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sheld\Desktop\Calendars Seville\"/>
    </mc:Choice>
  </mc:AlternateContent>
  <bookViews>
    <workbookView xWindow="0" yWindow="0" windowWidth="16410" windowHeight="12570" tabRatio="743"/>
  </bookViews>
  <sheets>
    <sheet name="Schedule" sheetId="1" r:id="rId1"/>
    <sheet name="Program Costs" sheetId="3" r:id="rId2"/>
    <sheet name="Housing Distribution" sheetId="2" r:id="rId3"/>
  </sheets>
  <calcPr calcId="152511"/>
  <fileRecoveryPr autoRecover="0"/>
</workbook>
</file>

<file path=xl/calcChain.xml><?xml version="1.0" encoding="utf-8"?>
<calcChain xmlns="http://schemas.openxmlformats.org/spreadsheetml/2006/main">
  <c r="A6" i="1" l="1"/>
  <c r="A8" i="1" s="1"/>
  <c r="A10" i="1" s="1"/>
  <c r="A12" i="1" s="1"/>
  <c r="A14" i="1" s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C3" i="1"/>
  <c r="D3" i="1" s="1"/>
  <c r="E3" i="1" s="1"/>
  <c r="F3" i="1" s="1"/>
  <c r="G3" i="1" s="1"/>
  <c r="H3" i="1" s="1"/>
  <c r="B5" i="1" s="1"/>
  <c r="C5" i="1" s="1"/>
  <c r="D5" i="1" s="1"/>
  <c r="E5" i="1" s="1"/>
  <c r="F5" i="1" s="1"/>
  <c r="G5" i="1" s="1"/>
  <c r="H5" i="1" s="1"/>
  <c r="B7" i="1" s="1"/>
  <c r="C7" i="1" s="1"/>
  <c r="D7" i="1" s="1"/>
  <c r="E7" i="1" s="1"/>
  <c r="F7" i="1" s="1"/>
  <c r="G7" i="1" s="1"/>
  <c r="H7" i="1" s="1"/>
  <c r="B9" i="1" s="1"/>
  <c r="C9" i="1" s="1"/>
  <c r="D9" i="1" s="1"/>
  <c r="E9" i="1" s="1"/>
  <c r="F9" i="1" s="1"/>
  <c r="G9" i="1" s="1"/>
  <c r="H9" i="1" s="1"/>
  <c r="B11" i="1" s="1"/>
  <c r="C11" i="1" s="1"/>
  <c r="D11" i="1" s="1"/>
  <c r="E11" i="1" s="1"/>
  <c r="F11" i="1" s="1"/>
  <c r="G11" i="1" s="1"/>
  <c r="H11" i="1" s="1"/>
  <c r="B13" i="1" s="1"/>
  <c r="C13" i="1" s="1"/>
  <c r="D13" i="1" s="1"/>
  <c r="E13" i="1" s="1"/>
  <c r="F13" i="1" s="1"/>
  <c r="G13" i="1" s="1"/>
  <c r="H13" i="1" s="1"/>
  <c r="B15" i="1" s="1"/>
  <c r="C15" i="1" s="1"/>
  <c r="D15" i="1" s="1"/>
  <c r="E15" i="1" s="1"/>
  <c r="F15" i="1" s="1"/>
  <c r="G15" i="1" s="1"/>
  <c r="H15" i="1" s="1"/>
  <c r="B17" i="1" s="1"/>
  <c r="C17" i="1" s="1"/>
  <c r="D17" i="1" s="1"/>
  <c r="E17" i="1" s="1"/>
  <c r="F17" i="1" s="1"/>
  <c r="G17" i="1" s="1"/>
  <c r="H17" i="1" s="1"/>
  <c r="B19" i="1" s="1"/>
  <c r="C19" i="1" s="1"/>
  <c r="D19" i="1" s="1"/>
  <c r="E19" i="1" s="1"/>
  <c r="F19" i="1" s="1"/>
  <c r="G19" i="1" s="1"/>
  <c r="H19" i="1" s="1"/>
  <c r="B21" i="1" s="1"/>
  <c r="C21" i="1" s="1"/>
  <c r="D21" i="1" s="1"/>
  <c r="E21" i="1" s="1"/>
  <c r="F21" i="1" s="1"/>
  <c r="G21" i="1" s="1"/>
  <c r="H21" i="1" s="1"/>
  <c r="B23" i="1" s="1"/>
  <c r="C23" i="1" s="1"/>
  <c r="D23" i="1" s="1"/>
  <c r="E23" i="1" s="1"/>
  <c r="F23" i="1" s="1"/>
  <c r="G23" i="1" s="1"/>
  <c r="H23" i="1" s="1"/>
  <c r="B25" i="1" s="1"/>
  <c r="C25" i="1" s="1"/>
  <c r="D25" i="1" s="1"/>
  <c r="E25" i="1" s="1"/>
  <c r="F25" i="1" s="1"/>
  <c r="G25" i="1" s="1"/>
  <c r="H25" i="1" s="1"/>
  <c r="B27" i="1" s="1"/>
  <c r="C27" i="1" s="1"/>
  <c r="D27" i="1" s="1"/>
  <c r="E27" i="1" s="1"/>
  <c r="F27" i="1" s="1"/>
  <c r="G27" i="1" s="1"/>
  <c r="H27" i="1" s="1"/>
  <c r="B29" i="1" s="1"/>
  <c r="C29" i="1" s="1"/>
  <c r="D29" i="1" s="1"/>
  <c r="E29" i="1" s="1"/>
  <c r="F29" i="1" s="1"/>
  <c r="G29" i="1" s="1"/>
  <c r="H29" i="1" s="1"/>
  <c r="B31" i="1" s="1"/>
  <c r="C31" i="1" s="1"/>
  <c r="D31" i="1" s="1"/>
  <c r="E31" i="1" s="1"/>
  <c r="F31" i="1" s="1"/>
  <c r="G31" i="1" s="1"/>
  <c r="H31" i="1" s="1"/>
  <c r="B33" i="1" s="1"/>
  <c r="C33" i="1" s="1"/>
  <c r="D33" i="1" s="1"/>
  <c r="E33" i="1" s="1"/>
  <c r="F33" i="1" s="1"/>
  <c r="G33" i="1" s="1"/>
  <c r="H33" i="1" s="1"/>
  <c r="B35" i="1" s="1"/>
  <c r="C35" i="1" s="1"/>
  <c r="D35" i="1" s="1"/>
  <c r="E35" i="1" s="1"/>
  <c r="F35" i="1" s="1"/>
  <c r="G35" i="1" s="1"/>
  <c r="H35" i="1" s="1"/>
  <c r="F129" i="3" l="1"/>
  <c r="G129" i="3" s="1"/>
  <c r="F128" i="3"/>
  <c r="G128" i="3" s="1"/>
  <c r="F127" i="3"/>
  <c r="G127" i="3" s="1"/>
  <c r="F126" i="3"/>
  <c r="G126" i="3" s="1"/>
  <c r="F125" i="3"/>
  <c r="G125" i="3" s="1"/>
  <c r="F124" i="3"/>
  <c r="G124" i="3" s="1"/>
  <c r="F122" i="3"/>
  <c r="G122" i="3" s="1"/>
  <c r="F120" i="3"/>
  <c r="G120" i="3" s="1"/>
  <c r="F118" i="3"/>
  <c r="G118" i="3" s="1"/>
  <c r="F116" i="3"/>
  <c r="G116" i="3" s="1"/>
  <c r="F114" i="3"/>
  <c r="G114" i="3" s="1"/>
  <c r="F112" i="3"/>
  <c r="G112" i="3" s="1"/>
  <c r="F110" i="3"/>
  <c r="G110" i="3" s="1"/>
  <c r="F108" i="3"/>
  <c r="G108" i="3" s="1"/>
  <c r="F106" i="3"/>
  <c r="G106" i="3" s="1"/>
  <c r="F104" i="3"/>
  <c r="G104" i="3" s="1"/>
  <c r="F102" i="3"/>
  <c r="G102" i="3" s="1"/>
  <c r="F100" i="3"/>
  <c r="G100" i="3" s="1"/>
  <c r="F98" i="3"/>
  <c r="G98" i="3" s="1"/>
  <c r="F96" i="3"/>
  <c r="G96" i="3" s="1"/>
  <c r="F95" i="3"/>
  <c r="G95" i="3" s="1"/>
  <c r="F94" i="3"/>
  <c r="G94" i="3" s="1"/>
  <c r="F93" i="3"/>
  <c r="G93" i="3" s="1"/>
  <c r="F92" i="3"/>
  <c r="G92" i="3" s="1"/>
  <c r="F91" i="3"/>
  <c r="G91" i="3" s="1"/>
  <c r="F90" i="3"/>
  <c r="G90" i="3" s="1"/>
  <c r="F89" i="3"/>
  <c r="G89" i="3" s="1"/>
  <c r="F88" i="3"/>
  <c r="G88" i="3" s="1"/>
  <c r="F86" i="3"/>
  <c r="G86" i="3" s="1"/>
  <c r="E83" i="3"/>
  <c r="F83" i="3" s="1"/>
  <c r="G83" i="3" s="1"/>
  <c r="F81" i="3"/>
  <c r="G81" i="3" s="1"/>
  <c r="E80" i="3"/>
  <c r="F80" i="3" s="1"/>
  <c r="G80" i="3" s="1"/>
  <c r="F72" i="3"/>
  <c r="G72" i="3" s="1"/>
  <c r="F71" i="3"/>
  <c r="G71" i="3" s="1"/>
  <c r="F70" i="3"/>
  <c r="G70" i="3" s="1"/>
  <c r="F69" i="3"/>
  <c r="G69" i="3" s="1"/>
  <c r="F68" i="3"/>
  <c r="G68" i="3" s="1"/>
  <c r="F67" i="3"/>
  <c r="G67" i="3" s="1"/>
  <c r="F66" i="3"/>
  <c r="G66" i="3" s="1"/>
  <c r="F65" i="3"/>
  <c r="G65" i="3" s="1"/>
  <c r="F63" i="3"/>
  <c r="G63" i="3" s="1"/>
  <c r="F61" i="3"/>
  <c r="G61" i="3" s="1"/>
  <c r="F59" i="3"/>
  <c r="G59" i="3" s="1"/>
  <c r="G57" i="3"/>
  <c r="F57" i="3"/>
  <c r="F55" i="3"/>
  <c r="G55" i="3" s="1"/>
  <c r="F53" i="3"/>
  <c r="G53" i="3" s="1"/>
  <c r="F51" i="3"/>
  <c r="G51" i="3" s="1"/>
  <c r="F49" i="3"/>
  <c r="G49" i="3" s="1"/>
  <c r="F47" i="3"/>
  <c r="G47" i="3" s="1"/>
  <c r="F45" i="3"/>
  <c r="G45" i="3" s="1"/>
  <c r="F43" i="3"/>
  <c r="G43" i="3" s="1"/>
  <c r="F41" i="3"/>
  <c r="G41" i="3" s="1"/>
  <c r="F39" i="3"/>
  <c r="G39" i="3" s="1"/>
  <c r="G37" i="3"/>
  <c r="F37" i="3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7" i="3"/>
  <c r="G27" i="3" s="1"/>
  <c r="F24" i="3"/>
  <c r="G24" i="3" s="1"/>
  <c r="F20" i="3"/>
  <c r="G20" i="3" s="1"/>
  <c r="F19" i="3"/>
  <c r="G19" i="3" s="1"/>
  <c r="G12" i="3"/>
  <c r="D23" i="3" s="1"/>
  <c r="G11" i="3"/>
  <c r="D18" i="3" s="1"/>
  <c r="G10" i="3"/>
  <c r="D73" i="3" s="1"/>
  <c r="F73" i="3" s="1"/>
  <c r="G73" i="3" s="1"/>
  <c r="F18" i="3" l="1"/>
  <c r="G18" i="3" s="1"/>
  <c r="G130" i="3"/>
  <c r="E75" i="3" s="1"/>
  <c r="F75" i="3" s="1"/>
  <c r="G75" i="3" s="1"/>
  <c r="F23" i="3"/>
  <c r="G23" i="3" s="1"/>
  <c r="G76" i="3" l="1"/>
</calcChain>
</file>

<file path=xl/sharedStrings.xml><?xml version="1.0" encoding="utf-8"?>
<sst xmlns="http://schemas.openxmlformats.org/spreadsheetml/2006/main" count="226" uniqueCount="114">
  <si>
    <t>The Texas Tech University Center in Sevilla</t>
  </si>
  <si>
    <t>Lunes</t>
  </si>
  <si>
    <t>Martes</t>
  </si>
  <si>
    <t>Miercoles</t>
  </si>
  <si>
    <t>Jueves</t>
  </si>
  <si>
    <t>Viernes</t>
  </si>
  <si>
    <t>Sabado</t>
  </si>
  <si>
    <t>Domingo</t>
  </si>
  <si>
    <t>1
2
3
4
5</t>
  </si>
  <si>
    <t xml:space="preserve"> </t>
  </si>
  <si>
    <t>Program Cost Spreadsheet</t>
  </si>
  <si>
    <t>ver.  2014.10.02</t>
  </si>
  <si>
    <t xml:space="preserve">  Only change those items with light blue background, all other amounts are either calculated or agreed with The Center</t>
  </si>
  <si>
    <t xml:space="preserve">  Costs to be agreed with The Center</t>
  </si>
  <si>
    <t xml:space="preserve">  Faculty excursion costs that differ from student excursion costs.</t>
  </si>
  <si>
    <t>Exchange rate (University policy)       US$ per Euro</t>
  </si>
  <si>
    <t>Unit Cost</t>
  </si>
  <si>
    <t>Total Cost</t>
  </si>
  <si>
    <t>Total Cost US$</t>
  </si>
  <si>
    <t>Number of students</t>
  </si>
  <si>
    <t>Dates and Durations</t>
  </si>
  <si>
    <t>1 &gt;  Program start date</t>
  </si>
  <si>
    <t>Total days at The Center</t>
  </si>
  <si>
    <t xml:space="preserve">        Arrival date in Sevilla</t>
  </si>
  <si>
    <t>Total days in Orientation</t>
  </si>
  <si>
    <t xml:space="preserve">        Dispersal date to housing</t>
  </si>
  <si>
    <t>Total days in Sevilla housing</t>
  </si>
  <si>
    <t xml:space="preserve">        Departure date from Sevilla</t>
  </si>
  <si>
    <t>2 &gt; Program close date</t>
  </si>
  <si>
    <t>Per Student Costs</t>
  </si>
  <si>
    <t>Orientation</t>
  </si>
  <si>
    <t>Orientation:  Hotel, meals &amp; service</t>
  </si>
  <si>
    <t>Monthly bus pass</t>
  </si>
  <si>
    <t>Additional bus pass money</t>
  </si>
  <si>
    <t xml:space="preserve">   In increments of 5€</t>
  </si>
  <si>
    <t>Housing and Health Insurance</t>
  </si>
  <si>
    <t>Total days in housing</t>
  </si>
  <si>
    <t>Insurance (months of coverage)</t>
  </si>
  <si>
    <t xml:space="preserve">    Across how many months does the program range:  24 May through 5 July would be "3"</t>
  </si>
  <si>
    <t>Excursions</t>
  </si>
  <si>
    <t>01.01 Arrival Excursion</t>
  </si>
  <si>
    <t xml:space="preserve">  Bus, AVE, ?????, ?????, ?????</t>
  </si>
  <si>
    <t>02.01 Real Alcazar (Sevilla) half day</t>
  </si>
  <si>
    <t>03.01 Catedral (Sevilla) half day</t>
  </si>
  <si>
    <t>04.01 Hospital y Bellas Artes (Sevilla) half day</t>
  </si>
  <si>
    <t>05.01 Ceramics half day</t>
  </si>
  <si>
    <t>06.01 Toros</t>
  </si>
  <si>
    <t>07.01 Italica half day trip</t>
  </si>
  <si>
    <t>08.01 Ybarra half day trip</t>
  </si>
  <si>
    <t>09.01 Abengoa half day trip</t>
  </si>
  <si>
    <t>10.01 Bollullos Par del Condado half day trip</t>
  </si>
  <si>
    <t xml:space="preserve">  Bus, Fields, Winery, Tasting, Bus</t>
  </si>
  <si>
    <t>11.01 La Rábida half day trip</t>
  </si>
  <si>
    <t xml:space="preserve">   Monastery, Carabelles</t>
  </si>
  <si>
    <t>12.01 Córdoba day trip</t>
  </si>
  <si>
    <t xml:space="preserve">   Bus, Mezquita, Bus</t>
  </si>
  <si>
    <t>13.01 Merida</t>
  </si>
  <si>
    <t xml:space="preserve">   Roman sites</t>
  </si>
  <si>
    <t>14.01 Granada day trip</t>
  </si>
  <si>
    <t xml:space="preserve">   Bus, Alhambra, Capilla Real, Catedral, Bus</t>
  </si>
  <si>
    <t>14.02 Granada 2 day-1 night trip</t>
  </si>
  <si>
    <t>14.03 Granada -Córdoba 2 day-1 night trip</t>
  </si>
  <si>
    <t xml:space="preserve">   Bus, Alhambra, Capilla Real, Catedral, Mezqita (Córdoba), Bus</t>
  </si>
  <si>
    <t>15.01 Lisbon 3 day-2 night trip</t>
  </si>
  <si>
    <t xml:space="preserve">   Bus, Monasterio de los Jeronimos, Bus</t>
  </si>
  <si>
    <t>15.02 Lisbon -Lagos 4 day-3 night trip</t>
  </si>
  <si>
    <t>16.01 Madrid 3 day-2 night trip</t>
  </si>
  <si>
    <t xml:space="preserve">   Bus, El Prado, Reina Sophia, Bus.</t>
  </si>
  <si>
    <t>16.02 Madrid 3 day-2 night trip</t>
  </si>
  <si>
    <t xml:space="preserve">   AVE, El Prado, Reina Sophia, AVE</t>
  </si>
  <si>
    <t>16.03 Madrid 4 day-3 night trip</t>
  </si>
  <si>
    <t xml:space="preserve">   AVE, Archivo Historico Nacional, Archivo Palacio Real</t>
  </si>
  <si>
    <t>16.04 Madrid 5 day-4 night trip</t>
  </si>
  <si>
    <t xml:space="preserve">   Bus, Calatrava el Nuevo, Almargo, Toledo, Burial of the Count of Orgaz, El Escorial, La Granja, Segovia, El Prado, AVE</t>
  </si>
  <si>
    <t>16.05 Madrid 5 day-4 night trip</t>
  </si>
  <si>
    <t xml:space="preserve">   Bus, Calatrava el Nuevo, Almargo, Toledo, Burial of the Count of Orgaz, El Escorial, La Granja, Segovia, El Prado</t>
  </si>
  <si>
    <t>17.01 Port of Sevilla half day trip</t>
  </si>
  <si>
    <t>18.01 Jabugo day trip</t>
  </si>
  <si>
    <t>19.01 FresLote</t>
  </si>
  <si>
    <t>20.01 Sevilla Cathedral Rooftop Tour</t>
  </si>
  <si>
    <t>21.01 Parasol</t>
  </si>
  <si>
    <t>22.01 Casa Pilatos</t>
  </si>
  <si>
    <t>Meal money</t>
  </si>
  <si>
    <t>Contingency</t>
  </si>
  <si>
    <t>TTU Center Fee (weeks in Sevilla)</t>
  </si>
  <si>
    <t>Faculty Cost Per Student  &gt;&gt;&gt;&gt;&gt;&gt;</t>
  </si>
  <si>
    <t>Total Per Student Cost</t>
  </si>
  <si>
    <t>Faculty Costs</t>
  </si>
  <si>
    <t>General</t>
  </si>
  <si>
    <t>Excursions (Faculty excursions should align with student excursions)</t>
  </si>
  <si>
    <t xml:space="preserve">Total Faculty Cost </t>
  </si>
  <si>
    <t>septiembre</t>
  </si>
  <si>
    <t>octubre</t>
  </si>
  <si>
    <t>noviembre</t>
  </si>
  <si>
    <t>diciembre</t>
  </si>
  <si>
    <t xml:space="preserve">
</t>
  </si>
  <si>
    <t xml:space="preserve">
TTU Commencement</t>
  </si>
  <si>
    <t>Depart U.S.</t>
  </si>
  <si>
    <r>
      <rPr>
        <b/>
        <u/>
        <sz val="8"/>
        <color rgb="FF0000FF"/>
        <rFont val="Tahoma"/>
        <family val="2"/>
      </rPr>
      <t>Arrival in Sevilla</t>
    </r>
    <r>
      <rPr>
        <b/>
        <sz val="6"/>
        <color rgb="FF0000FF"/>
        <rFont val="Tahoma"/>
        <family val="2"/>
      </rPr>
      <t xml:space="preserve">
</t>
    </r>
    <r>
      <rPr>
        <b/>
        <sz val="8"/>
        <color rgb="FF0000FF"/>
        <rFont val="Tahoma"/>
        <family val="2"/>
      </rPr>
      <t>Orientación: begins 5 PM
Hotel Fernando III
San José 21
T:  34 647 438 988</t>
    </r>
  </si>
  <si>
    <r>
      <t xml:space="preserve">
</t>
    </r>
    <r>
      <rPr>
        <b/>
        <sz val="8"/>
        <color rgb="FF0000FF"/>
        <rFont val="Tahoma"/>
        <family val="2"/>
      </rPr>
      <t xml:space="preserve">
Orientación</t>
    </r>
  </si>
  <si>
    <t>Go to host family homes
10:00</t>
  </si>
  <si>
    <t>Last day in host family homes</t>
  </si>
  <si>
    <t>09:00-12:00
09:00-10:30
10:30-12:00
12:00-12:30
12:30-14:00</t>
  </si>
  <si>
    <t>Spanish holiday</t>
  </si>
  <si>
    <t xml:space="preserve">6
7
8
9
0
</t>
  </si>
  <si>
    <t xml:space="preserve">17:00-18:30
17:00-20:00
19:00-20:00
12:30-13:30
20:00
</t>
  </si>
  <si>
    <t xml:space="preserve">SPAN 1607: First Year Spanish
SPAN 2607: Second year Spanish
SPAN 3306: Spanish Culture
SPAN 3307: Literature
SPAN 4343: Advanced Language
SPAN 4335: Spanish Internship
CMLL 1301: Survival Spanish
</t>
  </si>
  <si>
    <t xml:space="preserve">ME 2301: Statics       
ME 2322: Thermodynamics       
ME 3370: Fluids
ME 3403: Solids
ME 4331: Aerodynamics
Walt Oler       
</t>
  </si>
  <si>
    <t>Class Day</t>
  </si>
  <si>
    <r>
      <t xml:space="preserve">Class Day
</t>
    </r>
    <r>
      <rPr>
        <b/>
        <sz val="6"/>
        <color rgb="FFFF0000"/>
        <rFont val="Tahoma"/>
        <family val="2"/>
      </rPr>
      <t>LAST DAY OF CLASS</t>
    </r>
  </si>
  <si>
    <t>agosto</t>
  </si>
  <si>
    <t>version 0,3  Fall 2019</t>
  </si>
  <si>
    <t>Local Holiday</t>
  </si>
  <si>
    <t xml:space="preserve">Vineyard/Beach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</si>
</sst>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#,##0.00\ &quot;€&quot;;[Red]\-#,##0.00\ &quot;€&quot;"/>
    <numFmt numFmtId="165" formatCode="[$-409]d\-mmm\-yy;@"/>
    <numFmt numFmtId="166" formatCode="[$$-409]#,##0.00_ ;[Red]\-[$$-409]#,##0.00\ "/>
    <numFmt numFmtId="167" formatCode="[$-C0A]d\-mmm;@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6"/>
      <color indexed="8"/>
      <name val="Tahoma"/>
      <family val="2"/>
    </font>
    <font>
      <b/>
      <sz val="6"/>
      <color indexed="10"/>
      <name val="Tahoma"/>
      <family val="2"/>
    </font>
    <font>
      <b/>
      <sz val="8"/>
      <name val="Arial"/>
      <family val="2"/>
    </font>
    <font>
      <b/>
      <sz val="6"/>
      <color rgb="FF0000FF"/>
      <name val="Tahoma"/>
      <family val="2"/>
    </font>
    <font>
      <b/>
      <sz val="6"/>
      <color rgb="FFFF0000"/>
      <name val="Tahoma"/>
      <family val="2"/>
    </font>
    <font>
      <b/>
      <sz val="6"/>
      <name val="Tahoma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rgb="FFFF0000"/>
      <name val="Tahoma"/>
      <family val="2"/>
    </font>
    <font>
      <b/>
      <u/>
      <sz val="8"/>
      <color rgb="FF0000FF"/>
      <name val="Tahoma"/>
      <family val="2"/>
    </font>
    <font>
      <b/>
      <sz val="8"/>
      <color rgb="FF0000FF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gradientFill>
        <stop position="0">
          <color rgb="FF92D050"/>
        </stop>
        <stop position="0.5">
          <color theme="8" tint="0.59999389629810485"/>
        </stop>
        <stop position="1">
          <color rgb="FF92D050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12" fillId="0" borderId="0" xfId="0" applyFont="1"/>
    <xf numFmtId="0" fontId="12" fillId="0" borderId="0" xfId="0" applyFont="1" applyAlignment="1">
      <alignment horizontal="right"/>
    </xf>
    <xf numFmtId="164" fontId="0" fillId="0" borderId="0" xfId="0" applyNumberFormat="1"/>
    <xf numFmtId="2" fontId="0" fillId="4" borderId="1" xfId="0" applyNumberFormat="1" applyFill="1" applyBorder="1"/>
    <xf numFmtId="0" fontId="13" fillId="0" borderId="0" xfId="0" applyFon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0" fontId="0" fillId="5" borderId="1" xfId="0" applyFill="1" applyBorder="1"/>
    <xf numFmtId="0" fontId="0" fillId="6" borderId="1" xfId="0" applyFill="1" applyBorder="1"/>
    <xf numFmtId="0" fontId="0" fillId="0" borderId="0" xfId="0" applyFill="1"/>
    <xf numFmtId="0" fontId="14" fillId="0" borderId="0" xfId="0" applyFont="1"/>
    <xf numFmtId="2" fontId="0" fillId="0" borderId="6" xfId="0" applyNumberFormat="1" applyFill="1" applyBorder="1" applyAlignment="1">
      <alignment horizontal="center"/>
    </xf>
    <xf numFmtId="2" fontId="14" fillId="0" borderId="0" xfId="0" applyNumberFormat="1" applyFont="1" applyAlignment="1">
      <alignment horizontal="right"/>
    </xf>
    <xf numFmtId="1" fontId="0" fillId="4" borderId="0" xfId="0" applyNumberFormat="1" applyFill="1" applyAlignment="1">
      <alignment horizontal="center"/>
    </xf>
    <xf numFmtId="1" fontId="0" fillId="0" borderId="0" xfId="0" applyNumberFormat="1" applyFill="1"/>
    <xf numFmtId="0" fontId="15" fillId="0" borderId="7" xfId="0" applyFont="1" applyBorder="1"/>
    <xf numFmtId="0" fontId="14" fillId="0" borderId="8" xfId="0" applyFont="1" applyBorder="1"/>
    <xf numFmtId="0" fontId="0" fillId="0" borderId="8" xfId="0" applyBorder="1"/>
    <xf numFmtId="1" fontId="0" fillId="0" borderId="8" xfId="0" applyNumberFormat="1" applyFill="1" applyBorder="1"/>
    <xf numFmtId="164" fontId="0" fillId="0" borderId="9" xfId="0" applyNumberFormat="1" applyBorder="1"/>
    <xf numFmtId="0" fontId="0" fillId="0" borderId="10" xfId="0" applyBorder="1"/>
    <xf numFmtId="0" fontId="14" fillId="0" borderId="0" xfId="0" applyFont="1" applyBorder="1"/>
    <xf numFmtId="0" fontId="0" fillId="0" borderId="0" xfId="0" applyBorder="1"/>
    <xf numFmtId="165" fontId="0" fillId="4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center"/>
    </xf>
    <xf numFmtId="164" fontId="0" fillId="0" borderId="11" xfId="0" applyNumberFormat="1" applyBorder="1"/>
    <xf numFmtId="0" fontId="0" fillId="0" borderId="12" xfId="0" applyBorder="1"/>
    <xf numFmtId="0" fontId="14" fillId="0" borderId="3" xfId="0" applyFont="1" applyBorder="1"/>
    <xf numFmtId="0" fontId="0" fillId="0" borderId="3" xfId="0" applyBorder="1"/>
    <xf numFmtId="165" fontId="0" fillId="4" borderId="3" xfId="0" applyNumberFormat="1" applyFill="1" applyBorder="1" applyAlignment="1">
      <alignment horizontal="center"/>
    </xf>
    <xf numFmtId="164" fontId="0" fillId="0" borderId="13" xfId="0" applyNumberFormat="1" applyBorder="1"/>
    <xf numFmtId="165" fontId="0" fillId="0" borderId="0" xfId="0" applyNumberFormat="1" applyFill="1"/>
    <xf numFmtId="2" fontId="0" fillId="0" borderId="8" xfId="0" applyNumberFormat="1" applyBorder="1" applyAlignment="1">
      <alignment horizontal="right"/>
    </xf>
    <xf numFmtId="0" fontId="0" fillId="0" borderId="0" xfId="0" applyFill="1" applyBorder="1"/>
    <xf numFmtId="2" fontId="0" fillId="0" borderId="0" xfId="0" applyNumberFormat="1" applyFill="1" applyBorder="1" applyAlignment="1">
      <alignment horizontal="right"/>
    </xf>
    <xf numFmtId="164" fontId="0" fillId="0" borderId="11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6" fontId="0" fillId="0" borderId="11" xfId="0" applyNumberFormat="1" applyFill="1" applyBorder="1"/>
    <xf numFmtId="166" fontId="0" fillId="0" borderId="0" xfId="0" applyNumberFormat="1" applyFill="1"/>
    <xf numFmtId="0" fontId="0" fillId="4" borderId="0" xfId="0" applyFill="1" applyBorder="1"/>
    <xf numFmtId="164" fontId="0" fillId="4" borderId="0" xfId="0" applyNumberFormat="1" applyFill="1" applyBorder="1"/>
    <xf numFmtId="0" fontId="16" fillId="0" borderId="0" xfId="0" applyFont="1" applyBorder="1" applyAlignment="1">
      <alignment horizontal="left"/>
    </xf>
    <xf numFmtId="0" fontId="0" fillId="0" borderId="11" xfId="0" applyFill="1" applyBorder="1"/>
    <xf numFmtId="1" fontId="0" fillId="0" borderId="0" xfId="0" applyNumberFormat="1" applyBorder="1"/>
    <xf numFmtId="1" fontId="0" fillId="0" borderId="0" xfId="0" applyNumberFormat="1" applyFill="1" applyBorder="1"/>
    <xf numFmtId="2" fontId="0" fillId="0" borderId="0" xfId="0" applyNumberFormat="1" applyFill="1" applyBorder="1"/>
    <xf numFmtId="0" fontId="14" fillId="0" borderId="0" xfId="0" applyFont="1" applyFill="1" applyBorder="1"/>
    <xf numFmtId="164" fontId="0" fillId="5" borderId="0" xfId="0" applyNumberFormat="1" applyFill="1" applyBorder="1"/>
    <xf numFmtId="6" fontId="0" fillId="0" borderId="0" xfId="0" applyNumberFormat="1" applyFill="1" applyBorder="1"/>
    <xf numFmtId="166" fontId="0" fillId="0" borderId="0" xfId="0" applyNumberFormat="1" applyFill="1" applyBorder="1"/>
    <xf numFmtId="0" fontId="17" fillId="0" borderId="0" xfId="0" applyFont="1" applyBorder="1"/>
    <xf numFmtId="0" fontId="15" fillId="0" borderId="3" xfId="0" applyFont="1" applyBorder="1"/>
    <xf numFmtId="166" fontId="0" fillId="0" borderId="3" xfId="0" applyNumberFormat="1" applyFill="1" applyBorder="1"/>
    <xf numFmtId="166" fontId="15" fillId="0" borderId="6" xfId="0" applyNumberFormat="1" applyFont="1" applyFill="1" applyBorder="1"/>
    <xf numFmtId="164" fontId="0" fillId="0" borderId="8" xfId="0" applyNumberFormat="1" applyFill="1" applyBorder="1"/>
    <xf numFmtId="166" fontId="0" fillId="0" borderId="9" xfId="0" applyNumberFormat="1" applyFill="1" applyBorder="1"/>
    <xf numFmtId="164" fontId="0" fillId="0" borderId="3" xfId="0" applyNumberFormat="1" applyFill="1" applyBorder="1"/>
    <xf numFmtId="166" fontId="15" fillId="0" borderId="13" xfId="0" applyNumberFormat="1" applyFont="1" applyFill="1" applyBorder="1"/>
    <xf numFmtId="16" fontId="6" fillId="0" borderId="18" xfId="0" applyNumberFormat="1" applyFont="1" applyBorder="1" applyAlignment="1">
      <alignment horizontal="left" vertical="top" wrapText="1"/>
    </xf>
    <xf numFmtId="16" fontId="6" fillId="0" borderId="4" xfId="0" applyNumberFormat="1" applyFont="1" applyBorder="1" applyAlignment="1">
      <alignment horizontal="left" vertical="top" wrapText="1"/>
    </xf>
    <xf numFmtId="16" fontId="6" fillId="0" borderId="14" xfId="0" applyNumberFormat="1" applyFont="1" applyBorder="1" applyAlignment="1">
      <alignment horizontal="left" vertical="top" wrapText="1"/>
    </xf>
    <xf numFmtId="16" fontId="6" fillId="8" borderId="15" xfId="0" applyNumberFormat="1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6" fontId="6" fillId="8" borderId="4" xfId="0" applyNumberFormat="1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7" fillId="8" borderId="19" xfId="0" applyFont="1" applyFill="1" applyBorder="1" applyAlignment="1">
      <alignment horizontal="left" vertical="top"/>
    </xf>
    <xf numFmtId="0" fontId="7" fillId="8" borderId="2" xfId="0" applyFont="1" applyFill="1" applyBorder="1" applyAlignment="1">
      <alignment horizontal="left" vertical="top" wrapText="1"/>
    </xf>
    <xf numFmtId="0" fontId="7" fillId="8" borderId="17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/>
    </xf>
    <xf numFmtId="0" fontId="7" fillId="2" borderId="17" xfId="0" applyFont="1" applyFill="1" applyBorder="1" applyAlignment="1">
      <alignment horizontal="left" vertical="top"/>
    </xf>
    <xf numFmtId="16" fontId="6" fillId="0" borderId="14" xfId="0" applyNumberFormat="1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16" fontId="6" fillId="0" borderId="0" xfId="0" applyNumberFormat="1" applyFont="1" applyBorder="1" applyAlignment="1">
      <alignment horizontal="left" vertical="top" wrapText="1"/>
    </xf>
    <xf numFmtId="16" fontId="6" fillId="0" borderId="19" xfId="0" applyNumberFormat="1" applyFont="1" applyBorder="1" applyAlignment="1">
      <alignment horizontal="left" vertical="top" wrapText="1"/>
    </xf>
    <xf numFmtId="16" fontId="6" fillId="8" borderId="19" xfId="0" applyNumberFormat="1" applyFont="1" applyFill="1" applyBorder="1" applyAlignment="1">
      <alignment horizontal="left" vertical="top" wrapText="1"/>
    </xf>
    <xf numFmtId="16" fontId="6" fillId="8" borderId="20" xfId="0" applyNumberFormat="1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9" borderId="16" xfId="0" applyFont="1" applyFill="1" applyBorder="1" applyAlignment="1">
      <alignment horizontal="left" vertical="top" wrapText="1"/>
    </xf>
    <xf numFmtId="16" fontId="11" fillId="9" borderId="18" xfId="0" applyNumberFormat="1" applyFont="1" applyFill="1" applyBorder="1" applyAlignment="1">
      <alignment horizontal="left" vertical="top" wrapText="1"/>
    </xf>
    <xf numFmtId="167" fontId="11" fillId="7" borderId="4" xfId="0" applyNumberFormat="1" applyFont="1" applyFill="1" applyBorder="1" applyAlignment="1">
      <alignment horizontal="left" vertical="top" wrapText="1"/>
    </xf>
    <xf numFmtId="0" fontId="9" fillId="9" borderId="2" xfId="0" applyFont="1" applyFill="1" applyBorder="1" applyAlignment="1">
      <alignment horizontal="left" vertical="top" wrapText="1"/>
    </xf>
    <xf numFmtId="16" fontId="6" fillId="8" borderId="2" xfId="0" applyNumberFormat="1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6" fontId="6" fillId="0" borderId="15" xfId="0" applyNumberFormat="1" applyFont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/>
    </xf>
    <xf numFmtId="0" fontId="5" fillId="0" borderId="3" xfId="0" applyFont="1" applyBorder="1"/>
    <xf numFmtId="0" fontId="2" fillId="8" borderId="0" xfId="0" applyFont="1" applyFill="1"/>
    <xf numFmtId="0" fontId="6" fillId="0" borderId="2" xfId="0" applyFont="1" applyFill="1" applyBorder="1" applyAlignment="1">
      <alignment horizontal="left" vertical="top" wrapText="1"/>
    </xf>
    <xf numFmtId="16" fontId="6" fillId="0" borderId="4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167" fontId="11" fillId="0" borderId="4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16" fontId="6" fillId="0" borderId="0" xfId="0" applyNumberFormat="1" applyFont="1" applyFill="1" applyBorder="1" applyAlignment="1">
      <alignment horizontal="left" vertical="top" wrapText="1"/>
    </xf>
    <xf numFmtId="0" fontId="6" fillId="1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16" fontId="11" fillId="9" borderId="4" xfId="0" applyNumberFormat="1" applyFont="1" applyFill="1" applyBorder="1" applyAlignment="1">
      <alignment horizontal="left" vertical="top" wrapText="1"/>
    </xf>
    <xf numFmtId="16" fontId="6" fillId="10" borderId="19" xfId="0" applyNumberFormat="1" applyFont="1" applyFill="1" applyBorder="1" applyAlignment="1">
      <alignment horizontal="left" vertical="top" wrapText="1"/>
    </xf>
    <xf numFmtId="0" fontId="7" fillId="10" borderId="5" xfId="0" applyFont="1" applyFill="1" applyBorder="1" applyAlignment="1">
      <alignment horizontal="left" vertical="top" wrapText="1"/>
    </xf>
    <xf numFmtId="16" fontId="6" fillId="10" borderId="4" xfId="0" applyNumberFormat="1" applyFont="1" applyFill="1" applyBorder="1" applyAlignment="1">
      <alignment horizontal="left" vertical="top" wrapText="1"/>
    </xf>
    <xf numFmtId="0" fontId="6" fillId="9" borderId="19" xfId="0" applyFont="1" applyFill="1" applyBorder="1" applyAlignment="1">
      <alignment horizontal="left" vertical="top" wrapText="1"/>
    </xf>
    <xf numFmtId="16" fontId="11" fillId="10" borderId="14" xfId="0" applyNumberFormat="1" applyFont="1" applyFill="1" applyBorder="1" applyAlignment="1">
      <alignment horizontal="left" vertical="top" wrapText="1"/>
    </xf>
    <xf numFmtId="0" fontId="9" fillId="10" borderId="16" xfId="0" applyFont="1" applyFill="1" applyBorder="1" applyAlignment="1">
      <alignment horizontal="left" vertical="top" wrapText="1"/>
    </xf>
    <xf numFmtId="0" fontId="10" fillId="9" borderId="2" xfId="0" applyFont="1" applyFill="1" applyBorder="1" applyAlignment="1">
      <alignment horizontal="left" vertical="top" wrapText="1"/>
    </xf>
    <xf numFmtId="16" fontId="6" fillId="10" borderId="15" xfId="0" applyNumberFormat="1" applyFont="1" applyFill="1" applyBorder="1" applyAlignment="1">
      <alignment horizontal="left" vertical="top" wrapText="1"/>
    </xf>
    <xf numFmtId="0" fontId="7" fillId="10" borderId="17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 wrapText="1"/>
    </xf>
    <xf numFmtId="16" fontId="6" fillId="10" borderId="2" xfId="0" applyNumberFormat="1" applyFont="1" applyFill="1" applyBorder="1" applyAlignment="1">
      <alignment horizontal="left" vertical="top" wrapText="1"/>
    </xf>
    <xf numFmtId="0" fontId="6" fillId="10" borderId="5" xfId="0" applyFont="1" applyFill="1" applyBorder="1" applyAlignment="1">
      <alignment horizontal="left" vertical="top" wrapText="1"/>
    </xf>
    <xf numFmtId="0" fontId="6" fillId="10" borderId="19" xfId="0" applyFont="1" applyFill="1" applyBorder="1" applyAlignment="1">
      <alignment horizontal="left" vertical="top" wrapText="1"/>
    </xf>
    <xf numFmtId="0" fontId="10" fillId="10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41275</xdr:colOff>
      <xdr:row>11</xdr:row>
      <xdr:rowOff>60325</xdr:rowOff>
    </xdr:from>
    <xdr:to>
      <xdr:col>6</xdr:col>
      <xdr:colOff>936625</xdr:colOff>
      <xdr:row>11</xdr:row>
      <xdr:rowOff>593725</xdr:rowOff>
    </xdr:to>
    <xdr:sp macro="" textlink="">
      <xdr:nvSpPr>
        <xdr:cNvPr id="28" name="Text Box 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451350" y="4803775"/>
          <a:ext cx="1943100" cy="533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Granada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07:00-/-18:00</a:t>
          </a:r>
        </a:p>
      </xdr:txBody>
    </xdr:sp>
    <xdr:clientData/>
  </xdr:twoCellAnchor>
  <xdr:twoCellAnchor>
    <xdr:from>
      <xdr:col>2</xdr:col>
      <xdr:colOff>34926</xdr:colOff>
      <xdr:row>7</xdr:row>
      <xdr:rowOff>733425</xdr:rowOff>
    </xdr:from>
    <xdr:to>
      <xdr:col>2</xdr:col>
      <xdr:colOff>1016000</xdr:colOff>
      <xdr:row>7</xdr:row>
      <xdr:rowOff>1000124</xdr:rowOff>
    </xdr:to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301751" y="3638550"/>
          <a:ext cx="981074" cy="266699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Sevilla Alcazar</a:t>
          </a:r>
        </a:p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16:30-18:00</a:t>
          </a:r>
        </a:p>
      </xdr:txBody>
    </xdr:sp>
    <xdr:clientData/>
  </xdr:twoCellAnchor>
  <xdr:twoCellAnchor>
    <xdr:from>
      <xdr:col>4</xdr:col>
      <xdr:colOff>19050</xdr:colOff>
      <xdr:row>3</xdr:row>
      <xdr:rowOff>38100</xdr:rowOff>
    </xdr:from>
    <xdr:to>
      <xdr:col>4</xdr:col>
      <xdr:colOff>1000125</xdr:colOff>
      <xdr:row>3</xdr:row>
      <xdr:rowOff>457200</xdr:rowOff>
    </xdr:to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429125" y="495300"/>
          <a:ext cx="981075" cy="4191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Walking Tour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Sevilla Cathedral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10:30-13:30</a:t>
          </a:r>
        </a:p>
      </xdr:txBody>
    </xdr:sp>
    <xdr:clientData/>
  </xdr:twoCellAnchor>
  <xdr:twoCellAnchor>
    <xdr:from>
      <xdr:col>6</xdr:col>
      <xdr:colOff>38101</xdr:colOff>
      <xdr:row>3</xdr:row>
      <xdr:rowOff>98425</xdr:rowOff>
    </xdr:from>
    <xdr:to>
      <xdr:col>6</xdr:col>
      <xdr:colOff>1019175</xdr:colOff>
      <xdr:row>3</xdr:row>
      <xdr:rowOff>428625</xdr:rowOff>
    </xdr:to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495926" y="555625"/>
          <a:ext cx="981074" cy="3302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Bollullos</a:t>
          </a:r>
        </a:p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09:30-19:30</a:t>
          </a:r>
        </a:p>
      </xdr:txBody>
    </xdr:sp>
    <xdr:clientData/>
  </xdr:twoCellAnchor>
  <xdr:twoCellAnchor>
    <xdr:from>
      <xdr:col>5</xdr:col>
      <xdr:colOff>38100</xdr:colOff>
      <xdr:row>9</xdr:row>
      <xdr:rowOff>161925</xdr:rowOff>
    </xdr:from>
    <xdr:to>
      <xdr:col>5</xdr:col>
      <xdr:colOff>1009650</xdr:colOff>
      <xdr:row>9</xdr:row>
      <xdr:rowOff>714375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448175" y="3648075"/>
          <a:ext cx="971550" cy="552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 Córdoba</a:t>
          </a:r>
        </a:p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09:00-18:00</a:t>
          </a:r>
        </a:p>
      </xdr:txBody>
    </xdr:sp>
    <xdr:clientData/>
  </xdr:twoCellAnchor>
  <xdr:twoCellAnchor>
    <xdr:from>
      <xdr:col>5</xdr:col>
      <xdr:colOff>19050</xdr:colOff>
      <xdr:row>7</xdr:row>
      <xdr:rowOff>282575</xdr:rowOff>
    </xdr:from>
    <xdr:to>
      <xdr:col>5</xdr:col>
      <xdr:colOff>990600</xdr:colOff>
      <xdr:row>7</xdr:row>
      <xdr:rowOff>835025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641850" y="2644775"/>
          <a:ext cx="971550" cy="552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 La Rábida (Spanish only)</a:t>
          </a:r>
        </a:p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09:00-14:30</a:t>
          </a:r>
        </a:p>
      </xdr:txBody>
    </xdr:sp>
    <xdr:clientData/>
  </xdr:twoCellAnchor>
  <xdr:twoCellAnchor>
    <xdr:from>
      <xdr:col>5</xdr:col>
      <xdr:colOff>41275</xdr:colOff>
      <xdr:row>11</xdr:row>
      <xdr:rowOff>60325</xdr:rowOff>
    </xdr:from>
    <xdr:to>
      <xdr:col>6</xdr:col>
      <xdr:colOff>936625</xdr:colOff>
      <xdr:row>11</xdr:row>
      <xdr:rowOff>593725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664075" y="4543425"/>
          <a:ext cx="1993900" cy="533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Granada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07:00-/-18:00</a:t>
          </a:r>
        </a:p>
      </xdr:txBody>
    </xdr:sp>
    <xdr:clientData/>
  </xdr:twoCellAnchor>
  <xdr:twoCellAnchor>
    <xdr:from>
      <xdr:col>6</xdr:col>
      <xdr:colOff>53975</xdr:colOff>
      <xdr:row>13</xdr:row>
      <xdr:rowOff>368300</xdr:rowOff>
    </xdr:from>
    <xdr:to>
      <xdr:col>6</xdr:col>
      <xdr:colOff>1006474</xdr:colOff>
      <xdr:row>13</xdr:row>
      <xdr:rowOff>762000</xdr:rowOff>
    </xdr:to>
    <xdr:sp macro="" textlink="">
      <xdr:nvSpPr>
        <xdr:cNvPr id="17" name="Text Box 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775325" y="5810250"/>
          <a:ext cx="952499" cy="3937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— Toros — 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Feria de</a:t>
          </a:r>
          <a:r>
            <a:rPr lang="es-ES" sz="800" b="1" i="0" strike="noStrike" baseline="0">
              <a:solidFill>
                <a:srgbClr val="0000FF"/>
              </a:solidFill>
              <a:latin typeface="Arial"/>
              <a:cs typeface="Arial"/>
            </a:rPr>
            <a:t> San Miguel</a:t>
          </a:r>
        </a:p>
        <a:p>
          <a:pPr algn="ctr" rtl="0">
            <a:defRPr sz="1000"/>
          </a:pPr>
          <a:endParaRPr lang="es-ES" sz="800" b="1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19:00-21:30</a:t>
          </a:r>
        </a:p>
      </xdr:txBody>
    </xdr:sp>
    <xdr:clientData/>
  </xdr:twoCellAnchor>
  <xdr:twoCellAnchor>
    <xdr:from>
      <xdr:col>2</xdr:col>
      <xdr:colOff>95250</xdr:colOff>
      <xdr:row>19</xdr:row>
      <xdr:rowOff>415924</xdr:rowOff>
    </xdr:from>
    <xdr:to>
      <xdr:col>6</xdr:col>
      <xdr:colOff>1009650</xdr:colOff>
      <xdr:row>19</xdr:row>
      <xdr:rowOff>939799</xdr:rowOff>
    </xdr:to>
    <xdr:sp macro="" textlink="">
      <xdr:nvSpPr>
        <xdr:cNvPr id="18" name="Text Box 14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422400" y="8855074"/>
          <a:ext cx="5308600" cy="5238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Toledo</a:t>
          </a:r>
          <a:r>
            <a:rPr lang="es-ES" sz="800" b="1" i="0" strike="noStrike" baseline="0">
              <a:solidFill>
                <a:srgbClr val="0000FF"/>
              </a:solidFill>
              <a:latin typeface="Arial"/>
              <a:cs typeface="Arial"/>
            </a:rPr>
            <a:t>-Madrid (families welcome to join)</a:t>
          </a:r>
          <a:endParaRPr lang="es-ES" sz="800" b="1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06:30 - / - 15:30</a:t>
          </a:r>
        </a:p>
      </xdr:txBody>
    </xdr:sp>
    <xdr:clientData/>
  </xdr:twoCellAnchor>
  <xdr:twoCellAnchor>
    <xdr:from>
      <xdr:col>5</xdr:col>
      <xdr:colOff>73024</xdr:colOff>
      <xdr:row>5</xdr:row>
      <xdr:rowOff>311150</xdr:rowOff>
    </xdr:from>
    <xdr:to>
      <xdr:col>5</xdr:col>
      <xdr:colOff>1015999</xdr:colOff>
      <xdr:row>5</xdr:row>
      <xdr:rowOff>657226</xdr:rowOff>
    </xdr:to>
    <xdr:sp macro="" textlink="">
      <xdr:nvSpPr>
        <xdr:cNvPr id="20" name="Text Box 8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695824" y="1720850"/>
          <a:ext cx="942975" cy="34607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 Itálica</a:t>
          </a:r>
        </a:p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09:00-14:30</a:t>
          </a:r>
        </a:p>
      </xdr:txBody>
    </xdr:sp>
    <xdr:clientData/>
  </xdr:twoCellAnchor>
  <xdr:twoCellAnchor>
    <xdr:from>
      <xdr:col>8</xdr:col>
      <xdr:colOff>152401</xdr:colOff>
      <xdr:row>17</xdr:row>
      <xdr:rowOff>449263</xdr:rowOff>
    </xdr:from>
    <xdr:to>
      <xdr:col>10</xdr:col>
      <xdr:colOff>155575</xdr:colOff>
      <xdr:row>17</xdr:row>
      <xdr:rowOff>782638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070851" y="7916863"/>
          <a:ext cx="962024" cy="3333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es-ES" sz="600" b="1" i="0" strike="noStrike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Sevilla Arte (Spanish only) </a:t>
          </a:r>
        </a:p>
        <a:p>
          <a:pPr marL="0" indent="0" algn="ctr" rtl="0">
            <a:defRPr sz="1000"/>
          </a:pPr>
          <a:r>
            <a:rPr lang="es-ES" sz="600" b="1" i="0" strike="noStrike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16:30-19:00</a:t>
          </a:r>
        </a:p>
      </xdr:txBody>
    </xdr:sp>
    <xdr:clientData/>
  </xdr:twoCellAnchor>
  <xdr:twoCellAnchor>
    <xdr:from>
      <xdr:col>4</xdr:col>
      <xdr:colOff>33338</xdr:colOff>
      <xdr:row>3</xdr:row>
      <xdr:rowOff>42863</xdr:rowOff>
    </xdr:from>
    <xdr:to>
      <xdr:col>4</xdr:col>
      <xdr:colOff>1014413</xdr:colOff>
      <xdr:row>3</xdr:row>
      <xdr:rowOff>461963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557588" y="500063"/>
          <a:ext cx="981075" cy="4191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Walking Tour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Sevilla Cathedral</a:t>
          </a:r>
        </a:p>
        <a:p>
          <a:pPr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cs typeface="Arial"/>
            </a:rPr>
            <a:t>10:30-13:30</a:t>
          </a:r>
        </a:p>
      </xdr:txBody>
    </xdr:sp>
    <xdr:clientData/>
  </xdr:twoCellAnchor>
  <xdr:twoCellAnchor>
    <xdr:from>
      <xdr:col>6</xdr:col>
      <xdr:colOff>38101</xdr:colOff>
      <xdr:row>3</xdr:row>
      <xdr:rowOff>98425</xdr:rowOff>
    </xdr:from>
    <xdr:to>
      <xdr:col>6</xdr:col>
      <xdr:colOff>1019175</xdr:colOff>
      <xdr:row>3</xdr:row>
      <xdr:rowOff>428625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759451" y="555625"/>
          <a:ext cx="981074" cy="3302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Bollullos</a:t>
          </a:r>
        </a:p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09:30-19:30</a:t>
          </a:r>
        </a:p>
      </xdr:txBody>
    </xdr:sp>
    <xdr:clientData/>
  </xdr:twoCellAnchor>
  <xdr:twoCellAnchor>
    <xdr:from>
      <xdr:col>9</xdr:col>
      <xdr:colOff>38101</xdr:colOff>
      <xdr:row>15</xdr:row>
      <xdr:rowOff>209550</xdr:rowOff>
    </xdr:from>
    <xdr:to>
      <xdr:col>10</xdr:col>
      <xdr:colOff>219075</xdr:colOff>
      <xdr:row>15</xdr:row>
      <xdr:rowOff>504825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115301" y="6604000"/>
          <a:ext cx="981074" cy="295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es-ES" sz="700" b="1" i="0" strike="noStrike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Ybarra (Engineers)</a:t>
          </a:r>
        </a:p>
        <a:p>
          <a:pPr marL="0" indent="0" algn="ctr" rtl="0">
            <a:defRPr sz="1000"/>
          </a:pPr>
          <a:r>
            <a:rPr lang="es-ES" sz="700" b="1" i="0" strike="noStrike">
              <a:solidFill>
                <a:srgbClr val="0000FF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9:00-13:00</a:t>
          </a:r>
        </a:p>
      </xdr:txBody>
    </xdr:sp>
    <xdr:clientData/>
  </xdr:twoCellAnchor>
  <xdr:twoCellAnchor>
    <xdr:from>
      <xdr:col>5</xdr:col>
      <xdr:colOff>38100</xdr:colOff>
      <xdr:row>9</xdr:row>
      <xdr:rowOff>161925</xdr:rowOff>
    </xdr:from>
    <xdr:to>
      <xdr:col>5</xdr:col>
      <xdr:colOff>1009650</xdr:colOff>
      <xdr:row>9</xdr:row>
      <xdr:rowOff>714375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660900" y="3667125"/>
          <a:ext cx="971550" cy="552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 Córdoba</a:t>
          </a:r>
        </a:p>
        <a:p>
          <a:pPr marL="0" indent="0" algn="ctr" rtl="0">
            <a:defRPr sz="1000"/>
          </a:pPr>
          <a:r>
            <a:rPr lang="es-ES" sz="800" b="1" i="0" strike="noStrike">
              <a:solidFill>
                <a:srgbClr val="0000FF"/>
              </a:solidFill>
              <a:latin typeface="Arial"/>
              <a:ea typeface="+mn-ea"/>
              <a:cs typeface="Arial"/>
            </a:rPr>
            <a:t>09:00-18:00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Normal="100" workbookViewId="0">
      <selection activeCell="J4" sqref="J4:P7"/>
    </sheetView>
  </sheetViews>
  <sheetFormatPr defaultColWidth="11.42578125" defaultRowHeight="12.75" x14ac:dyDescent="0.2"/>
  <cols>
    <col min="1" max="1" width="3.28515625" style="18" customWidth="1"/>
    <col min="2" max="8" width="15.7109375" style="7" customWidth="1"/>
    <col min="9" max="9" width="2.28515625" style="5" customWidth="1"/>
    <col min="10" max="16384" width="11.42578125" style="7"/>
  </cols>
  <sheetData>
    <row r="1" spans="1:9" ht="15.75" x14ac:dyDescent="0.25">
      <c r="A1" s="1" t="s">
        <v>0</v>
      </c>
      <c r="B1" s="2"/>
      <c r="C1" s="2"/>
      <c r="D1" s="2"/>
      <c r="E1" s="2"/>
      <c r="F1" s="3"/>
      <c r="G1" s="2"/>
      <c r="H1" s="4" t="s">
        <v>111</v>
      </c>
    </row>
    <row r="2" spans="1:9" x14ac:dyDescent="0.2">
      <c r="A2" s="8" t="s">
        <v>9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</row>
    <row r="3" spans="1:9" ht="7.5" customHeight="1" x14ac:dyDescent="0.2">
      <c r="A3" s="8"/>
      <c r="B3" s="108">
        <v>43331</v>
      </c>
      <c r="C3" s="86">
        <f>B3+1</f>
        <v>43332</v>
      </c>
      <c r="D3" s="87">
        <f t="shared" ref="D3:H33" si="0">C3+1</f>
        <v>43333</v>
      </c>
      <c r="E3" s="86">
        <f t="shared" si="0"/>
        <v>43334</v>
      </c>
      <c r="F3" s="87">
        <f t="shared" si="0"/>
        <v>43335</v>
      </c>
      <c r="G3" s="90">
        <f t="shared" si="0"/>
        <v>43336</v>
      </c>
      <c r="H3" s="88">
        <f t="shared" si="0"/>
        <v>43337</v>
      </c>
    </row>
    <row r="4" spans="1:9" ht="67.5" customHeight="1" x14ac:dyDescent="0.2">
      <c r="A4" s="11">
        <v>1</v>
      </c>
      <c r="B4" s="91"/>
      <c r="C4" s="124" t="s">
        <v>97</v>
      </c>
      <c r="D4" s="110" t="s">
        <v>98</v>
      </c>
      <c r="E4" s="107" t="s">
        <v>99</v>
      </c>
      <c r="F4" s="125" t="s">
        <v>100</v>
      </c>
      <c r="G4" s="117" t="s">
        <v>113</v>
      </c>
      <c r="H4" s="92"/>
      <c r="I4" s="10" t="s">
        <v>110</v>
      </c>
    </row>
    <row r="5" spans="1:9" ht="7.5" customHeight="1" x14ac:dyDescent="0.2">
      <c r="A5" s="8"/>
      <c r="B5" s="85">
        <f>H3+1</f>
        <v>43338</v>
      </c>
      <c r="C5" s="86">
        <f>B5+1</f>
        <v>43339</v>
      </c>
      <c r="D5" s="87">
        <f t="shared" si="0"/>
        <v>43340</v>
      </c>
      <c r="E5" s="86">
        <f t="shared" si="0"/>
        <v>43341</v>
      </c>
      <c r="F5" s="86">
        <f t="shared" si="0"/>
        <v>43342</v>
      </c>
      <c r="G5" s="90">
        <f t="shared" si="0"/>
        <v>43343</v>
      </c>
      <c r="H5" s="88">
        <f t="shared" si="0"/>
        <v>43344</v>
      </c>
    </row>
    <row r="6" spans="1:9" ht="67.5" customHeight="1" x14ac:dyDescent="0.2">
      <c r="A6" s="11">
        <f>A4+1</f>
        <v>2</v>
      </c>
      <c r="B6" s="91" t="s">
        <v>108</v>
      </c>
      <c r="C6" s="91" t="s">
        <v>108</v>
      </c>
      <c r="D6" s="91" t="s">
        <v>108</v>
      </c>
      <c r="E6" s="91" t="s">
        <v>108</v>
      </c>
      <c r="F6" s="91"/>
      <c r="G6" s="93"/>
      <c r="H6" s="94"/>
      <c r="I6" s="10"/>
    </row>
    <row r="7" spans="1:9" ht="7.5" customHeight="1" x14ac:dyDescent="0.2">
      <c r="A7" s="8"/>
      <c r="B7" s="85">
        <f>H5+1</f>
        <v>43345</v>
      </c>
      <c r="C7" s="86">
        <f>B7+1</f>
        <v>43346</v>
      </c>
      <c r="D7" s="87">
        <f t="shared" si="0"/>
        <v>43347</v>
      </c>
      <c r="E7" s="86">
        <f t="shared" si="0"/>
        <v>43348</v>
      </c>
      <c r="F7" s="119">
        <f t="shared" si="0"/>
        <v>43349</v>
      </c>
      <c r="G7" s="90">
        <f t="shared" si="0"/>
        <v>43350</v>
      </c>
      <c r="H7" s="88">
        <f t="shared" si="0"/>
        <v>43351</v>
      </c>
    </row>
    <row r="8" spans="1:9" ht="82.5" customHeight="1" x14ac:dyDescent="0.2">
      <c r="A8" s="11">
        <f>A6+1</f>
        <v>3</v>
      </c>
      <c r="B8" s="91" t="s">
        <v>108</v>
      </c>
      <c r="C8" s="91" t="s">
        <v>108</v>
      </c>
      <c r="D8" s="91" t="s">
        <v>108</v>
      </c>
      <c r="E8" s="91" t="s">
        <v>108</v>
      </c>
      <c r="F8" s="126"/>
      <c r="G8" s="95"/>
      <c r="H8" s="96"/>
      <c r="I8" s="10" t="s">
        <v>91</v>
      </c>
    </row>
    <row r="9" spans="1:9" ht="7.5" customHeight="1" x14ac:dyDescent="0.2">
      <c r="A9" s="8"/>
      <c r="B9" s="85">
        <f>H7+1</f>
        <v>43352</v>
      </c>
      <c r="C9" s="86">
        <f>B9+1</f>
        <v>43353</v>
      </c>
      <c r="D9" s="87">
        <f t="shared" si="0"/>
        <v>43354</v>
      </c>
      <c r="E9" s="86">
        <f t="shared" si="0"/>
        <v>43355</v>
      </c>
      <c r="F9" s="86">
        <f t="shared" si="0"/>
        <v>43356</v>
      </c>
      <c r="G9" s="90">
        <f t="shared" si="0"/>
        <v>43357</v>
      </c>
      <c r="H9" s="88">
        <f t="shared" si="0"/>
        <v>43358</v>
      </c>
    </row>
    <row r="10" spans="1:9" ht="67.5" customHeight="1" x14ac:dyDescent="0.2">
      <c r="A10" s="11">
        <f>A8+1</f>
        <v>4</v>
      </c>
      <c r="B10" s="91" t="s">
        <v>108</v>
      </c>
      <c r="C10" s="91" t="s">
        <v>108</v>
      </c>
      <c r="D10" s="91" t="s">
        <v>108</v>
      </c>
      <c r="E10" s="91" t="s">
        <v>108</v>
      </c>
      <c r="F10" s="91"/>
      <c r="G10" s="15"/>
      <c r="H10" s="97"/>
    </row>
    <row r="11" spans="1:9" ht="9.75" customHeight="1" x14ac:dyDescent="0.2">
      <c r="A11" s="8"/>
      <c r="B11" s="85">
        <f>H9+1</f>
        <v>43359</v>
      </c>
      <c r="C11" s="86">
        <f>B11+1</f>
        <v>43360</v>
      </c>
      <c r="D11" s="87">
        <f t="shared" si="0"/>
        <v>43361</v>
      </c>
      <c r="E11" s="86">
        <f t="shared" si="0"/>
        <v>43362</v>
      </c>
      <c r="F11" s="98">
        <f>E11+1</f>
        <v>43363</v>
      </c>
      <c r="G11" s="90">
        <f t="shared" si="0"/>
        <v>43364</v>
      </c>
      <c r="H11" s="88">
        <f t="shared" si="0"/>
        <v>43365</v>
      </c>
    </row>
    <row r="12" spans="1:9" ht="68.25" customHeight="1" x14ac:dyDescent="0.2">
      <c r="A12" s="11">
        <f>A10+1</f>
        <v>5</v>
      </c>
      <c r="B12" s="91" t="s">
        <v>108</v>
      </c>
      <c r="C12" s="91" t="s">
        <v>108</v>
      </c>
      <c r="D12" s="91" t="s">
        <v>108</v>
      </c>
      <c r="E12" s="91" t="s">
        <v>108</v>
      </c>
      <c r="F12" s="99"/>
      <c r="G12" s="95"/>
      <c r="H12" s="95"/>
    </row>
    <row r="13" spans="1:9" ht="7.5" customHeight="1" x14ac:dyDescent="0.2">
      <c r="A13" s="8"/>
      <c r="B13" s="85">
        <f>H11+1</f>
        <v>43366</v>
      </c>
      <c r="C13" s="86">
        <f>B13+1</f>
        <v>43367</v>
      </c>
      <c r="D13" s="87">
        <f t="shared" si="0"/>
        <v>43368</v>
      </c>
      <c r="E13" s="86">
        <f t="shared" si="0"/>
        <v>43369</v>
      </c>
      <c r="F13" s="98">
        <f t="shared" si="0"/>
        <v>43370</v>
      </c>
      <c r="G13" s="90">
        <f t="shared" si="0"/>
        <v>43371</v>
      </c>
      <c r="H13" s="88">
        <f t="shared" si="0"/>
        <v>43372</v>
      </c>
    </row>
    <row r="14" spans="1:9" ht="67.5" customHeight="1" x14ac:dyDescent="0.2">
      <c r="A14" s="11">
        <f>A12+1</f>
        <v>6</v>
      </c>
      <c r="B14" s="91" t="s">
        <v>108</v>
      </c>
      <c r="C14" s="91" t="s">
        <v>108</v>
      </c>
      <c r="D14" s="91" t="s">
        <v>108</v>
      </c>
      <c r="E14" s="91" t="s">
        <v>108</v>
      </c>
      <c r="F14" s="122" t="s">
        <v>108</v>
      </c>
      <c r="G14" s="95"/>
      <c r="H14" s="95"/>
      <c r="I14" s="17"/>
    </row>
    <row r="15" spans="1:9" ht="7.5" customHeight="1" x14ac:dyDescent="0.2">
      <c r="A15" s="8"/>
      <c r="B15" s="85">
        <f>H13+1</f>
        <v>43373</v>
      </c>
      <c r="C15" s="86">
        <f>B15+1</f>
        <v>43374</v>
      </c>
      <c r="D15" s="87">
        <f t="shared" si="0"/>
        <v>43375</v>
      </c>
      <c r="E15" s="87">
        <f t="shared" si="0"/>
        <v>43376</v>
      </c>
      <c r="F15" s="114">
        <f t="shared" si="0"/>
        <v>43377</v>
      </c>
      <c r="G15" s="90">
        <f t="shared" si="0"/>
        <v>43378</v>
      </c>
      <c r="H15" s="90">
        <f t="shared" si="0"/>
        <v>43379</v>
      </c>
    </row>
    <row r="16" spans="1:9" ht="75.75" customHeight="1" x14ac:dyDescent="0.2">
      <c r="A16" s="113">
        <f>A14+1</f>
        <v>7</v>
      </c>
      <c r="B16" s="91" t="s">
        <v>108</v>
      </c>
      <c r="C16" s="91" t="s">
        <v>108</v>
      </c>
      <c r="D16" s="91" t="s">
        <v>108</v>
      </c>
      <c r="E16" s="91" t="s">
        <v>108</v>
      </c>
      <c r="F16" s="145" t="s">
        <v>108</v>
      </c>
      <c r="G16" s="15"/>
      <c r="H16" s="15"/>
      <c r="I16" s="10" t="s">
        <v>92</v>
      </c>
    </row>
    <row r="17" spans="1:9" ht="9" customHeight="1" x14ac:dyDescent="0.2">
      <c r="A17" s="8"/>
      <c r="B17" s="85">
        <f>H15+1</f>
        <v>43380</v>
      </c>
      <c r="C17" s="86">
        <f>B17+1</f>
        <v>43381</v>
      </c>
      <c r="D17" s="87">
        <f t="shared" si="0"/>
        <v>43382</v>
      </c>
      <c r="E17" s="86">
        <f t="shared" si="0"/>
        <v>43383</v>
      </c>
      <c r="F17" s="130">
        <f t="shared" si="0"/>
        <v>43384</v>
      </c>
      <c r="G17" s="131">
        <f t="shared" si="0"/>
        <v>43385</v>
      </c>
      <c r="H17" s="104">
        <f t="shared" si="0"/>
        <v>43386</v>
      </c>
    </row>
    <row r="18" spans="1:9" ht="67.5" customHeight="1" thickBot="1" x14ac:dyDescent="0.25">
      <c r="A18" s="20">
        <f>A16+1</f>
        <v>8</v>
      </c>
      <c r="B18" s="21" t="s">
        <v>108</v>
      </c>
      <c r="C18" s="21" t="s">
        <v>108</v>
      </c>
      <c r="D18" s="21" t="s">
        <v>108</v>
      </c>
      <c r="E18" s="21" t="s">
        <v>108</v>
      </c>
      <c r="F18" s="144"/>
      <c r="G18" s="132" t="s">
        <v>112</v>
      </c>
      <c r="H18" s="115"/>
      <c r="I18" s="116"/>
    </row>
    <row r="19" spans="1:9" ht="9" customHeight="1" x14ac:dyDescent="0.2">
      <c r="A19" s="8"/>
      <c r="B19" s="102">
        <f>H17+1</f>
        <v>43387</v>
      </c>
      <c r="C19" s="102">
        <f>B19+1</f>
        <v>43388</v>
      </c>
      <c r="D19" s="101">
        <f t="shared" si="0"/>
        <v>43389</v>
      </c>
      <c r="E19" s="102">
        <f t="shared" si="0"/>
        <v>43390</v>
      </c>
      <c r="F19" s="127">
        <f t="shared" si="0"/>
        <v>43391</v>
      </c>
      <c r="G19" s="103">
        <f t="shared" si="0"/>
        <v>43392</v>
      </c>
      <c r="H19" s="104">
        <f t="shared" si="0"/>
        <v>43393</v>
      </c>
    </row>
    <row r="20" spans="1:9" ht="88.5" customHeight="1" x14ac:dyDescent="0.2">
      <c r="A20" s="11">
        <f>A18+1</f>
        <v>9</v>
      </c>
      <c r="B20" s="91" t="s">
        <v>108</v>
      </c>
      <c r="C20" s="91"/>
      <c r="D20" s="91"/>
      <c r="E20" s="91"/>
      <c r="F20" s="126"/>
      <c r="G20" s="95"/>
      <c r="H20" s="100"/>
      <c r="I20" s="17"/>
    </row>
    <row r="21" spans="1:9" ht="9" customHeight="1" x14ac:dyDescent="0.2">
      <c r="A21" s="8"/>
      <c r="B21" s="85">
        <f>H19+1</f>
        <v>43394</v>
      </c>
      <c r="C21" s="86">
        <f>B21+1</f>
        <v>43395</v>
      </c>
      <c r="D21" s="121">
        <f t="shared" si="0"/>
        <v>43396</v>
      </c>
      <c r="E21" s="86">
        <f t="shared" si="0"/>
        <v>43397</v>
      </c>
      <c r="F21" s="119">
        <f t="shared" si="0"/>
        <v>43398</v>
      </c>
      <c r="G21" s="90">
        <f t="shared" si="0"/>
        <v>43399</v>
      </c>
      <c r="H21" s="90">
        <f t="shared" si="0"/>
        <v>43400</v>
      </c>
    </row>
    <row r="22" spans="1:9" ht="83.25" customHeight="1" x14ac:dyDescent="0.2">
      <c r="A22" s="11">
        <f>A20+1</f>
        <v>10</v>
      </c>
      <c r="B22" s="91" t="s">
        <v>108</v>
      </c>
      <c r="C22" s="91" t="s">
        <v>108</v>
      </c>
      <c r="D22" s="91" t="s">
        <v>108</v>
      </c>
      <c r="E22" s="91" t="s">
        <v>108</v>
      </c>
      <c r="F22" s="143"/>
      <c r="G22" s="111"/>
      <c r="H22" s="111"/>
    </row>
    <row r="23" spans="1:9" ht="9" customHeight="1" x14ac:dyDescent="0.2">
      <c r="A23" s="8"/>
      <c r="B23" s="109">
        <f>H21+1</f>
        <v>43401</v>
      </c>
      <c r="C23" s="86">
        <f>B23+1</f>
        <v>43402</v>
      </c>
      <c r="D23" s="86">
        <f t="shared" si="0"/>
        <v>43403</v>
      </c>
      <c r="E23" s="130">
        <f t="shared" si="0"/>
        <v>43404</v>
      </c>
      <c r="F23" s="133">
        <f t="shared" si="0"/>
        <v>43405</v>
      </c>
      <c r="G23" s="90">
        <f t="shared" si="0"/>
        <v>43406</v>
      </c>
      <c r="H23" s="90">
        <f t="shared" si="0"/>
        <v>43407</v>
      </c>
    </row>
    <row r="24" spans="1:9" ht="59.25" customHeight="1" x14ac:dyDescent="0.2">
      <c r="A24" s="11">
        <f>A22+1</f>
        <v>11</v>
      </c>
      <c r="B24" s="91" t="s">
        <v>108</v>
      </c>
      <c r="C24" s="91" t="s">
        <v>108</v>
      </c>
      <c r="D24" s="91" t="s">
        <v>108</v>
      </c>
      <c r="E24" s="91" t="s">
        <v>108</v>
      </c>
      <c r="F24" s="146" t="s">
        <v>112</v>
      </c>
      <c r="G24" s="16"/>
      <c r="H24" s="15"/>
      <c r="I24" s="17" t="s">
        <v>93</v>
      </c>
    </row>
    <row r="25" spans="1:9" ht="9" customHeight="1" x14ac:dyDescent="0.2">
      <c r="A25" s="8"/>
      <c r="B25" s="109">
        <f>H23+1</f>
        <v>43408</v>
      </c>
      <c r="C25" s="86">
        <f>B25+1</f>
        <v>43409</v>
      </c>
      <c r="D25" s="86">
        <f t="shared" si="0"/>
        <v>43410</v>
      </c>
      <c r="E25" s="86">
        <f t="shared" si="0"/>
        <v>43411</v>
      </c>
      <c r="F25" s="119">
        <f t="shared" si="0"/>
        <v>43412</v>
      </c>
      <c r="G25" s="90">
        <f t="shared" si="0"/>
        <v>43413</v>
      </c>
      <c r="H25" s="90">
        <f t="shared" si="0"/>
        <v>43414</v>
      </c>
    </row>
    <row r="26" spans="1:9" ht="75.75" customHeight="1" x14ac:dyDescent="0.2">
      <c r="A26" s="11">
        <f>A24+1</f>
        <v>12</v>
      </c>
      <c r="B26" s="91" t="s">
        <v>108</v>
      </c>
      <c r="C26" s="91" t="s">
        <v>108</v>
      </c>
      <c r="D26" s="91" t="s">
        <v>108</v>
      </c>
      <c r="E26" s="91" t="s">
        <v>108</v>
      </c>
      <c r="F26" s="128" t="s">
        <v>95</v>
      </c>
      <c r="G26" s="16"/>
      <c r="H26" s="16"/>
      <c r="I26" s="17"/>
    </row>
    <row r="27" spans="1:9" ht="9" customHeight="1" x14ac:dyDescent="0.2">
      <c r="A27" s="8"/>
      <c r="B27" s="86">
        <f>H25+1</f>
        <v>43415</v>
      </c>
      <c r="C27" s="85">
        <f>B27+1</f>
        <v>43416</v>
      </c>
      <c r="D27" s="86">
        <f t="shared" si="0"/>
        <v>43417</v>
      </c>
      <c r="E27" s="114">
        <f t="shared" si="0"/>
        <v>43418</v>
      </c>
      <c r="F27" s="119">
        <f t="shared" si="0"/>
        <v>43419</v>
      </c>
      <c r="G27" s="90">
        <f t="shared" si="0"/>
        <v>43420</v>
      </c>
      <c r="H27" s="90">
        <f t="shared" si="0"/>
        <v>43421</v>
      </c>
    </row>
    <row r="28" spans="1:9" ht="72" customHeight="1" x14ac:dyDescent="0.2">
      <c r="A28" s="11">
        <f>A26+1</f>
        <v>13</v>
      </c>
      <c r="B28" s="91" t="s">
        <v>108</v>
      </c>
      <c r="C28" s="91" t="s">
        <v>108</v>
      </c>
      <c r="D28" s="91" t="s">
        <v>108</v>
      </c>
      <c r="E28" s="91" t="s">
        <v>108</v>
      </c>
      <c r="F28" s="145"/>
      <c r="G28" s="112"/>
      <c r="H28" s="112"/>
      <c r="I28" s="17"/>
    </row>
    <row r="29" spans="1:9" ht="9" customHeight="1" x14ac:dyDescent="0.2">
      <c r="A29" s="8"/>
      <c r="B29" s="85">
        <f>H27+1</f>
        <v>43422</v>
      </c>
      <c r="C29" s="86">
        <f>B29+1</f>
        <v>43423</v>
      </c>
      <c r="D29" s="87">
        <f t="shared" si="0"/>
        <v>43424</v>
      </c>
      <c r="E29" s="86">
        <f t="shared" si="0"/>
        <v>43425</v>
      </c>
      <c r="F29" s="86">
        <f t="shared" si="0"/>
        <v>43426</v>
      </c>
      <c r="G29" s="90">
        <f t="shared" si="0"/>
        <v>43427</v>
      </c>
      <c r="H29" s="88">
        <f t="shared" si="0"/>
        <v>43428</v>
      </c>
    </row>
    <row r="30" spans="1:9" ht="60" customHeight="1" x14ac:dyDescent="0.2">
      <c r="A30" s="11">
        <f>A28+1</f>
        <v>14</v>
      </c>
      <c r="B30" s="91" t="s">
        <v>108</v>
      </c>
      <c r="C30" s="14" t="s">
        <v>108</v>
      </c>
      <c r="D30" s="14" t="s">
        <v>108</v>
      </c>
      <c r="E30" s="14" t="s">
        <v>108</v>
      </c>
      <c r="F30" s="14" t="s">
        <v>108</v>
      </c>
      <c r="G30" s="16"/>
      <c r="H30" s="105"/>
      <c r="I30" s="17"/>
    </row>
    <row r="31" spans="1:9" ht="9" customHeight="1" x14ac:dyDescent="0.2">
      <c r="A31" s="8"/>
      <c r="B31" s="85">
        <f>H29+1</f>
        <v>43429</v>
      </c>
      <c r="C31" s="85">
        <f>B31+1</f>
        <v>43430</v>
      </c>
      <c r="D31" s="121">
        <f t="shared" si="0"/>
        <v>43431</v>
      </c>
      <c r="E31" s="85">
        <f t="shared" si="0"/>
        <v>43432</v>
      </c>
      <c r="F31" s="121">
        <f t="shared" si="0"/>
        <v>43433</v>
      </c>
      <c r="G31" s="90">
        <f t="shared" si="0"/>
        <v>43434</v>
      </c>
      <c r="H31" s="90">
        <f t="shared" si="0"/>
        <v>43435</v>
      </c>
    </row>
    <row r="32" spans="1:9" ht="70.5" customHeight="1" x14ac:dyDescent="0.2">
      <c r="A32" s="11">
        <f>A30+1</f>
        <v>15</v>
      </c>
      <c r="B32" s="91" t="s">
        <v>108</v>
      </c>
      <c r="C32" s="91" t="s">
        <v>108</v>
      </c>
      <c r="D32" s="91" t="s">
        <v>108</v>
      </c>
      <c r="E32" s="91" t="s">
        <v>108</v>
      </c>
      <c r="F32" s="145"/>
      <c r="G32" s="106"/>
      <c r="H32" s="106"/>
      <c r="I32" s="17" t="s">
        <v>94</v>
      </c>
    </row>
    <row r="33" spans="1:9" ht="9" customHeight="1" x14ac:dyDescent="0.2">
      <c r="A33" s="8"/>
      <c r="B33" s="86">
        <f>H31+1</f>
        <v>43436</v>
      </c>
      <c r="C33" s="86">
        <f>B33+1</f>
        <v>43437</v>
      </c>
      <c r="D33" s="119">
        <f t="shared" si="0"/>
        <v>43438</v>
      </c>
      <c r="E33" s="130">
        <f t="shared" si="0"/>
        <v>43439</v>
      </c>
      <c r="F33" s="135">
        <f t="shared" si="0"/>
        <v>43440</v>
      </c>
      <c r="G33" s="130">
        <f t="shared" si="0"/>
        <v>43441</v>
      </c>
      <c r="H33" s="138">
        <f t="shared" si="0"/>
        <v>43442</v>
      </c>
    </row>
    <row r="34" spans="1:9" ht="61.5" customHeight="1" x14ac:dyDescent="0.2">
      <c r="A34" s="11">
        <f>A32+1</f>
        <v>16</v>
      </c>
      <c r="B34" s="91" t="s">
        <v>108</v>
      </c>
      <c r="C34" s="91" t="s">
        <v>108</v>
      </c>
      <c r="D34" s="91" t="s">
        <v>108</v>
      </c>
      <c r="E34" s="134" t="s">
        <v>109</v>
      </c>
      <c r="F34" s="136"/>
      <c r="G34" s="137" t="s">
        <v>101</v>
      </c>
      <c r="H34" s="139"/>
      <c r="I34" s="17"/>
    </row>
    <row r="35" spans="1:9" ht="9" customHeight="1" x14ac:dyDescent="0.2">
      <c r="A35" s="8"/>
      <c r="B35" s="86">
        <f>H33+1</f>
        <v>43443</v>
      </c>
      <c r="C35" s="86">
        <f>B35+1</f>
        <v>43444</v>
      </c>
      <c r="D35" s="119">
        <f t="shared" ref="D35:H35" si="1">C35+1</f>
        <v>43445</v>
      </c>
      <c r="E35" s="119">
        <f t="shared" si="1"/>
        <v>43446</v>
      </c>
      <c r="F35" s="98">
        <f t="shared" si="1"/>
        <v>43447</v>
      </c>
      <c r="G35" s="90">
        <f t="shared" si="1"/>
        <v>43448</v>
      </c>
      <c r="H35" s="88">
        <f t="shared" si="1"/>
        <v>43449</v>
      </c>
    </row>
    <row r="36" spans="1:9" ht="54" customHeight="1" x14ac:dyDescent="0.2">
      <c r="A36" s="11">
        <f>A34+1</f>
        <v>17</v>
      </c>
      <c r="B36" s="14"/>
      <c r="C36" s="14"/>
      <c r="D36" s="118"/>
      <c r="E36" s="120"/>
      <c r="F36" s="89" t="s">
        <v>96</v>
      </c>
      <c r="G36" s="106" t="s">
        <v>96</v>
      </c>
      <c r="H36" s="105"/>
      <c r="I36" s="17"/>
    </row>
    <row r="38" spans="1:9" ht="56.25" x14ac:dyDescent="0.2">
      <c r="B38" s="12" t="s">
        <v>8</v>
      </c>
      <c r="C38" s="123" t="s">
        <v>102</v>
      </c>
      <c r="D38" s="140" t="s">
        <v>106</v>
      </c>
      <c r="E38" s="140"/>
      <c r="F38" s="140" t="s">
        <v>107</v>
      </c>
      <c r="G38" s="142"/>
      <c r="H38" s="19" t="s">
        <v>103</v>
      </c>
    </row>
    <row r="39" spans="1:9" ht="67.5" x14ac:dyDescent="0.2">
      <c r="B39" s="13" t="s">
        <v>104</v>
      </c>
      <c r="C39" s="123" t="s">
        <v>105</v>
      </c>
      <c r="D39" s="140"/>
      <c r="E39" s="140"/>
      <c r="F39" s="142"/>
      <c r="G39" s="142"/>
    </row>
    <row r="40" spans="1:9" x14ac:dyDescent="0.2">
      <c r="D40" s="141"/>
      <c r="E40" s="141"/>
      <c r="F40" s="142"/>
      <c r="G40" s="142"/>
    </row>
    <row r="41" spans="1:9" ht="43.5" customHeight="1" x14ac:dyDescent="0.2">
      <c r="B41" s="129"/>
      <c r="C41" s="6"/>
      <c r="D41" s="141"/>
      <c r="E41" s="141"/>
      <c r="F41" s="142"/>
      <c r="G41" s="142"/>
    </row>
  </sheetData>
  <mergeCells count="2">
    <mergeCell ref="D38:E41"/>
    <mergeCell ref="F38:G41"/>
  </mergeCells>
  <phoneticPr fontId="1" type="noConversion"/>
  <pageMargins left="0.25" right="0.25" top="0.75" bottom="0.75" header="0.3" footer="0.3"/>
  <pageSetup paperSize="7" scale="6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topLeftCell="A22" workbookViewId="0">
      <selection activeCell="A23" sqref="A23"/>
    </sheetView>
  </sheetViews>
  <sheetFormatPr defaultColWidth="8.85546875" defaultRowHeight="12.75" x14ac:dyDescent="0.2"/>
  <cols>
    <col min="1" max="2" width="3.7109375" customWidth="1"/>
    <col min="3" max="3" width="41.5703125" customWidth="1"/>
    <col min="4" max="4" width="14.28515625" customWidth="1"/>
    <col min="5" max="6" width="15.7109375" customWidth="1"/>
    <col min="7" max="7" width="17.42578125" style="24" customWidth="1"/>
    <col min="8" max="9" width="15.7109375" style="24" customWidth="1"/>
  </cols>
  <sheetData>
    <row r="1" spans="1:9" ht="23.25" x14ac:dyDescent="0.35">
      <c r="A1" s="22" t="s">
        <v>10</v>
      </c>
      <c r="G1" s="23" t="s">
        <v>11</v>
      </c>
    </row>
    <row r="2" spans="1:9" x14ac:dyDescent="0.2">
      <c r="A2" t="s">
        <v>9</v>
      </c>
      <c r="B2" s="25"/>
      <c r="C2" s="26" t="s">
        <v>12</v>
      </c>
      <c r="E2" s="27"/>
      <c r="F2" s="28"/>
      <c r="G2" s="27"/>
      <c r="H2" s="29"/>
      <c r="I2" s="29"/>
    </row>
    <row r="3" spans="1:9" x14ac:dyDescent="0.2">
      <c r="B3" s="30"/>
      <c r="C3" s="26" t="s">
        <v>13</v>
      </c>
      <c r="E3" s="27"/>
      <c r="F3" s="28"/>
      <c r="G3" s="27"/>
      <c r="H3" s="29"/>
      <c r="I3" s="29"/>
    </row>
    <row r="4" spans="1:9" x14ac:dyDescent="0.2">
      <c r="B4" s="31"/>
      <c r="C4" s="26" t="s">
        <v>14</v>
      </c>
      <c r="E4" s="27"/>
      <c r="F4" s="28"/>
      <c r="G4" s="27"/>
      <c r="H4" s="29"/>
      <c r="I4" s="29"/>
    </row>
    <row r="5" spans="1:9" ht="13.5" thickBot="1" x14ac:dyDescent="0.25">
      <c r="B5" s="32"/>
      <c r="C5" s="26"/>
      <c r="E5" s="27"/>
      <c r="F5" s="28"/>
      <c r="G5" s="27"/>
      <c r="H5" s="29"/>
      <c r="I5" s="29"/>
    </row>
    <row r="6" spans="1:9" ht="15.75" thickBot="1" x14ac:dyDescent="0.3">
      <c r="B6" s="33" t="s">
        <v>15</v>
      </c>
      <c r="D6" s="34">
        <v>1.4</v>
      </c>
      <c r="E6" s="35" t="s">
        <v>16</v>
      </c>
      <c r="F6" s="35" t="s">
        <v>17</v>
      </c>
      <c r="G6" s="35" t="s">
        <v>18</v>
      </c>
      <c r="H6" s="29"/>
      <c r="I6" s="29"/>
    </row>
    <row r="7" spans="1:9" ht="15" x14ac:dyDescent="0.25">
      <c r="B7" s="33" t="s">
        <v>19</v>
      </c>
      <c r="D7" s="36">
        <v>1</v>
      </c>
      <c r="H7" s="29"/>
      <c r="I7" s="29"/>
    </row>
    <row r="8" spans="1:9" ht="15.75" thickBot="1" x14ac:dyDescent="0.3">
      <c r="B8" s="33"/>
      <c r="D8" s="37"/>
      <c r="H8" s="29"/>
      <c r="I8" s="29"/>
    </row>
    <row r="9" spans="1:9" ht="18.75" x14ac:dyDescent="0.3">
      <c r="A9" s="38" t="s">
        <v>20</v>
      </c>
      <c r="B9" s="39"/>
      <c r="C9" s="40"/>
      <c r="D9" s="41"/>
      <c r="E9" s="40"/>
      <c r="F9" s="40"/>
      <c r="G9" s="42"/>
      <c r="H9" s="29"/>
      <c r="I9" s="29"/>
    </row>
    <row r="10" spans="1:9" ht="15" x14ac:dyDescent="0.25">
      <c r="A10" s="43"/>
      <c r="B10" s="44"/>
      <c r="C10" s="45" t="s">
        <v>21</v>
      </c>
      <c r="D10" s="46">
        <v>42181</v>
      </c>
      <c r="E10" s="45"/>
      <c r="F10" s="47" t="s">
        <v>22</v>
      </c>
      <c r="G10" s="48">
        <f>D14-D10</f>
        <v>35</v>
      </c>
      <c r="H10" s="29"/>
      <c r="I10" s="29"/>
    </row>
    <row r="11" spans="1:9" ht="15" x14ac:dyDescent="0.25">
      <c r="A11" s="43"/>
      <c r="B11" s="44"/>
      <c r="C11" s="49" t="s">
        <v>23</v>
      </c>
      <c r="D11" s="46">
        <v>42181</v>
      </c>
      <c r="E11" s="45"/>
      <c r="F11" s="47" t="s">
        <v>24</v>
      </c>
      <c r="G11" s="50">
        <f>D12-D11</f>
        <v>1</v>
      </c>
      <c r="H11" s="29"/>
      <c r="I11" s="29"/>
    </row>
    <row r="12" spans="1:9" ht="15" x14ac:dyDescent="0.25">
      <c r="A12" s="43"/>
      <c r="B12" s="44"/>
      <c r="C12" s="49" t="s">
        <v>25</v>
      </c>
      <c r="D12" s="46">
        <v>42182</v>
      </c>
      <c r="E12" s="45"/>
      <c r="F12" s="47" t="s">
        <v>26</v>
      </c>
      <c r="G12" s="48">
        <f>(D13-D12)</f>
        <v>31</v>
      </c>
      <c r="H12" s="29"/>
      <c r="I12" s="29"/>
    </row>
    <row r="13" spans="1:9" ht="15" x14ac:dyDescent="0.25">
      <c r="A13" s="43"/>
      <c r="B13" s="44"/>
      <c r="C13" s="49" t="s">
        <v>27</v>
      </c>
      <c r="D13" s="46">
        <v>42213</v>
      </c>
      <c r="E13" s="45"/>
      <c r="F13" s="45"/>
      <c r="G13" s="51"/>
      <c r="H13" s="29"/>
      <c r="I13" s="29"/>
    </row>
    <row r="14" spans="1:9" ht="15.75" thickBot="1" x14ac:dyDescent="0.3">
      <c r="A14" s="52"/>
      <c r="B14" s="53"/>
      <c r="C14" s="54" t="s">
        <v>28</v>
      </c>
      <c r="D14" s="55">
        <v>42216</v>
      </c>
      <c r="E14" s="54"/>
      <c r="F14" s="54"/>
      <c r="G14" s="56"/>
      <c r="H14" s="29"/>
      <c r="I14" s="29"/>
    </row>
    <row r="15" spans="1:9" ht="15.75" thickBot="1" x14ac:dyDescent="0.3">
      <c r="B15" s="33"/>
      <c r="D15" s="57"/>
      <c r="H15" s="29"/>
      <c r="I15" s="29"/>
    </row>
    <row r="16" spans="1:9" ht="18.75" x14ac:dyDescent="0.3">
      <c r="A16" s="38" t="s">
        <v>29</v>
      </c>
      <c r="B16" s="40"/>
      <c r="C16" s="40"/>
      <c r="D16" s="40"/>
      <c r="E16" s="58"/>
      <c r="F16" s="40"/>
      <c r="G16" s="42"/>
    </row>
    <row r="17" spans="1:9" ht="15" x14ac:dyDescent="0.25">
      <c r="A17" s="43"/>
      <c r="B17" s="44" t="s">
        <v>30</v>
      </c>
      <c r="C17" s="45"/>
      <c r="D17" s="59"/>
      <c r="E17" s="60"/>
      <c r="F17" s="59"/>
      <c r="G17" s="61"/>
      <c r="H17" s="62"/>
      <c r="I17" s="62"/>
    </row>
    <row r="18" spans="1:9" x14ac:dyDescent="0.2">
      <c r="A18" s="43"/>
      <c r="B18" s="45"/>
      <c r="C18" s="49" t="s">
        <v>31</v>
      </c>
      <c r="D18" s="45">
        <f>G11</f>
        <v>1</v>
      </c>
      <c r="E18" s="63">
        <v>68</v>
      </c>
      <c r="F18" s="63">
        <f>G11*E18</f>
        <v>68</v>
      </c>
      <c r="G18" s="64">
        <f>F18*$D$6</f>
        <v>95.199999999999989</v>
      </c>
      <c r="H18" s="65"/>
      <c r="I18" s="65"/>
    </row>
    <row r="19" spans="1:9" x14ac:dyDescent="0.2">
      <c r="A19" s="43"/>
      <c r="B19" s="45"/>
      <c r="C19" s="49" t="s">
        <v>32</v>
      </c>
      <c r="D19" s="66">
        <v>1</v>
      </c>
      <c r="E19" s="63">
        <v>31.5</v>
      </c>
      <c r="F19" s="63">
        <f t="shared" ref="F19:F20" si="0">D19*E19</f>
        <v>31.5</v>
      </c>
      <c r="G19" s="64">
        <f t="shared" ref="G19:G20" si="1">F19*$D$6</f>
        <v>44.099999999999994</v>
      </c>
      <c r="H19" s="65"/>
      <c r="I19" s="65"/>
    </row>
    <row r="20" spans="1:9" x14ac:dyDescent="0.2">
      <c r="A20" s="43"/>
      <c r="B20" s="45"/>
      <c r="C20" s="49" t="s">
        <v>33</v>
      </c>
      <c r="D20" s="59">
        <v>1</v>
      </c>
      <c r="E20" s="67">
        <v>15</v>
      </c>
      <c r="F20" s="63">
        <f t="shared" si="0"/>
        <v>15</v>
      </c>
      <c r="G20" s="64">
        <f t="shared" si="1"/>
        <v>21</v>
      </c>
      <c r="H20" s="65"/>
      <c r="I20" s="65"/>
    </row>
    <row r="21" spans="1:9" x14ac:dyDescent="0.2">
      <c r="A21" s="43"/>
      <c r="B21" s="45"/>
      <c r="C21" s="68" t="s">
        <v>34</v>
      </c>
      <c r="D21" s="59"/>
      <c r="E21" s="63"/>
      <c r="F21" s="63"/>
      <c r="G21" s="64"/>
      <c r="H21" s="65"/>
      <c r="I21" s="65"/>
    </row>
    <row r="22" spans="1:9" ht="15" x14ac:dyDescent="0.25">
      <c r="A22" s="43"/>
      <c r="B22" s="44" t="s">
        <v>35</v>
      </c>
      <c r="C22" s="49"/>
      <c r="D22" s="59"/>
      <c r="E22" s="59"/>
      <c r="F22" s="59"/>
      <c r="G22" s="69"/>
      <c r="H22" s="32"/>
      <c r="I22" s="32"/>
    </row>
    <row r="23" spans="1:9" x14ac:dyDescent="0.2">
      <c r="A23" s="43"/>
      <c r="B23" s="45"/>
      <c r="C23" s="49" t="s">
        <v>36</v>
      </c>
      <c r="D23" s="70">
        <f>G12</f>
        <v>31</v>
      </c>
      <c r="E23" s="63">
        <v>20</v>
      </c>
      <c r="F23" s="63">
        <f>G12*E23</f>
        <v>620</v>
      </c>
      <c r="G23" s="64">
        <f>F23*$D$6</f>
        <v>868</v>
      </c>
      <c r="H23" s="65"/>
      <c r="I23" s="65"/>
    </row>
    <row r="24" spans="1:9" x14ac:dyDescent="0.2">
      <c r="A24" s="43"/>
      <c r="B24" s="45"/>
      <c r="C24" s="49" t="s">
        <v>37</v>
      </c>
      <c r="D24" s="66">
        <v>3</v>
      </c>
      <c r="E24" s="63">
        <v>32</v>
      </c>
      <c r="F24" s="63">
        <f>D24*E24</f>
        <v>96</v>
      </c>
      <c r="G24" s="64">
        <f>F24*$D$6</f>
        <v>134.39999999999998</v>
      </c>
      <c r="H24" s="65"/>
      <c r="I24" s="65"/>
    </row>
    <row r="25" spans="1:9" x14ac:dyDescent="0.2">
      <c r="A25" s="43"/>
      <c r="B25" s="45"/>
      <c r="C25" s="68" t="s">
        <v>38</v>
      </c>
      <c r="D25" s="71"/>
      <c r="E25" s="63"/>
      <c r="F25" s="63"/>
      <c r="G25" s="64"/>
      <c r="H25" s="65"/>
      <c r="I25" s="65"/>
    </row>
    <row r="26" spans="1:9" ht="15" x14ac:dyDescent="0.25">
      <c r="A26" s="43"/>
      <c r="B26" s="44" t="s">
        <v>39</v>
      </c>
      <c r="C26" s="45"/>
      <c r="D26" s="59"/>
      <c r="E26" s="72"/>
      <c r="F26" s="59"/>
      <c r="G26" s="61"/>
      <c r="H26" s="62"/>
      <c r="I26" s="62"/>
    </row>
    <row r="27" spans="1:9" ht="15" x14ac:dyDescent="0.25">
      <c r="A27" s="43"/>
      <c r="B27" s="44"/>
      <c r="C27" s="73" t="s">
        <v>40</v>
      </c>
      <c r="D27" s="66">
        <v>0</v>
      </c>
      <c r="E27" s="74">
        <v>0</v>
      </c>
      <c r="F27" s="63">
        <f t="shared" ref="F27" si="2">D27*E27</f>
        <v>0</v>
      </c>
      <c r="G27" s="64">
        <f t="shared" ref="G27" si="3">F27*$D$6</f>
        <v>0</v>
      </c>
      <c r="H27" s="62"/>
      <c r="I27" s="62"/>
    </row>
    <row r="28" spans="1:9" ht="15" x14ac:dyDescent="0.25">
      <c r="A28" s="43"/>
      <c r="B28" s="44"/>
      <c r="C28" s="59" t="s">
        <v>41</v>
      </c>
      <c r="D28" s="59"/>
      <c r="E28" s="72"/>
      <c r="F28" s="59"/>
      <c r="G28" s="61"/>
      <c r="H28" s="62"/>
      <c r="I28" s="62"/>
    </row>
    <row r="29" spans="1:9" ht="15" x14ac:dyDescent="0.25">
      <c r="A29" s="43"/>
      <c r="B29" s="45"/>
      <c r="C29" s="73" t="s">
        <v>42</v>
      </c>
      <c r="D29" s="66">
        <v>0</v>
      </c>
      <c r="E29" s="63">
        <v>3.5</v>
      </c>
      <c r="F29" s="63">
        <f t="shared" ref="F29:F37" si="4">D29*E29</f>
        <v>0</v>
      </c>
      <c r="G29" s="64">
        <f t="shared" ref="G29:G37" si="5">F29*$D$6</f>
        <v>0</v>
      </c>
      <c r="H29" s="65"/>
      <c r="I29" s="65"/>
    </row>
    <row r="30" spans="1:9" ht="15" x14ac:dyDescent="0.25">
      <c r="A30" s="43"/>
      <c r="B30" s="45"/>
      <c r="C30" s="73" t="s">
        <v>43</v>
      </c>
      <c r="D30" s="66">
        <v>0</v>
      </c>
      <c r="E30" s="63">
        <v>3.5</v>
      </c>
      <c r="F30" s="63">
        <f t="shared" si="4"/>
        <v>0</v>
      </c>
      <c r="G30" s="64">
        <f t="shared" si="5"/>
        <v>0</v>
      </c>
      <c r="H30" s="65"/>
      <c r="I30" s="65"/>
    </row>
    <row r="31" spans="1:9" ht="15" x14ac:dyDescent="0.25">
      <c r="A31" s="43"/>
      <c r="B31" s="45"/>
      <c r="C31" s="73" t="s">
        <v>44</v>
      </c>
      <c r="D31" s="66">
        <v>0</v>
      </c>
      <c r="E31" s="63">
        <v>5.5</v>
      </c>
      <c r="F31" s="63">
        <f t="shared" si="4"/>
        <v>0</v>
      </c>
      <c r="G31" s="64">
        <f t="shared" si="5"/>
        <v>0</v>
      </c>
      <c r="H31" s="65"/>
      <c r="I31" s="65"/>
    </row>
    <row r="32" spans="1:9" ht="15" x14ac:dyDescent="0.25">
      <c r="A32" s="43"/>
      <c r="B32" s="45"/>
      <c r="C32" s="73" t="s">
        <v>45</v>
      </c>
      <c r="D32" s="66">
        <v>0</v>
      </c>
      <c r="E32" s="63">
        <v>17</v>
      </c>
      <c r="F32" s="63">
        <f t="shared" si="4"/>
        <v>0</v>
      </c>
      <c r="G32" s="64">
        <f t="shared" si="5"/>
        <v>0</v>
      </c>
      <c r="H32" s="65"/>
      <c r="I32" s="65"/>
    </row>
    <row r="33" spans="1:9" ht="15" x14ac:dyDescent="0.25">
      <c r="A33" s="43"/>
      <c r="B33" s="45"/>
      <c r="C33" s="73" t="s">
        <v>46</v>
      </c>
      <c r="D33" s="66">
        <v>0</v>
      </c>
      <c r="E33" s="63">
        <v>35</v>
      </c>
      <c r="F33" s="63">
        <f t="shared" si="4"/>
        <v>0</v>
      </c>
      <c r="G33" s="64">
        <f t="shared" si="5"/>
        <v>0</v>
      </c>
      <c r="H33" s="65"/>
      <c r="I33" s="65"/>
    </row>
    <row r="34" spans="1:9" ht="15" x14ac:dyDescent="0.25">
      <c r="A34" s="43"/>
      <c r="B34" s="45"/>
      <c r="C34" s="73" t="s">
        <v>47</v>
      </c>
      <c r="D34" s="66">
        <v>0</v>
      </c>
      <c r="E34" s="63">
        <v>5</v>
      </c>
      <c r="F34" s="63">
        <f t="shared" si="4"/>
        <v>0</v>
      </c>
      <c r="G34" s="64">
        <f t="shared" si="5"/>
        <v>0</v>
      </c>
      <c r="H34" s="65"/>
      <c r="I34" s="65"/>
    </row>
    <row r="35" spans="1:9" ht="15" x14ac:dyDescent="0.25">
      <c r="A35" s="43"/>
      <c r="B35" s="45"/>
      <c r="C35" s="73" t="s">
        <v>48</v>
      </c>
      <c r="D35" s="66">
        <v>0</v>
      </c>
      <c r="E35" s="63">
        <v>16</v>
      </c>
      <c r="F35" s="63">
        <f t="shared" si="4"/>
        <v>0</v>
      </c>
      <c r="G35" s="64">
        <f t="shared" si="5"/>
        <v>0</v>
      </c>
      <c r="H35" s="65"/>
      <c r="I35" s="65"/>
    </row>
    <row r="36" spans="1:9" ht="15" x14ac:dyDescent="0.25">
      <c r="A36" s="43"/>
      <c r="B36" s="45"/>
      <c r="C36" s="73" t="s">
        <v>49</v>
      </c>
      <c r="D36" s="66">
        <v>0</v>
      </c>
      <c r="E36" s="63">
        <v>16</v>
      </c>
      <c r="F36" s="63">
        <f t="shared" si="4"/>
        <v>0</v>
      </c>
      <c r="G36" s="64">
        <f t="shared" si="5"/>
        <v>0</v>
      </c>
      <c r="H36" s="65"/>
      <c r="I36" s="65"/>
    </row>
    <row r="37" spans="1:9" ht="15" x14ac:dyDescent="0.25">
      <c r="A37" s="43"/>
      <c r="B37" s="45"/>
      <c r="C37" s="73" t="s">
        <v>50</v>
      </c>
      <c r="D37" s="66">
        <v>0</v>
      </c>
      <c r="E37" s="63">
        <v>45</v>
      </c>
      <c r="F37" s="63">
        <f t="shared" si="4"/>
        <v>0</v>
      </c>
      <c r="G37" s="64">
        <f t="shared" si="5"/>
        <v>0</v>
      </c>
      <c r="H37" s="65"/>
      <c r="I37" s="65"/>
    </row>
    <row r="38" spans="1:9" x14ac:dyDescent="0.2">
      <c r="A38" s="43"/>
      <c r="B38" s="45"/>
      <c r="C38" s="59" t="s">
        <v>51</v>
      </c>
      <c r="D38" s="59"/>
      <c r="E38" s="63"/>
      <c r="F38" s="63"/>
      <c r="G38" s="64"/>
      <c r="H38" s="65"/>
      <c r="I38" s="65"/>
    </row>
    <row r="39" spans="1:9" ht="15" x14ac:dyDescent="0.25">
      <c r="A39" s="43"/>
      <c r="B39" s="45"/>
      <c r="C39" s="73" t="s">
        <v>52</v>
      </c>
      <c r="D39" s="66">
        <v>0</v>
      </c>
      <c r="E39" s="63">
        <v>17</v>
      </c>
      <c r="F39" s="63">
        <f t="shared" ref="F39" si="6">D39*E39</f>
        <v>0</v>
      </c>
      <c r="G39" s="64">
        <f t="shared" ref="G39" si="7">F39*$D$6</f>
        <v>0</v>
      </c>
      <c r="H39" s="65"/>
      <c r="I39" s="65"/>
    </row>
    <row r="40" spans="1:9" x14ac:dyDescent="0.2">
      <c r="A40" s="43"/>
      <c r="B40" s="45"/>
      <c r="C40" s="59" t="s">
        <v>53</v>
      </c>
      <c r="D40" s="59"/>
      <c r="E40" s="63"/>
      <c r="F40" s="63"/>
      <c r="G40" s="64"/>
      <c r="H40" s="65"/>
      <c r="I40" s="65"/>
    </row>
    <row r="41" spans="1:9" ht="15" x14ac:dyDescent="0.25">
      <c r="A41" s="43"/>
      <c r="B41" s="45"/>
      <c r="C41" s="73" t="s">
        <v>54</v>
      </c>
      <c r="D41" s="66">
        <v>0</v>
      </c>
      <c r="E41" s="63">
        <v>28</v>
      </c>
      <c r="F41" s="63">
        <f t="shared" ref="F41" si="8">D41*E41</f>
        <v>0</v>
      </c>
      <c r="G41" s="64">
        <f t="shared" ref="G41" si="9">F41*$D$6</f>
        <v>0</v>
      </c>
      <c r="H41" s="65"/>
      <c r="I41" s="65"/>
    </row>
    <row r="42" spans="1:9" x14ac:dyDescent="0.2">
      <c r="A42" s="43"/>
      <c r="B42" s="45"/>
      <c r="C42" s="59" t="s">
        <v>55</v>
      </c>
      <c r="D42" s="59"/>
      <c r="E42" s="63"/>
      <c r="F42" s="63"/>
      <c r="G42" s="64"/>
      <c r="H42" s="65"/>
      <c r="I42" s="65"/>
    </row>
    <row r="43" spans="1:9" ht="15" x14ac:dyDescent="0.25">
      <c r="A43" s="43"/>
      <c r="B43" s="45"/>
      <c r="C43" s="73" t="s">
        <v>56</v>
      </c>
      <c r="D43" s="66">
        <v>0</v>
      </c>
      <c r="E43" s="63">
        <v>31</v>
      </c>
      <c r="F43" s="63">
        <f t="shared" ref="F43" si="10">D43*E43</f>
        <v>0</v>
      </c>
      <c r="G43" s="64">
        <f t="shared" ref="G43" si="11">F43*$D$6</f>
        <v>0</v>
      </c>
      <c r="H43" s="65"/>
      <c r="I43" s="65"/>
    </row>
    <row r="44" spans="1:9" x14ac:dyDescent="0.2">
      <c r="A44" s="43"/>
      <c r="B44" s="45"/>
      <c r="C44" s="59" t="s">
        <v>57</v>
      </c>
      <c r="D44" s="59"/>
      <c r="E44" s="63"/>
      <c r="F44" s="63"/>
      <c r="G44" s="64"/>
      <c r="H44" s="65"/>
      <c r="I44" s="65"/>
    </row>
    <row r="45" spans="1:9" ht="15" x14ac:dyDescent="0.25">
      <c r="A45" s="43"/>
      <c r="B45" s="45"/>
      <c r="C45" s="73" t="s">
        <v>58</v>
      </c>
      <c r="D45" s="66">
        <v>0</v>
      </c>
      <c r="E45" s="63">
        <v>62</v>
      </c>
      <c r="F45" s="63">
        <f t="shared" ref="F45" si="12">D45*E45</f>
        <v>0</v>
      </c>
      <c r="G45" s="64">
        <f t="shared" ref="G45" si="13">F45*$D$6</f>
        <v>0</v>
      </c>
      <c r="H45" s="65"/>
      <c r="I45" s="65"/>
    </row>
    <row r="46" spans="1:9" x14ac:dyDescent="0.2">
      <c r="A46" s="43"/>
      <c r="B46" s="45"/>
      <c r="C46" s="59" t="s">
        <v>59</v>
      </c>
      <c r="D46" s="59"/>
      <c r="E46" s="63"/>
      <c r="F46" s="63"/>
      <c r="G46" s="64"/>
      <c r="H46" s="65"/>
      <c r="I46" s="65"/>
    </row>
    <row r="47" spans="1:9" ht="15" x14ac:dyDescent="0.25">
      <c r="A47" s="43"/>
      <c r="B47" s="45"/>
      <c r="C47" s="73" t="s">
        <v>60</v>
      </c>
      <c r="D47" s="66">
        <v>0</v>
      </c>
      <c r="E47" s="63">
        <v>91</v>
      </c>
      <c r="F47" s="63">
        <f t="shared" ref="F47:F49" si="14">D47*E47</f>
        <v>0</v>
      </c>
      <c r="G47" s="64">
        <f t="shared" ref="G47" si="15">F47*$D$6</f>
        <v>0</v>
      </c>
      <c r="H47" s="65"/>
      <c r="I47" s="65"/>
    </row>
    <row r="48" spans="1:9" x14ac:dyDescent="0.2">
      <c r="A48" s="43"/>
      <c r="B48" s="45"/>
      <c r="C48" s="59" t="s">
        <v>59</v>
      </c>
      <c r="D48" s="59"/>
      <c r="E48" s="63"/>
      <c r="F48" s="63"/>
      <c r="G48" s="64"/>
    </row>
    <row r="49" spans="1:9" ht="15" x14ac:dyDescent="0.25">
      <c r="A49" s="43"/>
      <c r="B49" s="45"/>
      <c r="C49" s="73" t="s">
        <v>61</v>
      </c>
      <c r="D49" s="66">
        <v>0</v>
      </c>
      <c r="E49" s="63">
        <v>127</v>
      </c>
      <c r="F49" s="63">
        <f t="shared" si="14"/>
        <v>0</v>
      </c>
      <c r="G49" s="64">
        <f t="shared" ref="G49" si="16">F49*$D$6</f>
        <v>0</v>
      </c>
      <c r="H49"/>
      <c r="I49"/>
    </row>
    <row r="50" spans="1:9" x14ac:dyDescent="0.2">
      <c r="A50" s="43"/>
      <c r="B50" s="45"/>
      <c r="C50" s="59" t="s">
        <v>62</v>
      </c>
      <c r="D50" s="59"/>
      <c r="E50" s="63"/>
      <c r="F50" s="63"/>
      <c r="G50" s="64"/>
      <c r="H50"/>
      <c r="I50"/>
    </row>
    <row r="51" spans="1:9" ht="15" x14ac:dyDescent="0.25">
      <c r="A51" s="43"/>
      <c r="B51" s="45"/>
      <c r="C51" s="73" t="s">
        <v>63</v>
      </c>
      <c r="D51" s="66">
        <v>0</v>
      </c>
      <c r="E51" s="63">
        <v>217</v>
      </c>
      <c r="F51" s="63">
        <f t="shared" ref="F51" si="17">D51*E51</f>
        <v>0</v>
      </c>
      <c r="G51" s="64">
        <f t="shared" ref="G51" si="18">F51*$D$6</f>
        <v>0</v>
      </c>
      <c r="H51"/>
      <c r="I51"/>
    </row>
    <row r="52" spans="1:9" x14ac:dyDescent="0.2">
      <c r="A52" s="43"/>
      <c r="B52" s="45"/>
      <c r="C52" s="59" t="s">
        <v>64</v>
      </c>
      <c r="D52" s="59"/>
      <c r="E52" s="75"/>
      <c r="F52" s="59"/>
      <c r="G52" s="61"/>
      <c r="H52"/>
      <c r="I52"/>
    </row>
    <row r="53" spans="1:9" ht="15" x14ac:dyDescent="0.25">
      <c r="A53" s="43"/>
      <c r="B53" s="45"/>
      <c r="C53" s="73" t="s">
        <v>65</v>
      </c>
      <c r="D53" s="66">
        <v>0</v>
      </c>
      <c r="E53" s="63">
        <v>305</v>
      </c>
      <c r="F53" s="63">
        <f t="shared" ref="F53" si="19">D53*E53</f>
        <v>0</v>
      </c>
      <c r="G53" s="64">
        <f t="shared" ref="G53" si="20">F53*$D$6</f>
        <v>0</v>
      </c>
      <c r="H53"/>
      <c r="I53"/>
    </row>
    <row r="54" spans="1:9" x14ac:dyDescent="0.2">
      <c r="A54" s="43"/>
      <c r="B54" s="45"/>
      <c r="C54" s="59" t="s">
        <v>64</v>
      </c>
      <c r="D54" s="59"/>
      <c r="E54" s="75"/>
      <c r="F54" s="59"/>
      <c r="G54" s="61"/>
      <c r="H54"/>
      <c r="I54"/>
    </row>
    <row r="55" spans="1:9" ht="15" x14ac:dyDescent="0.25">
      <c r="A55" s="43"/>
      <c r="B55" s="45"/>
      <c r="C55" s="73" t="s">
        <v>66</v>
      </c>
      <c r="D55" s="66">
        <v>0</v>
      </c>
      <c r="E55" s="63">
        <v>195</v>
      </c>
      <c r="F55" s="63">
        <f t="shared" ref="F55" si="21">D55*E55</f>
        <v>0</v>
      </c>
      <c r="G55" s="64">
        <f t="shared" ref="G55" si="22">F55*$D$6</f>
        <v>0</v>
      </c>
      <c r="H55"/>
      <c r="I55"/>
    </row>
    <row r="56" spans="1:9" x14ac:dyDescent="0.2">
      <c r="A56" s="43"/>
      <c r="B56" s="45"/>
      <c r="C56" s="59" t="s">
        <v>67</v>
      </c>
      <c r="D56" s="59"/>
      <c r="E56" s="75"/>
      <c r="F56" s="59"/>
      <c r="G56" s="61"/>
      <c r="H56"/>
      <c r="I56"/>
    </row>
    <row r="57" spans="1:9" ht="15" x14ac:dyDescent="0.25">
      <c r="A57" s="43"/>
      <c r="B57" s="45"/>
      <c r="C57" s="73" t="s">
        <v>68</v>
      </c>
      <c r="D57" s="66">
        <v>0</v>
      </c>
      <c r="E57" s="63">
        <v>261.2</v>
      </c>
      <c r="F57" s="63">
        <f t="shared" ref="F57" si="23">D57*E57</f>
        <v>0</v>
      </c>
      <c r="G57" s="64">
        <f t="shared" ref="G57" si="24">F57*$D$6</f>
        <v>0</v>
      </c>
      <c r="H57"/>
      <c r="I57"/>
    </row>
    <row r="58" spans="1:9" x14ac:dyDescent="0.2">
      <c r="A58" s="43"/>
      <c r="B58" s="45"/>
      <c r="C58" s="59" t="s">
        <v>69</v>
      </c>
      <c r="D58" s="59"/>
      <c r="E58" s="75"/>
      <c r="F58" s="59"/>
      <c r="G58" s="61"/>
      <c r="H58"/>
      <c r="I58"/>
    </row>
    <row r="59" spans="1:9" ht="15" x14ac:dyDescent="0.25">
      <c r="A59" s="43"/>
      <c r="B59" s="45"/>
      <c r="C59" s="73" t="s">
        <v>70</v>
      </c>
      <c r="D59" s="66">
        <v>0</v>
      </c>
      <c r="E59" s="63">
        <v>261.2</v>
      </c>
      <c r="F59" s="63">
        <f t="shared" ref="F59" si="25">D59*E59</f>
        <v>0</v>
      </c>
      <c r="G59" s="64">
        <f t="shared" ref="G59" si="26">F59*$D$6</f>
        <v>0</v>
      </c>
      <c r="H59"/>
      <c r="I59"/>
    </row>
    <row r="60" spans="1:9" x14ac:dyDescent="0.2">
      <c r="A60" s="43"/>
      <c r="B60" s="45"/>
      <c r="C60" s="59" t="s">
        <v>71</v>
      </c>
      <c r="D60" s="59"/>
      <c r="E60" s="75"/>
      <c r="F60" s="59"/>
      <c r="G60" s="61"/>
      <c r="H60"/>
      <c r="I60"/>
    </row>
    <row r="61" spans="1:9" ht="15" x14ac:dyDescent="0.25">
      <c r="A61" s="43"/>
      <c r="B61" s="45"/>
      <c r="C61" s="73" t="s">
        <v>72</v>
      </c>
      <c r="D61" s="66">
        <v>0</v>
      </c>
      <c r="E61" s="63">
        <v>321</v>
      </c>
      <c r="F61" s="63">
        <f t="shared" ref="F61" si="27">D61*E61</f>
        <v>0</v>
      </c>
      <c r="G61" s="64">
        <f t="shared" ref="G61" si="28">F61*$D$6</f>
        <v>0</v>
      </c>
      <c r="H61"/>
      <c r="I61"/>
    </row>
    <row r="62" spans="1:9" x14ac:dyDescent="0.2">
      <c r="A62" s="43"/>
      <c r="B62" s="45"/>
      <c r="C62" s="59" t="s">
        <v>73</v>
      </c>
      <c r="D62" s="59"/>
      <c r="E62" s="75"/>
      <c r="F62" s="59"/>
      <c r="G62" s="61"/>
      <c r="H62"/>
      <c r="I62"/>
    </row>
    <row r="63" spans="1:9" ht="15" x14ac:dyDescent="0.25">
      <c r="A63" s="43"/>
      <c r="B63" s="45"/>
      <c r="C63" s="73" t="s">
        <v>74</v>
      </c>
      <c r="D63" s="66">
        <v>0</v>
      </c>
      <c r="E63" s="63">
        <v>273</v>
      </c>
      <c r="F63" s="63">
        <f t="shared" ref="F63" si="29">D63*E63</f>
        <v>0</v>
      </c>
      <c r="G63" s="64">
        <f t="shared" ref="G63" si="30">F63*$D$6</f>
        <v>0</v>
      </c>
      <c r="H63"/>
      <c r="I63"/>
    </row>
    <row r="64" spans="1:9" x14ac:dyDescent="0.2">
      <c r="A64" s="43"/>
      <c r="B64" s="45"/>
      <c r="C64" s="59" t="s">
        <v>75</v>
      </c>
      <c r="D64" s="59"/>
      <c r="E64" s="75"/>
      <c r="F64" s="59"/>
      <c r="G64" s="61"/>
      <c r="H64"/>
      <c r="I64"/>
    </row>
    <row r="65" spans="1:9" ht="15" x14ac:dyDescent="0.25">
      <c r="A65" s="43"/>
      <c r="B65" s="45"/>
      <c r="C65" s="73" t="s">
        <v>76</v>
      </c>
      <c r="D65" s="66">
        <v>0</v>
      </c>
      <c r="E65" s="63">
        <v>9</v>
      </c>
      <c r="F65" s="63">
        <f t="shared" ref="F65:F72" si="31">D65*E65</f>
        <v>0</v>
      </c>
      <c r="G65" s="64">
        <f t="shared" ref="G65:G72" si="32">F65*$D$6</f>
        <v>0</v>
      </c>
      <c r="H65"/>
      <c r="I65"/>
    </row>
    <row r="66" spans="1:9" ht="15" x14ac:dyDescent="0.25">
      <c r="A66" s="43"/>
      <c r="B66" s="45"/>
      <c r="C66" s="73" t="s">
        <v>77</v>
      </c>
      <c r="D66" s="66">
        <v>0</v>
      </c>
      <c r="E66" s="63">
        <v>42</v>
      </c>
      <c r="F66" s="63">
        <f t="shared" si="31"/>
        <v>0</v>
      </c>
      <c r="G66" s="64">
        <f t="shared" si="32"/>
        <v>0</v>
      </c>
      <c r="H66"/>
      <c r="I66"/>
    </row>
    <row r="67" spans="1:9" ht="15" x14ac:dyDescent="0.25">
      <c r="A67" s="43"/>
      <c r="B67" s="45"/>
      <c r="C67" s="73" t="s">
        <v>78</v>
      </c>
      <c r="D67" s="66">
        <v>0</v>
      </c>
      <c r="E67" s="63">
        <v>21</v>
      </c>
      <c r="F67" s="63">
        <f t="shared" si="31"/>
        <v>0</v>
      </c>
      <c r="G67" s="64">
        <f t="shared" si="32"/>
        <v>0</v>
      </c>
      <c r="H67"/>
      <c r="I67"/>
    </row>
    <row r="68" spans="1:9" ht="15" x14ac:dyDescent="0.25">
      <c r="A68" s="43"/>
      <c r="B68" s="45"/>
      <c r="C68" s="73" t="s">
        <v>79</v>
      </c>
      <c r="D68" s="66">
        <v>0</v>
      </c>
      <c r="E68" s="63">
        <v>16</v>
      </c>
      <c r="F68" s="63">
        <f t="shared" si="31"/>
        <v>0</v>
      </c>
      <c r="G68" s="64">
        <f t="shared" si="32"/>
        <v>0</v>
      </c>
      <c r="H68"/>
      <c r="I68"/>
    </row>
    <row r="69" spans="1:9" ht="15" x14ac:dyDescent="0.25">
      <c r="A69" s="43"/>
      <c r="B69" s="45"/>
      <c r="C69" s="73" t="s">
        <v>80</v>
      </c>
      <c r="D69" s="66">
        <v>0</v>
      </c>
      <c r="E69" s="63">
        <v>3</v>
      </c>
      <c r="F69" s="63">
        <f t="shared" si="31"/>
        <v>0</v>
      </c>
      <c r="G69" s="64">
        <f t="shared" si="32"/>
        <v>0</v>
      </c>
      <c r="H69"/>
      <c r="I69"/>
    </row>
    <row r="70" spans="1:9" ht="15" x14ac:dyDescent="0.25">
      <c r="A70" s="43"/>
      <c r="B70" s="45"/>
      <c r="C70" s="73" t="s">
        <v>81</v>
      </c>
      <c r="D70" s="66">
        <v>0</v>
      </c>
      <c r="E70" s="63">
        <v>8</v>
      </c>
      <c r="F70" s="63">
        <f t="shared" si="31"/>
        <v>0</v>
      </c>
      <c r="G70" s="64">
        <f t="shared" si="32"/>
        <v>0</v>
      </c>
      <c r="H70"/>
      <c r="I70"/>
    </row>
    <row r="71" spans="1:9" ht="15" x14ac:dyDescent="0.25">
      <c r="A71" s="43"/>
      <c r="B71" s="44" t="s">
        <v>82</v>
      </c>
      <c r="C71" s="45"/>
      <c r="D71" s="45">
        <v>1</v>
      </c>
      <c r="E71" s="67">
        <v>0</v>
      </c>
      <c r="F71" s="63">
        <f t="shared" si="31"/>
        <v>0</v>
      </c>
      <c r="G71" s="64">
        <f t="shared" si="32"/>
        <v>0</v>
      </c>
    </row>
    <row r="72" spans="1:9" ht="15" x14ac:dyDescent="0.25">
      <c r="A72" s="43"/>
      <c r="B72" s="44" t="s">
        <v>83</v>
      </c>
      <c r="C72" s="45"/>
      <c r="D72" s="45">
        <v>1</v>
      </c>
      <c r="E72" s="67">
        <v>0</v>
      </c>
      <c r="F72" s="63">
        <f t="shared" si="31"/>
        <v>0</v>
      </c>
      <c r="G72" s="64">
        <f t="shared" si="32"/>
        <v>0</v>
      </c>
    </row>
    <row r="73" spans="1:9" ht="15" x14ac:dyDescent="0.25">
      <c r="A73" s="43"/>
      <c r="B73" s="44" t="s">
        <v>84</v>
      </c>
      <c r="C73" s="49"/>
      <c r="D73" s="71">
        <f>TRUNC(G10/7)</f>
        <v>5</v>
      </c>
      <c r="E73" s="76">
        <v>200</v>
      </c>
      <c r="F73" s="76">
        <f>D73*E73</f>
        <v>1000</v>
      </c>
      <c r="G73" s="64">
        <f>F73</f>
        <v>1000</v>
      </c>
      <c r="H73" s="65"/>
      <c r="I73" s="65"/>
    </row>
    <row r="74" spans="1:9" x14ac:dyDescent="0.2">
      <c r="A74" s="43"/>
      <c r="B74" s="45"/>
      <c r="C74" s="45"/>
      <c r="D74" s="45"/>
      <c r="E74" s="63"/>
      <c r="F74" s="63"/>
      <c r="G74" s="64"/>
    </row>
    <row r="75" spans="1:9" ht="16.5" thickBot="1" x14ac:dyDescent="0.3">
      <c r="A75" s="43"/>
      <c r="B75" s="77" t="s">
        <v>85</v>
      </c>
      <c r="C75" s="45"/>
      <c r="D75" s="45">
        <v>1</v>
      </c>
      <c r="E75" s="76">
        <f>G130/D7</f>
        <v>0</v>
      </c>
      <c r="F75" s="76">
        <f>D75*E75</f>
        <v>0</v>
      </c>
      <c r="G75" s="64">
        <f>F75</f>
        <v>0</v>
      </c>
    </row>
    <row r="76" spans="1:9" ht="19.5" thickBot="1" x14ac:dyDescent="0.35">
      <c r="A76" s="52"/>
      <c r="B76" s="78" t="s">
        <v>86</v>
      </c>
      <c r="C76" s="54"/>
      <c r="D76" s="54"/>
      <c r="E76" s="79"/>
      <c r="F76" s="79"/>
      <c r="G76" s="80">
        <f>SUM(G18:G75)</f>
        <v>2162.6999999999998</v>
      </c>
    </row>
    <row r="77" spans="1:9" ht="13.5" thickBot="1" x14ac:dyDescent="0.25">
      <c r="E77" s="62"/>
      <c r="F77" s="62"/>
      <c r="G77" s="65"/>
    </row>
    <row r="78" spans="1:9" ht="18.75" x14ac:dyDescent="0.3">
      <c r="A78" s="38" t="s">
        <v>87</v>
      </c>
      <c r="B78" s="40"/>
      <c r="C78" s="40"/>
      <c r="D78" s="40"/>
      <c r="E78" s="81"/>
      <c r="F78" s="81"/>
      <c r="G78" s="82"/>
    </row>
    <row r="79" spans="1:9" ht="15" x14ac:dyDescent="0.25">
      <c r="A79" s="43"/>
      <c r="B79" s="44" t="s">
        <v>88</v>
      </c>
      <c r="C79" s="45"/>
      <c r="D79" s="45"/>
      <c r="E79" s="63"/>
      <c r="F79" s="63"/>
      <c r="G79" s="64"/>
    </row>
    <row r="80" spans="1:9" x14ac:dyDescent="0.2">
      <c r="A80" s="43"/>
      <c r="B80" s="45"/>
      <c r="C80" s="49" t="s">
        <v>32</v>
      </c>
      <c r="D80" s="66">
        <v>0</v>
      </c>
      <c r="E80" s="63">
        <f>E19</f>
        <v>31.5</v>
      </c>
      <c r="F80" s="63">
        <f>D80*E80</f>
        <v>0</v>
      </c>
      <c r="G80" s="64">
        <f>F80*$D$6</f>
        <v>0</v>
      </c>
      <c r="H80"/>
      <c r="I80"/>
    </row>
    <row r="81" spans="1:9" x14ac:dyDescent="0.2">
      <c r="A81" s="43"/>
      <c r="B81" s="45"/>
      <c r="C81" s="49" t="s">
        <v>33</v>
      </c>
      <c r="D81" s="59">
        <v>0</v>
      </c>
      <c r="E81" s="67">
        <v>15</v>
      </c>
      <c r="F81" s="63">
        <f t="shared" ref="F81" si="33">D81*E81</f>
        <v>0</v>
      </c>
      <c r="G81" s="64">
        <f t="shared" ref="G81" si="34">F81*$D$6</f>
        <v>0</v>
      </c>
      <c r="H81"/>
      <c r="I81"/>
    </row>
    <row r="82" spans="1:9" x14ac:dyDescent="0.2">
      <c r="A82" s="43"/>
      <c r="B82" s="45"/>
      <c r="C82" s="68" t="s">
        <v>34</v>
      </c>
      <c r="D82" s="59"/>
      <c r="E82" s="63"/>
      <c r="F82" s="63"/>
      <c r="G82" s="64"/>
      <c r="H82"/>
      <c r="I82"/>
    </row>
    <row r="83" spans="1:9" x14ac:dyDescent="0.2">
      <c r="A83" s="43"/>
      <c r="B83" s="45"/>
      <c r="C83" s="49" t="s">
        <v>37</v>
      </c>
      <c r="D83" s="66">
        <v>0</v>
      </c>
      <c r="E83" s="63">
        <f>E24</f>
        <v>32</v>
      </c>
      <c r="F83" s="63">
        <f>D83*E83</f>
        <v>0</v>
      </c>
      <c r="G83" s="64">
        <f>F83*$D$6</f>
        <v>0</v>
      </c>
      <c r="H83"/>
      <c r="I83"/>
    </row>
    <row r="84" spans="1:9" x14ac:dyDescent="0.2">
      <c r="A84" s="43"/>
      <c r="B84" s="45"/>
      <c r="C84" s="68" t="s">
        <v>38</v>
      </c>
      <c r="D84" s="71"/>
      <c r="E84" s="63"/>
      <c r="F84" s="63"/>
      <c r="G84" s="64"/>
      <c r="H84"/>
      <c r="I84"/>
    </row>
    <row r="85" spans="1:9" ht="15" x14ac:dyDescent="0.25">
      <c r="A85" s="43"/>
      <c r="B85" s="44" t="s">
        <v>89</v>
      </c>
      <c r="C85" s="45"/>
      <c r="D85" s="59"/>
      <c r="E85" s="72"/>
      <c r="F85" s="59"/>
      <c r="G85" s="61"/>
      <c r="H85"/>
      <c r="I85"/>
    </row>
    <row r="86" spans="1:9" ht="15" x14ac:dyDescent="0.25">
      <c r="A86" s="43"/>
      <c r="B86" s="44"/>
      <c r="C86" s="73" t="s">
        <v>40</v>
      </c>
      <c r="D86" s="66">
        <v>0</v>
      </c>
      <c r="E86" s="74">
        <v>0</v>
      </c>
      <c r="F86" s="63">
        <f t="shared" ref="F86" si="35">D86*E86</f>
        <v>0</v>
      </c>
      <c r="G86" s="64">
        <f t="shared" ref="G86" si="36">F86*$D$6</f>
        <v>0</v>
      </c>
      <c r="H86"/>
      <c r="I86"/>
    </row>
    <row r="87" spans="1:9" ht="15" x14ac:dyDescent="0.25">
      <c r="A87" s="43"/>
      <c r="B87" s="44"/>
      <c r="C87" s="59" t="s">
        <v>41</v>
      </c>
      <c r="D87" s="59"/>
      <c r="E87" s="72"/>
      <c r="F87" s="59"/>
      <c r="G87" s="61"/>
      <c r="H87"/>
      <c r="I87"/>
    </row>
    <row r="88" spans="1:9" ht="15" x14ac:dyDescent="0.25">
      <c r="A88" s="43"/>
      <c r="B88" s="44"/>
      <c r="C88" s="73" t="s">
        <v>42</v>
      </c>
      <c r="D88" s="66">
        <v>0</v>
      </c>
      <c r="E88" s="63">
        <v>3.5</v>
      </c>
      <c r="F88" s="63">
        <f t="shared" ref="F88:F96" si="37">D88*E88</f>
        <v>0</v>
      </c>
      <c r="G88" s="64">
        <f t="shared" ref="G88:G96" si="38">F88*$D$6</f>
        <v>0</v>
      </c>
      <c r="H88"/>
      <c r="I88"/>
    </row>
    <row r="89" spans="1:9" ht="15" x14ac:dyDescent="0.25">
      <c r="A89" s="43"/>
      <c r="B89" s="44"/>
      <c r="C89" s="73" t="s">
        <v>43</v>
      </c>
      <c r="D89" s="66">
        <v>0</v>
      </c>
      <c r="E89" s="63">
        <v>3.5</v>
      </c>
      <c r="F89" s="63">
        <f t="shared" si="37"/>
        <v>0</v>
      </c>
      <c r="G89" s="64">
        <f t="shared" si="38"/>
        <v>0</v>
      </c>
      <c r="H89"/>
      <c r="I89"/>
    </row>
    <row r="90" spans="1:9" ht="15" x14ac:dyDescent="0.25">
      <c r="A90" s="43"/>
      <c r="B90" s="44"/>
      <c r="C90" s="73" t="s">
        <v>44</v>
      </c>
      <c r="D90" s="66">
        <v>0</v>
      </c>
      <c r="E90" s="63">
        <v>5.5</v>
      </c>
      <c r="F90" s="63">
        <f t="shared" si="37"/>
        <v>0</v>
      </c>
      <c r="G90" s="64">
        <f t="shared" si="38"/>
        <v>0</v>
      </c>
      <c r="H90"/>
      <c r="I90"/>
    </row>
    <row r="91" spans="1:9" ht="15" x14ac:dyDescent="0.25">
      <c r="A91" s="43"/>
      <c r="B91" s="44"/>
      <c r="C91" s="73" t="s">
        <v>45</v>
      </c>
      <c r="D91" s="66">
        <v>0</v>
      </c>
      <c r="E91" s="63">
        <v>17</v>
      </c>
      <c r="F91" s="63">
        <f t="shared" si="37"/>
        <v>0</v>
      </c>
      <c r="G91" s="64">
        <f t="shared" si="38"/>
        <v>0</v>
      </c>
      <c r="H91"/>
      <c r="I91"/>
    </row>
    <row r="92" spans="1:9" ht="15" x14ac:dyDescent="0.25">
      <c r="A92" s="43"/>
      <c r="B92" s="44"/>
      <c r="C92" s="73" t="s">
        <v>46</v>
      </c>
      <c r="D92" s="66">
        <v>0</v>
      </c>
      <c r="E92" s="63">
        <v>35</v>
      </c>
      <c r="F92" s="63">
        <f t="shared" si="37"/>
        <v>0</v>
      </c>
      <c r="G92" s="64">
        <f t="shared" si="38"/>
        <v>0</v>
      </c>
      <c r="H92"/>
      <c r="I92"/>
    </row>
    <row r="93" spans="1:9" ht="15" x14ac:dyDescent="0.25">
      <c r="A93" s="43"/>
      <c r="B93" s="44"/>
      <c r="C93" s="73" t="s">
        <v>47</v>
      </c>
      <c r="D93" s="66">
        <v>0</v>
      </c>
      <c r="E93" s="63">
        <v>5</v>
      </c>
      <c r="F93" s="63">
        <f t="shared" si="37"/>
        <v>0</v>
      </c>
      <c r="G93" s="64">
        <f t="shared" si="38"/>
        <v>0</v>
      </c>
      <c r="H93"/>
      <c r="I93"/>
    </row>
    <row r="94" spans="1:9" ht="15" x14ac:dyDescent="0.25">
      <c r="A94" s="43"/>
      <c r="B94" s="44"/>
      <c r="C94" s="73" t="s">
        <v>48</v>
      </c>
      <c r="D94" s="66">
        <v>0</v>
      </c>
      <c r="E94" s="63">
        <v>16</v>
      </c>
      <c r="F94" s="63">
        <f t="shared" si="37"/>
        <v>0</v>
      </c>
      <c r="G94" s="64">
        <f t="shared" si="38"/>
        <v>0</v>
      </c>
      <c r="H94"/>
      <c r="I94"/>
    </row>
    <row r="95" spans="1:9" ht="15" x14ac:dyDescent="0.25">
      <c r="A95" s="43"/>
      <c r="B95" s="44"/>
      <c r="C95" s="73" t="s">
        <v>49</v>
      </c>
      <c r="D95" s="66">
        <v>0</v>
      </c>
      <c r="E95" s="63">
        <v>16</v>
      </c>
      <c r="F95" s="63">
        <f t="shared" si="37"/>
        <v>0</v>
      </c>
      <c r="G95" s="64">
        <f t="shared" si="38"/>
        <v>0</v>
      </c>
      <c r="H95"/>
      <c r="I95"/>
    </row>
    <row r="96" spans="1:9" ht="15" x14ac:dyDescent="0.25">
      <c r="A96" s="43"/>
      <c r="B96" s="44"/>
      <c r="C96" s="73" t="s">
        <v>50</v>
      </c>
      <c r="D96" s="66">
        <v>0</v>
      </c>
      <c r="E96" s="63">
        <v>45</v>
      </c>
      <c r="F96" s="63">
        <f t="shared" si="37"/>
        <v>0</v>
      </c>
      <c r="G96" s="64">
        <f t="shared" si="38"/>
        <v>0</v>
      </c>
      <c r="H96"/>
      <c r="I96"/>
    </row>
    <row r="97" spans="1:9" ht="15" x14ac:dyDescent="0.25">
      <c r="A97" s="43"/>
      <c r="B97" s="44"/>
      <c r="C97" s="59" t="s">
        <v>51</v>
      </c>
      <c r="D97" s="59"/>
      <c r="E97" s="63"/>
      <c r="F97" s="63"/>
      <c r="G97" s="64"/>
      <c r="H97"/>
      <c r="I97"/>
    </row>
    <row r="98" spans="1:9" ht="15" x14ac:dyDescent="0.25">
      <c r="A98" s="43"/>
      <c r="B98" s="44"/>
      <c r="C98" s="73" t="s">
        <v>52</v>
      </c>
      <c r="D98" s="66">
        <v>0</v>
      </c>
      <c r="E98" s="63">
        <v>17</v>
      </c>
      <c r="F98" s="63">
        <f t="shared" ref="F98" si="39">D98*E98</f>
        <v>0</v>
      </c>
      <c r="G98" s="64">
        <f t="shared" ref="G98" si="40">F98*$D$6</f>
        <v>0</v>
      </c>
      <c r="H98"/>
      <c r="I98"/>
    </row>
    <row r="99" spans="1:9" ht="15" x14ac:dyDescent="0.25">
      <c r="A99" s="43"/>
      <c r="B99" s="44"/>
      <c r="C99" s="59" t="s">
        <v>53</v>
      </c>
      <c r="D99" s="59"/>
      <c r="E99" s="63"/>
      <c r="F99" s="63"/>
      <c r="G99" s="64"/>
      <c r="H99"/>
      <c r="I99"/>
    </row>
    <row r="100" spans="1:9" ht="15" x14ac:dyDescent="0.25">
      <c r="A100" s="43"/>
      <c r="B100" s="44"/>
      <c r="C100" s="73" t="s">
        <v>54</v>
      </c>
      <c r="D100" s="66">
        <v>0</v>
      </c>
      <c r="E100" s="63">
        <v>28</v>
      </c>
      <c r="F100" s="63">
        <f t="shared" ref="F100" si="41">D100*E100</f>
        <v>0</v>
      </c>
      <c r="G100" s="64">
        <f t="shared" ref="G100" si="42">F100*$D$6</f>
        <v>0</v>
      </c>
      <c r="H100"/>
      <c r="I100"/>
    </row>
    <row r="101" spans="1:9" ht="15" x14ac:dyDescent="0.25">
      <c r="A101" s="43"/>
      <c r="B101" s="44"/>
      <c r="C101" s="59" t="s">
        <v>55</v>
      </c>
      <c r="D101" s="59"/>
      <c r="E101" s="63"/>
      <c r="F101" s="63"/>
      <c r="G101" s="64"/>
      <c r="H101"/>
      <c r="I101"/>
    </row>
    <row r="102" spans="1:9" ht="15" x14ac:dyDescent="0.25">
      <c r="A102" s="43"/>
      <c r="B102" s="44"/>
      <c r="C102" s="73" t="s">
        <v>56</v>
      </c>
      <c r="D102" s="66">
        <v>0</v>
      </c>
      <c r="E102" s="63">
        <v>31</v>
      </c>
      <c r="F102" s="63">
        <f t="shared" ref="F102" si="43">D102*E102</f>
        <v>0</v>
      </c>
      <c r="G102" s="64">
        <f t="shared" ref="G102" si="44">F102*$D$6</f>
        <v>0</v>
      </c>
      <c r="H102"/>
      <c r="I102"/>
    </row>
    <row r="103" spans="1:9" ht="15" x14ac:dyDescent="0.25">
      <c r="A103" s="43"/>
      <c r="B103" s="44"/>
      <c r="C103" s="59" t="s">
        <v>57</v>
      </c>
      <c r="D103" s="59"/>
      <c r="E103" s="63"/>
      <c r="F103" s="63"/>
      <c r="G103" s="64"/>
      <c r="H103"/>
      <c r="I103"/>
    </row>
    <row r="104" spans="1:9" ht="15" x14ac:dyDescent="0.25">
      <c r="A104" s="43"/>
      <c r="B104" s="44"/>
      <c r="C104" s="73" t="s">
        <v>58</v>
      </c>
      <c r="D104" s="66">
        <v>0</v>
      </c>
      <c r="E104" s="63">
        <v>62</v>
      </c>
      <c r="F104" s="63">
        <f t="shared" ref="F104" si="45">D104*E104</f>
        <v>0</v>
      </c>
      <c r="G104" s="64">
        <f t="shared" ref="G104" si="46">F104*$D$6</f>
        <v>0</v>
      </c>
      <c r="H104"/>
      <c r="I104"/>
    </row>
    <row r="105" spans="1:9" ht="15" x14ac:dyDescent="0.25">
      <c r="A105" s="43"/>
      <c r="B105" s="44"/>
      <c r="C105" s="59" t="s">
        <v>59</v>
      </c>
      <c r="D105" s="59"/>
      <c r="E105" s="63"/>
      <c r="F105" s="63"/>
      <c r="G105" s="64"/>
      <c r="H105"/>
      <c r="I105"/>
    </row>
    <row r="106" spans="1:9" ht="15" x14ac:dyDescent="0.25">
      <c r="A106" s="43"/>
      <c r="B106" s="44"/>
      <c r="C106" s="73" t="s">
        <v>60</v>
      </c>
      <c r="D106" s="66">
        <v>0</v>
      </c>
      <c r="E106" s="63">
        <v>91</v>
      </c>
      <c r="F106" s="63">
        <f t="shared" ref="F106" si="47">D106*E106</f>
        <v>0</v>
      </c>
      <c r="G106" s="64">
        <f t="shared" ref="G106" si="48">F106*$D$6</f>
        <v>0</v>
      </c>
      <c r="H106"/>
      <c r="I106"/>
    </row>
    <row r="107" spans="1:9" ht="15" x14ac:dyDescent="0.25">
      <c r="A107" s="43"/>
      <c r="B107" s="44"/>
      <c r="C107" s="59" t="s">
        <v>59</v>
      </c>
      <c r="D107" s="59"/>
      <c r="E107" s="63"/>
      <c r="F107" s="63"/>
      <c r="G107" s="64"/>
      <c r="H107"/>
      <c r="I107"/>
    </row>
    <row r="108" spans="1:9" ht="15" x14ac:dyDescent="0.25">
      <c r="A108" s="43"/>
      <c r="B108" s="44"/>
      <c r="C108" s="73" t="s">
        <v>61</v>
      </c>
      <c r="D108" s="66">
        <v>0</v>
      </c>
      <c r="E108" s="63">
        <v>127</v>
      </c>
      <c r="F108" s="63">
        <f t="shared" ref="F108" si="49">D108*E108</f>
        <v>0</v>
      </c>
      <c r="G108" s="64">
        <f t="shared" ref="G108" si="50">F108*$D$6</f>
        <v>0</v>
      </c>
      <c r="H108"/>
      <c r="I108"/>
    </row>
    <row r="109" spans="1:9" ht="15" x14ac:dyDescent="0.25">
      <c r="A109" s="43"/>
      <c r="B109" s="44"/>
      <c r="C109" s="59" t="s">
        <v>62</v>
      </c>
      <c r="D109" s="59"/>
      <c r="E109" s="63"/>
      <c r="F109" s="63"/>
      <c r="G109" s="64"/>
      <c r="H109"/>
      <c r="I109"/>
    </row>
    <row r="110" spans="1:9" ht="15" x14ac:dyDescent="0.25">
      <c r="A110" s="43"/>
      <c r="B110" s="44"/>
      <c r="C110" s="73" t="s">
        <v>63</v>
      </c>
      <c r="D110" s="66">
        <v>0</v>
      </c>
      <c r="E110" s="63">
        <v>217</v>
      </c>
      <c r="F110" s="63">
        <f t="shared" ref="F110" si="51">D110*E110</f>
        <v>0</v>
      </c>
      <c r="G110" s="64">
        <f t="shared" ref="G110" si="52">F110*$D$6</f>
        <v>0</v>
      </c>
      <c r="H110"/>
      <c r="I110"/>
    </row>
    <row r="111" spans="1:9" ht="15" x14ac:dyDescent="0.25">
      <c r="A111" s="43"/>
      <c r="B111" s="44"/>
      <c r="C111" s="59" t="s">
        <v>64</v>
      </c>
      <c r="D111" s="59"/>
      <c r="E111" s="75"/>
      <c r="F111" s="59"/>
      <c r="G111" s="61"/>
      <c r="H111"/>
      <c r="I111"/>
    </row>
    <row r="112" spans="1:9" ht="15" x14ac:dyDescent="0.25">
      <c r="A112" s="43"/>
      <c r="B112" s="44"/>
      <c r="C112" s="73" t="s">
        <v>65</v>
      </c>
      <c r="D112" s="66">
        <v>0</v>
      </c>
      <c r="E112" s="63">
        <v>305</v>
      </c>
      <c r="F112" s="63">
        <f t="shared" ref="F112" si="53">D112*E112</f>
        <v>0</v>
      </c>
      <c r="G112" s="64">
        <f t="shared" ref="G112" si="54">F112*$D$6</f>
        <v>0</v>
      </c>
      <c r="H112"/>
      <c r="I112"/>
    </row>
    <row r="113" spans="1:9" ht="15" x14ac:dyDescent="0.25">
      <c r="A113" s="43"/>
      <c r="B113" s="44"/>
      <c r="C113" s="59" t="s">
        <v>64</v>
      </c>
      <c r="D113" s="59"/>
      <c r="E113" s="75"/>
      <c r="F113" s="59"/>
      <c r="G113" s="61"/>
      <c r="H113"/>
      <c r="I113"/>
    </row>
    <row r="114" spans="1:9" ht="15" x14ac:dyDescent="0.25">
      <c r="A114" s="43"/>
      <c r="B114" s="44"/>
      <c r="C114" s="73" t="s">
        <v>66</v>
      </c>
      <c r="D114" s="66">
        <v>0</v>
      </c>
      <c r="E114" s="63">
        <v>195</v>
      </c>
      <c r="F114" s="63">
        <f t="shared" ref="F114" si="55">D114*E114</f>
        <v>0</v>
      </c>
      <c r="G114" s="64">
        <f t="shared" ref="G114" si="56">F114*$D$6</f>
        <v>0</v>
      </c>
      <c r="H114"/>
      <c r="I114"/>
    </row>
    <row r="115" spans="1:9" ht="15" x14ac:dyDescent="0.25">
      <c r="A115" s="43"/>
      <c r="B115" s="44"/>
      <c r="C115" s="59" t="s">
        <v>67</v>
      </c>
      <c r="D115" s="59"/>
      <c r="E115" s="75"/>
      <c r="F115" s="59"/>
      <c r="G115" s="61"/>
      <c r="H115"/>
      <c r="I115"/>
    </row>
    <row r="116" spans="1:9" ht="15" x14ac:dyDescent="0.25">
      <c r="A116" s="43"/>
      <c r="B116" s="44"/>
      <c r="C116" s="73" t="s">
        <v>68</v>
      </c>
      <c r="D116" s="66">
        <v>0</v>
      </c>
      <c r="E116" s="63">
        <v>261.2</v>
      </c>
      <c r="F116" s="63">
        <f t="shared" ref="F116" si="57">D116*E116</f>
        <v>0</v>
      </c>
      <c r="G116" s="64">
        <f t="shared" ref="G116" si="58">F116*$D$6</f>
        <v>0</v>
      </c>
      <c r="H116"/>
      <c r="I116"/>
    </row>
    <row r="117" spans="1:9" ht="15" x14ac:dyDescent="0.25">
      <c r="A117" s="43"/>
      <c r="B117" s="44"/>
      <c r="C117" s="59" t="s">
        <v>69</v>
      </c>
      <c r="D117" s="59"/>
      <c r="E117" s="75"/>
      <c r="F117" s="59"/>
      <c r="G117" s="61"/>
      <c r="H117"/>
      <c r="I117"/>
    </row>
    <row r="118" spans="1:9" ht="15" x14ac:dyDescent="0.25">
      <c r="A118" s="43"/>
      <c r="B118" s="44"/>
      <c r="C118" s="73" t="s">
        <v>70</v>
      </c>
      <c r="D118" s="66">
        <v>0</v>
      </c>
      <c r="E118" s="63">
        <v>261.2</v>
      </c>
      <c r="F118" s="63">
        <f t="shared" ref="F118" si="59">D118*E118</f>
        <v>0</v>
      </c>
      <c r="G118" s="64">
        <f t="shared" ref="G118" si="60">F118*$D$6</f>
        <v>0</v>
      </c>
      <c r="H118"/>
      <c r="I118"/>
    </row>
    <row r="119" spans="1:9" ht="15" x14ac:dyDescent="0.25">
      <c r="A119" s="43"/>
      <c r="B119" s="44"/>
      <c r="C119" s="59" t="s">
        <v>71</v>
      </c>
      <c r="D119" s="59"/>
      <c r="E119" s="75"/>
      <c r="F119" s="59"/>
      <c r="G119" s="61"/>
      <c r="H119"/>
      <c r="I119"/>
    </row>
    <row r="120" spans="1:9" ht="15" x14ac:dyDescent="0.25">
      <c r="A120" s="43"/>
      <c r="B120" s="44"/>
      <c r="C120" s="73" t="s">
        <v>72</v>
      </c>
      <c r="D120" s="66">
        <v>0</v>
      </c>
      <c r="E120" s="63">
        <v>321</v>
      </c>
      <c r="F120" s="63">
        <f t="shared" ref="F120" si="61">D120*E120</f>
        <v>0</v>
      </c>
      <c r="G120" s="64">
        <f t="shared" ref="G120" si="62">F120*$D$6</f>
        <v>0</v>
      </c>
      <c r="H120"/>
      <c r="I120"/>
    </row>
    <row r="121" spans="1:9" ht="15" x14ac:dyDescent="0.25">
      <c r="A121" s="43"/>
      <c r="B121" s="44"/>
      <c r="C121" s="59" t="s">
        <v>73</v>
      </c>
      <c r="D121" s="59"/>
      <c r="E121" s="75"/>
      <c r="F121" s="59"/>
      <c r="G121" s="61"/>
      <c r="H121"/>
      <c r="I121"/>
    </row>
    <row r="122" spans="1:9" ht="15" x14ac:dyDescent="0.25">
      <c r="A122" s="43"/>
      <c r="B122" s="44"/>
      <c r="C122" s="73" t="s">
        <v>74</v>
      </c>
      <c r="D122" s="66">
        <v>0</v>
      </c>
      <c r="E122" s="63">
        <v>273</v>
      </c>
      <c r="F122" s="63">
        <f t="shared" ref="F122" si="63">D122*E122</f>
        <v>0</v>
      </c>
      <c r="G122" s="64">
        <f t="shared" ref="G122" si="64">F122*$D$6</f>
        <v>0</v>
      </c>
      <c r="H122"/>
      <c r="I122"/>
    </row>
    <row r="123" spans="1:9" ht="15" x14ac:dyDescent="0.25">
      <c r="A123" s="43"/>
      <c r="B123" s="44"/>
      <c r="C123" s="59" t="s">
        <v>75</v>
      </c>
      <c r="D123" s="59"/>
      <c r="E123" s="75"/>
      <c r="F123" s="59"/>
      <c r="G123" s="61"/>
      <c r="H123"/>
      <c r="I123"/>
    </row>
    <row r="124" spans="1:9" ht="15" x14ac:dyDescent="0.25">
      <c r="A124" s="43"/>
      <c r="B124" s="44"/>
      <c r="C124" s="73" t="s">
        <v>76</v>
      </c>
      <c r="D124" s="66">
        <v>0</v>
      </c>
      <c r="E124" s="63">
        <v>9</v>
      </c>
      <c r="F124" s="63">
        <f t="shared" ref="F124:F129" si="65">D124*E124</f>
        <v>0</v>
      </c>
      <c r="G124" s="64">
        <f t="shared" ref="G124:G129" si="66">F124*$D$6</f>
        <v>0</v>
      </c>
      <c r="H124"/>
      <c r="I124"/>
    </row>
    <row r="125" spans="1:9" ht="15" x14ac:dyDescent="0.25">
      <c r="A125" s="43"/>
      <c r="B125" s="44"/>
      <c r="C125" s="73" t="s">
        <v>77</v>
      </c>
      <c r="D125" s="66">
        <v>0</v>
      </c>
      <c r="E125" s="63">
        <v>42</v>
      </c>
      <c r="F125" s="63">
        <f t="shared" si="65"/>
        <v>0</v>
      </c>
      <c r="G125" s="64">
        <f t="shared" si="66"/>
        <v>0</v>
      </c>
      <c r="H125"/>
      <c r="I125"/>
    </row>
    <row r="126" spans="1:9" ht="15" x14ac:dyDescent="0.25">
      <c r="A126" s="43"/>
      <c r="B126" s="44"/>
      <c r="C126" s="73" t="s">
        <v>78</v>
      </c>
      <c r="D126" s="66">
        <v>0</v>
      </c>
      <c r="E126" s="63">
        <v>21</v>
      </c>
      <c r="F126" s="63">
        <f t="shared" si="65"/>
        <v>0</v>
      </c>
      <c r="G126" s="64">
        <f t="shared" si="66"/>
        <v>0</v>
      </c>
      <c r="H126"/>
      <c r="I126"/>
    </row>
    <row r="127" spans="1:9" ht="15" x14ac:dyDescent="0.25">
      <c r="A127" s="43"/>
      <c r="B127" s="44"/>
      <c r="C127" s="73" t="s">
        <v>79</v>
      </c>
      <c r="D127" s="66">
        <v>0</v>
      </c>
      <c r="E127" s="63">
        <v>16</v>
      </c>
      <c r="F127" s="63">
        <f t="shared" si="65"/>
        <v>0</v>
      </c>
      <c r="G127" s="64">
        <f t="shared" si="66"/>
        <v>0</v>
      </c>
      <c r="H127"/>
      <c r="I127"/>
    </row>
    <row r="128" spans="1:9" ht="15" x14ac:dyDescent="0.25">
      <c r="A128" s="43"/>
      <c r="B128" s="44"/>
      <c r="C128" s="73" t="s">
        <v>80</v>
      </c>
      <c r="D128" s="66">
        <v>0</v>
      </c>
      <c r="E128" s="63">
        <v>3</v>
      </c>
      <c r="F128" s="63">
        <f t="shared" si="65"/>
        <v>0</v>
      </c>
      <c r="G128" s="64">
        <f t="shared" si="66"/>
        <v>0</v>
      </c>
      <c r="H128"/>
      <c r="I128"/>
    </row>
    <row r="129" spans="1:9" ht="15" x14ac:dyDescent="0.25">
      <c r="A129" s="43"/>
      <c r="B129" s="44"/>
      <c r="C129" s="73" t="s">
        <v>81</v>
      </c>
      <c r="D129" s="66">
        <v>0</v>
      </c>
      <c r="E129" s="63">
        <v>8</v>
      </c>
      <c r="F129" s="63">
        <f t="shared" si="65"/>
        <v>0</v>
      </c>
      <c r="G129" s="64">
        <f t="shared" si="66"/>
        <v>0</v>
      </c>
      <c r="H129"/>
      <c r="I129"/>
    </row>
    <row r="130" spans="1:9" ht="19.5" thickBot="1" x14ac:dyDescent="0.35">
      <c r="A130" s="52"/>
      <c r="B130" s="78" t="s">
        <v>90</v>
      </c>
      <c r="C130" s="54"/>
      <c r="D130" s="54"/>
      <c r="E130" s="83"/>
      <c r="F130" s="83"/>
      <c r="G130" s="84">
        <f>SUM(G80:G129)</f>
        <v>0</v>
      </c>
      <c r="H130"/>
      <c r="I130"/>
    </row>
  </sheetData>
  <pageMargins left="0.70866141732283472" right="0.70866141732283472" top="0.74803149606299213" bottom="0.74803149606299213" header="0.31496062992125984" footer="0.31496062992125984"/>
  <pageSetup paperSize="11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A1" workbookViewId="0"/>
  </sheetViews>
  <sheetFormatPr defaultColWidth="11.42578125" defaultRowHeight="12.75" x14ac:dyDescent="0.2"/>
  <sheetData/>
  <pageMargins left="0.7" right="0.7" top="0.75" bottom="0.75" header="0.3" footer="0.3"/>
  <pageSetup paperSize="11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Program Costs</vt:lpstr>
      <vt:lpstr>Housing Distribution</vt:lpstr>
    </vt:vector>
  </TitlesOfParts>
  <Company>TTUsvq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Sheldon, Lanna</cp:lastModifiedBy>
  <cp:lastPrinted>2019-01-29T21:44:19Z</cp:lastPrinted>
  <dcterms:created xsi:type="dcterms:W3CDTF">2008-02-04T12:29:03Z</dcterms:created>
  <dcterms:modified xsi:type="dcterms:W3CDTF">2019-01-29T22:07:18Z</dcterms:modified>
</cp:coreProperties>
</file>