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xastechuniversity-my.sharepoint.com/personal/charlene_williams_ttu_edu/Documents/Documents/Travel Reports/"/>
    </mc:Choice>
  </mc:AlternateContent>
  <bookViews>
    <workbookView xWindow="-25320" yWindow="405" windowWidth="25440" windowHeight="15390"/>
  </bookViews>
  <sheets>
    <sheet name="Travel Expenditures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20" i="2" l="1"/>
  <c r="I320" i="2"/>
  <c r="I229" i="2" l="1"/>
  <c r="K229" i="2" s="1"/>
  <c r="J13" i="2"/>
  <c r="J58" i="2"/>
  <c r="J49" i="2"/>
  <c r="J39" i="2"/>
  <c r="J34" i="2"/>
  <c r="J29" i="2"/>
  <c r="J22" i="2"/>
  <c r="H388" i="2" l="1"/>
  <c r="H401" i="2"/>
  <c r="H409" i="2"/>
  <c r="H96" i="2"/>
  <c r="J352" i="2" l="1"/>
  <c r="J359" i="2"/>
  <c r="J364" i="2"/>
  <c r="J370" i="2"/>
  <c r="J377" i="2"/>
  <c r="J388" i="2"/>
  <c r="J393" i="2"/>
  <c r="J401" i="2"/>
  <c r="J409" i="2"/>
  <c r="J415" i="2"/>
  <c r="J421" i="2"/>
  <c r="J431" i="2"/>
  <c r="I230" i="2" l="1"/>
  <c r="K230" i="2" s="1"/>
  <c r="K47" i="2"/>
  <c r="I47" i="2"/>
  <c r="E352" i="2" l="1"/>
  <c r="I351" i="2"/>
  <c r="E232" i="2"/>
  <c r="I231" i="2"/>
  <c r="K231" i="2" s="1"/>
  <c r="E65" i="2" l="1"/>
  <c r="E13" i="2"/>
  <c r="E263" i="2"/>
  <c r="E96" i="2"/>
  <c r="I268" i="2" l="1"/>
  <c r="K268" i="2" s="1"/>
  <c r="K375" i="2" l="1"/>
  <c r="I146" i="2" l="1"/>
  <c r="K146" i="2" s="1"/>
  <c r="I145" i="2"/>
  <c r="K145" i="2" s="1"/>
  <c r="K45" i="2"/>
  <c r="I45" i="2"/>
  <c r="K285" i="2" l="1"/>
  <c r="L352" i="2" l="1"/>
  <c r="M446" i="2" l="1"/>
  <c r="M441" i="2"/>
  <c r="M436" i="2"/>
  <c r="M431" i="2"/>
  <c r="M426" i="2"/>
  <c r="M421" i="2"/>
  <c r="M415" i="2"/>
  <c r="M409" i="2"/>
  <c r="M401" i="2"/>
  <c r="M393" i="2"/>
  <c r="M388" i="2"/>
  <c r="M377" i="2"/>
  <c r="M370" i="2"/>
  <c r="M364" i="2"/>
  <c r="M359" i="2"/>
  <c r="M352" i="2"/>
  <c r="M345" i="2"/>
  <c r="M332" i="2"/>
  <c r="M327" i="2"/>
  <c r="M322" i="2"/>
  <c r="M309" i="2"/>
  <c r="M298" i="2"/>
  <c r="M291" i="2"/>
  <c r="M286" i="2"/>
  <c r="M281" i="2"/>
  <c r="M276" i="2"/>
  <c r="M271" i="2"/>
  <c r="M263" i="2"/>
  <c r="M258" i="2"/>
  <c r="M249" i="2"/>
  <c r="M232" i="2"/>
  <c r="M212" i="2"/>
  <c r="M204" i="2"/>
  <c r="M190" i="2"/>
  <c r="M184" i="2"/>
  <c r="M172" i="2"/>
  <c r="M167" i="2"/>
  <c r="M162" i="2"/>
  <c r="M148" i="2"/>
  <c r="M139" i="2"/>
  <c r="M126" i="2"/>
  <c r="M101" i="2"/>
  <c r="M96" i="2"/>
  <c r="M82" i="2"/>
  <c r="M76" i="2"/>
  <c r="M65" i="2"/>
  <c r="M58" i="2"/>
  <c r="M49" i="2"/>
  <c r="M39" i="2"/>
  <c r="M34" i="2"/>
  <c r="M29" i="2"/>
  <c r="M22" i="2"/>
  <c r="M13" i="2"/>
  <c r="N446" i="2"/>
  <c r="N441" i="2"/>
  <c r="N436" i="2"/>
  <c r="N431" i="2"/>
  <c r="N426" i="2"/>
  <c r="N421" i="2"/>
  <c r="N415" i="2"/>
  <c r="N409" i="2"/>
  <c r="N401" i="2"/>
  <c r="N393" i="2"/>
  <c r="N388" i="2"/>
  <c r="N377" i="2"/>
  <c r="N370" i="2"/>
  <c r="N364" i="2"/>
  <c r="N359" i="2"/>
  <c r="N352" i="2"/>
  <c r="N345" i="2"/>
  <c r="N332" i="2"/>
  <c r="N327" i="2"/>
  <c r="N322" i="2"/>
  <c r="N309" i="2"/>
  <c r="N298" i="2"/>
  <c r="N291" i="2"/>
  <c r="N286" i="2"/>
  <c r="N281" i="2"/>
  <c r="N276" i="2"/>
  <c r="N271" i="2"/>
  <c r="N263" i="2"/>
  <c r="N258" i="2"/>
  <c r="N249" i="2"/>
  <c r="N232" i="2"/>
  <c r="N212" i="2"/>
  <c r="N204" i="2"/>
  <c r="N190" i="2"/>
  <c r="N184" i="2"/>
  <c r="N172" i="2"/>
  <c r="N167" i="2"/>
  <c r="N162" i="2"/>
  <c r="N148" i="2"/>
  <c r="N139" i="2"/>
  <c r="N126" i="2"/>
  <c r="N101" i="2"/>
  <c r="N96" i="2"/>
  <c r="N82" i="2"/>
  <c r="N76" i="2"/>
  <c r="N65" i="2"/>
  <c r="N58" i="2"/>
  <c r="N49" i="2"/>
  <c r="N39" i="2"/>
  <c r="N34" i="2"/>
  <c r="N29" i="2"/>
  <c r="N22" i="2"/>
  <c r="N13" i="2"/>
  <c r="O446" i="2"/>
  <c r="O441" i="2"/>
  <c r="O436" i="2"/>
  <c r="O431" i="2"/>
  <c r="O426" i="2"/>
  <c r="O421" i="2"/>
  <c r="O415" i="2"/>
  <c r="O409" i="2"/>
  <c r="O401" i="2"/>
  <c r="O393" i="2"/>
  <c r="O388" i="2"/>
  <c r="O377" i="2"/>
  <c r="O370" i="2"/>
  <c r="O364" i="2"/>
  <c r="O359" i="2"/>
  <c r="O352" i="2"/>
  <c r="O345" i="2"/>
  <c r="O332" i="2"/>
  <c r="O327" i="2"/>
  <c r="O322" i="2"/>
  <c r="O309" i="2"/>
  <c r="O298" i="2"/>
  <c r="O291" i="2"/>
  <c r="O286" i="2"/>
  <c r="O281" i="2"/>
  <c r="O276" i="2"/>
  <c r="O271" i="2"/>
  <c r="O263" i="2"/>
  <c r="O258" i="2"/>
  <c r="O249" i="2"/>
  <c r="O232" i="2"/>
  <c r="O212" i="2"/>
  <c r="O204" i="2"/>
  <c r="O190" i="2"/>
  <c r="O184" i="2"/>
  <c r="O172" i="2"/>
  <c r="O167" i="2"/>
  <c r="O162" i="2"/>
  <c r="O148" i="2"/>
  <c r="O139" i="2"/>
  <c r="O126" i="2"/>
  <c r="O101" i="2"/>
  <c r="O96" i="2"/>
  <c r="O82" i="2"/>
  <c r="O76" i="2"/>
  <c r="O65" i="2"/>
  <c r="O58" i="2"/>
  <c r="O49" i="2"/>
  <c r="O39" i="2"/>
  <c r="O34" i="2"/>
  <c r="O29" i="2"/>
  <c r="O22" i="2"/>
  <c r="O13" i="2"/>
  <c r="O449" i="2" s="1"/>
  <c r="P446" i="2"/>
  <c r="P441" i="2"/>
  <c r="P436" i="2"/>
  <c r="P431" i="2"/>
  <c r="P426" i="2"/>
  <c r="P421" i="2"/>
  <c r="P415" i="2"/>
  <c r="P409" i="2"/>
  <c r="P401" i="2"/>
  <c r="P393" i="2"/>
  <c r="P388" i="2"/>
  <c r="P377" i="2"/>
  <c r="P370" i="2"/>
  <c r="P364" i="2"/>
  <c r="P359" i="2"/>
  <c r="P352" i="2"/>
  <c r="P345" i="2"/>
  <c r="P332" i="2"/>
  <c r="P327" i="2"/>
  <c r="P322" i="2"/>
  <c r="P309" i="2"/>
  <c r="P298" i="2"/>
  <c r="P291" i="2"/>
  <c r="P286" i="2"/>
  <c r="P281" i="2"/>
  <c r="P276" i="2"/>
  <c r="P271" i="2"/>
  <c r="P263" i="2"/>
  <c r="P258" i="2"/>
  <c r="P249" i="2"/>
  <c r="P232" i="2"/>
  <c r="P212" i="2"/>
  <c r="P204" i="2"/>
  <c r="P190" i="2"/>
  <c r="P184" i="2"/>
  <c r="P172" i="2"/>
  <c r="P167" i="2"/>
  <c r="P162" i="2"/>
  <c r="P148" i="2"/>
  <c r="P139" i="2"/>
  <c r="P126" i="2"/>
  <c r="P101" i="2"/>
  <c r="P96" i="2"/>
  <c r="P82" i="2"/>
  <c r="P76" i="2"/>
  <c r="P65" i="2"/>
  <c r="P58" i="2"/>
  <c r="P49" i="2"/>
  <c r="P39" i="2"/>
  <c r="P34" i="2"/>
  <c r="P29" i="2"/>
  <c r="P22" i="2"/>
  <c r="P13" i="2"/>
  <c r="M449" i="2" l="1"/>
  <c r="P449" i="2"/>
  <c r="N449" i="2"/>
  <c r="G352" i="2"/>
  <c r="F352" i="2"/>
  <c r="H352" i="2"/>
  <c r="I349" i="2"/>
  <c r="L271" i="2" l="1"/>
  <c r="J271" i="2"/>
  <c r="H271" i="2"/>
  <c r="G271" i="2"/>
  <c r="F271" i="2"/>
  <c r="E271" i="2"/>
  <c r="I267" i="2"/>
  <c r="K267" i="2" s="1"/>
  <c r="I11" i="2" l="1"/>
  <c r="I10" i="2"/>
  <c r="I350" i="2" l="1"/>
  <c r="I352" i="2" s="1"/>
  <c r="I75" i="2" l="1"/>
  <c r="K75" i="2" s="1"/>
  <c r="I339" i="2" l="1"/>
  <c r="L39" i="2"/>
  <c r="H39" i="2"/>
  <c r="G39" i="2"/>
  <c r="F39" i="2"/>
  <c r="E39" i="2"/>
  <c r="I38" i="2"/>
  <c r="K38" i="2" s="1"/>
  <c r="I39" i="2" l="1"/>
  <c r="K39" i="2" s="1"/>
  <c r="I20" i="2"/>
  <c r="K20" i="2" s="1"/>
  <c r="I357" i="2"/>
  <c r="K357" i="2" s="1"/>
  <c r="I28" i="2" l="1"/>
  <c r="I27" i="2"/>
  <c r="K27" i="2" s="1"/>
  <c r="I319" i="2" l="1"/>
  <c r="K319" i="2" s="1"/>
  <c r="I318" i="2"/>
  <c r="K318" i="2" s="1"/>
  <c r="L263" i="2" l="1"/>
  <c r="J263" i="2"/>
  <c r="H263" i="2"/>
  <c r="G263" i="2"/>
  <c r="F263" i="2"/>
  <c r="I262" i="2"/>
  <c r="K262" i="2" s="1"/>
  <c r="I263" i="2" l="1"/>
  <c r="K263" i="2" s="1"/>
  <c r="I87" i="2" l="1"/>
  <c r="H431" i="2" l="1"/>
  <c r="G431" i="2"/>
  <c r="F431" i="2"/>
  <c r="E431" i="2"/>
  <c r="I42" i="2" l="1"/>
  <c r="I43" i="2"/>
  <c r="I46" i="2"/>
  <c r="I9" i="2" l="1"/>
  <c r="I180" i="2" l="1"/>
  <c r="I386" i="2" l="1"/>
  <c r="K386" i="2" s="1"/>
  <c r="I385" i="2"/>
  <c r="K385" i="2" l="1"/>
  <c r="I296" i="2"/>
  <c r="I202" i="2" l="1"/>
  <c r="K202" i="2" s="1"/>
  <c r="I201" i="2"/>
  <c r="K201" i="2" s="1"/>
  <c r="I55" i="2" l="1"/>
  <c r="L332" i="2" l="1"/>
  <c r="J332" i="2"/>
  <c r="H332" i="2"/>
  <c r="G332" i="2"/>
  <c r="F332" i="2"/>
  <c r="E332" i="2"/>
  <c r="I331" i="2"/>
  <c r="L327" i="2"/>
  <c r="J327" i="2"/>
  <c r="H327" i="2"/>
  <c r="G327" i="2"/>
  <c r="F327" i="2"/>
  <c r="E327" i="2"/>
  <c r="I326" i="2"/>
  <c r="K326" i="2" s="1"/>
  <c r="I332" i="2" l="1"/>
  <c r="I327" i="2"/>
  <c r="K327" i="2" s="1"/>
  <c r="L276" i="2" l="1"/>
  <c r="J276" i="2"/>
  <c r="H276" i="2"/>
  <c r="G276" i="2"/>
  <c r="F276" i="2"/>
  <c r="E276" i="2"/>
  <c r="I275" i="2"/>
  <c r="K275" i="2" s="1"/>
  <c r="I160" i="2"/>
  <c r="K160" i="2" s="1"/>
  <c r="L34" i="2"/>
  <c r="H34" i="2"/>
  <c r="G34" i="2"/>
  <c r="F34" i="2"/>
  <c r="E34" i="2"/>
  <c r="I33" i="2"/>
  <c r="K33" i="2" s="1"/>
  <c r="I276" i="2" l="1"/>
  <c r="K276" i="2" s="1"/>
  <c r="I34" i="2"/>
  <c r="K34" i="2" s="1"/>
  <c r="I197" i="2" l="1"/>
  <c r="I123" i="2" l="1"/>
  <c r="I94" i="2" l="1"/>
  <c r="K94" i="2" s="1"/>
  <c r="I93" i="2"/>
  <c r="K93" i="2" s="1"/>
  <c r="L298" i="2" l="1"/>
  <c r="I200" i="2" l="1"/>
  <c r="K200" i="2" s="1"/>
  <c r="J298" i="2" l="1"/>
  <c r="I297" i="2"/>
  <c r="H298" i="2"/>
  <c r="G298" i="2"/>
  <c r="F298" i="2"/>
  <c r="E298" i="2"/>
  <c r="I295" i="2"/>
  <c r="K295" i="2" s="1"/>
  <c r="I298" i="2" l="1"/>
  <c r="K298" i="2" s="1"/>
  <c r="I48" i="2" l="1"/>
  <c r="K43" i="2"/>
  <c r="I199" i="2" l="1"/>
  <c r="K199" i="2" s="1"/>
  <c r="I198" i="2" l="1"/>
  <c r="K198" i="2" s="1"/>
  <c r="I196" i="2"/>
  <c r="K196" i="2" s="1"/>
  <c r="I195" i="2"/>
  <c r="I12" i="2" l="1"/>
  <c r="I54" i="2" l="1"/>
  <c r="I226" i="2" l="1"/>
  <c r="K226" i="2" s="1"/>
  <c r="I225" i="2"/>
  <c r="K225" i="2" s="1"/>
  <c r="I224" i="2"/>
  <c r="J281" i="2" l="1"/>
  <c r="L446" i="2" l="1"/>
  <c r="L441" i="2"/>
  <c r="L436" i="2"/>
  <c r="L431" i="2"/>
  <c r="L426" i="2"/>
  <c r="L421" i="2"/>
  <c r="L415" i="2"/>
  <c r="L409" i="2"/>
  <c r="L401" i="2"/>
  <c r="L393" i="2"/>
  <c r="L388" i="2"/>
  <c r="L377" i="2"/>
  <c r="L370" i="2"/>
  <c r="L364" i="2"/>
  <c r="L359" i="2"/>
  <c r="L345" i="2"/>
  <c r="L322" i="2"/>
  <c r="L309" i="2"/>
  <c r="L291" i="2"/>
  <c r="L286" i="2"/>
  <c r="L281" i="2"/>
  <c r="L258" i="2"/>
  <c r="L249" i="2"/>
  <c r="L232" i="2"/>
  <c r="L212" i="2"/>
  <c r="L204" i="2"/>
  <c r="L190" i="2"/>
  <c r="L184" i="2"/>
  <c r="L172" i="2"/>
  <c r="L167" i="2"/>
  <c r="L162" i="2"/>
  <c r="L148" i="2"/>
  <c r="L139" i="2"/>
  <c r="L126" i="2"/>
  <c r="L101" i="2"/>
  <c r="L96" i="2"/>
  <c r="L82" i="2"/>
  <c r="L76" i="2"/>
  <c r="L65" i="2"/>
  <c r="L58" i="2"/>
  <c r="L49" i="2"/>
  <c r="L29" i="2"/>
  <c r="L22" i="2"/>
  <c r="L13" i="2"/>
  <c r="I223" i="2" l="1"/>
  <c r="K223" i="2" s="1"/>
  <c r="I56" i="2" l="1"/>
  <c r="K55" i="2"/>
  <c r="I256" i="2"/>
  <c r="K256" i="2" s="1"/>
  <c r="I124" i="2" l="1"/>
  <c r="K124" i="2" s="1"/>
  <c r="J82" i="2" l="1"/>
  <c r="H82" i="2"/>
  <c r="G82" i="2"/>
  <c r="F82" i="2"/>
  <c r="E82" i="2"/>
  <c r="I80" i="2"/>
  <c r="K80" i="2" s="1"/>
  <c r="I147" i="2" l="1"/>
  <c r="K147" i="2" s="1"/>
  <c r="I144" i="2"/>
  <c r="I143" i="2"/>
  <c r="H359" i="2" l="1"/>
  <c r="G359" i="2"/>
  <c r="F359" i="2"/>
  <c r="E359" i="2"/>
  <c r="I356" i="2"/>
  <c r="K356" i="2" s="1"/>
  <c r="I227" i="2"/>
  <c r="K227" i="2" s="1"/>
  <c r="I222" i="2"/>
  <c r="K222" i="2" s="1"/>
  <c r="J446" i="2" l="1"/>
  <c r="J441" i="2"/>
  <c r="J436" i="2"/>
  <c r="J426" i="2"/>
  <c r="J345" i="2"/>
  <c r="J322" i="2"/>
  <c r="J309" i="2"/>
  <c r="J291" i="2"/>
  <c r="J286" i="2"/>
  <c r="K286" i="2" s="1"/>
  <c r="J258" i="2"/>
  <c r="J249" i="2"/>
  <c r="J232" i="2"/>
  <c r="J212" i="2"/>
  <c r="J204" i="2"/>
  <c r="J190" i="2"/>
  <c r="J184" i="2"/>
  <c r="J172" i="2"/>
  <c r="J167" i="2"/>
  <c r="J162" i="2"/>
  <c r="J148" i="2"/>
  <c r="J139" i="2"/>
  <c r="J126" i="2"/>
  <c r="J101" i="2"/>
  <c r="J96" i="2"/>
  <c r="J76" i="2"/>
  <c r="J65" i="2"/>
  <c r="J449" i="2" l="1"/>
  <c r="H58" i="2"/>
  <c r="H446" i="2" l="1"/>
  <c r="H441" i="2"/>
  <c r="H436" i="2"/>
  <c r="H426" i="2"/>
  <c r="H421" i="2"/>
  <c r="H415" i="2"/>
  <c r="I406" i="2"/>
  <c r="K406" i="2" s="1"/>
  <c r="H393" i="2"/>
  <c r="H377" i="2"/>
  <c r="H370" i="2"/>
  <c r="H364" i="2"/>
  <c r="H345" i="2"/>
  <c r="H322" i="2"/>
  <c r="H309" i="2"/>
  <c r="H291" i="2"/>
  <c r="H286" i="2"/>
  <c r="H281" i="2"/>
  <c r="H258" i="2"/>
  <c r="H249" i="2"/>
  <c r="H232" i="2"/>
  <c r="I445" i="2"/>
  <c r="I440" i="2"/>
  <c r="I435" i="2"/>
  <c r="I430" i="2"/>
  <c r="K430" i="2" s="1"/>
  <c r="I425" i="2"/>
  <c r="I420" i="2"/>
  <c r="K420" i="2" s="1"/>
  <c r="I419" i="2"/>
  <c r="K419" i="2" s="1"/>
  <c r="I414" i="2"/>
  <c r="I413" i="2"/>
  <c r="K413" i="2" s="1"/>
  <c r="I408" i="2"/>
  <c r="I407" i="2"/>
  <c r="I405" i="2"/>
  <c r="K405" i="2" s="1"/>
  <c r="I400" i="2"/>
  <c r="K400" i="2" s="1"/>
  <c r="I399" i="2"/>
  <c r="K399" i="2" s="1"/>
  <c r="I398" i="2"/>
  <c r="K398" i="2" s="1"/>
  <c r="I397" i="2"/>
  <c r="K397" i="2" s="1"/>
  <c r="I392" i="2"/>
  <c r="K392" i="2" s="1"/>
  <c r="I387" i="2"/>
  <c r="K387" i="2" s="1"/>
  <c r="I384" i="2"/>
  <c r="I382" i="2"/>
  <c r="I381" i="2"/>
  <c r="I376" i="2"/>
  <c r="K376" i="2" s="1"/>
  <c r="I375" i="2"/>
  <c r="I374" i="2"/>
  <c r="I369" i="2"/>
  <c r="I368" i="2"/>
  <c r="K368" i="2" s="1"/>
  <c r="I363" i="2"/>
  <c r="K363" i="2" s="1"/>
  <c r="I358" i="2"/>
  <c r="K358" i="2" s="1"/>
  <c r="I344" i="2"/>
  <c r="K344" i="2" s="1"/>
  <c r="I343" i="2"/>
  <c r="K343" i="2" s="1"/>
  <c r="I342" i="2"/>
  <c r="K342" i="2" s="1"/>
  <c r="I341" i="2"/>
  <c r="K341" i="2" s="1"/>
  <c r="I340" i="2"/>
  <c r="I338" i="2"/>
  <c r="K338" i="2" s="1"/>
  <c r="I337" i="2"/>
  <c r="K337" i="2" s="1"/>
  <c r="I336" i="2"/>
  <c r="I321" i="2"/>
  <c r="K321" i="2" s="1"/>
  <c r="I317" i="2"/>
  <c r="K317" i="2" s="1"/>
  <c r="I316" i="2"/>
  <c r="K316" i="2" s="1"/>
  <c r="I315" i="2"/>
  <c r="K315" i="2" s="1"/>
  <c r="I314" i="2"/>
  <c r="I313" i="2"/>
  <c r="K313" i="2" s="1"/>
  <c r="I308" i="2"/>
  <c r="I307" i="2"/>
  <c r="I306" i="2"/>
  <c r="I305" i="2"/>
  <c r="I304" i="2"/>
  <c r="K304" i="2" s="1"/>
  <c r="I303" i="2"/>
  <c r="I302" i="2"/>
  <c r="I290" i="2"/>
  <c r="K290" i="2" s="1"/>
  <c r="I285" i="2"/>
  <c r="I280" i="2"/>
  <c r="K280" i="2" s="1"/>
  <c r="I270" i="2"/>
  <c r="K270" i="2" s="1"/>
  <c r="I257" i="2"/>
  <c r="K257" i="2" s="1"/>
  <c r="I255" i="2"/>
  <c r="I254" i="2"/>
  <c r="K254" i="2" s="1"/>
  <c r="I253" i="2"/>
  <c r="K253" i="2" s="1"/>
  <c r="I248" i="2"/>
  <c r="K248" i="2" s="1"/>
  <c r="I247" i="2"/>
  <c r="K247" i="2" s="1"/>
  <c r="I246" i="2"/>
  <c r="K246" i="2" s="1"/>
  <c r="I245" i="2"/>
  <c r="K245" i="2" s="1"/>
  <c r="I244" i="2"/>
  <c r="K244" i="2" s="1"/>
  <c r="I243" i="2"/>
  <c r="I242" i="2"/>
  <c r="K242" i="2" s="1"/>
  <c r="I241" i="2"/>
  <c r="K241" i="2" s="1"/>
  <c r="I240" i="2"/>
  <c r="K240" i="2" s="1"/>
  <c r="I239" i="2"/>
  <c r="K239" i="2" s="1"/>
  <c r="I238" i="2"/>
  <c r="K238" i="2" s="1"/>
  <c r="I237" i="2"/>
  <c r="K237" i="2" s="1"/>
  <c r="I236" i="2"/>
  <c r="K236" i="2" s="1"/>
  <c r="I228" i="2"/>
  <c r="K228" i="2" s="1"/>
  <c r="I221" i="2"/>
  <c r="K221" i="2" s="1"/>
  <c r="I220" i="2"/>
  <c r="I219" i="2"/>
  <c r="K219" i="2" s="1"/>
  <c r="I218" i="2"/>
  <c r="I217" i="2"/>
  <c r="K217" i="2" s="1"/>
  <c r="I216" i="2"/>
  <c r="K216" i="2" s="1"/>
  <c r="H212" i="2"/>
  <c r="I211" i="2"/>
  <c r="K211" i="2" s="1"/>
  <c r="I210" i="2"/>
  <c r="K210" i="2" s="1"/>
  <c r="I209" i="2"/>
  <c r="K209" i="2" s="1"/>
  <c r="I208" i="2"/>
  <c r="K208" i="2" s="1"/>
  <c r="H204" i="2"/>
  <c r="I203" i="2"/>
  <c r="K203" i="2" s="1"/>
  <c r="I194" i="2"/>
  <c r="K194" i="2" s="1"/>
  <c r="H190" i="2"/>
  <c r="I189" i="2"/>
  <c r="K189" i="2" s="1"/>
  <c r="I188" i="2"/>
  <c r="K188" i="2" s="1"/>
  <c r="H184" i="2"/>
  <c r="I183" i="2"/>
  <c r="K183" i="2" s="1"/>
  <c r="I182" i="2"/>
  <c r="K182" i="2" s="1"/>
  <c r="I181" i="2"/>
  <c r="K181" i="2" s="1"/>
  <c r="I179" i="2"/>
  <c r="K179" i="2" s="1"/>
  <c r="I178" i="2"/>
  <c r="K178" i="2" s="1"/>
  <c r="I177" i="2"/>
  <c r="K177" i="2" s="1"/>
  <c r="I176" i="2"/>
  <c r="K176" i="2" s="1"/>
  <c r="H172" i="2"/>
  <c r="I171" i="2"/>
  <c r="K171" i="2" s="1"/>
  <c r="H167" i="2"/>
  <c r="I166" i="2"/>
  <c r="K166" i="2" s="1"/>
  <c r="H162" i="2"/>
  <c r="I161" i="2"/>
  <c r="K161" i="2" s="1"/>
  <c r="I159" i="2"/>
  <c r="K159" i="2" s="1"/>
  <c r="I158" i="2"/>
  <c r="K158" i="2" s="1"/>
  <c r="I157" i="2"/>
  <c r="K157" i="2" s="1"/>
  <c r="I156" i="2"/>
  <c r="K156" i="2" s="1"/>
  <c r="I155" i="2"/>
  <c r="K155" i="2" s="1"/>
  <c r="I154" i="2"/>
  <c r="K154" i="2" s="1"/>
  <c r="I153" i="2"/>
  <c r="K153" i="2" s="1"/>
  <c r="I152" i="2"/>
  <c r="K152" i="2" s="1"/>
  <c r="H148" i="2"/>
  <c r="K144" i="2"/>
  <c r="K143" i="2"/>
  <c r="H139" i="2"/>
  <c r="I138" i="2"/>
  <c r="K138" i="2" s="1"/>
  <c r="I137" i="2"/>
  <c r="K137" i="2" s="1"/>
  <c r="I136" i="2"/>
  <c r="K136" i="2" s="1"/>
  <c r="I135" i="2"/>
  <c r="K135" i="2" s="1"/>
  <c r="I134" i="2"/>
  <c r="K134" i="2" s="1"/>
  <c r="I133" i="2"/>
  <c r="K133" i="2" s="1"/>
  <c r="I132" i="2"/>
  <c r="I131" i="2"/>
  <c r="K131" i="2" s="1"/>
  <c r="I130" i="2"/>
  <c r="K130" i="2" s="1"/>
  <c r="H126" i="2"/>
  <c r="I125" i="2"/>
  <c r="K125" i="2" s="1"/>
  <c r="I121" i="2"/>
  <c r="K121" i="2" s="1"/>
  <c r="I120" i="2"/>
  <c r="K120" i="2" s="1"/>
  <c r="I119" i="2"/>
  <c r="K119" i="2" s="1"/>
  <c r="I118" i="2"/>
  <c r="K118" i="2" s="1"/>
  <c r="I117" i="2"/>
  <c r="K117" i="2" s="1"/>
  <c r="I115" i="2"/>
  <c r="K115" i="2" s="1"/>
  <c r="I114" i="2"/>
  <c r="K114" i="2" s="1"/>
  <c r="I113" i="2"/>
  <c r="K113" i="2" s="1"/>
  <c r="I112" i="2"/>
  <c r="K112" i="2" s="1"/>
  <c r="I111" i="2"/>
  <c r="K111" i="2" s="1"/>
  <c r="I110" i="2"/>
  <c r="K110" i="2" s="1"/>
  <c r="I109" i="2"/>
  <c r="K109" i="2" s="1"/>
  <c r="I108" i="2"/>
  <c r="K108" i="2" s="1"/>
  <c r="I107" i="2"/>
  <c r="K107" i="2" s="1"/>
  <c r="I105" i="2"/>
  <c r="K105" i="2" s="1"/>
  <c r="I100" i="2"/>
  <c r="K100" i="2" s="1"/>
  <c r="H101" i="2"/>
  <c r="I95" i="2"/>
  <c r="K95" i="2" s="1"/>
  <c r="I92" i="2"/>
  <c r="K92" i="2" s="1"/>
  <c r="I91" i="2"/>
  <c r="K91" i="2" s="1"/>
  <c r="I90" i="2"/>
  <c r="K90" i="2" s="1"/>
  <c r="I89" i="2"/>
  <c r="K89" i="2" s="1"/>
  <c r="I88" i="2"/>
  <c r="K88" i="2" s="1"/>
  <c r="K87" i="2"/>
  <c r="I86" i="2"/>
  <c r="K86" i="2" s="1"/>
  <c r="I81" i="2"/>
  <c r="I74" i="2"/>
  <c r="K74" i="2" s="1"/>
  <c r="I73" i="2"/>
  <c r="K73" i="2" s="1"/>
  <c r="I72" i="2"/>
  <c r="K72" i="2" s="1"/>
  <c r="I71" i="2"/>
  <c r="K71" i="2" s="1"/>
  <c r="I70" i="2"/>
  <c r="K70" i="2" s="1"/>
  <c r="I69" i="2"/>
  <c r="K69" i="2" s="1"/>
  <c r="H76" i="2"/>
  <c r="H65" i="2"/>
  <c r="I64" i="2"/>
  <c r="I63" i="2"/>
  <c r="K63" i="2" s="1"/>
  <c r="I62" i="2"/>
  <c r="K62" i="2" s="1"/>
  <c r="I57" i="2"/>
  <c r="K57" i="2" s="1"/>
  <c r="I53" i="2"/>
  <c r="K9" i="2"/>
  <c r="I19" i="2"/>
  <c r="K19" i="2" s="1"/>
  <c r="I18" i="2"/>
  <c r="K18" i="2" s="1"/>
  <c r="I17" i="2"/>
  <c r="K17" i="2" s="1"/>
  <c r="I21" i="2"/>
  <c r="I26" i="2"/>
  <c r="K26" i="2" s="1"/>
  <c r="K42" i="2"/>
  <c r="H49" i="2"/>
  <c r="H29" i="2"/>
  <c r="G281" i="2"/>
  <c r="F281" i="2"/>
  <c r="E281" i="2"/>
  <c r="K382" i="2" l="1"/>
  <c r="I388" i="2"/>
  <c r="K220" i="2"/>
  <c r="I232" i="2"/>
  <c r="I271" i="2"/>
  <c r="K271" i="2" s="1"/>
  <c r="I82" i="2"/>
  <c r="K82" i="2" s="1"/>
  <c r="I359" i="2"/>
  <c r="I281" i="2"/>
  <c r="K281" i="2" s="1"/>
  <c r="G441" i="2"/>
  <c r="F441" i="2"/>
  <c r="E441" i="2"/>
  <c r="I441" i="2"/>
  <c r="K359" i="2" l="1"/>
  <c r="H22" i="2" l="1"/>
  <c r="H449" i="2" s="1"/>
  <c r="H13" i="2"/>
  <c r="G426" i="2" l="1"/>
  <c r="F426" i="2"/>
  <c r="E426" i="2"/>
  <c r="I426" i="2"/>
  <c r="G446" i="2" l="1"/>
  <c r="F446" i="2"/>
  <c r="E446" i="2"/>
  <c r="I446" i="2"/>
  <c r="I431" i="2" l="1"/>
  <c r="K431" i="2" s="1"/>
  <c r="G291" i="2"/>
  <c r="F291" i="2"/>
  <c r="E291" i="2"/>
  <c r="I291" i="2"/>
  <c r="K291" i="2" s="1"/>
  <c r="G388" i="2" l="1"/>
  <c r="F388" i="2"/>
  <c r="E388" i="2"/>
  <c r="G421" i="2" l="1"/>
  <c r="F421" i="2"/>
  <c r="G436" i="2"/>
  <c r="F436" i="2"/>
  <c r="E421" i="2"/>
  <c r="G190" i="2" l="1"/>
  <c r="F190" i="2"/>
  <c r="E190" i="2"/>
  <c r="G139" i="2" l="1"/>
  <c r="F139" i="2"/>
  <c r="E139" i="2"/>
  <c r="G58" i="2"/>
  <c r="F58" i="2"/>
  <c r="E58" i="2"/>
  <c r="I421" i="2"/>
  <c r="K421" i="2" s="1"/>
  <c r="G409" i="2"/>
  <c r="F409" i="2"/>
  <c r="E409" i="2"/>
  <c r="G345" i="2"/>
  <c r="F345" i="2"/>
  <c r="E345" i="2"/>
  <c r="G322" i="2"/>
  <c r="F322" i="2"/>
  <c r="E322" i="2"/>
  <c r="K388" i="2" l="1"/>
  <c r="I409" i="2"/>
  <c r="K409" i="2" s="1"/>
  <c r="I322" i="2"/>
  <c r="K322" i="2" s="1"/>
  <c r="G204" i="2"/>
  <c r="F204" i="2"/>
  <c r="E204" i="2"/>
  <c r="G76" i="2"/>
  <c r="F76" i="2"/>
  <c r="E76" i="2"/>
  <c r="I58" i="2"/>
  <c r="K58" i="2" s="1"/>
  <c r="G29" i="2"/>
  <c r="F29" i="2"/>
  <c r="E29" i="2"/>
  <c r="G13" i="2"/>
  <c r="F13" i="2"/>
  <c r="G309" i="2" l="1"/>
  <c r="F309" i="2"/>
  <c r="E309" i="2"/>
  <c r="G393" i="2"/>
  <c r="F393" i="2"/>
  <c r="E393" i="2"/>
  <c r="I393" i="2"/>
  <c r="K393" i="2" s="1"/>
  <c r="G377" i="2"/>
  <c r="F377" i="2"/>
  <c r="E377" i="2"/>
  <c r="G370" i="2"/>
  <c r="F370" i="2"/>
  <c r="E370" i="2"/>
  <c r="G286" i="2"/>
  <c r="F286" i="2"/>
  <c r="E286" i="2"/>
  <c r="I286" i="2"/>
  <c r="G258" i="2"/>
  <c r="F258" i="2"/>
  <c r="E258" i="2"/>
  <c r="G232" i="2"/>
  <c r="F232" i="2"/>
  <c r="G172" i="2"/>
  <c r="F172" i="2"/>
  <c r="E172" i="2"/>
  <c r="I172" i="2"/>
  <c r="K172" i="2" s="1"/>
  <c r="E436" i="2"/>
  <c r="I436" i="2"/>
  <c r="G415" i="2"/>
  <c r="F415" i="2"/>
  <c r="E415" i="2"/>
  <c r="G401" i="2"/>
  <c r="F401" i="2"/>
  <c r="E401" i="2"/>
  <c r="G364" i="2"/>
  <c r="F364" i="2"/>
  <c r="E364" i="2"/>
  <c r="I364" i="2"/>
  <c r="G249" i="2"/>
  <c r="F249" i="2"/>
  <c r="E249" i="2"/>
  <c r="G212" i="2"/>
  <c r="F212" i="2"/>
  <c r="E212" i="2"/>
  <c r="I204" i="2"/>
  <c r="K204" i="2" s="1"/>
  <c r="I190" i="2"/>
  <c r="K190" i="2" s="1"/>
  <c r="G184" i="2"/>
  <c r="F184" i="2"/>
  <c r="E184" i="2"/>
  <c r="G167" i="2"/>
  <c r="F167" i="2"/>
  <c r="E167" i="2"/>
  <c r="I167" i="2"/>
  <c r="K167" i="2" s="1"/>
  <c r="G162" i="2"/>
  <c r="F162" i="2"/>
  <c r="E162" i="2"/>
  <c r="G148" i="2"/>
  <c r="F148" i="2"/>
  <c r="E148" i="2"/>
  <c r="G126" i="2"/>
  <c r="F126" i="2"/>
  <c r="E126" i="2"/>
  <c r="G101" i="2"/>
  <c r="F101" i="2"/>
  <c r="E101" i="2"/>
  <c r="I101" i="2"/>
  <c r="K101" i="2" s="1"/>
  <c r="G96" i="2"/>
  <c r="F96" i="2"/>
  <c r="G65" i="2"/>
  <c r="F65" i="2"/>
  <c r="G49" i="2"/>
  <c r="F49" i="2"/>
  <c r="E49" i="2"/>
  <c r="I29" i="2"/>
  <c r="K29" i="2" s="1"/>
  <c r="G22" i="2"/>
  <c r="F22" i="2"/>
  <c r="E22" i="2"/>
  <c r="I13" i="2"/>
  <c r="E449" i="2" l="1"/>
  <c r="F449" i="2"/>
  <c r="K13" i="2"/>
  <c r="K364" i="2"/>
  <c r="I139" i="2"/>
  <c r="K139" i="2" s="1"/>
  <c r="I345" i="2"/>
  <c r="K345" i="2" s="1"/>
  <c r="I76" i="2"/>
  <c r="K76" i="2" s="1"/>
  <c r="I415" i="2"/>
  <c r="K415" i="2" s="1"/>
  <c r="I258" i="2"/>
  <c r="K258" i="2" s="1"/>
  <c r="I370" i="2"/>
  <c r="I309" i="2"/>
  <c r="K309" i="2" s="1"/>
  <c r="K232" i="2"/>
  <c r="I401" i="2"/>
  <c r="K401" i="2" s="1"/>
  <c r="I377" i="2"/>
  <c r="K377" i="2" s="1"/>
  <c r="I162" i="2"/>
  <c r="K162" i="2" s="1"/>
  <c r="I148" i="2"/>
  <c r="K148" i="2" s="1"/>
  <c r="I249" i="2"/>
  <c r="K249" i="2" s="1"/>
  <c r="I22" i="2"/>
  <c r="K22" i="2" s="1"/>
  <c r="I96" i="2"/>
  <c r="K96" i="2" s="1"/>
  <c r="I126" i="2"/>
  <c r="K126" i="2" s="1"/>
  <c r="I184" i="2"/>
  <c r="K184" i="2" s="1"/>
  <c r="I212" i="2"/>
  <c r="K212" i="2" s="1"/>
  <c r="I65" i="2"/>
  <c r="K65" i="2" s="1"/>
  <c r="I49" i="2"/>
  <c r="I449" i="2" l="1"/>
  <c r="K449" i="2" s="1"/>
  <c r="K370" i="2"/>
  <c r="K49" i="2"/>
  <c r="G449" i="2"/>
</calcChain>
</file>

<file path=xl/sharedStrings.xml><?xml version="1.0" encoding="utf-8"?>
<sst xmlns="http://schemas.openxmlformats.org/spreadsheetml/2006/main" count="2012" uniqueCount="583">
  <si>
    <t>Texas Tech University</t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</si>
  <si>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President's Office</t>
    </r>
  </si>
  <si>
    <t xml:space="preserve">In-State </t>
  </si>
  <si>
    <t>Out of State</t>
  </si>
  <si>
    <t>Foreign</t>
  </si>
  <si>
    <t>Expenditures</t>
  </si>
  <si>
    <r>
      <rPr>
        <b/>
        <sz val="10"/>
        <color theme="1"/>
        <rFont val="Arial"/>
        <family val="2"/>
      </rPr>
      <t>A00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President's Office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</si>
  <si>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Texas Tech Public Broadcasting</t>
    </r>
  </si>
  <si>
    <r>
      <rPr>
        <b/>
        <sz val="10"/>
        <color theme="1"/>
        <rFont val="Arial"/>
        <family val="2"/>
      </rPr>
      <t>A02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Texas Tech Public Broadcasting</t>
    </r>
  </si>
  <si>
    <r>
      <rPr>
        <b/>
        <sz val="10"/>
        <color theme="1"/>
        <rFont val="Arial"/>
        <family val="2"/>
      </rPr>
      <t>B00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Provost and SVP Academic Affairs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</si>
  <si>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B13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International Affairs</t>
    </r>
  </si>
  <si>
    <r>
      <rPr>
        <b/>
        <sz val="10"/>
        <color theme="1"/>
        <rFont val="Arial"/>
        <family val="2"/>
      </rPr>
      <t>B13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International Affairs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</si>
  <si>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Information Technology and CIO</t>
    </r>
  </si>
  <si>
    <r>
      <rPr>
        <b/>
        <sz val="10"/>
        <color theme="1"/>
        <rFont val="Arial"/>
        <family val="2"/>
      </rPr>
      <t>B14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Information Technology and CIO</t>
    </r>
  </si>
  <si>
    <r>
      <rPr>
        <b/>
        <sz val="10"/>
        <color theme="1"/>
        <rFont val="Arial"/>
        <family val="2"/>
      </rPr>
      <t>B51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Ag Sci and Natural Resource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</si>
  <si>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Architecture</t>
    </r>
  </si>
  <si>
    <r>
      <rPr>
        <b/>
        <sz val="10"/>
        <color theme="1"/>
        <rFont val="Arial"/>
        <family val="2"/>
      </rPr>
      <t>B52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Architecture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</si>
  <si>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Arts and Sciences</t>
    </r>
  </si>
  <si>
    <r>
      <rPr>
        <b/>
        <sz val="10"/>
        <color theme="1"/>
        <rFont val="Arial"/>
        <family val="2"/>
      </rPr>
      <t>B53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Arts and Sciences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</si>
  <si>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Rawls College of Business</t>
    </r>
  </si>
  <si>
    <r>
      <rPr>
        <b/>
        <sz val="10"/>
        <color theme="1"/>
        <rFont val="Arial"/>
        <family val="2"/>
      </rPr>
      <t>B54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Rawls College of Business</t>
    </r>
  </si>
  <si>
    <r>
      <t xml:space="preserve">Area  </t>
    </r>
    <r>
      <rPr>
        <b/>
        <u/>
        <sz val="10"/>
        <color rgb="FF0000FF"/>
        <rFont val="Arial"/>
        <family val="2"/>
      </rPr>
      <t>B55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Education</t>
    </r>
  </si>
  <si>
    <r>
      <rPr>
        <b/>
        <sz val="10"/>
        <color theme="1"/>
        <rFont val="Arial"/>
        <family val="2"/>
      </rPr>
      <t>B55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Education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</si>
  <si>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B56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Engineering</t>
    </r>
  </si>
  <si>
    <r>
      <rPr>
        <b/>
        <sz val="10"/>
        <color theme="1"/>
        <rFont val="Arial"/>
        <family val="2"/>
      </rPr>
      <t>B56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Engineering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</si>
  <si>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Graduate School</t>
    </r>
  </si>
  <si>
    <r>
      <rPr>
        <b/>
        <sz val="10"/>
        <color theme="1"/>
        <rFont val="Arial"/>
        <family val="2"/>
      </rPr>
      <t>B57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Graduate School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</si>
  <si>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B59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Human Sciences</t>
    </r>
  </si>
  <si>
    <r>
      <rPr>
        <b/>
        <sz val="10"/>
        <color theme="1"/>
        <rFont val="Arial"/>
        <family val="2"/>
      </rPr>
      <t>B59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Human Sciences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</si>
  <si>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School of Law</t>
    </r>
  </si>
  <si>
    <r>
      <rPr>
        <b/>
        <sz val="10"/>
        <color theme="1"/>
        <rFont val="Arial"/>
        <family val="2"/>
      </rPr>
      <t>B60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School of Law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</si>
  <si>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Media and Communication</t>
    </r>
  </si>
  <si>
    <r>
      <rPr>
        <b/>
        <sz val="10"/>
        <color theme="1"/>
        <rFont val="Arial"/>
        <family val="2"/>
      </rPr>
      <t>B61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Media and Communication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</si>
  <si>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Visual and Performing Arts</t>
    </r>
  </si>
  <si>
    <r>
      <rPr>
        <b/>
        <sz val="10"/>
        <color theme="1"/>
        <rFont val="Arial"/>
        <family val="2"/>
      </rPr>
      <t>B62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Visual and Performing Arts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</si>
  <si>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Student Affairs</t>
    </r>
  </si>
  <si>
    <r>
      <rPr>
        <b/>
        <sz val="10"/>
        <color theme="1"/>
        <rFont val="Arial"/>
        <family val="2"/>
      </rPr>
      <t>B64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Student Affairs</t>
    </r>
  </si>
  <si>
    <r>
      <rPr>
        <b/>
        <sz val="10"/>
        <color theme="1"/>
        <rFont val="Arial"/>
        <family val="2"/>
      </rPr>
      <t>B65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TTUISD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</si>
  <si>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C14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Financial &amp; Managerial Reportng Svs</t>
    </r>
  </si>
  <si>
    <r>
      <rPr>
        <b/>
        <sz val="10"/>
        <color theme="1"/>
        <rFont val="Arial"/>
        <family val="2"/>
      </rPr>
      <t>C14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Financial &amp; Managerial Reportng Svs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</si>
  <si>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C17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Admin Finance Auxiliary Services</t>
    </r>
  </si>
  <si>
    <r>
      <rPr>
        <b/>
        <sz val="10"/>
        <color theme="1"/>
        <rFont val="Arial"/>
        <family val="2"/>
      </rPr>
      <t>C17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Admin Finance Auxiliary Services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</si>
  <si>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 Services</t>
    </r>
  </si>
  <si>
    <r>
      <rPr>
        <b/>
        <sz val="10"/>
        <color theme="1"/>
        <rFont val="Arial"/>
        <family val="2"/>
      </rPr>
      <t>E01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 Services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</si>
  <si>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Compliance</t>
    </r>
  </si>
  <si>
    <r>
      <rPr>
        <b/>
        <sz val="10"/>
        <color theme="1"/>
        <rFont val="Arial"/>
        <family val="2"/>
      </rPr>
      <t>E03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Compliance</t>
    </r>
  </si>
  <si>
    <r>
      <t xml:space="preserve">Area  </t>
    </r>
    <r>
      <rPr>
        <b/>
        <u/>
        <sz val="10"/>
        <color rgb="FF0000FF"/>
        <rFont val="Arial"/>
        <family val="2"/>
      </rPr>
      <t>E06</t>
    </r>
    <r>
      <rPr>
        <b/>
        <sz val="10"/>
        <color theme="1"/>
        <rFont val="Arial"/>
        <family val="2"/>
      </rPr>
      <t xml:space="preserve"> - Research Commercialization </t>
    </r>
  </si>
  <si>
    <t xml:space="preserve">E06 - Research Commercialization </t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</si>
  <si>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F00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Athletic Director</t>
    </r>
  </si>
  <si>
    <r>
      <rPr>
        <b/>
        <sz val="10"/>
        <color theme="1"/>
        <rFont val="Arial"/>
        <family val="2"/>
      </rPr>
      <t>F00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Athletic Director</t>
    </r>
  </si>
  <si>
    <r>
      <rPr>
        <b/>
        <sz val="10"/>
        <color theme="1"/>
        <rFont val="Arial"/>
        <family val="2"/>
      </rPr>
      <t>G00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Office of Institutional Diversity</t>
    </r>
  </si>
  <si>
    <t xml:space="preserve">Area Q02 - TTUS Information Technology </t>
  </si>
  <si>
    <t>Department</t>
  </si>
  <si>
    <t>Description</t>
  </si>
  <si>
    <t>A0000</t>
  </si>
  <si>
    <t>President's Office</t>
  </si>
  <si>
    <t>A0003</t>
  </si>
  <si>
    <t>Alumni Association</t>
  </si>
  <si>
    <t>A0100</t>
  </si>
  <si>
    <t>A0101</t>
  </si>
  <si>
    <t>Undergraduate Admissions</t>
  </si>
  <si>
    <t>A0102</t>
  </si>
  <si>
    <t>Student Fin Aid and Scholarships</t>
  </si>
  <si>
    <t>A0202</t>
  </si>
  <si>
    <t>KTTZ FM Radio Station</t>
  </si>
  <si>
    <t>B0000</t>
  </si>
  <si>
    <t>Provost and SVP Academic Affairs</t>
  </si>
  <si>
    <t>B0001</t>
  </si>
  <si>
    <t>Library</t>
  </si>
  <si>
    <t>Inst of Environ and Human Health</t>
  </si>
  <si>
    <t>B1207</t>
  </si>
  <si>
    <t>B1300</t>
  </si>
  <si>
    <t>International Affairs</t>
  </si>
  <si>
    <t>B1302</t>
  </si>
  <si>
    <t>The Vietnam Center</t>
  </si>
  <si>
    <t>B1400</t>
  </si>
  <si>
    <t>Information Technology and CIO</t>
  </si>
  <si>
    <t>B1404</t>
  </si>
  <si>
    <t>IT Help Central</t>
  </si>
  <si>
    <t>B1405</t>
  </si>
  <si>
    <t>Telecommunications</t>
  </si>
  <si>
    <t>B1406</t>
  </si>
  <si>
    <t>Technology Assessment</t>
  </si>
  <si>
    <t>B1502</t>
  </si>
  <si>
    <t>Museum</t>
  </si>
  <si>
    <t>B5100</t>
  </si>
  <si>
    <t>Ag Sciences and Natural Resources</t>
  </si>
  <si>
    <t>B5101</t>
  </si>
  <si>
    <t>Agricultural and Applied Economics</t>
  </si>
  <si>
    <t>B5102</t>
  </si>
  <si>
    <t>Ag Education and Communications</t>
  </si>
  <si>
    <t>B5103</t>
  </si>
  <si>
    <t>Animal and Food Sciences</t>
  </si>
  <si>
    <t>B5104</t>
  </si>
  <si>
    <t>Landscape Architecture</t>
  </si>
  <si>
    <t>B5105</t>
  </si>
  <si>
    <t>B5106</t>
  </si>
  <si>
    <t>Plant and Soil Science</t>
  </si>
  <si>
    <t>B5107</t>
  </si>
  <si>
    <t>B5108</t>
  </si>
  <si>
    <t>ICFIE</t>
  </si>
  <si>
    <t>B5200</t>
  </si>
  <si>
    <t>Architecture</t>
  </si>
  <si>
    <t>B5300</t>
  </si>
  <si>
    <t>Arts and Sciences</t>
  </si>
  <si>
    <t>B5302</t>
  </si>
  <si>
    <t>Biological Sciences</t>
  </si>
  <si>
    <t>B5303</t>
  </si>
  <si>
    <t>Chemistry</t>
  </si>
  <si>
    <t>B5304</t>
  </si>
  <si>
    <t>Classical and Modern Lang and Lit</t>
  </si>
  <si>
    <t>B5307</t>
  </si>
  <si>
    <t>English</t>
  </si>
  <si>
    <t>B5308</t>
  </si>
  <si>
    <t>Geosciences</t>
  </si>
  <si>
    <t>B5309</t>
  </si>
  <si>
    <t>History</t>
  </si>
  <si>
    <t>B5310</t>
  </si>
  <si>
    <t>B5311</t>
  </si>
  <si>
    <t>Mathematics and Statistics</t>
  </si>
  <si>
    <t>B5314</t>
  </si>
  <si>
    <t>Physics</t>
  </si>
  <si>
    <t>B5315</t>
  </si>
  <si>
    <t>Political Science</t>
  </si>
  <si>
    <t>B5316</t>
  </si>
  <si>
    <t>B5317</t>
  </si>
  <si>
    <t>Sociology, Anthro and Social Work</t>
  </si>
  <si>
    <t>B5321</t>
  </si>
  <si>
    <t>B5400</t>
  </si>
  <si>
    <t>Rawls College of Business</t>
  </si>
  <si>
    <t>B5401</t>
  </si>
  <si>
    <t>Accounting</t>
  </si>
  <si>
    <t>B5403</t>
  </si>
  <si>
    <t>Energy, Economics and Law</t>
  </si>
  <si>
    <t>B5404</t>
  </si>
  <si>
    <t>Finance</t>
  </si>
  <si>
    <t>B5500</t>
  </si>
  <si>
    <t>Education Admin</t>
  </si>
  <si>
    <t>B5501</t>
  </si>
  <si>
    <t>Education EPL</t>
  </si>
  <si>
    <t>B5502</t>
  </si>
  <si>
    <t>Education TEP</t>
  </si>
  <si>
    <t>B5503</t>
  </si>
  <si>
    <t>Education Curriculum Instruction</t>
  </si>
  <si>
    <t>B5600</t>
  </si>
  <si>
    <t>Engineering</t>
  </si>
  <si>
    <t>B5601</t>
  </si>
  <si>
    <t>Chemical Engineering</t>
  </si>
  <si>
    <t>B5602</t>
  </si>
  <si>
    <t>Civil Engineering</t>
  </si>
  <si>
    <t>B5603</t>
  </si>
  <si>
    <t>Computer Science</t>
  </si>
  <si>
    <t>B5604</t>
  </si>
  <si>
    <t>Electrical and Computer Engineering</t>
  </si>
  <si>
    <t>B5606</t>
  </si>
  <si>
    <t>Industrial Engineering</t>
  </si>
  <si>
    <t>B5607</t>
  </si>
  <si>
    <t>Mechanical Engineering</t>
  </si>
  <si>
    <t>B5608</t>
  </si>
  <si>
    <t>Petroleum Engineering</t>
  </si>
  <si>
    <t>B5609</t>
  </si>
  <si>
    <t>Construction Engineering and ET</t>
  </si>
  <si>
    <t>B5700</t>
  </si>
  <si>
    <t>Graduate School</t>
  </si>
  <si>
    <t>B5800</t>
  </si>
  <si>
    <t>Honors College</t>
  </si>
  <si>
    <t>B5900</t>
  </si>
  <si>
    <t>Human Sciences</t>
  </si>
  <si>
    <t>B5902</t>
  </si>
  <si>
    <t>Department of Design (DOD)</t>
  </si>
  <si>
    <t>B5903</t>
  </si>
  <si>
    <t>Human Develop and Family Studies</t>
  </si>
  <si>
    <t>B5907</t>
  </si>
  <si>
    <t>Comm Family and Addiction Svcs</t>
  </si>
  <si>
    <t>B5909</t>
  </si>
  <si>
    <t>Hospitality and Retail Management</t>
  </si>
  <si>
    <t>B6000</t>
  </si>
  <si>
    <t>School of Law</t>
  </si>
  <si>
    <t>B6001</t>
  </si>
  <si>
    <t>Law Library</t>
  </si>
  <si>
    <t>B6100</t>
  </si>
  <si>
    <t>Media and Communication</t>
  </si>
  <si>
    <t>B6200</t>
  </si>
  <si>
    <t>Visual and Performing Arts</t>
  </si>
  <si>
    <t>B6201</t>
  </si>
  <si>
    <t>School of Art</t>
  </si>
  <si>
    <t>B6202</t>
  </si>
  <si>
    <t>School of Music</t>
  </si>
  <si>
    <t>B6203</t>
  </si>
  <si>
    <t>Department of Theatre and Dance</t>
  </si>
  <si>
    <t>B6300</t>
  </si>
  <si>
    <t>B6304</t>
  </si>
  <si>
    <t>Off Campus Educational Sites</t>
  </si>
  <si>
    <t>B6307</t>
  </si>
  <si>
    <t>TTU at Fredericksburg</t>
  </si>
  <si>
    <t>B6308</t>
  </si>
  <si>
    <t>TTU at Highland Lakes</t>
  </si>
  <si>
    <t>B6309</t>
  </si>
  <si>
    <t>B6401</t>
  </si>
  <si>
    <t>B6408</t>
  </si>
  <si>
    <t>B6409</t>
  </si>
  <si>
    <t>Student Legal Services</t>
  </si>
  <si>
    <t>B6410</t>
  </si>
  <si>
    <t>University Career Services</t>
  </si>
  <si>
    <t>B6411</t>
  </si>
  <si>
    <t>Student Counseling Center</t>
  </si>
  <si>
    <t>B6501</t>
  </si>
  <si>
    <t>B6505</t>
  </si>
  <si>
    <t>C0000</t>
  </si>
  <si>
    <t>SVP Administration and Finance</t>
  </si>
  <si>
    <t>C1400</t>
  </si>
  <si>
    <t>Financial &amp; Managerial Reportng Svs</t>
  </si>
  <si>
    <t>C1402</t>
  </si>
  <si>
    <t>Accounting Services</t>
  </si>
  <si>
    <t>C1403</t>
  </si>
  <si>
    <t>Office of Research Accounting</t>
  </si>
  <si>
    <t>C1703</t>
  </si>
  <si>
    <t>University Student Housing</t>
  </si>
  <si>
    <t>C1705</t>
  </si>
  <si>
    <t>Recreational Sports</t>
  </si>
  <si>
    <t>C1708</t>
  </si>
  <si>
    <t>United Spirit Arena</t>
  </si>
  <si>
    <t>C1709</t>
  </si>
  <si>
    <t>University Parking Services</t>
  </si>
  <si>
    <t>C2006</t>
  </si>
  <si>
    <t>Ops Div Planning and Admin</t>
  </si>
  <si>
    <t>C2007</t>
  </si>
  <si>
    <t>Ops Div Bldg Maint &amp; Const</t>
  </si>
  <si>
    <t>C2010</t>
  </si>
  <si>
    <t>Ops Div Dept of Utilities</t>
  </si>
  <si>
    <t>E0000</t>
  </si>
  <si>
    <t>E0100</t>
  </si>
  <si>
    <t>Research Services</t>
  </si>
  <si>
    <t>E0200</t>
  </si>
  <si>
    <t>Northwest Texas SBDC</t>
  </si>
  <si>
    <t>E0300</t>
  </si>
  <si>
    <t>Animal Care Services</t>
  </si>
  <si>
    <t>E0303</t>
  </si>
  <si>
    <t>Environmental Health and Safety</t>
  </si>
  <si>
    <t>E0401</t>
  </si>
  <si>
    <t>National Wind Institute</t>
  </si>
  <si>
    <t>E0600</t>
  </si>
  <si>
    <t>Research Commercialization</t>
  </si>
  <si>
    <t>F0020</t>
  </si>
  <si>
    <t>Deputy Athletic Director</t>
  </si>
  <si>
    <t>F0030</t>
  </si>
  <si>
    <t>Men Sports</t>
  </si>
  <si>
    <t>F0040</t>
  </si>
  <si>
    <t>Women Sports</t>
  </si>
  <si>
    <t>G0001</t>
  </si>
  <si>
    <t>Institutional Diversity</t>
  </si>
  <si>
    <t>G0004</t>
  </si>
  <si>
    <t>Comm College and Xfr Relations Ofc</t>
  </si>
  <si>
    <t>J0001</t>
  </si>
  <si>
    <t>Texas Tech Police Department</t>
  </si>
  <si>
    <t>Q0200</t>
  </si>
  <si>
    <t>TTUS Information Technology</t>
  </si>
  <si>
    <t xml:space="preserve">Natural Resources Management </t>
  </si>
  <si>
    <r>
      <t xml:space="preserve">Area  </t>
    </r>
    <r>
      <rPr>
        <b/>
        <u/>
        <sz val="10"/>
        <color rgb="FF0000FF"/>
        <rFont val="Arial"/>
        <family val="2"/>
      </rPr>
      <t>B15</t>
    </r>
    <r>
      <rPr>
        <b/>
        <sz val="10"/>
        <color theme="1"/>
        <rFont val="Arial"/>
        <family val="2"/>
      </rPr>
      <t xml:space="preserve"> - Museum and Heritage</t>
    </r>
  </si>
  <si>
    <t xml:space="preserve">B15 - Museum and Heritage </t>
  </si>
  <si>
    <r>
      <t xml:space="preserve">Area  </t>
    </r>
    <r>
      <rPr>
        <b/>
        <u/>
        <sz val="10"/>
        <color rgb="FF0000FF"/>
        <rFont val="Arial"/>
        <family val="2"/>
      </rPr>
      <t>B51</t>
    </r>
    <r>
      <rPr>
        <b/>
        <sz val="10"/>
        <color theme="1"/>
        <rFont val="Arial"/>
        <family val="2"/>
      </rPr>
      <t xml:space="preserve"> - College Ag Sci and Natural Resource</t>
    </r>
  </si>
  <si>
    <t>Fiber and Biopolymer Research</t>
  </si>
  <si>
    <t>Psychological Sciences</t>
  </si>
  <si>
    <r>
      <t xml:space="preserve">Area  </t>
    </r>
    <r>
      <rPr>
        <b/>
        <u/>
        <sz val="10"/>
        <color rgb="FF0000FF"/>
        <rFont val="Arial"/>
        <family val="2"/>
      </rPr>
      <t>B58</t>
    </r>
    <r>
      <rPr>
        <b/>
        <sz val="10"/>
        <color theme="1"/>
        <rFont val="Arial"/>
        <family val="2"/>
      </rPr>
      <t xml:space="preserve"> - Honors College </t>
    </r>
  </si>
  <si>
    <t xml:space="preserve">B58 - Honors College </t>
  </si>
  <si>
    <t xml:space="preserve">TTU Center at Junction </t>
  </si>
  <si>
    <r>
      <t xml:space="preserve">Area  </t>
    </r>
    <r>
      <rPr>
        <b/>
        <u/>
        <sz val="10"/>
        <color rgb="FF0000FF"/>
        <rFont val="Arial"/>
        <family val="2"/>
      </rPr>
      <t>C00</t>
    </r>
    <r>
      <rPr>
        <b/>
        <sz val="10"/>
        <color theme="1"/>
        <rFont val="Arial"/>
        <family val="2"/>
      </rPr>
      <t xml:space="preserve"> - SVP Administration and Finance </t>
    </r>
  </si>
  <si>
    <t xml:space="preserve">C00 - SVP Administration and Finance </t>
  </si>
  <si>
    <t>E0201</t>
  </si>
  <si>
    <t>Strategic Partnerships</t>
  </si>
  <si>
    <t>FY16</t>
  </si>
  <si>
    <t>A0201</t>
  </si>
  <si>
    <t>KTTZ Television Station</t>
  </si>
  <si>
    <t>B1401</t>
  </si>
  <si>
    <t>High Performance Computing</t>
  </si>
  <si>
    <t>B5320</t>
  </si>
  <si>
    <t>Center for Geospatial Technology</t>
  </si>
  <si>
    <t>B5407</t>
  </si>
  <si>
    <t>Marketing</t>
  </si>
  <si>
    <t>Personal Financial Planning</t>
  </si>
  <si>
    <t xml:space="preserve">B63 - Distance Education </t>
  </si>
  <si>
    <r>
      <t xml:space="preserve">Area  </t>
    </r>
    <r>
      <rPr>
        <b/>
        <u/>
        <sz val="10"/>
        <color rgb="FF0000FF"/>
        <rFont val="Arial"/>
        <family val="2"/>
      </rPr>
      <t>B63</t>
    </r>
    <r>
      <rPr>
        <b/>
        <sz val="10"/>
        <color theme="1"/>
        <rFont val="Arial"/>
        <family val="2"/>
      </rPr>
      <t xml:space="preserve"> - Distance Education </t>
    </r>
  </si>
  <si>
    <t>B6407</t>
  </si>
  <si>
    <t>B6406</t>
  </si>
  <si>
    <t>Campus Life</t>
  </si>
  <si>
    <t>Parent Relations</t>
  </si>
  <si>
    <t>B6412</t>
  </si>
  <si>
    <t>Student Disability Services</t>
  </si>
  <si>
    <t>B6414</t>
  </si>
  <si>
    <t>Transition and Engagement</t>
  </si>
  <si>
    <t>C1300</t>
  </si>
  <si>
    <t>Procurement Services</t>
  </si>
  <si>
    <t xml:space="preserve">C13 - Procurement Services </t>
  </si>
  <si>
    <t>C1404</t>
  </si>
  <si>
    <t>Student Business Services</t>
  </si>
  <si>
    <t>C1701</t>
  </si>
  <si>
    <t>Hospitality Services</t>
  </si>
  <si>
    <t>C2000</t>
  </si>
  <si>
    <t>C2002</t>
  </si>
  <si>
    <t>C2003</t>
  </si>
  <si>
    <t>Ops Div Admin</t>
  </si>
  <si>
    <t>Grounds Maintenance</t>
  </si>
  <si>
    <t>Ops Div Engineering Services</t>
  </si>
  <si>
    <t>H1500</t>
  </si>
  <si>
    <t>Human Resources Administration</t>
  </si>
  <si>
    <t>J0000</t>
  </si>
  <si>
    <t>B5313</t>
  </si>
  <si>
    <t>Philosophy</t>
  </si>
  <si>
    <t>B6503</t>
  </si>
  <si>
    <t>C2008</t>
  </si>
  <si>
    <t>Ops Div Business Services</t>
  </si>
  <si>
    <t>H1501</t>
  </si>
  <si>
    <t>Payroll Services</t>
  </si>
  <si>
    <t>A0002</t>
  </si>
  <si>
    <t>A0104</t>
  </si>
  <si>
    <t>Registrar</t>
  </si>
  <si>
    <t>B5405</t>
  </si>
  <si>
    <t>ISQS</t>
  </si>
  <si>
    <t>B5408</t>
  </si>
  <si>
    <t>Rawls Funds</t>
  </si>
  <si>
    <t>B6402</t>
  </si>
  <si>
    <t>Student Resolution Center</t>
  </si>
  <si>
    <t>C1100</t>
  </si>
  <si>
    <t>C1702</t>
  </si>
  <si>
    <t>University Identification</t>
  </si>
  <si>
    <t>E0400</t>
  </si>
  <si>
    <t>Center for BioTechnology Genomics</t>
  </si>
  <si>
    <t>C1704</t>
  </si>
  <si>
    <t>Student Union and Activities</t>
  </si>
  <si>
    <t xml:space="preserve">Communications and Marketing </t>
  </si>
  <si>
    <r>
      <t xml:space="preserve">Area  </t>
    </r>
    <r>
      <rPr>
        <b/>
        <u/>
        <sz val="10"/>
        <color rgb="FF0000FF"/>
        <rFont val="Arial"/>
        <family val="2"/>
      </rPr>
      <t>B12</t>
    </r>
    <r>
      <rPr>
        <b/>
        <sz val="10"/>
        <color theme="1"/>
        <rFont val="Arial"/>
        <family val="2"/>
      </rPr>
      <t xml:space="preserve"> - Academic Affairs</t>
    </r>
  </si>
  <si>
    <t>Academic Operations and Services</t>
  </si>
  <si>
    <t xml:space="preserve">B12 - Academic Affairs </t>
  </si>
  <si>
    <t>B5610</t>
  </si>
  <si>
    <t>Civil Environ Construct Engineering</t>
  </si>
  <si>
    <t>B5901</t>
  </si>
  <si>
    <t>B5908</t>
  </si>
  <si>
    <t>Nutritional Sciences</t>
  </si>
  <si>
    <t>B6103</t>
  </si>
  <si>
    <t>B6404</t>
  </si>
  <si>
    <t>Dean of Students</t>
  </si>
  <si>
    <r>
      <t xml:space="preserve">Area  </t>
    </r>
    <r>
      <rPr>
        <b/>
        <u/>
        <sz val="10"/>
        <color rgb="FF0000FF"/>
        <rFont val="Arial"/>
        <family val="2"/>
      </rPr>
      <t>C13</t>
    </r>
    <r>
      <rPr>
        <b/>
        <sz val="10"/>
        <color theme="1"/>
        <rFont val="Arial"/>
        <family val="2"/>
      </rPr>
      <t xml:space="preserve"> - Procurement Services </t>
    </r>
  </si>
  <si>
    <r>
      <t xml:space="preserve">Area  </t>
    </r>
    <r>
      <rPr>
        <b/>
        <u/>
        <sz val="10"/>
        <color rgb="FF0000FF"/>
        <rFont val="Arial"/>
        <family val="2"/>
      </rPr>
      <t>C20</t>
    </r>
    <r>
      <rPr>
        <b/>
        <sz val="10"/>
        <color theme="1"/>
        <rFont val="Arial"/>
        <family val="2"/>
      </rPr>
      <t xml:space="preserve"> - Operations</t>
    </r>
  </si>
  <si>
    <t>C20 - Operations</t>
  </si>
  <si>
    <r>
      <t xml:space="preserve">Area  </t>
    </r>
    <r>
      <rPr>
        <b/>
        <u/>
        <sz val="10"/>
        <color rgb="FF0000FF"/>
        <rFont val="Arial"/>
        <family val="2"/>
      </rPr>
      <t>E04</t>
    </r>
    <r>
      <rPr>
        <b/>
        <sz val="10"/>
        <color theme="1"/>
        <rFont val="Arial"/>
        <family val="2"/>
      </rPr>
      <t xml:space="preserve"> - Multidisciplinary Res Ctrs and Inst </t>
    </r>
  </si>
  <si>
    <t xml:space="preserve">E04 - Multidisciplinary Res Ctrs and Inst </t>
  </si>
  <si>
    <r>
      <t xml:space="preserve">Area  </t>
    </r>
    <r>
      <rPr>
        <b/>
        <u/>
        <sz val="10"/>
        <color rgb="FF0000FF"/>
        <rFont val="Arial"/>
        <family val="2"/>
      </rPr>
      <t>G00</t>
    </r>
    <r>
      <rPr>
        <b/>
        <sz val="10"/>
        <color theme="1"/>
        <rFont val="Arial"/>
        <family val="2"/>
      </rPr>
      <t xml:space="preserve"> - Office of Institutional Diversity</t>
    </r>
  </si>
  <si>
    <r>
      <t xml:space="preserve">Area </t>
    </r>
    <r>
      <rPr>
        <b/>
        <u/>
        <sz val="10"/>
        <color rgb="FF0000FF"/>
        <rFont val="Arial"/>
        <family val="2"/>
      </rPr>
      <t xml:space="preserve"> H15</t>
    </r>
    <r>
      <rPr>
        <b/>
        <sz val="10"/>
        <color theme="1"/>
        <rFont val="Arial"/>
        <family val="2"/>
      </rPr>
      <t xml:space="preserve"> - Human Resources </t>
    </r>
  </si>
  <si>
    <r>
      <t xml:space="preserve">Area </t>
    </r>
    <r>
      <rPr>
        <b/>
        <u/>
        <sz val="10"/>
        <color rgb="FF0000FF"/>
        <rFont val="Arial"/>
        <family val="2"/>
      </rPr>
      <t>Q02</t>
    </r>
    <r>
      <rPr>
        <b/>
        <sz val="10"/>
        <color theme="1"/>
        <rFont val="Arial"/>
        <family val="2"/>
      </rPr>
      <t xml:space="preserve"> - TTUS Information Technology </t>
    </r>
  </si>
  <si>
    <t>H15 - Human Resources</t>
  </si>
  <si>
    <t>B1200</t>
  </si>
  <si>
    <t>Academic Affairs</t>
  </si>
  <si>
    <t>B5406</t>
  </si>
  <si>
    <t>Management</t>
  </si>
  <si>
    <t>C2009</t>
  </si>
  <si>
    <t>Ops Div Dept of Services</t>
  </si>
  <si>
    <t>B1301</t>
  </si>
  <si>
    <t>ICASALS</t>
  </si>
  <si>
    <t>B1402</t>
  </si>
  <si>
    <t>Technology Support</t>
  </si>
  <si>
    <t>B5306</t>
  </si>
  <si>
    <t>Economics</t>
  </si>
  <si>
    <t>B6413</t>
  </si>
  <si>
    <t>Student Media</t>
  </si>
  <si>
    <t>B6502</t>
  </si>
  <si>
    <t>E0403</t>
  </si>
  <si>
    <t>STEM-CORE</t>
  </si>
  <si>
    <t>Athletic Director</t>
  </si>
  <si>
    <t>F0010</t>
  </si>
  <si>
    <t>B5402</t>
  </si>
  <si>
    <t>Health Organization Management</t>
  </si>
  <si>
    <t>C1406</t>
  </si>
  <si>
    <t>Tax Compliance and Reporting</t>
  </si>
  <si>
    <t>E0302</t>
  </si>
  <si>
    <t>Human Research Protection Program</t>
  </si>
  <si>
    <t>B1407</t>
  </si>
  <si>
    <t>Application Development and Support</t>
  </si>
  <si>
    <t>Inst for Studies in Pragmaticism</t>
  </si>
  <si>
    <t>B5319</t>
  </si>
  <si>
    <t>E0404</t>
  </si>
  <si>
    <t>Free Market Institute</t>
  </si>
  <si>
    <t>Kinesiology and Sport Management</t>
  </si>
  <si>
    <t>B6310</t>
  </si>
  <si>
    <t xml:space="preserve">TTU at El Paso </t>
  </si>
  <si>
    <r>
      <t xml:space="preserve">Area  </t>
    </r>
    <r>
      <rPr>
        <b/>
        <u/>
        <sz val="10"/>
        <color rgb="FF0000FF"/>
        <rFont val="Arial"/>
        <family val="2"/>
      </rPr>
      <t>C12</t>
    </r>
    <r>
      <rPr>
        <b/>
        <sz val="10"/>
        <color theme="1"/>
        <rFont val="Arial"/>
        <family val="2"/>
      </rPr>
      <t xml:space="preserve"> - Budget and Res Planning and Mgmt </t>
    </r>
  </si>
  <si>
    <t>C1200</t>
  </si>
  <si>
    <t>Budget and Res Planning Mgmt</t>
  </si>
  <si>
    <t xml:space="preserve">C12 -Budget and Res Planning and Mgmt </t>
  </si>
  <si>
    <t xml:space="preserve">Area T00 - TTUS Institutional Advancement  </t>
  </si>
  <si>
    <t>T0000</t>
  </si>
  <si>
    <t>TTUS Institutional Advancement</t>
  </si>
  <si>
    <t>Area T00 - TTUS Institutional Advancement</t>
  </si>
  <si>
    <t>C1401</t>
  </si>
  <si>
    <t>Area T02 - TTUS Annual Giving Programs</t>
  </si>
  <si>
    <t>T0200</t>
  </si>
  <si>
    <t>TTUS Annual Giving Programs</t>
  </si>
  <si>
    <t>University Financial Services</t>
  </si>
  <si>
    <t>B6403</t>
  </si>
  <si>
    <t>Student Government Association</t>
  </si>
  <si>
    <r>
      <t xml:space="preserve">Area </t>
    </r>
    <r>
      <rPr>
        <b/>
        <u/>
        <sz val="10"/>
        <color rgb="FF0000FF"/>
        <rFont val="Arial"/>
        <family val="2"/>
      </rPr>
      <t>Q00</t>
    </r>
    <r>
      <rPr>
        <b/>
        <sz val="10"/>
        <color theme="1"/>
        <rFont val="Arial"/>
        <family val="2"/>
      </rPr>
      <t xml:space="preserve"> - TTUS Chief Financial Officer </t>
    </r>
  </si>
  <si>
    <t>Q0000</t>
  </si>
  <si>
    <t>TTUS Chief Financial Officer</t>
  </si>
  <si>
    <t xml:space="preserve">Area Q00 - TTUS Chief Financial Officer </t>
  </si>
  <si>
    <t>Other (Group &amp;</t>
  </si>
  <si>
    <t>FY17</t>
  </si>
  <si>
    <t xml:space="preserve">            Travel Expenditures by Area and Department</t>
  </si>
  <si>
    <t>B6314</t>
  </si>
  <si>
    <t>Osher Lifelong Learning Institute</t>
  </si>
  <si>
    <t>Other Accounting and Reporting</t>
  </si>
  <si>
    <t>C1405</t>
  </si>
  <si>
    <t>B5301</t>
  </si>
  <si>
    <t>AFROTC</t>
  </si>
  <si>
    <t>B5312</t>
  </si>
  <si>
    <t>Military Science</t>
  </si>
  <si>
    <t>B6306</t>
  </si>
  <si>
    <t>TTU at Abilene</t>
  </si>
  <si>
    <t>E0402</t>
  </si>
  <si>
    <t>Neuroimaging Institute</t>
  </si>
  <si>
    <t>G0003</t>
  </si>
  <si>
    <t>Undergraduate Education</t>
  </si>
  <si>
    <t xml:space="preserve">Area U00 - TTUS Facilities Planning </t>
  </si>
  <si>
    <t>U0000</t>
  </si>
  <si>
    <t>TTUS Facilities Planning</t>
  </si>
  <si>
    <r>
      <t xml:space="preserve">Area  </t>
    </r>
    <r>
      <rPr>
        <b/>
        <u/>
        <sz val="10"/>
        <color rgb="FF0000FF"/>
        <rFont val="Arial"/>
        <family val="2"/>
      </rPr>
      <t>C10</t>
    </r>
    <r>
      <rPr>
        <b/>
        <sz val="10"/>
        <color theme="1"/>
        <rFont val="Arial"/>
        <family val="2"/>
      </rPr>
      <t xml:space="preserve"> - Payroll and Tax Services</t>
    </r>
  </si>
  <si>
    <t>C1000</t>
  </si>
  <si>
    <t>Payroll and Tax Services</t>
  </si>
  <si>
    <t>C10 - Payroll and Tax Services</t>
  </si>
  <si>
    <t>E0405</t>
  </si>
  <si>
    <t>Inst Materials Mfg and Sustainment</t>
  </si>
  <si>
    <t>FY16 Total</t>
  </si>
  <si>
    <t>To Date</t>
  </si>
  <si>
    <t>Travel</t>
  </si>
  <si>
    <t>Totals</t>
  </si>
  <si>
    <t>G0002</t>
  </si>
  <si>
    <t>University Interscholastic League</t>
  </si>
  <si>
    <t xml:space="preserve">% Incr/Decr </t>
  </si>
  <si>
    <t>B1208</t>
  </si>
  <si>
    <t>Academic Engagement</t>
  </si>
  <si>
    <t>B5904</t>
  </si>
  <si>
    <t xml:space="preserve">Nutrition Hosp and Retailing </t>
  </si>
  <si>
    <t>B6316</t>
  </si>
  <si>
    <t>TTU at Hill College</t>
  </si>
  <si>
    <t>E0001</t>
  </si>
  <si>
    <t>B1504</t>
  </si>
  <si>
    <t>National Ranching Heritage Center</t>
  </si>
  <si>
    <t>B5322</t>
  </si>
  <si>
    <t>B0004</t>
  </si>
  <si>
    <t>B1209</t>
  </si>
  <si>
    <t>B6315</t>
  </si>
  <si>
    <t>Distance Ed Continuing Education</t>
  </si>
  <si>
    <t>FY17 Total</t>
  </si>
  <si>
    <t>FY18</t>
  </si>
  <si>
    <r>
      <t xml:space="preserve">Area  </t>
    </r>
    <r>
      <rPr>
        <b/>
        <u/>
        <sz val="10"/>
        <color rgb="FF0000FF"/>
        <rFont val="Arial"/>
        <family val="2"/>
      </rPr>
      <t>B65</t>
    </r>
    <r>
      <rPr>
        <b/>
        <sz val="10"/>
        <color theme="1"/>
        <rFont val="Arial"/>
        <family val="2"/>
      </rPr>
      <t xml:space="preserve"> - TTU K12</t>
    </r>
  </si>
  <si>
    <t>TTU K12 Administration</t>
  </si>
  <si>
    <t>TTU K12 Academic</t>
  </si>
  <si>
    <t>TTU K12 Operations</t>
  </si>
  <si>
    <t>TTU K12 Instructors</t>
  </si>
  <si>
    <t xml:space="preserve">TTU K12 External </t>
  </si>
  <si>
    <t>B6101</t>
  </si>
  <si>
    <t>B6318</t>
  </si>
  <si>
    <t>B6320</t>
  </si>
  <si>
    <t>TTU at Waco</t>
  </si>
  <si>
    <t>eLearning</t>
  </si>
  <si>
    <t>B6319</t>
  </si>
  <si>
    <t>TTU at Collin</t>
  </si>
  <si>
    <t>B1202</t>
  </si>
  <si>
    <t>Womens Studies Program</t>
  </si>
  <si>
    <t>CoMC Dept of COMS</t>
  </si>
  <si>
    <t>B6107</t>
  </si>
  <si>
    <t>Public Relations</t>
  </si>
  <si>
    <t>B6105</t>
  </si>
  <si>
    <t>Department of Advertising</t>
  </si>
  <si>
    <t>B6106</t>
  </si>
  <si>
    <t>B6108</t>
  </si>
  <si>
    <t>B0005</t>
  </si>
  <si>
    <t>Faculty Senate</t>
  </si>
  <si>
    <t>C1302</t>
  </si>
  <si>
    <t>Purchasing</t>
  </si>
  <si>
    <t>Student Affairs</t>
  </si>
  <si>
    <t>B6109</t>
  </si>
  <si>
    <t>B5109</t>
  </si>
  <si>
    <t>JOUR and Creative Media Industries</t>
  </si>
  <si>
    <t>B6104</t>
  </si>
  <si>
    <t>Center for Communication Research</t>
  </si>
  <si>
    <t>FY18 Total</t>
  </si>
  <si>
    <t>FY19</t>
  </si>
  <si>
    <t>A0300</t>
  </si>
  <si>
    <r>
      <t xml:space="preserve">Area  </t>
    </r>
    <r>
      <rPr>
        <b/>
        <u/>
        <sz val="10"/>
        <color rgb="FF0000FF"/>
        <rFont val="Arial"/>
        <family val="2"/>
      </rPr>
      <t>C09</t>
    </r>
    <r>
      <rPr>
        <b/>
        <sz val="10"/>
        <color theme="1"/>
        <rFont val="Arial"/>
        <family val="2"/>
      </rPr>
      <t xml:space="preserve"> - Financial and Business Services </t>
    </r>
  </si>
  <si>
    <t>C0900</t>
  </si>
  <si>
    <t xml:space="preserve">C09 - Financial and Business Services </t>
  </si>
  <si>
    <t>Professional Communication</t>
  </si>
  <si>
    <t xml:space="preserve">Area  C18 - Financial and Managerial Reporting </t>
  </si>
  <si>
    <t>C1800</t>
  </si>
  <si>
    <t>Financial &amp; Managerial Reportng Svc</t>
  </si>
  <si>
    <t xml:space="preserve">C18 - Financial and Managerial Reporting </t>
  </si>
  <si>
    <t>Area  C19 - Financial and Business Services</t>
  </si>
  <si>
    <t>C1900</t>
  </si>
  <si>
    <t xml:space="preserve">C19 - Financial and Business Services </t>
  </si>
  <si>
    <t>B0008</t>
  </si>
  <si>
    <t>Outreach and Engagement</t>
  </si>
  <si>
    <t>eLearning and Academic Partnerships</t>
  </si>
  <si>
    <t>B6110</t>
  </si>
  <si>
    <t>Harris Inst Hispanic Interntl Comm</t>
  </si>
  <si>
    <t>C1303</t>
  </si>
  <si>
    <t>Surplus</t>
  </si>
  <si>
    <t>E0406</t>
  </si>
  <si>
    <t>FY19 Total</t>
  </si>
  <si>
    <t>FY20</t>
  </si>
  <si>
    <t>Univ Programs &amp; Student Success</t>
  </si>
  <si>
    <t>B6701</t>
  </si>
  <si>
    <t>Veterinary Medicine</t>
  </si>
  <si>
    <t xml:space="preserve">B67 - TTU School of Veterinary Medicine </t>
  </si>
  <si>
    <r>
      <t xml:space="preserve">Area  </t>
    </r>
    <r>
      <rPr>
        <b/>
        <u/>
        <sz val="10"/>
        <color rgb="FF0000FF"/>
        <rFont val="Arial"/>
        <family val="2"/>
      </rPr>
      <t>B67</t>
    </r>
    <r>
      <rPr>
        <b/>
        <sz val="10"/>
        <color theme="1"/>
        <rFont val="Arial"/>
        <family val="2"/>
      </rPr>
      <t xml:space="preserve"> - TTU School of Veterinary Medicine </t>
    </r>
  </si>
  <si>
    <t>Communication Training Center</t>
  </si>
  <si>
    <t>C1710</t>
  </si>
  <si>
    <t>Golf Course</t>
  </si>
  <si>
    <r>
      <t xml:space="preserve">Area  </t>
    </r>
    <r>
      <rPr>
        <b/>
        <u/>
        <sz val="10"/>
        <color rgb="FF0000FF"/>
        <rFont val="Arial"/>
        <family val="2"/>
      </rPr>
      <t>A03</t>
    </r>
    <r>
      <rPr>
        <b/>
        <sz val="10"/>
        <color theme="1"/>
        <rFont val="Arial"/>
        <family val="2"/>
      </rPr>
      <t xml:space="preserve"> - TTU Advancement</t>
    </r>
  </si>
  <si>
    <t>TTU Advancement</t>
  </si>
  <si>
    <t>Student Conduct</t>
  </si>
  <si>
    <t>A0203</t>
  </si>
  <si>
    <t>KCOS Television Station</t>
  </si>
  <si>
    <t>E0002</t>
  </si>
  <si>
    <t>A0105</t>
  </si>
  <si>
    <t>Enrollment Management Marketing</t>
  </si>
  <si>
    <t>Cash and Credit Management</t>
  </si>
  <si>
    <r>
      <t xml:space="preserve">Area  </t>
    </r>
    <r>
      <rPr>
        <b/>
        <u/>
        <sz val="10"/>
        <color rgb="FF0000FF"/>
        <rFont val="Arial"/>
        <family val="2"/>
      </rPr>
      <t>A04</t>
    </r>
    <r>
      <rPr>
        <b/>
        <sz val="10"/>
        <color theme="1"/>
        <rFont val="Arial"/>
        <family val="2"/>
      </rPr>
      <t xml:space="preserve"> - Marketing and Communications</t>
    </r>
  </si>
  <si>
    <t>A0400</t>
  </si>
  <si>
    <t>Marketing and Communications</t>
  </si>
  <si>
    <t xml:space="preserve">A04 - Marketing and Communications </t>
  </si>
  <si>
    <t>C2005</t>
  </si>
  <si>
    <t>Research and Innovation</t>
  </si>
  <si>
    <t>Inst Genomics Crop Abiot Stress Tol</t>
  </si>
  <si>
    <t>Innovation Hub</t>
  </si>
  <si>
    <t xml:space="preserve">Enrollment Management </t>
  </si>
  <si>
    <t>C4000</t>
  </si>
  <si>
    <t>Emergency Services</t>
  </si>
  <si>
    <r>
      <t xml:space="preserve">Area  </t>
    </r>
    <r>
      <rPr>
        <b/>
        <u/>
        <sz val="10"/>
        <color rgb="FF0000FF"/>
        <rFont val="Arial"/>
        <family val="2"/>
      </rPr>
      <t>C40</t>
    </r>
    <r>
      <rPr>
        <b/>
        <sz val="10"/>
        <color theme="1"/>
        <rFont val="Arial"/>
        <family val="2"/>
      </rPr>
      <t xml:space="preserve"> - Emergency Services</t>
    </r>
  </si>
  <si>
    <t>C40 - Emergency Services</t>
  </si>
  <si>
    <r>
      <t xml:space="preserve">Area </t>
    </r>
    <r>
      <rPr>
        <b/>
        <u/>
        <sz val="10"/>
        <color rgb="FF0000FF"/>
        <rFont val="Arial"/>
        <family val="2"/>
      </rPr>
      <t>J00</t>
    </r>
    <r>
      <rPr>
        <b/>
        <sz val="10"/>
        <color theme="1"/>
        <rFont val="Arial"/>
        <family val="2"/>
      </rPr>
      <t xml:space="preserve"> - TTU Governmental Relations</t>
    </r>
  </si>
  <si>
    <t>TTU Governmental Relations</t>
  </si>
  <si>
    <t>Area J00 - TTU Governmental Relations</t>
  </si>
  <si>
    <t>A0006</t>
  </si>
  <si>
    <t>Institutional Priorities</t>
  </si>
  <si>
    <r>
      <t xml:space="preserve">Area  </t>
    </r>
    <r>
      <rPr>
        <b/>
        <u/>
        <sz val="10"/>
        <color rgb="FF0000FF"/>
        <rFont val="Arial"/>
        <family val="2"/>
      </rPr>
      <t>A01</t>
    </r>
    <r>
      <rPr>
        <b/>
        <sz val="10"/>
        <color theme="1"/>
        <rFont val="Arial"/>
        <family val="2"/>
      </rPr>
      <t xml:space="preserve"> - Enrollment Management </t>
    </r>
  </si>
  <si>
    <t xml:space="preserve">A01 - Enrollment Management </t>
  </si>
  <si>
    <t xml:space="preserve">A03 - TTU Advancement </t>
  </si>
  <si>
    <r>
      <t xml:space="preserve">Area  </t>
    </r>
    <r>
      <rPr>
        <b/>
        <u/>
        <sz val="10"/>
        <color rgb="FF0000FF"/>
        <rFont val="Arial"/>
        <family val="2"/>
      </rPr>
      <t>E00</t>
    </r>
    <r>
      <rPr>
        <b/>
        <sz val="10"/>
        <color theme="1"/>
        <rFont val="Arial"/>
        <family val="2"/>
      </rPr>
      <t xml:space="preserve"> - Research and Innovation</t>
    </r>
  </si>
  <si>
    <t>E00 - Research and Innovation</t>
  </si>
  <si>
    <r>
      <t xml:space="preserve">Area  </t>
    </r>
    <r>
      <rPr>
        <b/>
        <u/>
        <sz val="10"/>
        <color rgb="FF0000FF"/>
        <rFont val="Arial"/>
        <family val="2"/>
      </rPr>
      <t>E02</t>
    </r>
    <r>
      <rPr>
        <b/>
        <sz val="10"/>
        <color theme="1"/>
        <rFont val="Arial"/>
        <family val="2"/>
      </rPr>
      <t xml:space="preserve"> - Innovation and Entrepreneurship</t>
    </r>
  </si>
  <si>
    <t xml:space="preserve">E02 - Innovation and Entrepreneurship </t>
  </si>
  <si>
    <r>
      <t xml:space="preserve">Area  </t>
    </r>
    <r>
      <rPr>
        <b/>
        <u/>
        <sz val="10"/>
        <color rgb="FF0000FF"/>
        <rFont val="Arial"/>
        <family val="2"/>
      </rPr>
      <t>C11</t>
    </r>
    <r>
      <rPr>
        <b/>
        <sz val="10"/>
        <color theme="1"/>
        <rFont val="Arial"/>
        <family val="2"/>
      </rPr>
      <t xml:space="preserve"> - Data Mgmt for Financial Resources  </t>
    </r>
  </si>
  <si>
    <t>Data Mgmt for Financial Resources</t>
  </si>
  <si>
    <t xml:space="preserve">C11 - Data Mgmt for Financial Resources  </t>
  </si>
  <si>
    <t>C0002</t>
  </si>
  <si>
    <t>A&amp;F Central Funds Management</t>
  </si>
  <si>
    <t>C0004</t>
  </si>
  <si>
    <t>TTU Emergency Support</t>
  </si>
  <si>
    <t>C4001</t>
  </si>
  <si>
    <t>FY20 Total</t>
  </si>
  <si>
    <t xml:space="preserve">FY21 Total </t>
  </si>
  <si>
    <t>Over FY20</t>
  </si>
  <si>
    <t>FY21</t>
  </si>
  <si>
    <t>B0006</t>
  </si>
  <si>
    <t>Official Publications</t>
  </si>
  <si>
    <t>B5504</t>
  </si>
  <si>
    <t>Education SPED</t>
  </si>
  <si>
    <t>Veterinary Sciences</t>
  </si>
  <si>
    <r>
      <t>Includes Employee, Student, Executive/PCard/Ghost Cards, Group &amp; Participant Travel (</t>
    </r>
    <r>
      <rPr>
        <sz val="10"/>
        <color rgb="FFC00000"/>
        <rFont val="Tahoma"/>
        <family val="2"/>
      </rPr>
      <t>No Registration Fees</t>
    </r>
    <r>
      <rPr>
        <sz val="10"/>
        <color theme="1"/>
        <rFont val="Tahoma"/>
        <family val="2"/>
      </rPr>
      <t>)</t>
    </r>
  </si>
  <si>
    <t>Participants)</t>
  </si>
  <si>
    <t>C0003</t>
  </si>
  <si>
    <t>TTU Costa Rica</t>
  </si>
  <si>
    <t>B6504</t>
  </si>
  <si>
    <t>B6325</t>
  </si>
  <si>
    <t>Distance Education</t>
  </si>
  <si>
    <t>C4003</t>
  </si>
  <si>
    <t>B0009</t>
  </si>
  <si>
    <t>B6322</t>
  </si>
  <si>
    <t>TTU at Brownwood</t>
  </si>
  <si>
    <t>B6321</t>
  </si>
  <si>
    <t>TTU at Rockwall</t>
  </si>
  <si>
    <t>C1713</t>
  </si>
  <si>
    <t>Auxiliary Services AVP Admin</t>
  </si>
  <si>
    <t xml:space="preserve">   For Period Beginning September 1 and Ending August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</si>
</sst>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rgb="FF0000FF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C0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DFDFD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BFD2E2"/>
        <bgColor indexed="64"/>
      </patternFill>
    </fill>
  </fills>
  <borders count="35">
    <border>
      <left/>
      <right/>
      <top/>
      <bottom/>
      <diagonal/>
    </border>
    <border>
      <left style="medium">
        <color rgb="FF608BB4"/>
      </left>
      <right/>
      <top style="medium">
        <color rgb="FF608BB4"/>
      </top>
      <bottom/>
      <diagonal/>
    </border>
    <border>
      <left/>
      <right/>
      <top style="medium">
        <color rgb="FF608BB4"/>
      </top>
      <bottom/>
      <diagonal/>
    </border>
    <border>
      <left/>
      <right style="medium">
        <color rgb="FF608BB4"/>
      </right>
      <top style="medium">
        <color rgb="FF608BB4"/>
      </top>
      <bottom/>
      <diagonal/>
    </border>
    <border>
      <left style="medium">
        <color rgb="FF608BB4"/>
      </left>
      <right/>
      <top/>
      <bottom style="medium">
        <color rgb="FF608BB4"/>
      </bottom>
      <diagonal/>
    </border>
    <border>
      <left/>
      <right/>
      <top/>
      <bottom style="medium">
        <color rgb="FF608BB4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608BB4"/>
      </left>
      <right style="thin">
        <color theme="3" tint="0.39997558519241921"/>
      </right>
      <top style="medium">
        <color rgb="FF608BB4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rgb="FF608BB4"/>
      </top>
      <bottom style="medium">
        <color rgb="FFCCCCCC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rgb="FF608BB4"/>
      </top>
      <bottom style="thin">
        <color theme="0" tint="-0.249977111117893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/>
      <right/>
      <top/>
      <bottom style="medium">
        <color rgb="FFCCCCCC"/>
      </bottom>
      <diagonal/>
    </border>
    <border>
      <left style="medium">
        <color rgb="FFCCCCCC"/>
      </left>
      <right/>
      <top style="medium">
        <color rgb="FF608BB4"/>
      </top>
      <bottom style="medium">
        <color rgb="FFCCCCCC"/>
      </bottom>
      <diagonal/>
    </border>
    <border>
      <left/>
      <right/>
      <top style="medium">
        <color rgb="FF608BB4"/>
      </top>
      <bottom style="medium">
        <color rgb="FFCCCCCC"/>
      </bottom>
      <diagonal/>
    </border>
    <border>
      <left/>
      <right style="medium">
        <color rgb="FFCCCCCC"/>
      </right>
      <top style="medium">
        <color rgb="FF608BB4"/>
      </top>
      <bottom style="medium">
        <color rgb="FFCCCCCC"/>
      </bottom>
      <diagonal/>
    </border>
    <border>
      <left style="medium">
        <color rgb="FF608BB4"/>
      </left>
      <right style="thick">
        <color theme="3" tint="0.59999389629810485"/>
      </right>
      <top style="medium">
        <color rgb="FF608BB4"/>
      </top>
      <bottom/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medium">
        <color rgb="FF608BB4"/>
      </right>
      <top style="thin">
        <color indexed="64"/>
      </top>
      <bottom/>
      <diagonal/>
    </border>
    <border>
      <left style="thin">
        <color indexed="64"/>
      </left>
      <right style="medium">
        <color rgb="FF608BB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rgb="FFCCCCCC"/>
      </top>
      <bottom style="medium">
        <color rgb="FF608BB4"/>
      </bottom>
      <diagonal/>
    </border>
    <border>
      <left style="medium">
        <color rgb="FFCCCCCC"/>
      </left>
      <right/>
      <top style="medium">
        <color rgb="FFCCCCCC"/>
      </top>
      <bottom style="medium">
        <color rgb="FF608BB4"/>
      </bottom>
      <diagonal/>
    </border>
    <border>
      <left/>
      <right style="medium">
        <color theme="0" tint="-0.249977111117893"/>
      </right>
      <top style="medium">
        <color rgb="FF608BB4"/>
      </top>
      <bottom style="medium">
        <color rgb="FFCCCCCC"/>
      </bottom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/>
      <top style="medium">
        <color rgb="FF608BB4"/>
      </top>
      <bottom/>
      <diagonal/>
    </border>
    <border>
      <left/>
      <right style="medium">
        <color rgb="FFCCCCCC"/>
      </right>
      <top style="medium">
        <color rgb="FF608BB4"/>
      </top>
      <bottom/>
      <diagonal/>
    </border>
    <border>
      <left style="medium">
        <color rgb="FFCCCCCC"/>
      </left>
      <right/>
      <top style="thin">
        <color theme="0" tint="-0.249977111117893"/>
      </top>
      <bottom style="medium">
        <color rgb="FFCCCCCC"/>
      </bottom>
      <diagonal/>
    </border>
    <border>
      <left/>
      <right/>
      <top style="thin">
        <color theme="0" tint="-0.249977111117893"/>
      </top>
      <bottom style="medium">
        <color rgb="FFCCCCCC"/>
      </bottom>
      <diagonal/>
    </border>
    <border>
      <left/>
      <right style="medium">
        <color rgb="FFCCCCCC"/>
      </right>
      <top style="thin">
        <color theme="0" tint="-0.249977111117893"/>
      </top>
      <bottom style="medium">
        <color rgb="FFCCCCCC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Fill="1" applyBorder="1"/>
    <xf numFmtId="43" fontId="2" fillId="0" borderId="8" xfId="3" applyFont="1" applyBorder="1"/>
    <xf numFmtId="43" fontId="2" fillId="0" borderId="9" xfId="3" applyFont="1" applyBorder="1" applyAlignment="1">
      <alignment horizontal="right"/>
    </xf>
    <xf numFmtId="43" fontId="4" fillId="3" borderId="9" xfId="3" applyFont="1" applyFill="1" applyBorder="1" applyAlignment="1">
      <alignment horizontal="right"/>
    </xf>
    <xf numFmtId="43" fontId="2" fillId="0" borderId="9" xfId="3" applyFont="1" applyFill="1" applyBorder="1" applyAlignment="1">
      <alignment horizontal="right"/>
    </xf>
    <xf numFmtId="0" fontId="1" fillId="0" borderId="0" xfId="1" applyFill="1" applyBorder="1"/>
    <xf numFmtId="0" fontId="4" fillId="3" borderId="9" xfId="1" applyFont="1" applyFill="1" applyBorder="1" applyAlignment="1">
      <alignment horizontal="left"/>
    </xf>
    <xf numFmtId="0" fontId="2" fillId="3" borderId="7" xfId="1" applyFont="1" applyFill="1" applyBorder="1"/>
    <xf numFmtId="0" fontId="2" fillId="0" borderId="0" xfId="1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43" fontId="1" fillId="0" borderId="0" xfId="3" applyFont="1"/>
    <xf numFmtId="43" fontId="0" fillId="0" borderId="0" xfId="3" applyFont="1" applyFill="1" applyBorder="1"/>
    <xf numFmtId="43" fontId="2" fillId="2" borderId="1" xfId="3" applyFont="1" applyFill="1" applyBorder="1" applyAlignment="1">
      <alignment horizontal="center" vertical="center"/>
    </xf>
    <xf numFmtId="43" fontId="2" fillId="2" borderId="10" xfId="3" applyFont="1" applyFill="1" applyBorder="1" applyAlignment="1">
      <alignment horizontal="center" vertical="center"/>
    </xf>
    <xf numFmtId="43" fontId="2" fillId="2" borderId="3" xfId="3" applyFont="1" applyFill="1" applyBorder="1" applyAlignment="1">
      <alignment horizontal="center"/>
    </xf>
    <xf numFmtId="43" fontId="2" fillId="2" borderId="4" xfId="3" applyFont="1" applyFill="1" applyBorder="1" applyAlignment="1">
      <alignment horizontal="center" vertical="center"/>
    </xf>
    <xf numFmtId="43" fontId="2" fillId="0" borderId="0" xfId="3" applyFont="1" applyFill="1" applyBorder="1" applyAlignment="1">
      <alignment horizontal="center" vertical="center"/>
    </xf>
    <xf numFmtId="43" fontId="1" fillId="0" borderId="0" xfId="3" applyFont="1" applyFill="1"/>
    <xf numFmtId="43" fontId="2" fillId="0" borderId="0" xfId="3" applyFont="1" applyFill="1"/>
    <xf numFmtId="43" fontId="2" fillId="0" borderId="0" xfId="3" applyFont="1"/>
    <xf numFmtId="0" fontId="4" fillId="0" borderId="6" xfId="1" applyFont="1" applyFill="1" applyBorder="1" applyAlignment="1">
      <alignment horizontal="left"/>
    </xf>
    <xf numFmtId="43" fontId="2" fillId="0" borderId="11" xfId="3" applyFont="1" applyBorder="1" applyAlignment="1">
      <alignment horizontal="right"/>
    </xf>
    <xf numFmtId="43" fontId="2" fillId="0" borderId="8" xfId="3" applyFont="1" applyBorder="1" applyAlignment="1">
      <alignment horizontal="right"/>
    </xf>
    <xf numFmtId="43" fontId="2" fillId="0" borderId="12" xfId="3" applyFont="1" applyFill="1" applyBorder="1" applyAlignment="1">
      <alignment horizontal="right" vertical="center"/>
    </xf>
    <xf numFmtId="0" fontId="4" fillId="3" borderId="14" xfId="1" applyFont="1" applyFill="1" applyBorder="1" applyAlignment="1">
      <alignment horizontal="left"/>
    </xf>
    <xf numFmtId="0" fontId="1" fillId="3" borderId="15" xfId="1" applyFill="1" applyBorder="1"/>
    <xf numFmtId="43" fontId="4" fillId="3" borderId="16" xfId="3" applyFont="1" applyFill="1" applyBorder="1" applyAlignment="1">
      <alignment horizontal="right"/>
    </xf>
    <xf numFmtId="0" fontId="1" fillId="0" borderId="0" xfId="1"/>
    <xf numFmtId="0" fontId="1" fillId="0" borderId="0" xfId="1" applyFill="1"/>
    <xf numFmtId="0" fontId="4" fillId="3" borderId="6" xfId="1" applyFont="1" applyFill="1" applyBorder="1" applyAlignment="1">
      <alignment horizontal="left"/>
    </xf>
    <xf numFmtId="0" fontId="1" fillId="3" borderId="7" xfId="1" applyFill="1" applyBorder="1"/>
    <xf numFmtId="0" fontId="1" fillId="2" borderId="2" xfId="1" applyFill="1" applyBorder="1"/>
    <xf numFmtId="0" fontId="1" fillId="2" borderId="5" xfId="1" applyFill="1" applyBorder="1"/>
    <xf numFmtId="0" fontId="2" fillId="0" borderId="9" xfId="1" applyFont="1" applyBorder="1" applyAlignment="1">
      <alignment horizontal="left"/>
    </xf>
    <xf numFmtId="0" fontId="1" fillId="0" borderId="7" xfId="1" applyBorder="1"/>
    <xf numFmtId="0" fontId="4" fillId="0" borderId="0" xfId="1" applyFont="1" applyAlignment="1">
      <alignment horizontal="left" vertical="center"/>
    </xf>
    <xf numFmtId="0" fontId="1" fillId="2" borderId="1" xfId="1" applyFill="1" applyBorder="1" applyAlignment="1">
      <alignment horizontal="left"/>
    </xf>
    <xf numFmtId="0" fontId="2" fillId="2" borderId="4" xfId="1" applyFont="1" applyFill="1" applyBorder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43" fontId="2" fillId="0" borderId="0" xfId="3" applyFont="1" applyFill="1" applyBorder="1" applyAlignment="1">
      <alignment horizontal="right" vertical="center"/>
    </xf>
    <xf numFmtId="43" fontId="2" fillId="0" borderId="8" xfId="3" applyFont="1" applyFill="1" applyBorder="1"/>
    <xf numFmtId="43" fontId="2" fillId="2" borderId="2" xfId="2" applyFont="1" applyFill="1" applyBorder="1" applyAlignment="1">
      <alignment horizontal="center"/>
    </xf>
    <xf numFmtId="43" fontId="2" fillId="2" borderId="4" xfId="2" applyFont="1" applyFill="1" applyBorder="1" applyAlignment="1">
      <alignment horizontal="center" vertical="center"/>
    </xf>
    <xf numFmtId="43" fontId="2" fillId="0" borderId="17" xfId="3" applyFont="1" applyFill="1" applyBorder="1" applyAlignment="1">
      <alignment horizontal="right" vertical="center"/>
    </xf>
    <xf numFmtId="0" fontId="2" fillId="2" borderId="1" xfId="1" applyFont="1" applyFill="1" applyBorder="1" applyAlignment="1">
      <alignment horizontal="left" vertical="center"/>
    </xf>
    <xf numFmtId="0" fontId="1" fillId="3" borderId="7" xfId="1" applyFill="1" applyBorder="1" applyAlignment="1">
      <alignment horizontal="left"/>
    </xf>
    <xf numFmtId="0" fontId="1" fillId="0" borderId="0" xfId="1" applyFill="1" applyAlignment="1">
      <alignment horizontal="left"/>
    </xf>
    <xf numFmtId="0" fontId="1" fillId="3" borderId="15" xfId="1" applyFill="1" applyBorder="1" applyAlignment="1">
      <alignment horizontal="left"/>
    </xf>
    <xf numFmtId="0" fontId="1" fillId="0" borderId="7" xfId="1" applyFill="1" applyBorder="1" applyAlignment="1">
      <alignment horizontal="left"/>
    </xf>
    <xf numFmtId="0" fontId="4" fillId="3" borderId="7" xfId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3" fontId="2" fillId="0" borderId="13" xfId="3" applyFont="1" applyFill="1" applyBorder="1" applyAlignment="1">
      <alignment horizontal="right" vertical="center"/>
    </xf>
    <xf numFmtId="43" fontId="2" fillId="2" borderId="21" xfId="3" applyFont="1" applyFill="1" applyBorder="1" applyAlignment="1">
      <alignment horizontal="center" vertical="center"/>
    </xf>
    <xf numFmtId="43" fontId="1" fillId="0" borderId="0" xfId="3" applyFont="1" applyFill="1" applyBorder="1"/>
    <xf numFmtId="43" fontId="2" fillId="0" borderId="0" xfId="3" applyFont="1" applyFill="1" applyBorder="1" applyAlignment="1">
      <alignment horizontal="right"/>
    </xf>
    <xf numFmtId="43" fontId="4" fillId="0" borderId="0" xfId="3" applyFont="1" applyFill="1" applyBorder="1" applyAlignment="1">
      <alignment horizontal="right"/>
    </xf>
    <xf numFmtId="43" fontId="2" fillId="4" borderId="9" xfId="3" applyFont="1" applyFill="1" applyBorder="1" applyAlignment="1">
      <alignment horizontal="right"/>
    </xf>
    <xf numFmtId="43" fontId="7" fillId="0" borderId="0" xfId="3" applyFont="1" applyFill="1" applyBorder="1" applyAlignment="1">
      <alignment horizontal="center"/>
    </xf>
    <xf numFmtId="9" fontId="2" fillId="0" borderId="22" xfId="4" applyFont="1" applyBorder="1" applyAlignment="1">
      <alignment horizontal="right"/>
    </xf>
    <xf numFmtId="43" fontId="2" fillId="2" borderId="23" xfId="2" applyFont="1" applyFill="1" applyBorder="1" applyAlignment="1">
      <alignment horizontal="center" vertical="center"/>
    </xf>
    <xf numFmtId="43" fontId="2" fillId="2" borderId="24" xfId="2" applyFont="1" applyFill="1" applyBorder="1" applyAlignment="1">
      <alignment horizontal="center" vertical="center"/>
    </xf>
    <xf numFmtId="43" fontId="2" fillId="2" borderId="25" xfId="2" applyFont="1" applyFill="1" applyBorder="1" applyAlignment="1">
      <alignment horizontal="center" vertical="center"/>
    </xf>
    <xf numFmtId="9" fontId="4" fillId="5" borderId="22" xfId="4" applyFont="1" applyFill="1" applyBorder="1" applyAlignment="1">
      <alignment horizontal="right"/>
    </xf>
    <xf numFmtId="43" fontId="4" fillId="6" borderId="9" xfId="3" applyFont="1" applyFill="1" applyBorder="1" applyAlignment="1">
      <alignment horizontal="right"/>
    </xf>
    <xf numFmtId="9" fontId="4" fillId="6" borderId="22" xfId="4" applyFont="1" applyFill="1" applyBorder="1" applyAlignment="1">
      <alignment horizontal="right"/>
    </xf>
    <xf numFmtId="0" fontId="2" fillId="4" borderId="9" xfId="1" applyFont="1" applyFill="1" applyBorder="1" applyAlignment="1">
      <alignment horizontal="left"/>
    </xf>
    <xf numFmtId="43" fontId="2" fillId="4" borderId="8" xfId="3" applyFont="1" applyFill="1" applyBorder="1"/>
    <xf numFmtId="0" fontId="0" fillId="4" borderId="0" xfId="0" applyFill="1" applyBorder="1"/>
    <xf numFmtId="43" fontId="0" fillId="4" borderId="0" xfId="3" applyFont="1" applyFill="1" applyBorder="1"/>
    <xf numFmtId="43" fontId="2" fillId="0" borderId="1" xfId="3" applyFont="1" applyFill="1" applyBorder="1" applyAlignment="1">
      <alignment horizontal="center" vertical="center"/>
    </xf>
    <xf numFmtId="0" fontId="7" fillId="0" borderId="0" xfId="0" applyFont="1" applyBorder="1"/>
    <xf numFmtId="0" fontId="0" fillId="0" borderId="0" xfId="0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43" fontId="0" fillId="0" borderId="0" xfId="0" applyNumberFormat="1" applyBorder="1"/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9" fontId="4" fillId="6" borderId="29" xfId="4" applyFont="1" applyFill="1" applyBorder="1" applyAlignment="1">
      <alignment horizontal="right"/>
    </xf>
    <xf numFmtId="9" fontId="4" fillId="0" borderId="0" xfId="4" applyFont="1" applyFill="1" applyBorder="1" applyAlignment="1">
      <alignment horizontal="right"/>
    </xf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43" fontId="2" fillId="0" borderId="8" xfId="3" applyFont="1" applyFill="1" applyBorder="1" applyAlignment="1">
      <alignment horizontal="right"/>
    </xf>
    <xf numFmtId="0" fontId="0" fillId="0" borderId="0" xfId="0" applyFill="1"/>
    <xf numFmtId="43" fontId="2" fillId="7" borderId="4" xfId="3" applyFont="1" applyFill="1" applyBorder="1" applyAlignment="1">
      <alignment horizontal="center" vertical="center"/>
    </xf>
    <xf numFmtId="43" fontId="2" fillId="7" borderId="1" xfId="3" applyFont="1" applyFill="1" applyBorder="1" applyAlignment="1">
      <alignment horizontal="center" vertical="center"/>
    </xf>
    <xf numFmtId="43" fontId="4" fillId="6" borderId="16" xfId="3" applyFont="1" applyFill="1" applyBorder="1" applyAlignment="1">
      <alignment horizontal="right"/>
    </xf>
    <xf numFmtId="43" fontId="2" fillId="0" borderId="0" xfId="3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9" fontId="2" fillId="0" borderId="0" xfId="4" applyFont="1" applyFill="1" applyBorder="1" applyAlignment="1">
      <alignment horizontal="right"/>
    </xf>
    <xf numFmtId="43" fontId="2" fillId="0" borderId="0" xfId="3" applyFont="1" applyFill="1" applyBorder="1"/>
    <xf numFmtId="43" fontId="2" fillId="0" borderId="0" xfId="0" applyNumberFormat="1" applyFont="1" applyFill="1" applyBorder="1"/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2" fillId="0" borderId="18" xfId="1" applyFont="1" applyBorder="1" applyAlignment="1">
      <alignment horizontal="left"/>
    </xf>
    <xf numFmtId="0" fontId="2" fillId="0" borderId="19" xfId="1" applyFont="1" applyBorder="1" applyAlignment="1">
      <alignment horizontal="left"/>
    </xf>
    <xf numFmtId="0" fontId="2" fillId="0" borderId="20" xfId="1" applyFont="1" applyBorder="1" applyAlignment="1">
      <alignment horizontal="left"/>
    </xf>
    <xf numFmtId="0" fontId="2" fillId="0" borderId="6" xfId="1" applyFont="1" applyFill="1" applyBorder="1" applyAlignment="1">
      <alignment horizontal="left"/>
    </xf>
    <xf numFmtId="0" fontId="2" fillId="0" borderId="7" xfId="1" applyFont="1" applyFill="1" applyBorder="1" applyAlignment="1">
      <alignment horizontal="left"/>
    </xf>
    <xf numFmtId="0" fontId="2" fillId="0" borderId="8" xfId="1" applyFont="1" applyFill="1" applyBorder="1" applyAlignment="1">
      <alignment horizontal="left"/>
    </xf>
    <xf numFmtId="0" fontId="4" fillId="0" borderId="26" xfId="1" applyFont="1" applyBorder="1" applyAlignment="1">
      <alignment horizontal="left" vertical="center"/>
    </xf>
    <xf numFmtId="0" fontId="2" fillId="0" borderId="30" xfId="1" applyFont="1" applyBorder="1" applyAlignment="1">
      <alignment horizontal="left"/>
    </xf>
    <xf numFmtId="0" fontId="2" fillId="0" borderId="2" xfId="1" applyFont="1" applyBorder="1" applyAlignment="1">
      <alignment horizontal="left"/>
    </xf>
    <xf numFmtId="0" fontId="2" fillId="0" borderId="31" xfId="1" applyFont="1" applyBorder="1" applyAlignment="1">
      <alignment horizontal="left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/>
    </xf>
    <xf numFmtId="0" fontId="4" fillId="0" borderId="26" xfId="1" applyFont="1" applyFill="1" applyBorder="1" applyAlignment="1">
      <alignment horizontal="left" vertical="center"/>
    </xf>
    <xf numFmtId="0" fontId="2" fillId="4" borderId="6" xfId="1" applyFont="1" applyFill="1" applyBorder="1" applyAlignment="1">
      <alignment horizontal="left"/>
    </xf>
    <xf numFmtId="0" fontId="2" fillId="4" borderId="7" xfId="1" applyFont="1" applyFill="1" applyBorder="1" applyAlignment="1">
      <alignment horizontal="left"/>
    </xf>
    <xf numFmtId="0" fontId="2" fillId="4" borderId="8" xfId="1" applyFont="1" applyFill="1" applyBorder="1" applyAlignment="1">
      <alignment horizontal="left"/>
    </xf>
    <xf numFmtId="0" fontId="2" fillId="0" borderId="32" xfId="1" applyFont="1" applyBorder="1" applyAlignment="1">
      <alignment horizontal="left"/>
    </xf>
    <xf numFmtId="0" fontId="2" fillId="0" borderId="33" xfId="1" applyFont="1" applyBorder="1" applyAlignment="1">
      <alignment horizontal="left"/>
    </xf>
    <xf numFmtId="0" fontId="2" fillId="0" borderId="34" xfId="1" applyFont="1" applyBorder="1" applyAlignment="1">
      <alignment horizontal="left"/>
    </xf>
    <xf numFmtId="0" fontId="4" fillId="0" borderId="27" xfId="1" applyFont="1" applyFill="1" applyBorder="1" applyAlignment="1">
      <alignment horizontal="left"/>
    </xf>
    <xf numFmtId="0" fontId="4" fillId="0" borderId="26" xfId="1" applyFont="1" applyFill="1" applyBorder="1" applyAlignment="1">
      <alignment horizontal="left"/>
    </xf>
    <xf numFmtId="0" fontId="4" fillId="0" borderId="5" xfId="1" applyFont="1" applyBorder="1" applyAlignment="1">
      <alignment horizontal="left" vertical="center"/>
    </xf>
    <xf numFmtId="0" fontId="2" fillId="0" borderId="19" xfId="1" applyFont="1" applyFill="1" applyBorder="1" applyAlignment="1">
      <alignment horizontal="left" vertical="center"/>
    </xf>
    <xf numFmtId="0" fontId="2" fillId="0" borderId="28" xfId="1" applyFont="1" applyFill="1" applyBorder="1" applyAlignment="1">
      <alignment horizontal="left" vertical="center"/>
    </xf>
  </cellXfs>
  <cellStyles count="5">
    <cellStyle name="Comma" xfId="3" builtinId="3"/>
    <cellStyle name="Comma 2" xfId="2"/>
    <cellStyle name="Normal" xfId="0" builtinId="0"/>
    <cellStyle name="Normal 2" xfId="1"/>
    <cellStyle name="Percent" xfId="4" builtinId="5"/>
  </cellStyles>
  <dxfs count="0"/>
  <tableStyles count="0" defaultTableStyle="TableStyleMedium2" defaultPivotStyle="PivotStyleLight16"/>
  <colors>
    <mruColors>
      <color rgb="FFDFDFDF"/>
      <color rgb="FFBFD2E2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7"/>
  <sheetViews>
    <sheetView tabSelected="1" workbookViewId="0">
      <selection activeCell="J435" sqref="D1:J1048576"/>
    </sheetView>
  </sheetViews>
  <sheetFormatPr defaultColWidth="9.140625" defaultRowHeight="15" x14ac:dyDescent="0.25"/>
  <cols>
    <col min="1" max="1" width="13" style="1" customWidth="1"/>
    <col min="2" max="2" width="13.140625" style="51" customWidth="1"/>
    <col min="3" max="3" width="12.140625" style="1" customWidth="1"/>
    <col min="4" max="4" width="15.42578125" style="1" customWidth="1"/>
    <col min="5" max="5" width="16" style="12" customWidth="1"/>
    <col min="6" max="6" width="15.85546875" style="12" customWidth="1"/>
    <col min="7" max="7" width="14.28515625" style="12" customWidth="1"/>
    <col min="8" max="8" width="15.85546875" style="12" customWidth="1"/>
    <col min="9" max="9" width="17.28515625" style="12" customWidth="1"/>
    <col min="10" max="10" width="17.5703125" style="12" bestFit="1" customWidth="1"/>
    <col min="11" max="13" width="14.85546875" style="12" customWidth="1"/>
    <col min="14" max="14" width="14.5703125" style="12" customWidth="1"/>
    <col min="15" max="15" width="14.28515625" style="1" customWidth="1"/>
    <col min="16" max="16" width="18.28515625" style="1" customWidth="1"/>
    <col min="17" max="17" width="10.5703125" style="1" bestFit="1" customWidth="1"/>
    <col min="18" max="19" width="9.140625" style="1"/>
    <col min="20" max="20" width="11.5703125" style="12" bestFit="1" customWidth="1"/>
    <col min="21" max="16384" width="9.140625" style="1"/>
  </cols>
  <sheetData>
    <row r="1" spans="1:16" ht="15" customHeight="1" x14ac:dyDescent="0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1:16" x14ac:dyDescent="0.25">
      <c r="A2" s="109" t="s">
        <v>405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x14ac:dyDescent="0.25">
      <c r="A3" s="110" t="s">
        <v>567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1:16" x14ac:dyDescent="0.25">
      <c r="A4" s="109" t="s">
        <v>582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6" spans="1:16" ht="15.75" thickBot="1" x14ac:dyDescent="0.3">
      <c r="A6" s="120" t="s">
        <v>1</v>
      </c>
      <c r="B6" s="120"/>
      <c r="C6" s="120"/>
      <c r="D6" s="120"/>
      <c r="E6" s="11"/>
      <c r="F6" s="11"/>
      <c r="G6" s="11"/>
      <c r="H6" s="11"/>
      <c r="I6" s="18"/>
      <c r="J6" s="18"/>
      <c r="K6" s="11"/>
      <c r="L6" s="11"/>
      <c r="M6" s="18"/>
      <c r="N6" s="54"/>
      <c r="O6" s="6"/>
      <c r="P6" s="6"/>
    </row>
    <row r="7" spans="1:16" x14ac:dyDescent="0.25">
      <c r="A7" s="37"/>
      <c r="B7" s="45" t="s">
        <v>52</v>
      </c>
      <c r="C7" s="32"/>
      <c r="D7" s="32"/>
      <c r="E7" s="13" t="s">
        <v>2</v>
      </c>
      <c r="F7" s="14" t="s">
        <v>3</v>
      </c>
      <c r="G7" s="15" t="s">
        <v>4</v>
      </c>
      <c r="H7" s="42" t="s">
        <v>403</v>
      </c>
      <c r="I7" s="53" t="s">
        <v>559</v>
      </c>
      <c r="J7" s="13" t="s">
        <v>558</v>
      </c>
      <c r="K7" s="60" t="s">
        <v>435</v>
      </c>
      <c r="L7" s="13" t="s">
        <v>558</v>
      </c>
      <c r="M7" s="87" t="s">
        <v>506</v>
      </c>
      <c r="N7" s="13" t="s">
        <v>484</v>
      </c>
      <c r="O7" s="13" t="s">
        <v>450</v>
      </c>
      <c r="P7" s="13" t="s">
        <v>429</v>
      </c>
    </row>
    <row r="8" spans="1:16" ht="15.75" thickBot="1" x14ac:dyDescent="0.3">
      <c r="A8" s="38" t="s">
        <v>52</v>
      </c>
      <c r="B8" s="38" t="s">
        <v>53</v>
      </c>
      <c r="C8" s="33"/>
      <c r="D8" s="33"/>
      <c r="E8" s="16" t="s">
        <v>5</v>
      </c>
      <c r="F8" s="16" t="s">
        <v>5</v>
      </c>
      <c r="G8" s="16" t="s">
        <v>5</v>
      </c>
      <c r="H8" s="43" t="s">
        <v>568</v>
      </c>
      <c r="I8" s="16" t="s">
        <v>430</v>
      </c>
      <c r="J8" s="16" t="s">
        <v>430</v>
      </c>
      <c r="K8" s="61" t="s">
        <v>560</v>
      </c>
      <c r="L8" s="86" t="s">
        <v>431</v>
      </c>
      <c r="M8" s="86" t="s">
        <v>431</v>
      </c>
      <c r="N8" s="16" t="s">
        <v>431</v>
      </c>
      <c r="O8" s="16" t="s">
        <v>431</v>
      </c>
      <c r="P8" s="16" t="s">
        <v>431</v>
      </c>
    </row>
    <row r="9" spans="1:16" ht="15.75" thickBot="1" x14ac:dyDescent="0.3">
      <c r="A9" s="34" t="s">
        <v>54</v>
      </c>
      <c r="B9" s="98" t="s">
        <v>55</v>
      </c>
      <c r="C9" s="99"/>
      <c r="D9" s="100"/>
      <c r="E9" s="3">
        <v>2369.7399999999998</v>
      </c>
      <c r="F9" s="5">
        <v>6972.74</v>
      </c>
      <c r="G9" s="41"/>
      <c r="H9" s="41">
        <v>225.45</v>
      </c>
      <c r="I9" s="3">
        <f>SUM(E9:H9)</f>
        <v>9567.93</v>
      </c>
      <c r="J9" s="41">
        <v>102726.51</v>
      </c>
      <c r="K9" s="59">
        <f>SUM(I9/J9)-1</f>
        <v>-0.90686016686442472</v>
      </c>
      <c r="L9" s="41">
        <v>102726.51</v>
      </c>
      <c r="M9" s="41">
        <v>121189</v>
      </c>
      <c r="N9" s="41">
        <v>143975.99</v>
      </c>
      <c r="O9" s="41">
        <v>205635.4</v>
      </c>
      <c r="P9" s="41">
        <v>176814.66</v>
      </c>
    </row>
    <row r="10" spans="1:16" ht="15.75" thickBot="1" x14ac:dyDescent="0.3">
      <c r="A10" s="34" t="s">
        <v>313</v>
      </c>
      <c r="B10" s="34" t="s">
        <v>329</v>
      </c>
      <c r="C10" s="35"/>
      <c r="D10" s="35"/>
      <c r="E10" s="3"/>
      <c r="F10" s="5"/>
      <c r="G10" s="2"/>
      <c r="H10" s="2"/>
      <c r="I10" s="3">
        <f t="shared" ref="I10:I11" si="0">SUM(E10:H10)</f>
        <v>0</v>
      </c>
      <c r="J10" s="2"/>
      <c r="K10" s="59"/>
      <c r="L10" s="2"/>
      <c r="M10" s="41"/>
      <c r="N10" s="2"/>
      <c r="O10" s="2"/>
      <c r="P10" s="2"/>
    </row>
    <row r="11" spans="1:16" ht="15.75" thickBot="1" x14ac:dyDescent="0.3">
      <c r="A11" s="34" t="s">
        <v>56</v>
      </c>
      <c r="B11" s="95" t="s">
        <v>57</v>
      </c>
      <c r="C11" s="96"/>
      <c r="D11" s="97"/>
      <c r="E11" s="3"/>
      <c r="F11" s="5"/>
      <c r="G11" s="2"/>
      <c r="H11" s="2">
        <v>1475.81</v>
      </c>
      <c r="I11" s="3">
        <f t="shared" si="0"/>
        <v>1475.81</v>
      </c>
      <c r="J11" s="2">
        <v>480.4</v>
      </c>
      <c r="K11" s="59"/>
      <c r="L11" s="2">
        <v>480.4</v>
      </c>
      <c r="M11" s="41">
        <v>8988.64</v>
      </c>
      <c r="N11" s="2">
        <v>7155.22</v>
      </c>
      <c r="O11" s="2">
        <v>4445.12</v>
      </c>
      <c r="P11" s="2">
        <v>9009.7099999999991</v>
      </c>
    </row>
    <row r="12" spans="1:16" ht="15.75" thickBot="1" x14ac:dyDescent="0.3">
      <c r="A12" s="34" t="s">
        <v>541</v>
      </c>
      <c r="B12" s="95" t="s">
        <v>542</v>
      </c>
      <c r="C12" s="96"/>
      <c r="D12" s="97"/>
      <c r="E12" s="3">
        <v>5822.87</v>
      </c>
      <c r="F12" s="5">
        <v>1525.77</v>
      </c>
      <c r="G12" s="2"/>
      <c r="H12" s="2"/>
      <c r="I12" s="3">
        <f t="shared" ref="I12" si="1">SUM(E12:H12)</f>
        <v>7348.6399999999994</v>
      </c>
      <c r="J12" s="2">
        <v>799</v>
      </c>
      <c r="K12" s="59"/>
      <c r="L12" s="2">
        <v>799</v>
      </c>
      <c r="M12" s="41"/>
      <c r="N12" s="2"/>
      <c r="O12" s="2"/>
      <c r="P12" s="2"/>
    </row>
    <row r="13" spans="1:16" ht="15.75" thickBot="1" x14ac:dyDescent="0.3">
      <c r="A13" s="30" t="s">
        <v>6</v>
      </c>
      <c r="B13" s="46"/>
      <c r="C13" s="31"/>
      <c r="D13" s="31"/>
      <c r="E13" s="4">
        <f>SUM(E9:E12)</f>
        <v>8192.61</v>
      </c>
      <c r="F13" s="4">
        <f t="shared" ref="F13:I13" si="2">SUM(F9:F12)</f>
        <v>8498.51</v>
      </c>
      <c r="G13" s="4">
        <f t="shared" si="2"/>
        <v>0</v>
      </c>
      <c r="H13" s="4">
        <f>SUM(H9:H12)</f>
        <v>1701.26</v>
      </c>
      <c r="I13" s="4">
        <f t="shared" si="2"/>
        <v>18392.379999999997</v>
      </c>
      <c r="J13" s="4">
        <f>SUM(J9:J12)</f>
        <v>104005.90999999999</v>
      </c>
      <c r="K13" s="65">
        <f t="shared" ref="K13" si="3">SUM(I13/J13)-1</f>
        <v>-0.82316024156704171</v>
      </c>
      <c r="L13" s="64">
        <f>SUM(L9:L12)</f>
        <v>104005.90999999999</v>
      </c>
      <c r="M13" s="64">
        <f>SUM(M9:M12)</f>
        <v>130177.64</v>
      </c>
      <c r="N13" s="4">
        <f>SUM(N9:N12)</f>
        <v>151131.21</v>
      </c>
      <c r="O13" s="4">
        <f>SUM(O9:O12)</f>
        <v>210080.52</v>
      </c>
      <c r="P13" s="4">
        <f>SUM(P9:P12)</f>
        <v>185824.37</v>
      </c>
    </row>
    <row r="14" spans="1:16" ht="15.75" thickBot="1" x14ac:dyDescent="0.3">
      <c r="A14" s="36" t="s">
        <v>543</v>
      </c>
      <c r="B14" s="10"/>
      <c r="C14" s="28"/>
      <c r="D14" s="28"/>
      <c r="E14" s="11"/>
      <c r="F14" s="11"/>
      <c r="G14" s="11"/>
      <c r="H14" s="11"/>
      <c r="I14" s="11"/>
      <c r="J14" s="11"/>
      <c r="K14" s="11"/>
      <c r="L14" s="11"/>
      <c r="M14" s="18"/>
      <c r="N14" s="11"/>
      <c r="O14" s="11"/>
      <c r="P14" s="6"/>
    </row>
    <row r="15" spans="1:16" x14ac:dyDescent="0.25">
      <c r="A15" s="37"/>
      <c r="B15" s="45" t="s">
        <v>52</v>
      </c>
      <c r="C15" s="32"/>
      <c r="D15" s="32"/>
      <c r="E15" s="13" t="s">
        <v>2</v>
      </c>
      <c r="F15" s="14" t="s">
        <v>3</v>
      </c>
      <c r="G15" s="15" t="s">
        <v>4</v>
      </c>
      <c r="H15" s="42" t="s">
        <v>403</v>
      </c>
      <c r="I15" s="53" t="s">
        <v>559</v>
      </c>
      <c r="J15" s="13" t="s">
        <v>558</v>
      </c>
      <c r="K15" s="60" t="s">
        <v>435</v>
      </c>
      <c r="L15" s="13" t="s">
        <v>558</v>
      </c>
      <c r="M15" s="87" t="s">
        <v>506</v>
      </c>
      <c r="N15" s="13" t="s">
        <v>484</v>
      </c>
      <c r="O15" s="13" t="s">
        <v>450</v>
      </c>
      <c r="P15" s="13" t="s">
        <v>429</v>
      </c>
    </row>
    <row r="16" spans="1:16" ht="15.75" thickBot="1" x14ac:dyDescent="0.3">
      <c r="A16" s="38" t="s">
        <v>52</v>
      </c>
      <c r="B16" s="38" t="s">
        <v>53</v>
      </c>
      <c r="C16" s="33"/>
      <c r="D16" s="33"/>
      <c r="E16" s="16" t="s">
        <v>5</v>
      </c>
      <c r="F16" s="16" t="s">
        <v>5</v>
      </c>
      <c r="G16" s="16" t="s">
        <v>5</v>
      </c>
      <c r="H16" s="43" t="s">
        <v>568</v>
      </c>
      <c r="I16" s="16" t="s">
        <v>430</v>
      </c>
      <c r="J16" s="16" t="s">
        <v>430</v>
      </c>
      <c r="K16" s="61" t="s">
        <v>560</v>
      </c>
      <c r="L16" s="16" t="s">
        <v>431</v>
      </c>
      <c r="M16" s="86" t="s">
        <v>431</v>
      </c>
      <c r="N16" s="16" t="s">
        <v>431</v>
      </c>
      <c r="O16" s="16" t="s">
        <v>431</v>
      </c>
      <c r="P16" s="16" t="s">
        <v>431</v>
      </c>
    </row>
    <row r="17" spans="1:16" ht="15.75" thickBot="1" x14ac:dyDescent="0.3">
      <c r="A17" s="9" t="s">
        <v>58</v>
      </c>
      <c r="B17" s="121" t="s">
        <v>533</v>
      </c>
      <c r="C17" s="121"/>
      <c r="D17" s="122"/>
      <c r="E17" s="52">
        <v>308291.57</v>
      </c>
      <c r="F17" s="40"/>
      <c r="G17" s="24"/>
      <c r="H17" s="44"/>
      <c r="I17" s="23">
        <f t="shared" ref="I17:I19" si="4">SUM(E17:H17)</f>
        <v>308291.57</v>
      </c>
      <c r="J17" s="44">
        <v>13029.27</v>
      </c>
      <c r="K17" s="59">
        <f t="shared" ref="K17:K22" si="5">SUM(I17/J17)-1</f>
        <v>22.661461463305312</v>
      </c>
      <c r="L17" s="44">
        <v>13029.27</v>
      </c>
      <c r="M17" s="44">
        <v>30047.119999999999</v>
      </c>
      <c r="N17" s="44">
        <v>23655.67</v>
      </c>
      <c r="O17" s="44">
        <v>30068.3</v>
      </c>
      <c r="P17" s="44">
        <v>30244.75</v>
      </c>
    </row>
    <row r="18" spans="1:16" ht="15.75" thickBot="1" x14ac:dyDescent="0.3">
      <c r="A18" s="34" t="s">
        <v>59</v>
      </c>
      <c r="B18" s="95" t="s">
        <v>60</v>
      </c>
      <c r="C18" s="96"/>
      <c r="D18" s="97"/>
      <c r="E18" s="22">
        <v>34843.57</v>
      </c>
      <c r="F18" s="3">
        <v>4538.6499999999996</v>
      </c>
      <c r="G18" s="23"/>
      <c r="H18" s="23"/>
      <c r="I18" s="23">
        <f t="shared" si="4"/>
        <v>39382.22</v>
      </c>
      <c r="J18" s="23">
        <v>225679.75</v>
      </c>
      <c r="K18" s="59">
        <f t="shared" si="5"/>
        <v>-0.82549510977391638</v>
      </c>
      <c r="L18" s="23">
        <v>225679.75</v>
      </c>
      <c r="M18" s="84">
        <v>346766.61</v>
      </c>
      <c r="N18" s="23">
        <v>264343.99</v>
      </c>
      <c r="O18" s="23">
        <v>277705.65999999997</v>
      </c>
      <c r="P18" s="23">
        <v>302680.67</v>
      </c>
    </row>
    <row r="19" spans="1:16" ht="15.75" thickBot="1" x14ac:dyDescent="0.3">
      <c r="A19" s="34" t="s">
        <v>61</v>
      </c>
      <c r="B19" s="34" t="s">
        <v>62</v>
      </c>
      <c r="C19" s="35"/>
      <c r="D19" s="35"/>
      <c r="E19" s="3">
        <v>92.4</v>
      </c>
      <c r="F19" s="3"/>
      <c r="G19" s="23"/>
      <c r="H19" s="23">
        <v>719.89</v>
      </c>
      <c r="I19" s="23">
        <f t="shared" si="4"/>
        <v>812.29</v>
      </c>
      <c r="J19" s="23">
        <v>44662.66</v>
      </c>
      <c r="K19" s="59">
        <f t="shared" si="5"/>
        <v>-0.98181277156353874</v>
      </c>
      <c r="L19" s="23">
        <v>44662.66</v>
      </c>
      <c r="M19" s="84">
        <v>56052.38</v>
      </c>
      <c r="N19" s="23">
        <v>55459.81</v>
      </c>
      <c r="O19" s="23">
        <v>45719.55</v>
      </c>
      <c r="P19" s="23">
        <v>44085.599999999999</v>
      </c>
    </row>
    <row r="20" spans="1:16" ht="15.75" thickBot="1" x14ac:dyDescent="0.3">
      <c r="A20" s="34" t="s">
        <v>314</v>
      </c>
      <c r="B20" s="95" t="s">
        <v>315</v>
      </c>
      <c r="C20" s="96"/>
      <c r="D20" s="97"/>
      <c r="E20" s="3"/>
      <c r="F20" s="3"/>
      <c r="G20" s="23"/>
      <c r="H20" s="23">
        <v>1024.5</v>
      </c>
      <c r="I20" s="23">
        <f>SUM(E20:H20)</f>
        <v>1024.5</v>
      </c>
      <c r="J20" s="23">
        <v>32057.360000000001</v>
      </c>
      <c r="K20" s="59">
        <f t="shared" si="5"/>
        <v>-0.96804166032386951</v>
      </c>
      <c r="L20" s="23">
        <v>32057.360000000001</v>
      </c>
      <c r="M20" s="84">
        <v>31089.78</v>
      </c>
      <c r="N20" s="23">
        <v>26367.73</v>
      </c>
      <c r="O20" s="23">
        <v>30130.15</v>
      </c>
      <c r="P20" s="23">
        <v>34527.120000000003</v>
      </c>
    </row>
    <row r="21" spans="1:16" ht="15.75" thickBot="1" x14ac:dyDescent="0.3">
      <c r="A21" s="34" t="s">
        <v>522</v>
      </c>
      <c r="B21" s="95" t="s">
        <v>523</v>
      </c>
      <c r="C21" s="96"/>
      <c r="D21" s="97"/>
      <c r="E21" s="3">
        <v>3779.72</v>
      </c>
      <c r="F21" s="3"/>
      <c r="G21" s="23"/>
      <c r="H21" s="23"/>
      <c r="I21" s="23">
        <f>SUM(E21:H21)</f>
        <v>3779.72</v>
      </c>
      <c r="J21" s="23"/>
      <c r="K21" s="59"/>
      <c r="L21" s="23"/>
      <c r="M21" s="84"/>
      <c r="N21" s="23"/>
      <c r="O21" s="23"/>
      <c r="P21" s="23"/>
    </row>
    <row r="22" spans="1:16" ht="15.75" thickBot="1" x14ac:dyDescent="0.3">
      <c r="A22" s="30" t="s">
        <v>544</v>
      </c>
      <c r="B22" s="46"/>
      <c r="C22" s="31"/>
      <c r="D22" s="31"/>
      <c r="E22" s="4">
        <f t="shared" ref="E22:I22" si="6">SUM(E17:E21)</f>
        <v>347007.26</v>
      </c>
      <c r="F22" s="4">
        <f t="shared" si="6"/>
        <v>4538.6499999999996</v>
      </c>
      <c r="G22" s="4">
        <f t="shared" si="6"/>
        <v>0</v>
      </c>
      <c r="H22" s="4">
        <f t="shared" si="6"/>
        <v>1744.3899999999999</v>
      </c>
      <c r="I22" s="4">
        <f t="shared" si="6"/>
        <v>353290.3</v>
      </c>
      <c r="J22" s="4">
        <f>SUM(J17:J21)</f>
        <v>315429.03999999998</v>
      </c>
      <c r="K22" s="65">
        <f t="shared" si="5"/>
        <v>0.12003099017135521</v>
      </c>
      <c r="L22" s="4">
        <f t="shared" ref="L22" si="7">SUM(L17:L21)</f>
        <v>315429.03999999998</v>
      </c>
      <c r="M22" s="64">
        <f t="shared" ref="M22" si="8">SUM(M17:M21)</f>
        <v>463955.89</v>
      </c>
      <c r="N22" s="4">
        <f t="shared" ref="N22" si="9">SUM(N17:N21)</f>
        <v>369827.19999999995</v>
      </c>
      <c r="O22" s="4">
        <f t="shared" ref="O22" si="10">SUM(O17:O21)</f>
        <v>383623.66</v>
      </c>
      <c r="P22" s="4">
        <f t="shared" ref="P22" si="11">SUM(P17:P21)</f>
        <v>411538.13999999996</v>
      </c>
    </row>
    <row r="23" spans="1:16" ht="15.75" thickBot="1" x14ac:dyDescent="0.3">
      <c r="A23" s="36" t="s">
        <v>7</v>
      </c>
      <c r="B23" s="10"/>
      <c r="C23" s="28"/>
      <c r="D23" s="28"/>
      <c r="E23" s="11"/>
      <c r="F23" s="11"/>
      <c r="G23" s="11"/>
      <c r="H23" s="11"/>
      <c r="I23" s="11"/>
      <c r="J23" s="11"/>
      <c r="K23" s="11"/>
      <c r="L23" s="11"/>
      <c r="M23" s="18"/>
      <c r="N23" s="11"/>
      <c r="O23" s="11"/>
    </row>
    <row r="24" spans="1:16" x14ac:dyDescent="0.25">
      <c r="A24" s="37"/>
      <c r="B24" s="45" t="s">
        <v>52</v>
      </c>
      <c r="C24" s="32"/>
      <c r="D24" s="32"/>
      <c r="E24" s="13" t="s">
        <v>2</v>
      </c>
      <c r="F24" s="14" t="s">
        <v>3</v>
      </c>
      <c r="G24" s="15" t="s">
        <v>4</v>
      </c>
      <c r="H24" s="42" t="s">
        <v>403</v>
      </c>
      <c r="I24" s="53" t="s">
        <v>559</v>
      </c>
      <c r="J24" s="13" t="s">
        <v>558</v>
      </c>
      <c r="K24" s="60" t="s">
        <v>435</v>
      </c>
      <c r="L24" s="13" t="s">
        <v>558</v>
      </c>
      <c r="M24" s="87" t="s">
        <v>506</v>
      </c>
      <c r="N24" s="13" t="s">
        <v>484</v>
      </c>
      <c r="O24" s="13" t="s">
        <v>450</v>
      </c>
      <c r="P24" s="13" t="s">
        <v>429</v>
      </c>
    </row>
    <row r="25" spans="1:16" ht="15.75" thickBot="1" x14ac:dyDescent="0.3">
      <c r="A25" s="38" t="s">
        <v>52</v>
      </c>
      <c r="B25" s="38" t="s">
        <v>53</v>
      </c>
      <c r="C25" s="33"/>
      <c r="D25" s="33"/>
      <c r="E25" s="16" t="s">
        <v>5</v>
      </c>
      <c r="F25" s="16" t="s">
        <v>5</v>
      </c>
      <c r="G25" s="16" t="s">
        <v>5</v>
      </c>
      <c r="H25" s="43" t="s">
        <v>568</v>
      </c>
      <c r="I25" s="16" t="s">
        <v>430</v>
      </c>
      <c r="J25" s="16" t="s">
        <v>430</v>
      </c>
      <c r="K25" s="61" t="s">
        <v>560</v>
      </c>
      <c r="L25" s="16" t="s">
        <v>431</v>
      </c>
      <c r="M25" s="86" t="s">
        <v>431</v>
      </c>
      <c r="N25" s="16" t="s">
        <v>431</v>
      </c>
      <c r="O25" s="16" t="s">
        <v>431</v>
      </c>
      <c r="P25" s="16" t="s">
        <v>431</v>
      </c>
    </row>
    <row r="26" spans="1:16" ht="15.75" thickBot="1" x14ac:dyDescent="0.3">
      <c r="A26" s="34" t="s">
        <v>271</v>
      </c>
      <c r="B26" s="98" t="s">
        <v>272</v>
      </c>
      <c r="C26" s="99"/>
      <c r="D26" s="100"/>
      <c r="E26" s="3">
        <v>5601.22</v>
      </c>
      <c r="F26" s="3">
        <v>-18.3</v>
      </c>
      <c r="G26" s="2"/>
      <c r="H26" s="2">
        <v>4000</v>
      </c>
      <c r="I26" s="3">
        <f>SUM(E26:H26)</f>
        <v>9582.92</v>
      </c>
      <c r="J26" s="2">
        <v>14431.41</v>
      </c>
      <c r="K26" s="59">
        <f t="shared" ref="K26:K29" si="12">SUM(I26/J26)-1</f>
        <v>-0.33596786453991678</v>
      </c>
      <c r="L26" s="2">
        <v>14431.41</v>
      </c>
      <c r="M26" s="41">
        <v>25809.35</v>
      </c>
      <c r="N26" s="2">
        <v>11632.67</v>
      </c>
      <c r="O26" s="2">
        <v>32936.78</v>
      </c>
      <c r="P26" s="2">
        <v>25774.11</v>
      </c>
    </row>
    <row r="27" spans="1:16" ht="15.75" thickBot="1" x14ac:dyDescent="0.3">
      <c r="A27" s="34" t="s">
        <v>63</v>
      </c>
      <c r="B27" s="95" t="s">
        <v>64</v>
      </c>
      <c r="C27" s="96"/>
      <c r="D27" s="97"/>
      <c r="E27" s="3">
        <v>390.3</v>
      </c>
      <c r="F27" s="3"/>
      <c r="G27" s="2"/>
      <c r="H27" s="2"/>
      <c r="I27" s="3">
        <f>SUM(E27:H27)</f>
        <v>390.3</v>
      </c>
      <c r="J27" s="2">
        <v>991.96</v>
      </c>
      <c r="K27" s="59">
        <f t="shared" si="12"/>
        <v>-0.60653655389330208</v>
      </c>
      <c r="L27" s="2">
        <v>991.96</v>
      </c>
      <c r="M27" s="41">
        <v>4595.8100000000004</v>
      </c>
      <c r="N27" s="2">
        <v>3171.66</v>
      </c>
      <c r="O27" s="2">
        <v>9997.26</v>
      </c>
      <c r="P27" s="2">
        <v>6743</v>
      </c>
    </row>
    <row r="28" spans="1:16" ht="15.75" thickBot="1" x14ac:dyDescent="0.3">
      <c r="A28" s="34" t="s">
        <v>519</v>
      </c>
      <c r="B28" s="95" t="s">
        <v>520</v>
      </c>
      <c r="C28" s="96"/>
      <c r="D28" s="97"/>
      <c r="E28" s="3">
        <v>1869.69</v>
      </c>
      <c r="F28" s="3"/>
      <c r="G28" s="2"/>
      <c r="H28" s="2"/>
      <c r="I28" s="3">
        <f>SUM(E28:H28)</f>
        <v>1869.69</v>
      </c>
      <c r="J28" s="2">
        <v>4428.41</v>
      </c>
      <c r="K28" s="59"/>
      <c r="L28" s="2">
        <v>4428.41</v>
      </c>
      <c r="M28" s="41"/>
      <c r="N28" s="2"/>
      <c r="O28" s="2"/>
      <c r="P28" s="2"/>
    </row>
    <row r="29" spans="1:16" ht="15.75" thickBot="1" x14ac:dyDescent="0.3">
      <c r="A29" s="30" t="s">
        <v>8</v>
      </c>
      <c r="B29" s="46"/>
      <c r="C29" s="31"/>
      <c r="D29" s="31"/>
      <c r="E29" s="4">
        <f>SUM(E26:E28)</f>
        <v>7861.2100000000009</v>
      </c>
      <c r="F29" s="4">
        <f t="shared" ref="F29:I29" si="13">SUM(F26:F28)</f>
        <v>-18.3</v>
      </c>
      <c r="G29" s="4">
        <f t="shared" si="13"/>
        <v>0</v>
      </c>
      <c r="H29" s="4">
        <f>SUM(H26:H28)</f>
        <v>4000</v>
      </c>
      <c r="I29" s="4">
        <f t="shared" si="13"/>
        <v>11842.91</v>
      </c>
      <c r="J29" s="4">
        <f>SUM(J26:J28)</f>
        <v>19851.78</v>
      </c>
      <c r="K29" s="65">
        <f t="shared" si="12"/>
        <v>-0.4034333445162096</v>
      </c>
      <c r="L29" s="4">
        <f>SUM(L26:L28)</f>
        <v>19851.78</v>
      </c>
      <c r="M29" s="64">
        <f>SUM(M26:M28)</f>
        <v>30405.16</v>
      </c>
      <c r="N29" s="4">
        <f>SUM(N26:N28)</f>
        <v>14804.33</v>
      </c>
      <c r="O29" s="4">
        <f>SUM(O26:O28)</f>
        <v>42934.04</v>
      </c>
      <c r="P29" s="4">
        <f>SUM(P26:P28)</f>
        <v>32517.11</v>
      </c>
    </row>
    <row r="30" spans="1:16" ht="15.75" thickBot="1" x14ac:dyDescent="0.3">
      <c r="A30" s="36" t="s">
        <v>516</v>
      </c>
      <c r="B30" s="10"/>
      <c r="C30" s="28"/>
      <c r="D30" s="28"/>
      <c r="E30" s="11"/>
      <c r="F30" s="11"/>
      <c r="G30" s="11"/>
      <c r="H30" s="11"/>
      <c r="I30" s="11"/>
      <c r="J30" s="11"/>
      <c r="K30" s="11"/>
      <c r="L30" s="11"/>
      <c r="M30" s="18"/>
      <c r="N30" s="11"/>
      <c r="O30" s="11"/>
    </row>
    <row r="31" spans="1:16" x14ac:dyDescent="0.25">
      <c r="A31" s="37"/>
      <c r="B31" s="45" t="s">
        <v>52</v>
      </c>
      <c r="C31" s="32"/>
      <c r="D31" s="32"/>
      <c r="E31" s="13" t="s">
        <v>2</v>
      </c>
      <c r="F31" s="14" t="s">
        <v>3</v>
      </c>
      <c r="G31" s="15" t="s">
        <v>4</v>
      </c>
      <c r="H31" s="42" t="s">
        <v>403</v>
      </c>
      <c r="I31" s="53" t="s">
        <v>559</v>
      </c>
      <c r="J31" s="13" t="s">
        <v>558</v>
      </c>
      <c r="K31" s="60" t="s">
        <v>435</v>
      </c>
      <c r="L31" s="13" t="s">
        <v>558</v>
      </c>
      <c r="M31" s="87" t="s">
        <v>506</v>
      </c>
      <c r="N31" s="13" t="s">
        <v>484</v>
      </c>
      <c r="O31" s="13" t="s">
        <v>450</v>
      </c>
      <c r="P31" s="13" t="s">
        <v>429</v>
      </c>
    </row>
    <row r="32" spans="1:16" ht="15.75" thickBot="1" x14ac:dyDescent="0.3">
      <c r="A32" s="38" t="s">
        <v>52</v>
      </c>
      <c r="B32" s="38" t="s">
        <v>53</v>
      </c>
      <c r="C32" s="33"/>
      <c r="D32" s="33"/>
      <c r="E32" s="16" t="s">
        <v>5</v>
      </c>
      <c r="F32" s="16" t="s">
        <v>5</v>
      </c>
      <c r="G32" s="16" t="s">
        <v>5</v>
      </c>
      <c r="H32" s="43" t="s">
        <v>568</v>
      </c>
      <c r="I32" s="16" t="s">
        <v>430</v>
      </c>
      <c r="J32" s="16" t="s">
        <v>430</v>
      </c>
      <c r="K32" s="61" t="s">
        <v>560</v>
      </c>
      <c r="L32" s="16" t="s">
        <v>431</v>
      </c>
      <c r="M32" s="86" t="s">
        <v>431</v>
      </c>
      <c r="N32" s="16" t="s">
        <v>431</v>
      </c>
      <c r="O32" s="16" t="s">
        <v>431</v>
      </c>
      <c r="P32" s="16" t="s">
        <v>431</v>
      </c>
    </row>
    <row r="33" spans="1:16" ht="15.75" thickBot="1" x14ac:dyDescent="0.3">
      <c r="A33" s="34" t="s">
        <v>486</v>
      </c>
      <c r="B33" s="34" t="s">
        <v>517</v>
      </c>
      <c r="C33" s="35"/>
      <c r="D33" s="35"/>
      <c r="E33" s="3">
        <v>14426.23</v>
      </c>
      <c r="F33" s="3">
        <v>371.92</v>
      </c>
      <c r="G33" s="2"/>
      <c r="H33" s="2"/>
      <c r="I33" s="3">
        <f>SUM(E33:H33)</f>
        <v>14798.15</v>
      </c>
      <c r="J33" s="2">
        <v>38530.639999999999</v>
      </c>
      <c r="K33" s="59">
        <f t="shared" ref="K33:K34" si="14">SUM(I33/J33)-1</f>
        <v>-0.61593812093440437</v>
      </c>
      <c r="L33" s="2">
        <v>38530.639999999999</v>
      </c>
      <c r="M33" s="41">
        <v>63848.45</v>
      </c>
      <c r="N33" s="2"/>
      <c r="O33" s="2"/>
      <c r="P33" s="2"/>
    </row>
    <row r="34" spans="1:16" ht="15.75" thickBot="1" x14ac:dyDescent="0.3">
      <c r="A34" s="30" t="s">
        <v>545</v>
      </c>
      <c r="B34" s="46"/>
      <c r="C34" s="31"/>
      <c r="D34" s="31"/>
      <c r="E34" s="4">
        <f t="shared" ref="E34:I34" si="15">SUM(E33:E33)</f>
        <v>14426.23</v>
      </c>
      <c r="F34" s="4">
        <f t="shared" si="15"/>
        <v>371.92</v>
      </c>
      <c r="G34" s="4">
        <f t="shared" si="15"/>
        <v>0</v>
      </c>
      <c r="H34" s="4">
        <f t="shared" si="15"/>
        <v>0</v>
      </c>
      <c r="I34" s="4">
        <f t="shared" si="15"/>
        <v>14798.15</v>
      </c>
      <c r="J34" s="4">
        <f>SUM(J33)</f>
        <v>38530.639999999999</v>
      </c>
      <c r="K34" s="79">
        <f t="shared" si="14"/>
        <v>-0.61593812093440437</v>
      </c>
      <c r="L34" s="4">
        <f>SUM(L33:L33)</f>
        <v>38530.639999999999</v>
      </c>
      <c r="M34" s="64">
        <f>SUM(M33:M33)</f>
        <v>63848.45</v>
      </c>
      <c r="N34" s="4">
        <f>SUM(N33:N33)</f>
        <v>0</v>
      </c>
      <c r="O34" s="4">
        <f>SUM(O33:O33)</f>
        <v>0</v>
      </c>
      <c r="P34" s="4">
        <f>SUM(P33:P33)</f>
        <v>0</v>
      </c>
    </row>
    <row r="35" spans="1:16" ht="15.75" thickBot="1" x14ac:dyDescent="0.3">
      <c r="A35" s="36" t="s">
        <v>525</v>
      </c>
      <c r="B35" s="10"/>
      <c r="C35" s="28"/>
      <c r="D35" s="28"/>
      <c r="E35" s="11"/>
      <c r="F35" s="11"/>
      <c r="G35" s="11"/>
      <c r="H35" s="11"/>
      <c r="I35" s="11"/>
      <c r="J35" s="11"/>
      <c r="K35" s="11"/>
      <c r="L35" s="11"/>
      <c r="M35" s="18"/>
      <c r="N35" s="11"/>
      <c r="O35" s="11"/>
    </row>
    <row r="36" spans="1:16" x14ac:dyDescent="0.25">
      <c r="A36" s="37"/>
      <c r="B36" s="45" t="s">
        <v>52</v>
      </c>
      <c r="C36" s="32"/>
      <c r="D36" s="32"/>
      <c r="E36" s="13" t="s">
        <v>2</v>
      </c>
      <c r="F36" s="14" t="s">
        <v>3</v>
      </c>
      <c r="G36" s="15" t="s">
        <v>4</v>
      </c>
      <c r="H36" s="42" t="s">
        <v>403</v>
      </c>
      <c r="I36" s="53" t="s">
        <v>559</v>
      </c>
      <c r="J36" s="13" t="s">
        <v>558</v>
      </c>
      <c r="K36" s="60" t="s">
        <v>435</v>
      </c>
      <c r="L36" s="13" t="s">
        <v>558</v>
      </c>
      <c r="M36" s="87" t="s">
        <v>506</v>
      </c>
      <c r="N36" s="13" t="s">
        <v>484</v>
      </c>
      <c r="O36" s="13" t="s">
        <v>450</v>
      </c>
      <c r="P36" s="13" t="s">
        <v>429</v>
      </c>
    </row>
    <row r="37" spans="1:16" ht="15.75" thickBot="1" x14ac:dyDescent="0.3">
      <c r="A37" s="38" t="s">
        <v>52</v>
      </c>
      <c r="B37" s="38" t="s">
        <v>53</v>
      </c>
      <c r="C37" s="33"/>
      <c r="D37" s="33"/>
      <c r="E37" s="16" t="s">
        <v>5</v>
      </c>
      <c r="F37" s="16" t="s">
        <v>5</v>
      </c>
      <c r="G37" s="16" t="s">
        <v>5</v>
      </c>
      <c r="H37" s="43" t="s">
        <v>568</v>
      </c>
      <c r="I37" s="16" t="s">
        <v>430</v>
      </c>
      <c r="J37" s="16" t="s">
        <v>430</v>
      </c>
      <c r="K37" s="61" t="s">
        <v>560</v>
      </c>
      <c r="L37" s="16" t="s">
        <v>431</v>
      </c>
      <c r="M37" s="86" t="s">
        <v>431</v>
      </c>
      <c r="N37" s="16" t="s">
        <v>431</v>
      </c>
      <c r="O37" s="16" t="s">
        <v>431</v>
      </c>
      <c r="P37" s="16" t="s">
        <v>431</v>
      </c>
    </row>
    <row r="38" spans="1:16" ht="15.75" thickBot="1" x14ac:dyDescent="0.3">
      <c r="A38" s="34" t="s">
        <v>526</v>
      </c>
      <c r="B38" s="34" t="s">
        <v>527</v>
      </c>
      <c r="C38" s="35"/>
      <c r="D38" s="35"/>
      <c r="E38" s="3">
        <v>411.2</v>
      </c>
      <c r="F38" s="3"/>
      <c r="G38" s="2"/>
      <c r="H38" s="2"/>
      <c r="I38" s="3">
        <f>SUM(E38:H38)</f>
        <v>411.2</v>
      </c>
      <c r="J38" s="41">
        <v>12781.65</v>
      </c>
      <c r="K38" s="59">
        <f t="shared" ref="K38:K39" si="16">SUM(I38/J38)-1</f>
        <v>-0.96782887968298303</v>
      </c>
      <c r="L38" s="2">
        <v>12781.65</v>
      </c>
      <c r="M38" s="41">
        <v>27899.49</v>
      </c>
      <c r="N38" s="2">
        <v>7702.03</v>
      </c>
      <c r="O38" s="2">
        <v>30040.74</v>
      </c>
      <c r="P38" s="2">
        <v>19842.29</v>
      </c>
    </row>
    <row r="39" spans="1:16" ht="15.75" thickBot="1" x14ac:dyDescent="0.3">
      <c r="A39" s="30" t="s">
        <v>528</v>
      </c>
      <c r="B39" s="46"/>
      <c r="C39" s="31"/>
      <c r="D39" s="31"/>
      <c r="E39" s="4">
        <f t="shared" ref="E39:I39" si="17">SUM(E38:E38)</f>
        <v>411.2</v>
      </c>
      <c r="F39" s="4">
        <f t="shared" si="17"/>
        <v>0</v>
      </c>
      <c r="G39" s="4">
        <f t="shared" si="17"/>
        <v>0</v>
      </c>
      <c r="H39" s="4">
        <f t="shared" si="17"/>
        <v>0</v>
      </c>
      <c r="I39" s="4">
        <f t="shared" si="17"/>
        <v>411.2</v>
      </c>
      <c r="J39" s="4">
        <f>SUM(J38)</f>
        <v>12781.65</v>
      </c>
      <c r="K39" s="79">
        <f t="shared" si="16"/>
        <v>-0.96782887968298303</v>
      </c>
      <c r="L39" s="4">
        <f>SUM(L38:L38)</f>
        <v>12781.65</v>
      </c>
      <c r="M39" s="64">
        <f>SUM(M38:M38)</f>
        <v>27899.49</v>
      </c>
      <c r="N39" s="4">
        <f>SUM(N38:N38)</f>
        <v>7702.03</v>
      </c>
      <c r="O39" s="4">
        <f>SUM(O38:O38)</f>
        <v>30040.74</v>
      </c>
      <c r="P39" s="4">
        <f>SUM(P38:P38)</f>
        <v>19842.29</v>
      </c>
    </row>
    <row r="40" spans="1:16" x14ac:dyDescent="0.25">
      <c r="A40" s="37"/>
      <c r="B40" s="45" t="s">
        <v>52</v>
      </c>
      <c r="C40" s="32"/>
      <c r="D40" s="32"/>
      <c r="E40" s="13" t="s">
        <v>2</v>
      </c>
      <c r="F40" s="14" t="s">
        <v>3</v>
      </c>
      <c r="G40" s="15" t="s">
        <v>4</v>
      </c>
      <c r="H40" s="42" t="s">
        <v>403</v>
      </c>
      <c r="I40" s="53" t="s">
        <v>559</v>
      </c>
      <c r="J40" s="13" t="s">
        <v>558</v>
      </c>
      <c r="K40" s="60" t="s">
        <v>435</v>
      </c>
      <c r="L40" s="13" t="s">
        <v>558</v>
      </c>
      <c r="M40" s="87" t="s">
        <v>506</v>
      </c>
      <c r="N40" s="13" t="s">
        <v>484</v>
      </c>
      <c r="O40" s="13" t="s">
        <v>450</v>
      </c>
      <c r="P40" s="13" t="s">
        <v>429</v>
      </c>
    </row>
    <row r="41" spans="1:16" ht="15.75" thickBot="1" x14ac:dyDescent="0.3">
      <c r="A41" s="38" t="s">
        <v>52</v>
      </c>
      <c r="B41" s="38" t="s">
        <v>53</v>
      </c>
      <c r="C41" s="33"/>
      <c r="D41" s="33"/>
      <c r="E41" s="16" t="s">
        <v>5</v>
      </c>
      <c r="F41" s="16" t="s">
        <v>5</v>
      </c>
      <c r="G41" s="16" t="s">
        <v>5</v>
      </c>
      <c r="H41" s="43" t="s">
        <v>568</v>
      </c>
      <c r="I41" s="16" t="s">
        <v>430</v>
      </c>
      <c r="J41" s="16" t="s">
        <v>430</v>
      </c>
      <c r="K41" s="61" t="s">
        <v>560</v>
      </c>
      <c r="L41" s="16" t="s">
        <v>431</v>
      </c>
      <c r="M41" s="86" t="s">
        <v>431</v>
      </c>
      <c r="N41" s="16" t="s">
        <v>431</v>
      </c>
      <c r="O41" s="16" t="s">
        <v>431</v>
      </c>
      <c r="P41" s="16" t="s">
        <v>431</v>
      </c>
    </row>
    <row r="42" spans="1:16" ht="15.75" thickBot="1" x14ac:dyDescent="0.3">
      <c r="A42" s="34" t="s">
        <v>65</v>
      </c>
      <c r="B42" s="34" t="s">
        <v>66</v>
      </c>
      <c r="C42" s="35"/>
      <c r="D42" s="35"/>
      <c r="E42" s="5">
        <v>8210.4699999999993</v>
      </c>
      <c r="F42" s="5">
        <v>3998.18</v>
      </c>
      <c r="G42" s="2">
        <v>6562.96</v>
      </c>
      <c r="H42" s="2">
        <v>509.03</v>
      </c>
      <c r="I42" s="2">
        <f>SUM(E42:H42)</f>
        <v>19280.64</v>
      </c>
      <c r="J42" s="2">
        <v>119272.89</v>
      </c>
      <c r="K42" s="59">
        <f t="shared" ref="K42:K49" si="18">SUM(I42/J42)-1</f>
        <v>-0.83834851322878157</v>
      </c>
      <c r="L42" s="2">
        <v>119272.89</v>
      </c>
      <c r="M42" s="41">
        <v>194291.48</v>
      </c>
      <c r="N42" s="2">
        <v>211176.63</v>
      </c>
      <c r="O42" s="2">
        <v>195206.72</v>
      </c>
      <c r="P42" s="2">
        <v>252611.76</v>
      </c>
    </row>
    <row r="43" spans="1:16" ht="15.75" thickBot="1" x14ac:dyDescent="0.3">
      <c r="A43" s="34" t="s">
        <v>67</v>
      </c>
      <c r="B43" s="95" t="s">
        <v>68</v>
      </c>
      <c r="C43" s="96"/>
      <c r="D43" s="97"/>
      <c r="E43" s="3">
        <v>4537.92</v>
      </c>
      <c r="F43" s="3"/>
      <c r="G43" s="2"/>
      <c r="H43" s="2"/>
      <c r="I43" s="2">
        <f>SUM(E43:H43)</f>
        <v>4537.92</v>
      </c>
      <c r="J43" s="2">
        <v>45417.61</v>
      </c>
      <c r="K43" s="59">
        <f t="shared" si="18"/>
        <v>-0.9000845707204761</v>
      </c>
      <c r="L43" s="2">
        <v>45417.61</v>
      </c>
      <c r="M43" s="41">
        <v>126433.57</v>
      </c>
      <c r="N43" s="2">
        <v>129086.22</v>
      </c>
      <c r="O43" s="2">
        <v>141704.76</v>
      </c>
      <c r="P43" s="2">
        <v>167290.95000000001</v>
      </c>
    </row>
    <row r="44" spans="1:16" ht="15.75" thickBot="1" x14ac:dyDescent="0.3">
      <c r="A44" s="34" t="s">
        <v>446</v>
      </c>
      <c r="B44" s="95" t="s">
        <v>413</v>
      </c>
      <c r="C44" s="96"/>
      <c r="D44" s="97"/>
      <c r="E44" s="3"/>
      <c r="F44" s="3"/>
      <c r="G44" s="2"/>
      <c r="H44" s="2"/>
      <c r="I44" s="2"/>
      <c r="J44" s="2"/>
      <c r="K44" s="59"/>
      <c r="L44" s="2"/>
      <c r="M44" s="41"/>
      <c r="N44" s="2"/>
      <c r="O44" s="2">
        <v>95.23</v>
      </c>
      <c r="P44" s="2"/>
    </row>
    <row r="45" spans="1:16" ht="15.75" thickBot="1" x14ac:dyDescent="0.3">
      <c r="A45" s="34" t="s">
        <v>474</v>
      </c>
      <c r="B45" s="95" t="s">
        <v>475</v>
      </c>
      <c r="C45" s="96"/>
      <c r="D45" s="97"/>
      <c r="E45" s="3"/>
      <c r="F45" s="3"/>
      <c r="G45" s="2"/>
      <c r="H45" s="2"/>
      <c r="I45" s="2">
        <f>SUM(E45:H45)</f>
        <v>0</v>
      </c>
      <c r="J45" s="2">
        <v>7210.13</v>
      </c>
      <c r="K45" s="59">
        <f t="shared" ref="K45" si="19">SUM(I45/J45)-1</f>
        <v>-1</v>
      </c>
      <c r="L45" s="2">
        <v>7210.13</v>
      </c>
      <c r="M45" s="41">
        <v>8877.2900000000009</v>
      </c>
      <c r="N45" s="2">
        <v>6985.05</v>
      </c>
      <c r="O45" s="2"/>
      <c r="P45" s="2"/>
    </row>
    <row r="46" spans="1:16" ht="15.75" thickBot="1" x14ac:dyDescent="0.3">
      <c r="A46" s="34" t="s">
        <v>562</v>
      </c>
      <c r="B46" s="95" t="s">
        <v>563</v>
      </c>
      <c r="C46" s="96"/>
      <c r="D46" s="97"/>
      <c r="E46" s="3">
        <v>2458.25</v>
      </c>
      <c r="F46" s="3"/>
      <c r="G46" s="2"/>
      <c r="H46" s="2"/>
      <c r="I46" s="2">
        <f>SUM(E46:H46)</f>
        <v>2458.25</v>
      </c>
      <c r="J46" s="2"/>
      <c r="K46" s="59"/>
      <c r="L46" s="2"/>
      <c r="M46" s="41"/>
      <c r="N46" s="2"/>
      <c r="O46" s="2"/>
      <c r="P46" s="2"/>
    </row>
    <row r="47" spans="1:16" ht="15.75" thickBot="1" x14ac:dyDescent="0.3">
      <c r="A47" s="34" t="s">
        <v>498</v>
      </c>
      <c r="B47" s="95" t="s">
        <v>499</v>
      </c>
      <c r="C47" s="96"/>
      <c r="D47" s="97"/>
      <c r="E47" s="3"/>
      <c r="F47" s="3"/>
      <c r="G47" s="2"/>
      <c r="H47" s="2"/>
      <c r="I47" s="2">
        <f>SUM(E47:H47)</f>
        <v>0</v>
      </c>
      <c r="J47" s="2">
        <v>6300.74</v>
      </c>
      <c r="K47" s="59">
        <f t="shared" ref="K47" si="20">SUM(I47/J47)-1</f>
        <v>-1</v>
      </c>
      <c r="L47" s="2">
        <v>6300.74</v>
      </c>
      <c r="M47" s="41">
        <v>6332.29</v>
      </c>
      <c r="N47" s="2"/>
      <c r="O47" s="2"/>
      <c r="P47" s="2"/>
    </row>
    <row r="48" spans="1:16" ht="15.75" thickBot="1" x14ac:dyDescent="0.3">
      <c r="A48" s="34" t="s">
        <v>575</v>
      </c>
      <c r="B48" s="101" t="s">
        <v>331</v>
      </c>
      <c r="C48" s="102"/>
      <c r="D48" s="103"/>
      <c r="E48" s="3">
        <v>2755.52</v>
      </c>
      <c r="F48" s="3">
        <v>530</v>
      </c>
      <c r="G48" s="2"/>
      <c r="H48" s="2"/>
      <c r="I48" s="2">
        <f>SUM(E48:H48)</f>
        <v>3285.52</v>
      </c>
      <c r="J48" s="2">
        <v>0</v>
      </c>
      <c r="K48" s="59"/>
      <c r="L48" s="2">
        <v>6300.74</v>
      </c>
      <c r="M48" s="41">
        <v>6332.29</v>
      </c>
      <c r="N48" s="2"/>
      <c r="O48" s="2"/>
      <c r="P48" s="2"/>
    </row>
    <row r="49" spans="1:16" ht="15.75" thickBot="1" x14ac:dyDescent="0.3">
      <c r="A49" s="30" t="s">
        <v>9</v>
      </c>
      <c r="B49" s="46"/>
      <c r="C49" s="31"/>
      <c r="D49" s="31"/>
      <c r="E49" s="4">
        <f t="shared" ref="E49:I49" si="21">SUM(E42:E48)</f>
        <v>17962.16</v>
      </c>
      <c r="F49" s="4">
        <f t="shared" si="21"/>
        <v>4528.18</v>
      </c>
      <c r="G49" s="4">
        <f t="shared" si="21"/>
        <v>6562.96</v>
      </c>
      <c r="H49" s="4">
        <f t="shared" si="21"/>
        <v>509.03</v>
      </c>
      <c r="I49" s="4">
        <f t="shared" si="21"/>
        <v>29562.329999999998</v>
      </c>
      <c r="J49" s="4">
        <f>SUM(J42:J48)</f>
        <v>178201.37</v>
      </c>
      <c r="K49" s="65">
        <f t="shared" si="18"/>
        <v>-0.8341071676384979</v>
      </c>
      <c r="L49" s="4">
        <f t="shared" ref="L49" si="22">SUM(L42:L48)</f>
        <v>184502.11</v>
      </c>
      <c r="M49" s="64">
        <f t="shared" ref="M49" si="23">SUM(M42:M48)</f>
        <v>342266.92</v>
      </c>
      <c r="N49" s="4">
        <f t="shared" ref="N49" si="24">SUM(N42:N48)</f>
        <v>347247.89999999997</v>
      </c>
      <c r="O49" s="4">
        <f t="shared" ref="O49" si="25">SUM(O42:O48)</f>
        <v>337006.70999999996</v>
      </c>
      <c r="P49" s="4">
        <f t="shared" ref="P49" si="26">SUM(P42:P48)</f>
        <v>419902.71</v>
      </c>
    </row>
    <row r="50" spans="1:16" ht="15.75" thickBot="1" x14ac:dyDescent="0.3">
      <c r="A50" s="111" t="s">
        <v>330</v>
      </c>
      <c r="B50" s="111"/>
      <c r="C50" s="111"/>
      <c r="D50" s="111"/>
      <c r="E50" s="18"/>
      <c r="F50" s="18"/>
      <c r="G50" s="19"/>
      <c r="H50" s="19"/>
      <c r="I50" s="18"/>
      <c r="J50" s="18"/>
      <c r="K50" s="18"/>
      <c r="L50" s="19"/>
      <c r="M50" s="19"/>
      <c r="N50" s="19"/>
      <c r="O50" s="19"/>
    </row>
    <row r="51" spans="1:16" x14ac:dyDescent="0.25">
      <c r="A51" s="37"/>
      <c r="B51" s="45" t="s">
        <v>52</v>
      </c>
      <c r="C51" s="32"/>
      <c r="D51" s="32"/>
      <c r="E51" s="13" t="s">
        <v>2</v>
      </c>
      <c r="F51" s="14" t="s">
        <v>3</v>
      </c>
      <c r="G51" s="15" t="s">
        <v>4</v>
      </c>
      <c r="H51" s="42" t="s">
        <v>403</v>
      </c>
      <c r="I51" s="53" t="s">
        <v>559</v>
      </c>
      <c r="J51" s="13" t="s">
        <v>558</v>
      </c>
      <c r="K51" s="60" t="s">
        <v>435</v>
      </c>
      <c r="L51" s="13" t="s">
        <v>558</v>
      </c>
      <c r="M51" s="87" t="s">
        <v>506</v>
      </c>
      <c r="N51" s="13" t="s">
        <v>484</v>
      </c>
      <c r="O51" s="13" t="s">
        <v>450</v>
      </c>
      <c r="P51" s="13" t="s">
        <v>429</v>
      </c>
    </row>
    <row r="52" spans="1:16" ht="15.75" thickBot="1" x14ac:dyDescent="0.3">
      <c r="A52" s="38" t="s">
        <v>52</v>
      </c>
      <c r="B52" s="38" t="s">
        <v>53</v>
      </c>
      <c r="C52" s="33"/>
      <c r="D52" s="33"/>
      <c r="E52" s="16" t="s">
        <v>5</v>
      </c>
      <c r="F52" s="16" t="s">
        <v>5</v>
      </c>
      <c r="G52" s="16" t="s">
        <v>5</v>
      </c>
      <c r="H52" s="43" t="s">
        <v>568</v>
      </c>
      <c r="I52" s="16" t="s">
        <v>430</v>
      </c>
      <c r="J52" s="16" t="s">
        <v>430</v>
      </c>
      <c r="K52" s="61" t="s">
        <v>560</v>
      </c>
      <c r="L52" s="16" t="s">
        <v>431</v>
      </c>
      <c r="M52" s="86" t="s">
        <v>431</v>
      </c>
      <c r="N52" s="16" t="s">
        <v>431</v>
      </c>
      <c r="O52" s="16" t="s">
        <v>431</v>
      </c>
      <c r="P52" s="16" t="s">
        <v>431</v>
      </c>
    </row>
    <row r="53" spans="1:16" ht="15.75" thickBot="1" x14ac:dyDescent="0.3">
      <c r="A53" s="34" t="s">
        <v>350</v>
      </c>
      <c r="B53" s="98" t="s">
        <v>351</v>
      </c>
      <c r="C53" s="99"/>
      <c r="D53" s="100"/>
      <c r="E53" s="3"/>
      <c r="F53" s="57"/>
      <c r="G53" s="2"/>
      <c r="H53" s="41"/>
      <c r="I53" s="2">
        <f>SUM(E53:H53)</f>
        <v>0</v>
      </c>
      <c r="J53" s="2"/>
      <c r="K53" s="59"/>
      <c r="L53" s="2"/>
      <c r="M53" s="41"/>
      <c r="N53" s="2">
        <v>93.24</v>
      </c>
      <c r="O53" s="2">
        <v>10959.71</v>
      </c>
      <c r="P53" s="2">
        <v>14603.25</v>
      </c>
    </row>
    <row r="54" spans="1:16" ht="15.75" thickBot="1" x14ac:dyDescent="0.3">
      <c r="A54" s="34" t="s">
        <v>465</v>
      </c>
      <c r="B54" s="95" t="s">
        <v>466</v>
      </c>
      <c r="C54" s="96"/>
      <c r="D54" s="97"/>
      <c r="E54" s="3"/>
      <c r="F54" s="57"/>
      <c r="G54" s="2"/>
      <c r="H54" s="41"/>
      <c r="I54" s="2">
        <f>SUM(E54:H54)</f>
        <v>0</v>
      </c>
      <c r="J54" s="2"/>
      <c r="K54" s="59"/>
      <c r="L54" s="2"/>
      <c r="M54" s="41"/>
      <c r="N54" s="2"/>
      <c r="O54" s="2"/>
      <c r="P54" s="2"/>
    </row>
    <row r="55" spans="1:16" ht="15.75" thickBot="1" x14ac:dyDescent="0.3">
      <c r="A55" s="34" t="s">
        <v>70</v>
      </c>
      <c r="B55" s="76" t="s">
        <v>331</v>
      </c>
      <c r="C55" s="77"/>
      <c r="D55" s="78"/>
      <c r="E55" s="3"/>
      <c r="F55" s="5"/>
      <c r="G55" s="2"/>
      <c r="H55" s="2"/>
      <c r="I55" s="2">
        <f>SUM(E55:H55)</f>
        <v>0</v>
      </c>
      <c r="J55" s="2">
        <v>83026.84</v>
      </c>
      <c r="K55" s="59">
        <f t="shared" ref="K55:K58" si="27">SUM(I55/J55)-1</f>
        <v>-1</v>
      </c>
      <c r="L55" s="2">
        <v>83026.84</v>
      </c>
      <c r="M55" s="41">
        <v>75757.72</v>
      </c>
      <c r="N55" s="2">
        <v>107039.74</v>
      </c>
      <c r="O55" s="2">
        <v>108530.4</v>
      </c>
      <c r="P55" s="2">
        <v>77218.429999999993</v>
      </c>
    </row>
    <row r="56" spans="1:16" ht="15.75" thickBot="1" x14ac:dyDescent="0.3">
      <c r="A56" s="34" t="s">
        <v>436</v>
      </c>
      <c r="B56" s="95" t="s">
        <v>437</v>
      </c>
      <c r="C56" s="96"/>
      <c r="D56" s="97"/>
      <c r="E56" s="3"/>
      <c r="F56" s="3"/>
      <c r="G56" s="2"/>
      <c r="H56" s="2"/>
      <c r="I56" s="2">
        <f>SUM(E56:H56)</f>
        <v>0</v>
      </c>
      <c r="J56" s="2"/>
      <c r="K56" s="59"/>
      <c r="L56" s="2"/>
      <c r="M56" s="41"/>
      <c r="N56" s="2">
        <v>5505.17</v>
      </c>
      <c r="O56" s="2">
        <v>4318.28</v>
      </c>
      <c r="P56" s="2">
        <v>0</v>
      </c>
    </row>
    <row r="57" spans="1:16" ht="15.75" thickBot="1" x14ac:dyDescent="0.3">
      <c r="A57" s="34" t="s">
        <v>447</v>
      </c>
      <c r="B57" s="95" t="s">
        <v>508</v>
      </c>
      <c r="C57" s="96"/>
      <c r="D57" s="97"/>
      <c r="E57" s="3"/>
      <c r="F57" s="3"/>
      <c r="G57" s="2"/>
      <c r="H57" s="2"/>
      <c r="I57" s="2">
        <f>SUM(E57:H57)</f>
        <v>0</v>
      </c>
      <c r="J57" s="2">
        <v>63568.6</v>
      </c>
      <c r="K57" s="59">
        <f t="shared" si="27"/>
        <v>-1</v>
      </c>
      <c r="L57" s="2">
        <v>63568.6</v>
      </c>
      <c r="M57" s="41">
        <v>85912.75</v>
      </c>
      <c r="N57" s="2">
        <v>67904.39</v>
      </c>
      <c r="O57" s="2">
        <v>57626.720000000001</v>
      </c>
      <c r="P57" s="2">
        <v>73713.53</v>
      </c>
    </row>
    <row r="58" spans="1:16" ht="15.75" thickBot="1" x14ac:dyDescent="0.3">
      <c r="A58" s="25" t="s">
        <v>332</v>
      </c>
      <c r="B58" s="48"/>
      <c r="C58" s="26"/>
      <c r="D58" s="26"/>
      <c r="E58" s="27">
        <f>SUM(E53:E57)</f>
        <v>0</v>
      </c>
      <c r="F58" s="27">
        <f t="shared" ref="F58:I58" si="28">SUM(F53:F57)</f>
        <v>0</v>
      </c>
      <c r="G58" s="27">
        <f t="shared" si="28"/>
        <v>0</v>
      </c>
      <c r="H58" s="27">
        <f>SUM(H53:H57)</f>
        <v>0</v>
      </c>
      <c r="I58" s="27">
        <f t="shared" si="28"/>
        <v>0</v>
      </c>
      <c r="J58" s="27">
        <f>SUM(J53:J57)</f>
        <v>146595.44</v>
      </c>
      <c r="K58" s="65">
        <f t="shared" si="27"/>
        <v>-1</v>
      </c>
      <c r="L58" s="27">
        <f>SUM(L53:L57)</f>
        <v>146595.44</v>
      </c>
      <c r="M58" s="88">
        <f>SUM(M53:M57)</f>
        <v>161670.47</v>
      </c>
      <c r="N58" s="27">
        <f>SUM(N53:N57)</f>
        <v>180542.54</v>
      </c>
      <c r="O58" s="27">
        <f>SUM(O53:O57)</f>
        <v>181435.11</v>
      </c>
      <c r="P58" s="27">
        <f>SUM(P53:P57)</f>
        <v>165535.21</v>
      </c>
    </row>
    <row r="59" spans="1:16" ht="15.75" thickBot="1" x14ac:dyDescent="0.3">
      <c r="A59" s="36" t="s">
        <v>10</v>
      </c>
      <c r="B59" s="10"/>
      <c r="C59" s="28"/>
      <c r="D59" s="28"/>
      <c r="E59" s="11"/>
      <c r="F59" s="11"/>
      <c r="G59" s="11"/>
      <c r="H59" s="11"/>
      <c r="I59" s="11"/>
      <c r="J59" s="11"/>
      <c r="K59" s="11"/>
      <c r="L59" s="11"/>
      <c r="M59" s="18"/>
      <c r="N59" s="11"/>
      <c r="O59" s="11"/>
    </row>
    <row r="60" spans="1:16" x14ac:dyDescent="0.25">
      <c r="A60" s="37"/>
      <c r="B60" s="45" t="s">
        <v>52</v>
      </c>
      <c r="C60" s="32"/>
      <c r="D60" s="32"/>
      <c r="E60" s="13" t="s">
        <v>2</v>
      </c>
      <c r="F60" s="14" t="s">
        <v>3</v>
      </c>
      <c r="G60" s="15" t="s">
        <v>4</v>
      </c>
      <c r="H60" s="42" t="s">
        <v>403</v>
      </c>
      <c r="I60" s="53" t="s">
        <v>559</v>
      </c>
      <c r="J60" s="13" t="s">
        <v>558</v>
      </c>
      <c r="K60" s="60" t="s">
        <v>435</v>
      </c>
      <c r="L60" s="13" t="s">
        <v>558</v>
      </c>
      <c r="M60" s="87" t="s">
        <v>506</v>
      </c>
      <c r="N60" s="13" t="s">
        <v>484</v>
      </c>
      <c r="O60" s="13" t="s">
        <v>450</v>
      </c>
      <c r="P60" s="13" t="s">
        <v>429</v>
      </c>
    </row>
    <row r="61" spans="1:16" ht="15.75" thickBot="1" x14ac:dyDescent="0.3">
      <c r="A61" s="38" t="s">
        <v>52</v>
      </c>
      <c r="B61" s="38" t="s">
        <v>53</v>
      </c>
      <c r="C61" s="33"/>
      <c r="D61" s="33"/>
      <c r="E61" s="16" t="s">
        <v>5</v>
      </c>
      <c r="F61" s="16" t="s">
        <v>5</v>
      </c>
      <c r="G61" s="16" t="s">
        <v>5</v>
      </c>
      <c r="H61" s="43" t="s">
        <v>568</v>
      </c>
      <c r="I61" s="16" t="s">
        <v>430</v>
      </c>
      <c r="J61" s="16" t="s">
        <v>430</v>
      </c>
      <c r="K61" s="61" t="s">
        <v>560</v>
      </c>
      <c r="L61" s="16" t="s">
        <v>431</v>
      </c>
      <c r="M61" s="86" t="s">
        <v>431</v>
      </c>
      <c r="N61" s="16" t="s">
        <v>431</v>
      </c>
      <c r="O61" s="16" t="s">
        <v>431</v>
      </c>
      <c r="P61" s="16" t="s">
        <v>431</v>
      </c>
    </row>
    <row r="62" spans="1:16" ht="15.75" thickBot="1" x14ac:dyDescent="0.3">
      <c r="A62" s="34" t="s">
        <v>71</v>
      </c>
      <c r="B62" s="98" t="s">
        <v>72</v>
      </c>
      <c r="C62" s="99"/>
      <c r="D62" s="100"/>
      <c r="E62" s="3">
        <v>630.08000000000004</v>
      </c>
      <c r="F62" s="3"/>
      <c r="G62" s="2">
        <v>68763.09</v>
      </c>
      <c r="H62" s="2">
        <v>269619.40999999997</v>
      </c>
      <c r="I62" s="2">
        <f>SUM(E62:H62)</f>
        <v>339012.57999999996</v>
      </c>
      <c r="J62" s="2">
        <v>489923.9</v>
      </c>
      <c r="K62" s="59">
        <f t="shared" ref="K62:K65" si="29">SUM(I62/J62)-1</f>
        <v>-0.30803012467854718</v>
      </c>
      <c r="L62" s="2">
        <v>489923.9</v>
      </c>
      <c r="M62" s="41">
        <v>2444634.83</v>
      </c>
      <c r="N62" s="2">
        <v>2614848.66</v>
      </c>
      <c r="O62" s="2">
        <v>2538282.41</v>
      </c>
      <c r="P62" s="2">
        <v>2379004.5699999998</v>
      </c>
    </row>
    <row r="63" spans="1:16" ht="15.75" thickBot="1" x14ac:dyDescent="0.3">
      <c r="A63" s="34" t="s">
        <v>356</v>
      </c>
      <c r="B63" s="95" t="s">
        <v>357</v>
      </c>
      <c r="C63" s="96"/>
      <c r="D63" s="97"/>
      <c r="E63" s="3">
        <v>2221.9299999999998</v>
      </c>
      <c r="F63" s="3"/>
      <c r="G63" s="2"/>
      <c r="H63" s="2"/>
      <c r="I63" s="2">
        <f t="shared" ref="I63:I64" si="30">SUM(E63:H63)</f>
        <v>2221.9299999999998</v>
      </c>
      <c r="J63" s="2">
        <v>17470.84</v>
      </c>
      <c r="K63" s="59">
        <f t="shared" si="29"/>
        <v>-0.8728206543016821</v>
      </c>
      <c r="L63" s="2">
        <v>17470.84</v>
      </c>
      <c r="M63" s="41">
        <v>23401.42</v>
      </c>
      <c r="N63" s="2">
        <v>8550.99</v>
      </c>
      <c r="O63" s="2">
        <v>4469</v>
      </c>
      <c r="P63" s="2">
        <v>8145.13</v>
      </c>
    </row>
    <row r="64" spans="1:16" ht="15.75" thickBot="1" x14ac:dyDescent="0.3">
      <c r="A64" s="34" t="s">
        <v>73</v>
      </c>
      <c r="B64" s="95" t="s">
        <v>74</v>
      </c>
      <c r="C64" s="96"/>
      <c r="D64" s="97"/>
      <c r="E64" s="3"/>
      <c r="F64" s="3"/>
      <c r="G64" s="2"/>
      <c r="H64" s="2"/>
      <c r="I64" s="2">
        <f t="shared" si="30"/>
        <v>0</v>
      </c>
      <c r="J64" s="2"/>
      <c r="K64" s="59"/>
      <c r="L64" s="2"/>
      <c r="M64" s="41"/>
      <c r="N64" s="2"/>
      <c r="O64" s="2"/>
      <c r="P64" s="2"/>
    </row>
    <row r="65" spans="1:16" ht="15.75" thickBot="1" x14ac:dyDescent="0.3">
      <c r="A65" s="30" t="s">
        <v>11</v>
      </c>
      <c r="B65" s="46"/>
      <c r="C65" s="31"/>
      <c r="D65" s="31"/>
      <c r="E65" s="4">
        <f>SUM(E62:E64)</f>
        <v>2852.0099999999998</v>
      </c>
      <c r="F65" s="4">
        <f t="shared" ref="F65:I65" si="31">SUM(F62:F64)</f>
        <v>0</v>
      </c>
      <c r="G65" s="4">
        <f t="shared" si="31"/>
        <v>68763.09</v>
      </c>
      <c r="H65" s="4">
        <f>SUM(H62:H64)</f>
        <v>269619.40999999997</v>
      </c>
      <c r="I65" s="4">
        <f t="shared" si="31"/>
        <v>341234.50999999995</v>
      </c>
      <c r="J65" s="4">
        <f>SUM(J62:J64)</f>
        <v>507394.74000000005</v>
      </c>
      <c r="K65" s="65">
        <f t="shared" si="29"/>
        <v>-0.32747724188074967</v>
      </c>
      <c r="L65" s="4">
        <f>SUM(L62:L64)</f>
        <v>507394.74000000005</v>
      </c>
      <c r="M65" s="64">
        <f>SUM(M62:M64)</f>
        <v>2468036.25</v>
      </c>
      <c r="N65" s="4">
        <f>SUM(N62:N64)</f>
        <v>2623399.6500000004</v>
      </c>
      <c r="O65" s="4">
        <f>SUM(O62:O64)</f>
        <v>2542751.41</v>
      </c>
      <c r="P65" s="4">
        <f>SUM(P62:P64)</f>
        <v>2387149.6999999997</v>
      </c>
    </row>
    <row r="66" spans="1:16" ht="15.75" thickBot="1" x14ac:dyDescent="0.3">
      <c r="A66" s="39" t="s">
        <v>12</v>
      </c>
      <c r="B66" s="47"/>
      <c r="C66" s="29"/>
      <c r="D66" s="29"/>
      <c r="E66" s="18"/>
      <c r="F66" s="18"/>
      <c r="G66" s="19"/>
      <c r="H66" s="19"/>
      <c r="I66" s="18"/>
      <c r="J66" s="18"/>
      <c r="K66" s="18"/>
      <c r="L66" s="19"/>
      <c r="M66" s="19"/>
      <c r="N66" s="19"/>
      <c r="O66" s="19"/>
    </row>
    <row r="67" spans="1:16" x14ac:dyDescent="0.25">
      <c r="A67" s="37"/>
      <c r="B67" s="45" t="s">
        <v>52</v>
      </c>
      <c r="C67" s="32"/>
      <c r="D67" s="32"/>
      <c r="E67" s="13" t="s">
        <v>2</v>
      </c>
      <c r="F67" s="14" t="s">
        <v>3</v>
      </c>
      <c r="G67" s="15" t="s">
        <v>4</v>
      </c>
      <c r="H67" s="42" t="s">
        <v>403</v>
      </c>
      <c r="I67" s="53" t="s">
        <v>559</v>
      </c>
      <c r="J67" s="13" t="s">
        <v>558</v>
      </c>
      <c r="K67" s="60" t="s">
        <v>435</v>
      </c>
      <c r="L67" s="13" t="s">
        <v>558</v>
      </c>
      <c r="M67" s="87" t="s">
        <v>506</v>
      </c>
      <c r="N67" s="13" t="s">
        <v>484</v>
      </c>
      <c r="O67" s="13" t="s">
        <v>450</v>
      </c>
      <c r="P67" s="13" t="s">
        <v>429</v>
      </c>
    </row>
    <row r="68" spans="1:16" ht="15.75" thickBot="1" x14ac:dyDescent="0.3">
      <c r="A68" s="38" t="s">
        <v>52</v>
      </c>
      <c r="B68" s="38" t="s">
        <v>53</v>
      </c>
      <c r="C68" s="33"/>
      <c r="D68" s="33"/>
      <c r="E68" s="16" t="s">
        <v>5</v>
      </c>
      <c r="F68" s="16" t="s">
        <v>5</v>
      </c>
      <c r="G68" s="16" t="s">
        <v>5</v>
      </c>
      <c r="H68" s="43" t="s">
        <v>568</v>
      </c>
      <c r="I68" s="16" t="s">
        <v>430</v>
      </c>
      <c r="J68" s="16" t="s">
        <v>430</v>
      </c>
      <c r="K68" s="61" t="s">
        <v>560</v>
      </c>
      <c r="L68" s="16" t="s">
        <v>431</v>
      </c>
      <c r="M68" s="86" t="s">
        <v>431</v>
      </c>
      <c r="N68" s="16" t="s">
        <v>431</v>
      </c>
      <c r="O68" s="16" t="s">
        <v>431</v>
      </c>
      <c r="P68" s="16" t="s">
        <v>431</v>
      </c>
    </row>
    <row r="69" spans="1:16" ht="15.75" thickBot="1" x14ac:dyDescent="0.3">
      <c r="A69" s="34" t="s">
        <v>75</v>
      </c>
      <c r="B69" s="98" t="s">
        <v>76</v>
      </c>
      <c r="C69" s="99"/>
      <c r="D69" s="100"/>
      <c r="E69" s="3">
        <v>89.99</v>
      </c>
      <c r="F69" s="3"/>
      <c r="G69" s="2"/>
      <c r="H69" s="2"/>
      <c r="I69" s="2">
        <f>SUM(E69:H69)</f>
        <v>89.99</v>
      </c>
      <c r="J69" s="2">
        <v>34023.300000000003</v>
      </c>
      <c r="K69" s="59">
        <f t="shared" ref="K69:K76" si="32">SUM(I69/J69)-1</f>
        <v>-0.99735504786425777</v>
      </c>
      <c r="L69" s="2">
        <v>34023.300000000003</v>
      </c>
      <c r="M69" s="41">
        <v>50334.559999999998</v>
      </c>
      <c r="N69" s="2">
        <v>34021.72</v>
      </c>
      <c r="O69" s="2">
        <v>47264.74</v>
      </c>
      <c r="P69" s="2">
        <v>42527.76</v>
      </c>
    </row>
    <row r="70" spans="1:16" ht="15.75" thickBot="1" x14ac:dyDescent="0.3">
      <c r="A70" s="34" t="s">
        <v>273</v>
      </c>
      <c r="B70" s="95" t="s">
        <v>274</v>
      </c>
      <c r="C70" s="96"/>
      <c r="D70" s="97"/>
      <c r="E70" s="3">
        <v>700</v>
      </c>
      <c r="F70" s="57"/>
      <c r="G70" s="2"/>
      <c r="H70" s="2"/>
      <c r="I70" s="2">
        <f t="shared" ref="I70:I75" si="33">SUM(E70:H70)</f>
        <v>700</v>
      </c>
      <c r="J70" s="2">
        <v>13722.92</v>
      </c>
      <c r="K70" s="59">
        <f t="shared" si="32"/>
        <v>-0.94899044809705224</v>
      </c>
      <c r="L70" s="2">
        <v>13722.92</v>
      </c>
      <c r="M70" s="41">
        <v>20097.57</v>
      </c>
      <c r="N70" s="2">
        <v>43944.62</v>
      </c>
      <c r="O70" s="2">
        <v>43879.69</v>
      </c>
      <c r="P70" s="2">
        <v>50698.22</v>
      </c>
    </row>
    <row r="71" spans="1:16" ht="15.75" thickBot="1" x14ac:dyDescent="0.3">
      <c r="A71" s="34" t="s">
        <v>358</v>
      </c>
      <c r="B71" s="95" t="s">
        <v>359</v>
      </c>
      <c r="C71" s="96"/>
      <c r="D71" s="97"/>
      <c r="E71" s="3">
        <v>110.88</v>
      </c>
      <c r="F71" s="3"/>
      <c r="G71" s="2"/>
      <c r="H71" s="2"/>
      <c r="I71" s="2">
        <f t="shared" si="33"/>
        <v>110.88</v>
      </c>
      <c r="J71" s="2">
        <v>8304.7199999999993</v>
      </c>
      <c r="K71" s="59">
        <f t="shared" si="32"/>
        <v>-0.98664855648354188</v>
      </c>
      <c r="L71" s="2">
        <v>8304.7199999999993</v>
      </c>
      <c r="M71" s="41">
        <v>14638.27</v>
      </c>
      <c r="N71" s="2">
        <v>13186.2</v>
      </c>
      <c r="O71" s="2">
        <v>22100.73</v>
      </c>
      <c r="P71" s="2">
        <v>23137.08</v>
      </c>
    </row>
    <row r="72" spans="1:16" ht="15.75" thickBot="1" x14ac:dyDescent="0.3">
      <c r="A72" s="34" t="s">
        <v>77</v>
      </c>
      <c r="B72" s="95" t="s">
        <v>78</v>
      </c>
      <c r="C72" s="96"/>
      <c r="D72" s="97"/>
      <c r="E72" s="3">
        <v>1302.7</v>
      </c>
      <c r="F72" s="3"/>
      <c r="G72" s="2"/>
      <c r="H72" s="2"/>
      <c r="I72" s="2">
        <f t="shared" si="33"/>
        <v>1302.7</v>
      </c>
      <c r="J72" s="2">
        <v>9060.5400000000009</v>
      </c>
      <c r="K72" s="59">
        <f t="shared" si="32"/>
        <v>-0.85622269754341351</v>
      </c>
      <c r="L72" s="2">
        <v>9060.5400000000009</v>
      </c>
      <c r="M72" s="41">
        <v>19513.45</v>
      </c>
      <c r="N72" s="2">
        <v>20964.38</v>
      </c>
      <c r="O72" s="2">
        <v>28415.65</v>
      </c>
      <c r="P72" s="2">
        <v>23899.03</v>
      </c>
    </row>
    <row r="73" spans="1:16" ht="15.75" thickBot="1" x14ac:dyDescent="0.3">
      <c r="A73" s="34" t="s">
        <v>79</v>
      </c>
      <c r="B73" s="95" t="s">
        <v>80</v>
      </c>
      <c r="C73" s="96"/>
      <c r="D73" s="97"/>
      <c r="E73" s="3">
        <v>1600.95</v>
      </c>
      <c r="F73" s="3"/>
      <c r="G73" s="2"/>
      <c r="H73" s="2"/>
      <c r="I73" s="2">
        <f t="shared" si="33"/>
        <v>1600.95</v>
      </c>
      <c r="J73" s="2">
        <v>10321.969999999999</v>
      </c>
      <c r="K73" s="59">
        <f t="shared" si="32"/>
        <v>-0.84489879354425557</v>
      </c>
      <c r="L73" s="2">
        <v>10321.969999999999</v>
      </c>
      <c r="M73" s="41">
        <v>19892.810000000001</v>
      </c>
      <c r="N73" s="2">
        <v>18037.87</v>
      </c>
      <c r="O73" s="2">
        <v>24492.42</v>
      </c>
      <c r="P73" s="2">
        <v>10627.97</v>
      </c>
    </row>
    <row r="74" spans="1:16" ht="15.75" thickBot="1" x14ac:dyDescent="0.3">
      <c r="A74" s="34" t="s">
        <v>81</v>
      </c>
      <c r="B74" s="95" t="s">
        <v>82</v>
      </c>
      <c r="C74" s="96"/>
      <c r="D74" s="97"/>
      <c r="E74" s="3"/>
      <c r="F74" s="3"/>
      <c r="G74" s="2"/>
      <c r="H74" s="2"/>
      <c r="I74" s="2">
        <f t="shared" si="33"/>
        <v>0</v>
      </c>
      <c r="J74" s="2">
        <v>6359.57</v>
      </c>
      <c r="K74" s="59">
        <f t="shared" si="32"/>
        <v>-1</v>
      </c>
      <c r="L74" s="2">
        <v>6359.57</v>
      </c>
      <c r="M74" s="41">
        <v>7586.24</v>
      </c>
      <c r="N74" s="2">
        <v>12429.32</v>
      </c>
      <c r="O74" s="2">
        <v>14023.41</v>
      </c>
      <c r="P74" s="2">
        <v>10725.9</v>
      </c>
    </row>
    <row r="75" spans="1:16" ht="15.75" thickBot="1" x14ac:dyDescent="0.3">
      <c r="A75" s="34" t="s">
        <v>375</v>
      </c>
      <c r="B75" s="34" t="s">
        <v>376</v>
      </c>
      <c r="C75" s="35"/>
      <c r="D75" s="35"/>
      <c r="E75" s="3"/>
      <c r="F75" s="3"/>
      <c r="G75" s="2"/>
      <c r="H75" s="2"/>
      <c r="I75" s="2">
        <f t="shared" si="33"/>
        <v>0</v>
      </c>
      <c r="J75" s="2">
        <v>1209.3900000000001</v>
      </c>
      <c r="K75" s="59">
        <f t="shared" si="32"/>
        <v>-1</v>
      </c>
      <c r="L75" s="2">
        <v>1209.3900000000001</v>
      </c>
      <c r="M75" s="41"/>
      <c r="N75" s="2"/>
      <c r="O75" s="2">
        <v>886.75</v>
      </c>
      <c r="P75" s="2">
        <v>3222.6</v>
      </c>
    </row>
    <row r="76" spans="1:16" ht="15.75" thickBot="1" x14ac:dyDescent="0.3">
      <c r="A76" s="25" t="s">
        <v>13</v>
      </c>
      <c r="B76" s="48"/>
      <c r="C76" s="26"/>
      <c r="D76" s="26"/>
      <c r="E76" s="27">
        <f>SUM(E69:E75)</f>
        <v>3804.5200000000004</v>
      </c>
      <c r="F76" s="27">
        <f t="shared" ref="F76:I76" si="34">SUM(F69:F75)</f>
        <v>0</v>
      </c>
      <c r="G76" s="27">
        <f t="shared" si="34"/>
        <v>0</v>
      </c>
      <c r="H76" s="27">
        <f>SUM(H69:H75)</f>
        <v>0</v>
      </c>
      <c r="I76" s="27">
        <f t="shared" si="34"/>
        <v>3804.5200000000004</v>
      </c>
      <c r="J76" s="27">
        <f>SUM(J69:J75)</f>
        <v>83002.409999999989</v>
      </c>
      <c r="K76" s="65">
        <f t="shared" si="32"/>
        <v>-0.95416374054681063</v>
      </c>
      <c r="L76" s="27">
        <f>SUM(L69:L75)</f>
        <v>83002.409999999989</v>
      </c>
      <c r="M76" s="88">
        <f>SUM(M69:M75)</f>
        <v>132062.9</v>
      </c>
      <c r="N76" s="27">
        <f>SUM(N69:N75)</f>
        <v>142584.10999999999</v>
      </c>
      <c r="O76" s="27">
        <f>SUM(O69:O75)</f>
        <v>181063.38999999998</v>
      </c>
      <c r="P76" s="27">
        <f>SUM(P69:P75)</f>
        <v>164838.56000000003</v>
      </c>
    </row>
    <row r="77" spans="1:16" ht="15.75" thickBot="1" x14ac:dyDescent="0.3">
      <c r="A77" s="39" t="s">
        <v>258</v>
      </c>
      <c r="B77" s="47"/>
      <c r="C77" s="29"/>
      <c r="D77" s="29"/>
      <c r="E77" s="18"/>
      <c r="F77" s="18"/>
      <c r="G77" s="19"/>
      <c r="H77" s="19"/>
      <c r="I77" s="18"/>
      <c r="J77" s="18"/>
      <c r="K77" s="18"/>
      <c r="L77" s="19"/>
      <c r="M77" s="19"/>
      <c r="N77" s="19"/>
      <c r="O77" s="19"/>
    </row>
    <row r="78" spans="1:16" x14ac:dyDescent="0.25">
      <c r="A78" s="37"/>
      <c r="B78" s="45" t="s">
        <v>52</v>
      </c>
      <c r="C78" s="32"/>
      <c r="D78" s="32"/>
      <c r="E78" s="13" t="s">
        <v>2</v>
      </c>
      <c r="F78" s="14" t="s">
        <v>3</v>
      </c>
      <c r="G78" s="15" t="s">
        <v>4</v>
      </c>
      <c r="H78" s="42" t="s">
        <v>403</v>
      </c>
      <c r="I78" s="53" t="s">
        <v>559</v>
      </c>
      <c r="J78" s="13" t="s">
        <v>558</v>
      </c>
      <c r="K78" s="60" t="s">
        <v>435</v>
      </c>
      <c r="L78" s="13" t="s">
        <v>558</v>
      </c>
      <c r="M78" s="87" t="s">
        <v>506</v>
      </c>
      <c r="N78" s="13" t="s">
        <v>484</v>
      </c>
      <c r="O78" s="13" t="s">
        <v>450</v>
      </c>
      <c r="P78" s="13" t="s">
        <v>429</v>
      </c>
    </row>
    <row r="79" spans="1:16" ht="15.75" thickBot="1" x14ac:dyDescent="0.3">
      <c r="A79" s="38" t="s">
        <v>52</v>
      </c>
      <c r="B79" s="38" t="s">
        <v>53</v>
      </c>
      <c r="C79" s="33"/>
      <c r="D79" s="33"/>
      <c r="E79" s="16" t="s">
        <v>5</v>
      </c>
      <c r="F79" s="16" t="s">
        <v>5</v>
      </c>
      <c r="G79" s="16" t="s">
        <v>5</v>
      </c>
      <c r="H79" s="43" t="s">
        <v>568</v>
      </c>
      <c r="I79" s="16" t="s">
        <v>430</v>
      </c>
      <c r="J79" s="16" t="s">
        <v>430</v>
      </c>
      <c r="K79" s="61" t="s">
        <v>560</v>
      </c>
      <c r="L79" s="16" t="s">
        <v>431</v>
      </c>
      <c r="M79" s="86" t="s">
        <v>431</v>
      </c>
      <c r="N79" s="16" t="s">
        <v>431</v>
      </c>
      <c r="O79" s="16" t="s">
        <v>431</v>
      </c>
      <c r="P79" s="16" t="s">
        <v>431</v>
      </c>
    </row>
    <row r="80" spans="1:16" ht="15.75" thickBot="1" x14ac:dyDescent="0.3">
      <c r="A80" s="34" t="s">
        <v>83</v>
      </c>
      <c r="B80" s="98" t="s">
        <v>84</v>
      </c>
      <c r="C80" s="99"/>
      <c r="D80" s="100"/>
      <c r="E80" s="5">
        <v>734.46</v>
      </c>
      <c r="F80" s="3">
        <v>2283.61</v>
      </c>
      <c r="G80" s="2"/>
      <c r="H80" s="2">
        <v>1532.33</v>
      </c>
      <c r="I80" s="2">
        <f>SUM(E80:H80)</f>
        <v>4550.3999999999996</v>
      </c>
      <c r="J80" s="2">
        <v>13565.42</v>
      </c>
      <c r="K80" s="59">
        <f>SUM(I80/J80)-1</f>
        <v>-0.66455885626836475</v>
      </c>
      <c r="L80" s="2">
        <v>13565.42</v>
      </c>
      <c r="M80" s="41">
        <v>35974.629999999997</v>
      </c>
      <c r="N80" s="2">
        <v>37950.29</v>
      </c>
      <c r="O80" s="2">
        <v>42364.27</v>
      </c>
      <c r="P80" s="2">
        <v>53951.01</v>
      </c>
    </row>
    <row r="81" spans="1:16" ht="15.75" thickBot="1" x14ac:dyDescent="0.3">
      <c r="A81" s="34" t="s">
        <v>443</v>
      </c>
      <c r="B81" s="34" t="s">
        <v>444</v>
      </c>
      <c r="C81" s="35"/>
      <c r="D81" s="35"/>
      <c r="E81" s="3"/>
      <c r="F81" s="3"/>
      <c r="G81" s="2"/>
      <c r="H81" s="2"/>
      <c r="I81" s="2">
        <f>SUM(E81:H81)</f>
        <v>0</v>
      </c>
      <c r="J81" s="2"/>
      <c r="K81" s="59"/>
      <c r="L81" s="2"/>
      <c r="M81" s="41">
        <v>829.3</v>
      </c>
      <c r="N81" s="2">
        <v>3847.54</v>
      </c>
      <c r="O81" s="2">
        <v>2735.51</v>
      </c>
      <c r="P81" s="2">
        <v>0</v>
      </c>
    </row>
    <row r="82" spans="1:16" ht="15.75" thickBot="1" x14ac:dyDescent="0.3">
      <c r="A82" s="25" t="s">
        <v>259</v>
      </c>
      <c r="B82" s="48"/>
      <c r="C82" s="26"/>
      <c r="D82" s="26"/>
      <c r="E82" s="27">
        <f>SUM(E80:E81)</f>
        <v>734.46</v>
      </c>
      <c r="F82" s="27">
        <f t="shared" ref="F82:H82" si="35">SUM(F80:F81)</f>
        <v>2283.61</v>
      </c>
      <c r="G82" s="27">
        <f t="shared" si="35"/>
        <v>0</v>
      </c>
      <c r="H82" s="27">
        <f t="shared" si="35"/>
        <v>1532.33</v>
      </c>
      <c r="I82" s="27">
        <f>SUM(I80:I81)</f>
        <v>4550.3999999999996</v>
      </c>
      <c r="J82" s="27">
        <f>SUM(J80:J81)</f>
        <v>13565.42</v>
      </c>
      <c r="K82" s="65">
        <f t="shared" ref="K82" si="36">SUM(I82/J82)-1</f>
        <v>-0.66455885626836475</v>
      </c>
      <c r="L82" s="27">
        <f>SUM(L80:L81)</f>
        <v>13565.42</v>
      </c>
      <c r="M82" s="88">
        <f>SUM(M80:M81)</f>
        <v>36803.93</v>
      </c>
      <c r="N82" s="27">
        <f>SUM(N80:N81)</f>
        <v>41797.83</v>
      </c>
      <c r="O82" s="27">
        <f>SUM(O80:O81)</f>
        <v>45099.78</v>
      </c>
      <c r="P82" s="27">
        <f>SUM(P80:P81)</f>
        <v>53951.01</v>
      </c>
    </row>
    <row r="83" spans="1:16" ht="15.75" thickBot="1" x14ac:dyDescent="0.3">
      <c r="A83" s="36" t="s">
        <v>260</v>
      </c>
      <c r="B83" s="10"/>
      <c r="C83" s="28"/>
      <c r="D83" s="28"/>
      <c r="E83" s="11"/>
      <c r="F83" s="11"/>
      <c r="G83" s="11"/>
      <c r="H83" s="11"/>
      <c r="I83" s="11"/>
      <c r="J83" s="11"/>
      <c r="K83" s="11"/>
      <c r="L83" s="11"/>
      <c r="M83" s="18"/>
      <c r="N83" s="11"/>
      <c r="O83" s="11"/>
    </row>
    <row r="84" spans="1:16" x14ac:dyDescent="0.25">
      <c r="A84" s="37"/>
      <c r="B84" s="45" t="s">
        <v>52</v>
      </c>
      <c r="C84" s="32"/>
      <c r="D84" s="32"/>
      <c r="E84" s="13" t="s">
        <v>2</v>
      </c>
      <c r="F84" s="14" t="s">
        <v>3</v>
      </c>
      <c r="G84" s="15" t="s">
        <v>4</v>
      </c>
      <c r="H84" s="42" t="s">
        <v>403</v>
      </c>
      <c r="I84" s="53" t="s">
        <v>559</v>
      </c>
      <c r="J84" s="13" t="s">
        <v>558</v>
      </c>
      <c r="K84" s="60" t="s">
        <v>435</v>
      </c>
      <c r="L84" s="13" t="s">
        <v>558</v>
      </c>
      <c r="M84" s="87" t="s">
        <v>506</v>
      </c>
      <c r="N84" s="13" t="s">
        <v>484</v>
      </c>
      <c r="O84" s="13" t="s">
        <v>450</v>
      </c>
      <c r="P84" s="13" t="s">
        <v>429</v>
      </c>
    </row>
    <row r="85" spans="1:16" ht="15.75" thickBot="1" x14ac:dyDescent="0.3">
      <c r="A85" s="38" t="s">
        <v>52</v>
      </c>
      <c r="B85" s="38" t="s">
        <v>53</v>
      </c>
      <c r="C85" s="33"/>
      <c r="D85" s="33"/>
      <c r="E85" s="16" t="s">
        <v>5</v>
      </c>
      <c r="F85" s="16" t="s">
        <v>5</v>
      </c>
      <c r="G85" s="16" t="s">
        <v>5</v>
      </c>
      <c r="H85" s="43" t="s">
        <v>568</v>
      </c>
      <c r="I85" s="16" t="s">
        <v>430</v>
      </c>
      <c r="J85" s="16" t="s">
        <v>430</v>
      </c>
      <c r="K85" s="61" t="s">
        <v>560</v>
      </c>
      <c r="L85" s="16" t="s">
        <v>431</v>
      </c>
      <c r="M85" s="86" t="s">
        <v>431</v>
      </c>
      <c r="N85" s="16" t="s">
        <v>431</v>
      </c>
      <c r="O85" s="16" t="s">
        <v>431</v>
      </c>
      <c r="P85" s="16" t="s">
        <v>431</v>
      </c>
    </row>
    <row r="86" spans="1:16" ht="15.75" thickBot="1" x14ac:dyDescent="0.3">
      <c r="A86" s="34" t="s">
        <v>85</v>
      </c>
      <c r="B86" s="34" t="s">
        <v>86</v>
      </c>
      <c r="C86" s="35"/>
      <c r="D86" s="35"/>
      <c r="E86" s="3">
        <v>24863.15</v>
      </c>
      <c r="F86" s="3">
        <v>17490.099999999999</v>
      </c>
      <c r="G86" s="2"/>
      <c r="H86" s="2">
        <v>7446.91</v>
      </c>
      <c r="I86" s="2">
        <f>SUM(E86:H86)</f>
        <v>49800.160000000003</v>
      </c>
      <c r="J86" s="2">
        <v>87220.62</v>
      </c>
      <c r="K86" s="59">
        <f t="shared" ref="K86:K96" si="37">SUM(I86/J86)-1</f>
        <v>-0.42903226324233867</v>
      </c>
      <c r="L86" s="2">
        <v>87220.62</v>
      </c>
      <c r="M86" s="41">
        <v>127768.92</v>
      </c>
      <c r="N86" s="2">
        <v>126518.13</v>
      </c>
      <c r="O86" s="2">
        <v>122830.36</v>
      </c>
      <c r="P86" s="2">
        <v>133104.99</v>
      </c>
    </row>
    <row r="87" spans="1:16" ht="15.75" thickBot="1" x14ac:dyDescent="0.3">
      <c r="A87" s="34" t="s">
        <v>87</v>
      </c>
      <c r="B87" s="34" t="s">
        <v>88</v>
      </c>
      <c r="C87" s="35"/>
      <c r="D87" s="35"/>
      <c r="E87" s="3">
        <v>9711.7900000000009</v>
      </c>
      <c r="F87" s="3">
        <v>1602.32</v>
      </c>
      <c r="G87" s="2"/>
      <c r="H87" s="2">
        <v>146.74</v>
      </c>
      <c r="I87" s="2">
        <f t="shared" ref="I87:I95" si="38">SUM(E87:H87)</f>
        <v>11460.85</v>
      </c>
      <c r="J87" s="2">
        <v>35986.199999999997</v>
      </c>
      <c r="K87" s="59">
        <f t="shared" si="37"/>
        <v>-0.68152097192812799</v>
      </c>
      <c r="L87" s="2">
        <v>35986.199999999997</v>
      </c>
      <c r="M87" s="41">
        <v>103068.54</v>
      </c>
      <c r="N87" s="2">
        <v>141182.87</v>
      </c>
      <c r="O87" s="2">
        <v>98580.08</v>
      </c>
      <c r="P87" s="2">
        <v>120800.11</v>
      </c>
    </row>
    <row r="88" spans="1:16" ht="15.75" thickBot="1" x14ac:dyDescent="0.3">
      <c r="A88" s="34" t="s">
        <v>89</v>
      </c>
      <c r="B88" s="34" t="s">
        <v>90</v>
      </c>
      <c r="C88" s="35"/>
      <c r="D88" s="35"/>
      <c r="E88" s="3">
        <v>9746.8799999999992</v>
      </c>
      <c r="F88" s="3">
        <v>5129.34</v>
      </c>
      <c r="G88" s="2">
        <v>917.28</v>
      </c>
      <c r="H88" s="2"/>
      <c r="I88" s="2">
        <f t="shared" si="38"/>
        <v>15793.5</v>
      </c>
      <c r="J88" s="2">
        <v>41831.839999999997</v>
      </c>
      <c r="K88" s="59">
        <f t="shared" si="37"/>
        <v>-0.62245265807098127</v>
      </c>
      <c r="L88" s="2">
        <v>41831.839999999997</v>
      </c>
      <c r="M88" s="41">
        <v>132751.70000000001</v>
      </c>
      <c r="N88" s="2">
        <v>87347.94</v>
      </c>
      <c r="O88" s="2">
        <v>124703.45</v>
      </c>
      <c r="P88" s="2">
        <v>82878.31</v>
      </c>
    </row>
    <row r="89" spans="1:16" ht="15.75" thickBot="1" x14ac:dyDescent="0.3">
      <c r="A89" s="34" t="s">
        <v>91</v>
      </c>
      <c r="B89" s="95" t="s">
        <v>92</v>
      </c>
      <c r="C89" s="96"/>
      <c r="D89" s="97"/>
      <c r="E89" s="3">
        <v>36893.050000000003</v>
      </c>
      <c r="F89" s="3">
        <v>125271.96</v>
      </c>
      <c r="G89" s="2"/>
      <c r="H89" s="2">
        <v>21177.46</v>
      </c>
      <c r="I89" s="2">
        <f t="shared" si="38"/>
        <v>183342.47</v>
      </c>
      <c r="J89" s="2">
        <v>181626.52</v>
      </c>
      <c r="K89" s="59">
        <f t="shared" si="37"/>
        <v>9.4476841818034174E-3</v>
      </c>
      <c r="L89" s="2">
        <v>181626.52</v>
      </c>
      <c r="M89" s="41">
        <v>505425.34</v>
      </c>
      <c r="N89" s="2">
        <v>611838.02</v>
      </c>
      <c r="O89" s="2">
        <v>469671.53</v>
      </c>
      <c r="P89" s="2">
        <v>401855.39</v>
      </c>
    </row>
    <row r="90" spans="1:16" ht="15.75" thickBot="1" x14ac:dyDescent="0.3">
      <c r="A90" s="34" t="s">
        <v>93</v>
      </c>
      <c r="B90" s="95" t="s">
        <v>94</v>
      </c>
      <c r="C90" s="96"/>
      <c r="D90" s="97"/>
      <c r="E90" s="3">
        <v>2887.87</v>
      </c>
      <c r="F90" s="3">
        <v>1097.22</v>
      </c>
      <c r="G90" s="2"/>
      <c r="H90" s="2"/>
      <c r="I90" s="2">
        <f t="shared" si="38"/>
        <v>3985.09</v>
      </c>
      <c r="J90" s="2">
        <v>17400.75</v>
      </c>
      <c r="K90" s="59">
        <f t="shared" si="37"/>
        <v>-0.77098171055845288</v>
      </c>
      <c r="L90" s="2">
        <v>17400.75</v>
      </c>
      <c r="M90" s="41">
        <v>51822.96</v>
      </c>
      <c r="N90" s="2">
        <v>35803.480000000003</v>
      </c>
      <c r="O90" s="2">
        <v>29717.26</v>
      </c>
      <c r="P90" s="2">
        <v>37055.519999999997</v>
      </c>
    </row>
    <row r="91" spans="1:16" ht="15.75" thickBot="1" x14ac:dyDescent="0.3">
      <c r="A91" s="34" t="s">
        <v>95</v>
      </c>
      <c r="B91" s="34" t="s">
        <v>257</v>
      </c>
      <c r="C91" s="35"/>
      <c r="D91" s="35"/>
      <c r="E91" s="3">
        <v>44070.97</v>
      </c>
      <c r="F91" s="3">
        <v>16678.830000000002</v>
      </c>
      <c r="G91" s="2">
        <v>1134.43</v>
      </c>
      <c r="H91" s="2">
        <v>38334.93</v>
      </c>
      <c r="I91" s="2">
        <f t="shared" si="38"/>
        <v>100219.16</v>
      </c>
      <c r="J91" s="2">
        <v>106736.09</v>
      </c>
      <c r="K91" s="59">
        <f t="shared" si="37"/>
        <v>-6.1056480521255674E-2</v>
      </c>
      <c r="L91" s="2">
        <v>106736.09</v>
      </c>
      <c r="M91" s="41">
        <v>163711.67999999999</v>
      </c>
      <c r="N91" s="2">
        <v>177297.14</v>
      </c>
      <c r="O91" s="2">
        <v>182957.23</v>
      </c>
      <c r="P91" s="2">
        <v>169306.08</v>
      </c>
    </row>
    <row r="92" spans="1:16" ht="15.75" thickBot="1" x14ac:dyDescent="0.3">
      <c r="A92" s="34" t="s">
        <v>96</v>
      </c>
      <c r="B92" s="95" t="s">
        <v>97</v>
      </c>
      <c r="C92" s="96"/>
      <c r="D92" s="97"/>
      <c r="E92" s="3">
        <v>18768.439999999999</v>
      </c>
      <c r="F92" s="3">
        <v>27325.23</v>
      </c>
      <c r="G92" s="2">
        <v>8174.38</v>
      </c>
      <c r="H92" s="2">
        <v>1430.96</v>
      </c>
      <c r="I92" s="2">
        <f t="shared" si="38"/>
        <v>55699.009999999995</v>
      </c>
      <c r="J92" s="2">
        <v>148275.74</v>
      </c>
      <c r="K92" s="59">
        <f t="shared" si="37"/>
        <v>-0.62435520470172667</v>
      </c>
      <c r="L92" s="2">
        <v>148275.74</v>
      </c>
      <c r="M92" s="41">
        <v>292231.71999999997</v>
      </c>
      <c r="N92" s="2">
        <v>272616.34999999998</v>
      </c>
      <c r="O92" s="2">
        <v>256685.08</v>
      </c>
      <c r="P92" s="2">
        <v>245204.4</v>
      </c>
    </row>
    <row r="93" spans="1:16" ht="15.75" thickBot="1" x14ac:dyDescent="0.3">
      <c r="A93" s="34" t="s">
        <v>98</v>
      </c>
      <c r="B93" s="34" t="s">
        <v>261</v>
      </c>
      <c r="C93" s="35"/>
      <c r="D93" s="35"/>
      <c r="E93" s="3">
        <v>234.97</v>
      </c>
      <c r="F93" s="3"/>
      <c r="G93" s="2"/>
      <c r="H93" s="2">
        <v>270.64999999999998</v>
      </c>
      <c r="I93" s="2">
        <f t="shared" ref="I93:I94" si="39">SUM(E93:H93)</f>
        <v>505.62</v>
      </c>
      <c r="J93" s="2">
        <v>14384.67</v>
      </c>
      <c r="K93" s="59">
        <f t="shared" si="37"/>
        <v>-0.96485007998097971</v>
      </c>
      <c r="L93" s="2">
        <v>14384.67</v>
      </c>
      <c r="M93" s="41">
        <v>21150.27</v>
      </c>
      <c r="N93" s="2">
        <v>30935.86</v>
      </c>
      <c r="O93" s="2">
        <v>40939.699999999997</v>
      </c>
      <c r="P93" s="2">
        <v>60297.39</v>
      </c>
    </row>
    <row r="94" spans="1:16" ht="15.75" thickBot="1" x14ac:dyDescent="0.3">
      <c r="A94" s="34" t="s">
        <v>99</v>
      </c>
      <c r="B94" s="95" t="s">
        <v>100</v>
      </c>
      <c r="C94" s="96"/>
      <c r="D94" s="97"/>
      <c r="E94" s="3">
        <v>10491.27</v>
      </c>
      <c r="F94" s="3">
        <v>39346.57</v>
      </c>
      <c r="G94" s="2"/>
      <c r="H94" s="2">
        <v>252.03</v>
      </c>
      <c r="I94" s="2">
        <f t="shared" si="39"/>
        <v>50089.869999999995</v>
      </c>
      <c r="J94" s="2">
        <v>86431.84</v>
      </c>
      <c r="K94" s="59">
        <f t="shared" ref="K94:K95" si="40">SUM(I94/J94)-1</f>
        <v>-0.42046970190614941</v>
      </c>
      <c r="L94" s="2">
        <v>86431.84</v>
      </c>
      <c r="M94" s="41">
        <v>132739.65</v>
      </c>
      <c r="N94" s="2">
        <v>179349.67</v>
      </c>
      <c r="O94" s="2">
        <v>289202.11</v>
      </c>
      <c r="P94" s="2">
        <v>163040.29999999999</v>
      </c>
    </row>
    <row r="95" spans="1:16" ht="15.75" thickBot="1" x14ac:dyDescent="0.3">
      <c r="A95" s="34" t="s">
        <v>480</v>
      </c>
      <c r="B95" s="101" t="s">
        <v>566</v>
      </c>
      <c r="C95" s="102"/>
      <c r="D95" s="103"/>
      <c r="E95" s="3">
        <v>512.36</v>
      </c>
      <c r="F95" s="3"/>
      <c r="G95" s="2"/>
      <c r="H95" s="2">
        <v>1788.7</v>
      </c>
      <c r="I95" s="2">
        <f t="shared" si="38"/>
        <v>2301.06</v>
      </c>
      <c r="J95" s="2">
        <v>3183.33</v>
      </c>
      <c r="K95" s="59">
        <f t="shared" si="40"/>
        <v>-0.27715316979389504</v>
      </c>
      <c r="L95" s="2">
        <v>3183.33</v>
      </c>
      <c r="M95" s="41">
        <v>670.48</v>
      </c>
      <c r="N95" s="2">
        <v>2314.3000000000002</v>
      </c>
      <c r="O95" s="2">
        <v>0</v>
      </c>
      <c r="P95" s="2">
        <v>0</v>
      </c>
    </row>
    <row r="96" spans="1:16" ht="15.75" thickBot="1" x14ac:dyDescent="0.3">
      <c r="A96" s="30" t="s">
        <v>14</v>
      </c>
      <c r="B96" s="46"/>
      <c r="C96" s="31"/>
      <c r="D96" s="31"/>
      <c r="E96" s="4">
        <f>SUM(E86:E95)</f>
        <v>158180.74999999997</v>
      </c>
      <c r="F96" s="4">
        <f t="shared" ref="F96:J96" si="41">SUM(F86:F95)</f>
        <v>233941.57000000004</v>
      </c>
      <c r="G96" s="4">
        <f t="shared" si="41"/>
        <v>10226.09</v>
      </c>
      <c r="H96" s="4">
        <f>SUM(H86:H95)</f>
        <v>70848.38</v>
      </c>
      <c r="I96" s="4">
        <f t="shared" si="41"/>
        <v>473196.79</v>
      </c>
      <c r="J96" s="4">
        <f t="shared" si="41"/>
        <v>723077.59999999986</v>
      </c>
      <c r="K96" s="65">
        <f t="shared" si="37"/>
        <v>-0.34557952009576831</v>
      </c>
      <c r="L96" s="4">
        <f t="shared" ref="L96" si="42">SUM(L86:L95)</f>
        <v>723077.59999999986</v>
      </c>
      <c r="M96" s="64">
        <f t="shared" ref="M96" si="43">SUM(M86:M95)</f>
        <v>1531341.2599999998</v>
      </c>
      <c r="N96" s="4">
        <f t="shared" ref="N96" si="44">SUM(N86:N95)</f>
        <v>1665203.7600000002</v>
      </c>
      <c r="O96" s="4">
        <f t="shared" ref="O96" si="45">SUM(O86:O95)</f>
        <v>1615286.7999999998</v>
      </c>
      <c r="P96" s="4">
        <f t="shared" ref="P96" si="46">SUM(P86:P95)</f>
        <v>1413542.49</v>
      </c>
    </row>
    <row r="97" spans="1:16" ht="15.75" thickBot="1" x14ac:dyDescent="0.3">
      <c r="A97" s="36" t="s">
        <v>15</v>
      </c>
      <c r="B97" s="10"/>
      <c r="C97" s="28"/>
      <c r="D97" s="28"/>
      <c r="E97" s="11"/>
      <c r="F97" s="11"/>
      <c r="G97" s="11"/>
      <c r="H97" s="11"/>
      <c r="I97" s="11"/>
      <c r="J97" s="11"/>
      <c r="K97" s="11"/>
      <c r="L97" s="11"/>
      <c r="M97" s="18"/>
      <c r="N97" s="11"/>
      <c r="O97" s="11"/>
    </row>
    <row r="98" spans="1:16" x14ac:dyDescent="0.25">
      <c r="A98" s="37"/>
      <c r="B98" s="45" t="s">
        <v>52</v>
      </c>
      <c r="C98" s="32"/>
      <c r="D98" s="32"/>
      <c r="E98" s="13" t="s">
        <v>2</v>
      </c>
      <c r="F98" s="14" t="s">
        <v>3</v>
      </c>
      <c r="G98" s="15" t="s">
        <v>4</v>
      </c>
      <c r="H98" s="42" t="s">
        <v>403</v>
      </c>
      <c r="I98" s="53" t="s">
        <v>559</v>
      </c>
      <c r="J98" s="13" t="s">
        <v>558</v>
      </c>
      <c r="K98" s="60" t="s">
        <v>435</v>
      </c>
      <c r="L98" s="13" t="s">
        <v>558</v>
      </c>
      <c r="M98" s="87" t="s">
        <v>506</v>
      </c>
      <c r="N98" s="13" t="s">
        <v>484</v>
      </c>
      <c r="O98" s="13" t="s">
        <v>450</v>
      </c>
      <c r="P98" s="13" t="s">
        <v>429</v>
      </c>
    </row>
    <row r="99" spans="1:16" ht="15.75" thickBot="1" x14ac:dyDescent="0.3">
      <c r="A99" s="38" t="s">
        <v>52</v>
      </c>
      <c r="B99" s="38" t="s">
        <v>53</v>
      </c>
      <c r="C99" s="33"/>
      <c r="D99" s="33"/>
      <c r="E99" s="16" t="s">
        <v>5</v>
      </c>
      <c r="F99" s="16" t="s">
        <v>5</v>
      </c>
      <c r="G99" s="16" t="s">
        <v>5</v>
      </c>
      <c r="H99" s="43" t="s">
        <v>568</v>
      </c>
      <c r="I99" s="16" t="s">
        <v>430</v>
      </c>
      <c r="J99" s="16" t="s">
        <v>430</v>
      </c>
      <c r="K99" s="61" t="s">
        <v>560</v>
      </c>
      <c r="L99" s="16" t="s">
        <v>431</v>
      </c>
      <c r="M99" s="86" t="s">
        <v>431</v>
      </c>
      <c r="N99" s="16" t="s">
        <v>431</v>
      </c>
      <c r="O99" s="16" t="s">
        <v>431</v>
      </c>
      <c r="P99" s="16" t="s">
        <v>431</v>
      </c>
    </row>
    <row r="100" spans="1:16" ht="15.75" thickBot="1" x14ac:dyDescent="0.3">
      <c r="A100" s="34" t="s">
        <v>101</v>
      </c>
      <c r="B100" s="98" t="s">
        <v>102</v>
      </c>
      <c r="C100" s="99"/>
      <c r="D100" s="100"/>
      <c r="E100" s="5">
        <v>4124.51</v>
      </c>
      <c r="F100" s="3">
        <v>2337.4899999999998</v>
      </c>
      <c r="G100" s="2"/>
      <c r="H100" s="2">
        <v>458.02</v>
      </c>
      <c r="I100" s="2">
        <f>SUM(E100:H100)</f>
        <v>6920.02</v>
      </c>
      <c r="J100" s="2">
        <v>371662.98</v>
      </c>
      <c r="K100" s="59">
        <f t="shared" ref="K100:K101" si="47">SUM(I100/J100)-1</f>
        <v>-0.98138092741978233</v>
      </c>
      <c r="L100" s="2">
        <v>371662.98</v>
      </c>
      <c r="M100" s="41">
        <v>447048.27</v>
      </c>
      <c r="N100" s="2">
        <v>334816.61</v>
      </c>
      <c r="O100" s="2">
        <v>307964.71999999997</v>
      </c>
      <c r="P100" s="2">
        <v>303372.61</v>
      </c>
    </row>
    <row r="101" spans="1:16" ht="15.75" thickBot="1" x14ac:dyDescent="0.3">
      <c r="A101" s="30" t="s">
        <v>16</v>
      </c>
      <c r="B101" s="46"/>
      <c r="C101" s="31"/>
      <c r="D101" s="31"/>
      <c r="E101" s="4">
        <f>SUM(E100)</f>
        <v>4124.51</v>
      </c>
      <c r="F101" s="4">
        <f t="shared" ref="F101:I101" si="48">SUM(F100)</f>
        <v>2337.4899999999998</v>
      </c>
      <c r="G101" s="4">
        <f t="shared" si="48"/>
        <v>0</v>
      </c>
      <c r="H101" s="4">
        <f>SUM(H100)</f>
        <v>458.02</v>
      </c>
      <c r="I101" s="4">
        <f t="shared" si="48"/>
        <v>6920.02</v>
      </c>
      <c r="J101" s="4">
        <f>SUM(J100)</f>
        <v>371662.98</v>
      </c>
      <c r="K101" s="65">
        <f t="shared" si="47"/>
        <v>-0.98138092741978233</v>
      </c>
      <c r="L101" s="4">
        <f>SUM(L100)</f>
        <v>371662.98</v>
      </c>
      <c r="M101" s="64">
        <f>SUM(M100)</f>
        <v>447048.27</v>
      </c>
      <c r="N101" s="4">
        <f>SUM(N100)</f>
        <v>334816.61</v>
      </c>
      <c r="O101" s="4">
        <f>SUM(O100)</f>
        <v>307964.71999999997</v>
      </c>
      <c r="P101" s="4">
        <f>SUM(P100)</f>
        <v>303372.61</v>
      </c>
    </row>
    <row r="102" spans="1:16" ht="15.75" thickBot="1" x14ac:dyDescent="0.3">
      <c r="A102" s="36" t="s">
        <v>17</v>
      </c>
      <c r="B102" s="10"/>
      <c r="C102" s="28"/>
      <c r="D102" s="28"/>
      <c r="E102" s="11"/>
      <c r="F102" s="11"/>
      <c r="G102" s="11"/>
      <c r="H102" s="11"/>
      <c r="I102" s="11"/>
      <c r="J102" s="11"/>
      <c r="K102" s="11"/>
      <c r="L102" s="11"/>
      <c r="M102" s="18"/>
      <c r="N102" s="11"/>
      <c r="O102" s="11"/>
    </row>
    <row r="103" spans="1:16" x14ac:dyDescent="0.25">
      <c r="A103" s="37"/>
      <c r="B103" s="45" t="s">
        <v>52</v>
      </c>
      <c r="C103" s="32"/>
      <c r="D103" s="32"/>
      <c r="E103" s="13" t="s">
        <v>2</v>
      </c>
      <c r="F103" s="14" t="s">
        <v>3</v>
      </c>
      <c r="G103" s="15" t="s">
        <v>4</v>
      </c>
      <c r="H103" s="42" t="s">
        <v>403</v>
      </c>
      <c r="I103" s="53" t="s">
        <v>559</v>
      </c>
      <c r="J103" s="13" t="s">
        <v>558</v>
      </c>
      <c r="K103" s="60" t="s">
        <v>435</v>
      </c>
      <c r="L103" s="13" t="s">
        <v>558</v>
      </c>
      <c r="M103" s="87" t="s">
        <v>506</v>
      </c>
      <c r="N103" s="13" t="s">
        <v>484</v>
      </c>
      <c r="O103" s="13" t="s">
        <v>450</v>
      </c>
      <c r="P103" s="13" t="s">
        <v>429</v>
      </c>
    </row>
    <row r="104" spans="1:16" ht="15.75" thickBot="1" x14ac:dyDescent="0.3">
      <c r="A104" s="38" t="s">
        <v>52</v>
      </c>
      <c r="B104" s="38" t="s">
        <v>53</v>
      </c>
      <c r="C104" s="33"/>
      <c r="D104" s="33"/>
      <c r="E104" s="16" t="s">
        <v>5</v>
      </c>
      <c r="F104" s="16" t="s">
        <v>5</v>
      </c>
      <c r="G104" s="16" t="s">
        <v>5</v>
      </c>
      <c r="H104" s="43" t="s">
        <v>568</v>
      </c>
      <c r="I104" s="16" t="s">
        <v>430</v>
      </c>
      <c r="J104" s="16" t="s">
        <v>430</v>
      </c>
      <c r="K104" s="61" t="s">
        <v>560</v>
      </c>
      <c r="L104" s="16" t="s">
        <v>431</v>
      </c>
      <c r="M104" s="86" t="s">
        <v>431</v>
      </c>
      <c r="N104" s="16" t="s">
        <v>431</v>
      </c>
      <c r="O104" s="16" t="s">
        <v>431</v>
      </c>
      <c r="P104" s="16" t="s">
        <v>431</v>
      </c>
    </row>
    <row r="105" spans="1:16" ht="15.75" thickBot="1" x14ac:dyDescent="0.3">
      <c r="A105" s="34" t="s">
        <v>103</v>
      </c>
      <c r="B105" s="98" t="s">
        <v>104</v>
      </c>
      <c r="C105" s="99"/>
      <c r="D105" s="100"/>
      <c r="E105" s="3">
        <v>16615.84</v>
      </c>
      <c r="F105" s="3">
        <v>65.19</v>
      </c>
      <c r="G105" s="2"/>
      <c r="H105" s="2"/>
      <c r="I105" s="2">
        <f>SUM(E105:H105)</f>
        <v>16681.03</v>
      </c>
      <c r="J105" s="41">
        <v>57449.47</v>
      </c>
      <c r="K105" s="59">
        <f t="shared" ref="K105:K126" si="49">SUM(I105/J105)-1</f>
        <v>-0.70963996708759891</v>
      </c>
      <c r="L105" s="41">
        <v>57449.47</v>
      </c>
      <c r="M105" s="41">
        <v>115942.34</v>
      </c>
      <c r="N105" s="41">
        <v>115105.06</v>
      </c>
      <c r="O105" s="41">
        <v>90679.08</v>
      </c>
      <c r="P105" s="41">
        <v>111862.72</v>
      </c>
    </row>
    <row r="106" spans="1:16" ht="15.75" thickBot="1" x14ac:dyDescent="0.3">
      <c r="A106" s="34" t="s">
        <v>410</v>
      </c>
      <c r="B106" s="95" t="s">
        <v>411</v>
      </c>
      <c r="C106" s="96"/>
      <c r="D106" s="97"/>
      <c r="E106" s="3"/>
      <c r="F106" s="3"/>
      <c r="G106" s="2"/>
      <c r="H106" s="2"/>
      <c r="I106" s="2"/>
      <c r="J106" s="2"/>
      <c r="K106" s="59"/>
      <c r="L106" s="2"/>
      <c r="M106" s="41"/>
      <c r="N106" s="2"/>
      <c r="O106" s="2"/>
      <c r="P106" s="2">
        <v>912.8</v>
      </c>
    </row>
    <row r="107" spans="1:16" ht="15.75" thickBot="1" x14ac:dyDescent="0.3">
      <c r="A107" s="34" t="s">
        <v>105</v>
      </c>
      <c r="B107" s="95" t="s">
        <v>106</v>
      </c>
      <c r="C107" s="96"/>
      <c r="D107" s="97"/>
      <c r="E107" s="5">
        <v>6529.41</v>
      </c>
      <c r="F107" s="3">
        <v>16469.759999999998</v>
      </c>
      <c r="G107" s="2">
        <v>24961.5</v>
      </c>
      <c r="H107" s="2">
        <v>12955.45</v>
      </c>
      <c r="I107" s="2">
        <f t="shared" ref="I107:I125" si="50">SUM(E107:H107)</f>
        <v>60916.119999999995</v>
      </c>
      <c r="J107" s="2">
        <v>107289.05</v>
      </c>
      <c r="K107" s="59">
        <f t="shared" si="49"/>
        <v>-0.43222425774112094</v>
      </c>
      <c r="L107" s="2">
        <v>107289.05</v>
      </c>
      <c r="M107" s="41">
        <v>197843.58</v>
      </c>
      <c r="N107" s="2">
        <v>183938.82</v>
      </c>
      <c r="O107" s="2">
        <v>217786.31</v>
      </c>
      <c r="P107" s="2">
        <v>142774.13</v>
      </c>
    </row>
    <row r="108" spans="1:16" ht="15.75" thickBot="1" x14ac:dyDescent="0.3">
      <c r="A108" s="34" t="s">
        <v>107</v>
      </c>
      <c r="B108" s="95" t="s">
        <v>108</v>
      </c>
      <c r="C108" s="96"/>
      <c r="D108" s="97"/>
      <c r="E108" s="3">
        <v>1136.54</v>
      </c>
      <c r="F108" s="3">
        <v>2851.82</v>
      </c>
      <c r="G108" s="2"/>
      <c r="H108" s="2"/>
      <c r="I108" s="2">
        <f t="shared" si="50"/>
        <v>3988.36</v>
      </c>
      <c r="J108" s="41">
        <v>89174.25</v>
      </c>
      <c r="K108" s="59">
        <f t="shared" si="49"/>
        <v>-0.95527453272665597</v>
      </c>
      <c r="L108" s="2">
        <v>89174.25</v>
      </c>
      <c r="M108" s="41">
        <v>176887.35</v>
      </c>
      <c r="N108" s="2">
        <v>121222.96</v>
      </c>
      <c r="O108" s="2">
        <v>131151.15</v>
      </c>
      <c r="P108" s="2">
        <v>140591.37</v>
      </c>
    </row>
    <row r="109" spans="1:16" ht="15.75" thickBot="1" x14ac:dyDescent="0.3">
      <c r="A109" s="34" t="s">
        <v>109</v>
      </c>
      <c r="B109" s="34" t="s">
        <v>110</v>
      </c>
      <c r="C109" s="35"/>
      <c r="D109" s="35"/>
      <c r="E109" s="3">
        <v>241</v>
      </c>
      <c r="F109" s="3">
        <v>7601.65</v>
      </c>
      <c r="G109" s="2">
        <v>25101.56</v>
      </c>
      <c r="H109" s="2">
        <v>15661.67</v>
      </c>
      <c r="I109" s="2">
        <f t="shared" si="50"/>
        <v>48605.88</v>
      </c>
      <c r="J109" s="2">
        <v>82509.08</v>
      </c>
      <c r="K109" s="59">
        <f t="shared" si="49"/>
        <v>-0.41090265459268249</v>
      </c>
      <c r="L109" s="2">
        <v>82509.08</v>
      </c>
      <c r="M109" s="41">
        <v>178820.08</v>
      </c>
      <c r="N109" s="2">
        <v>134945.43</v>
      </c>
      <c r="O109" s="2">
        <v>141042.23999999999</v>
      </c>
      <c r="P109" s="2">
        <v>131570.20000000001</v>
      </c>
    </row>
    <row r="110" spans="1:16" ht="15.75" thickBot="1" x14ac:dyDescent="0.3">
      <c r="A110" s="34" t="s">
        <v>360</v>
      </c>
      <c r="B110" s="95" t="s">
        <v>361</v>
      </c>
      <c r="C110" s="96"/>
      <c r="D110" s="97"/>
      <c r="E110" s="3"/>
      <c r="F110" s="3"/>
      <c r="G110" s="2"/>
      <c r="H110" s="2"/>
      <c r="I110" s="2">
        <f t="shared" si="50"/>
        <v>0</v>
      </c>
      <c r="J110" s="2">
        <v>21849.14</v>
      </c>
      <c r="K110" s="59">
        <f t="shared" si="49"/>
        <v>-1</v>
      </c>
      <c r="L110" s="2">
        <v>21849.14</v>
      </c>
      <c r="M110" s="41">
        <v>49391.16</v>
      </c>
      <c r="N110" s="2">
        <v>28019.74</v>
      </c>
      <c r="O110" s="2">
        <v>35254.050000000003</v>
      </c>
      <c r="P110" s="2">
        <v>34291.75</v>
      </c>
    </row>
    <row r="111" spans="1:16" ht="15.75" thickBot="1" x14ac:dyDescent="0.3">
      <c r="A111" s="34" t="s">
        <v>111</v>
      </c>
      <c r="B111" s="95" t="s">
        <v>112</v>
      </c>
      <c r="C111" s="96"/>
      <c r="D111" s="97"/>
      <c r="E111" s="3">
        <v>2453.4699999999998</v>
      </c>
      <c r="F111" s="3">
        <v>15085.74</v>
      </c>
      <c r="G111" s="2">
        <v>9193.11</v>
      </c>
      <c r="H111" s="2">
        <v>4815.5</v>
      </c>
      <c r="I111" s="2">
        <f t="shared" si="50"/>
        <v>31547.82</v>
      </c>
      <c r="J111" s="2">
        <v>95442.27</v>
      </c>
      <c r="K111" s="59">
        <f t="shared" si="49"/>
        <v>-0.66945652067998807</v>
      </c>
      <c r="L111" s="2">
        <v>95442.27</v>
      </c>
      <c r="M111" s="41">
        <v>172601.72</v>
      </c>
      <c r="N111" s="2">
        <v>153018.01</v>
      </c>
      <c r="O111" s="2">
        <v>105321.4</v>
      </c>
      <c r="P111" s="2">
        <v>110201.92</v>
      </c>
    </row>
    <row r="112" spans="1:16" ht="15.75" thickBot="1" x14ac:dyDescent="0.3">
      <c r="A112" s="34" t="s">
        <v>113</v>
      </c>
      <c r="B112" s="95" t="s">
        <v>114</v>
      </c>
      <c r="C112" s="96"/>
      <c r="D112" s="97"/>
      <c r="E112" s="3">
        <v>1605.43</v>
      </c>
      <c r="F112" s="3">
        <v>18405.87</v>
      </c>
      <c r="G112" s="2">
        <v>40879.949999999997</v>
      </c>
      <c r="H112" s="2">
        <v>34433.24</v>
      </c>
      <c r="I112" s="2">
        <f t="shared" si="50"/>
        <v>95324.489999999991</v>
      </c>
      <c r="J112" s="2">
        <v>129944.57</v>
      </c>
      <c r="K112" s="59">
        <f t="shared" si="49"/>
        <v>-0.26642190589418258</v>
      </c>
      <c r="L112" s="2">
        <v>129944.57</v>
      </c>
      <c r="M112" s="41">
        <v>365528.01</v>
      </c>
      <c r="N112" s="2">
        <v>286186.18</v>
      </c>
      <c r="O112" s="2">
        <v>326759.92</v>
      </c>
      <c r="P112" s="2">
        <v>220273</v>
      </c>
    </row>
    <row r="113" spans="1:16" ht="15.75" thickBot="1" x14ac:dyDescent="0.3">
      <c r="A113" s="34" t="s">
        <v>115</v>
      </c>
      <c r="B113" s="95" t="s">
        <v>116</v>
      </c>
      <c r="C113" s="96"/>
      <c r="D113" s="97"/>
      <c r="E113" s="3">
        <v>1797.09</v>
      </c>
      <c r="F113" s="3">
        <v>7225.92</v>
      </c>
      <c r="G113" s="2">
        <v>2200.09</v>
      </c>
      <c r="H113" s="2">
        <v>24988.74</v>
      </c>
      <c r="I113" s="2">
        <f t="shared" si="50"/>
        <v>36211.840000000004</v>
      </c>
      <c r="J113" s="2">
        <v>39566.31</v>
      </c>
      <c r="K113" s="59">
        <f t="shared" si="49"/>
        <v>-8.4780966433311455E-2</v>
      </c>
      <c r="L113" s="2">
        <v>39566.31</v>
      </c>
      <c r="M113" s="41">
        <v>118049.96</v>
      </c>
      <c r="N113" s="2">
        <v>115318.15</v>
      </c>
      <c r="O113" s="2">
        <v>88674.5</v>
      </c>
      <c r="P113" s="2">
        <v>110369.19</v>
      </c>
    </row>
    <row r="114" spans="1:16" ht="15.75" thickBot="1" x14ac:dyDescent="0.3">
      <c r="A114" s="34" t="s">
        <v>117</v>
      </c>
      <c r="B114" s="34" t="s">
        <v>381</v>
      </c>
      <c r="C114" s="35"/>
      <c r="D114" s="35"/>
      <c r="E114" s="3">
        <v>983.65</v>
      </c>
      <c r="F114" s="3">
        <v>2726.19</v>
      </c>
      <c r="G114" s="2"/>
      <c r="H114" s="2"/>
      <c r="I114" s="2">
        <f t="shared" si="50"/>
        <v>3709.84</v>
      </c>
      <c r="J114" s="2">
        <v>44427.37</v>
      </c>
      <c r="K114" s="59">
        <f t="shared" si="49"/>
        <v>-0.91649652005059046</v>
      </c>
      <c r="L114" s="2">
        <v>44427.37</v>
      </c>
      <c r="M114" s="41">
        <v>54566.96</v>
      </c>
      <c r="N114" s="2">
        <v>70902.53</v>
      </c>
      <c r="O114" s="2">
        <v>57986.33</v>
      </c>
      <c r="P114" s="2">
        <v>49546.29</v>
      </c>
    </row>
    <row r="115" spans="1:16" ht="15.75" thickBot="1" x14ac:dyDescent="0.3">
      <c r="A115" s="34" t="s">
        <v>118</v>
      </c>
      <c r="B115" s="95" t="s">
        <v>119</v>
      </c>
      <c r="C115" s="96"/>
      <c r="D115" s="97"/>
      <c r="E115" s="3"/>
      <c r="F115" s="3">
        <v>2019.31</v>
      </c>
      <c r="G115" s="2">
        <v>1341.52</v>
      </c>
      <c r="H115" s="2">
        <v>4089.01</v>
      </c>
      <c r="I115" s="2">
        <f t="shared" si="50"/>
        <v>7449.84</v>
      </c>
      <c r="J115" s="2">
        <v>98560.55</v>
      </c>
      <c r="K115" s="59">
        <f t="shared" si="49"/>
        <v>-0.92441357114991751</v>
      </c>
      <c r="L115" s="2">
        <v>98560.55</v>
      </c>
      <c r="M115" s="41">
        <v>124344.55</v>
      </c>
      <c r="N115" s="2">
        <v>149164.56</v>
      </c>
      <c r="O115" s="2">
        <v>102156.63</v>
      </c>
      <c r="P115" s="2">
        <v>116572.89</v>
      </c>
    </row>
    <row r="116" spans="1:16" ht="15.75" thickBot="1" x14ac:dyDescent="0.3">
      <c r="A116" s="34" t="s">
        <v>412</v>
      </c>
      <c r="B116" s="95" t="s">
        <v>413</v>
      </c>
      <c r="C116" s="96"/>
      <c r="D116" s="97"/>
      <c r="E116" s="3"/>
      <c r="F116" s="3"/>
      <c r="G116" s="2"/>
      <c r="H116" s="2"/>
      <c r="I116" s="2"/>
      <c r="J116" s="2"/>
      <c r="K116" s="59"/>
      <c r="L116" s="2"/>
      <c r="M116" s="41"/>
      <c r="N116" s="2"/>
      <c r="O116" s="2"/>
      <c r="P116" s="2">
        <v>4084.48</v>
      </c>
    </row>
    <row r="117" spans="1:16" ht="15.75" thickBot="1" x14ac:dyDescent="0.3">
      <c r="A117" s="34" t="s">
        <v>306</v>
      </c>
      <c r="B117" s="95" t="s">
        <v>307</v>
      </c>
      <c r="C117" s="96"/>
      <c r="D117" s="97"/>
      <c r="E117" s="3"/>
      <c r="F117" s="3"/>
      <c r="G117" s="2">
        <v>11648.18</v>
      </c>
      <c r="H117" s="67"/>
      <c r="I117" s="2">
        <f t="shared" si="50"/>
        <v>11648.18</v>
      </c>
      <c r="J117" s="2">
        <v>16061.29</v>
      </c>
      <c r="K117" s="59">
        <f t="shared" si="49"/>
        <v>-0.27476684624958525</v>
      </c>
      <c r="L117" s="2">
        <v>16061.29</v>
      </c>
      <c r="M117" s="41">
        <v>21590.89</v>
      </c>
      <c r="N117" s="2">
        <v>23646.17</v>
      </c>
      <c r="O117" s="2">
        <v>26726.14</v>
      </c>
      <c r="P117" s="2">
        <v>27745.08</v>
      </c>
    </row>
    <row r="118" spans="1:16" ht="15.75" thickBot="1" x14ac:dyDescent="0.3">
      <c r="A118" s="34" t="s">
        <v>120</v>
      </c>
      <c r="B118" s="95" t="s">
        <v>121</v>
      </c>
      <c r="C118" s="96"/>
      <c r="D118" s="97"/>
      <c r="E118" s="3">
        <v>10450.700000000001</v>
      </c>
      <c r="F118" s="3">
        <v>4849.09</v>
      </c>
      <c r="G118" s="2"/>
      <c r="H118" s="2">
        <v>1274.56</v>
      </c>
      <c r="I118" s="2">
        <f t="shared" si="50"/>
        <v>16574.350000000002</v>
      </c>
      <c r="J118" s="2">
        <v>105407.95</v>
      </c>
      <c r="K118" s="59">
        <f t="shared" si="49"/>
        <v>-0.84275996260244124</v>
      </c>
      <c r="L118" s="2">
        <v>105407.95</v>
      </c>
      <c r="M118" s="41">
        <v>204146.4</v>
      </c>
      <c r="N118" s="2">
        <v>226248.59</v>
      </c>
      <c r="O118" s="2">
        <v>237046</v>
      </c>
      <c r="P118" s="2">
        <v>286350.64</v>
      </c>
    </row>
    <row r="119" spans="1:16" ht="15.75" thickBot="1" x14ac:dyDescent="0.3">
      <c r="A119" s="34" t="s">
        <v>122</v>
      </c>
      <c r="B119" s="95" t="s">
        <v>123</v>
      </c>
      <c r="C119" s="96"/>
      <c r="D119" s="97"/>
      <c r="E119" s="3">
        <v>8666.16</v>
      </c>
      <c r="F119" s="3">
        <v>1002.06</v>
      </c>
      <c r="G119" s="2">
        <v>2063.75</v>
      </c>
      <c r="H119" s="2">
        <v>1945.55</v>
      </c>
      <c r="I119" s="2">
        <f t="shared" si="50"/>
        <v>13677.519999999999</v>
      </c>
      <c r="J119" s="2">
        <v>57391.59</v>
      </c>
      <c r="K119" s="59">
        <f t="shared" si="49"/>
        <v>-0.76168076193741974</v>
      </c>
      <c r="L119" s="2">
        <v>57391.59</v>
      </c>
      <c r="M119" s="41">
        <v>168871.61</v>
      </c>
      <c r="N119" s="2">
        <v>148672.69</v>
      </c>
      <c r="O119" s="2">
        <v>170884.37</v>
      </c>
      <c r="P119" s="2">
        <v>159357.37</v>
      </c>
    </row>
    <row r="120" spans="1:16" ht="15.75" thickBot="1" x14ac:dyDescent="0.3">
      <c r="A120" s="34" t="s">
        <v>124</v>
      </c>
      <c r="B120" s="95" t="s">
        <v>262</v>
      </c>
      <c r="C120" s="96"/>
      <c r="D120" s="97"/>
      <c r="E120" s="3">
        <v>18921.43</v>
      </c>
      <c r="F120" s="3">
        <v>4315.2299999999996</v>
      </c>
      <c r="G120" s="2"/>
      <c r="H120" s="2">
        <v>2679.99</v>
      </c>
      <c r="I120" s="2">
        <f t="shared" si="50"/>
        <v>25916.65</v>
      </c>
      <c r="J120" s="2">
        <v>81525.72</v>
      </c>
      <c r="K120" s="59">
        <f t="shared" si="49"/>
        <v>-0.68210461680068568</v>
      </c>
      <c r="L120" s="2">
        <v>81525.72</v>
      </c>
      <c r="M120" s="41">
        <v>137229.19</v>
      </c>
      <c r="N120" s="2">
        <v>124495.02</v>
      </c>
      <c r="O120" s="2">
        <v>97334.49</v>
      </c>
      <c r="P120" s="2">
        <v>127642.92</v>
      </c>
    </row>
    <row r="121" spans="1:16" ht="15.75" thickBot="1" x14ac:dyDescent="0.3">
      <c r="A121" s="34" t="s">
        <v>125</v>
      </c>
      <c r="B121" s="34" t="s">
        <v>126</v>
      </c>
      <c r="C121" s="35"/>
      <c r="D121" s="35"/>
      <c r="E121" s="3">
        <v>1926.03</v>
      </c>
      <c r="F121" s="3">
        <v>507.92</v>
      </c>
      <c r="G121" s="2"/>
      <c r="H121" s="2"/>
      <c r="I121" s="2">
        <f t="shared" si="50"/>
        <v>2433.9499999999998</v>
      </c>
      <c r="J121" s="2">
        <v>45596.31</v>
      </c>
      <c r="K121" s="59">
        <f t="shared" si="49"/>
        <v>-0.946619583909312</v>
      </c>
      <c r="L121" s="2">
        <v>45596.31</v>
      </c>
      <c r="M121" s="41">
        <v>153510.98000000001</v>
      </c>
      <c r="N121" s="2">
        <v>130415.85</v>
      </c>
      <c r="O121" s="2">
        <v>126255.84</v>
      </c>
      <c r="P121" s="2">
        <v>98379.78</v>
      </c>
    </row>
    <row r="122" spans="1:16" ht="15.75" thickBot="1" x14ac:dyDescent="0.3">
      <c r="A122" s="34" t="s">
        <v>378</v>
      </c>
      <c r="B122" s="34" t="s">
        <v>377</v>
      </c>
      <c r="C122" s="35"/>
      <c r="D122" s="35"/>
      <c r="E122" s="3"/>
      <c r="F122" s="3"/>
      <c r="G122" s="2"/>
      <c r="H122" s="2"/>
      <c r="I122" s="2"/>
      <c r="J122" s="2"/>
      <c r="K122" s="59"/>
      <c r="L122" s="2"/>
      <c r="M122" s="41"/>
      <c r="N122" s="2"/>
      <c r="O122" s="2">
        <v>2589.54</v>
      </c>
      <c r="P122" s="2">
        <v>2790.53</v>
      </c>
    </row>
    <row r="123" spans="1:16" ht="15.75" thickBot="1" x14ac:dyDescent="0.3">
      <c r="A123" s="34" t="s">
        <v>275</v>
      </c>
      <c r="B123" s="34" t="s">
        <v>276</v>
      </c>
      <c r="C123" s="35"/>
      <c r="D123" s="35"/>
      <c r="E123" s="3"/>
      <c r="F123" s="3"/>
      <c r="G123" s="2"/>
      <c r="H123" s="2"/>
      <c r="I123" s="2">
        <f t="shared" si="50"/>
        <v>0</v>
      </c>
      <c r="J123" s="2"/>
      <c r="K123" s="59"/>
      <c r="L123" s="2"/>
      <c r="M123" s="41">
        <v>2676.92</v>
      </c>
      <c r="N123" s="2">
        <v>1957.21</v>
      </c>
      <c r="O123" s="2"/>
      <c r="P123" s="2">
        <v>23.5</v>
      </c>
    </row>
    <row r="124" spans="1:16" ht="15.75" thickBot="1" x14ac:dyDescent="0.3">
      <c r="A124" s="34" t="s">
        <v>127</v>
      </c>
      <c r="B124" s="34" t="s">
        <v>69</v>
      </c>
      <c r="C124" s="35"/>
      <c r="D124" s="35"/>
      <c r="E124" s="3">
        <v>3965.58</v>
      </c>
      <c r="F124" s="3">
        <v>1718.58</v>
      </c>
      <c r="G124" s="2"/>
      <c r="H124" s="2">
        <v>886.15</v>
      </c>
      <c r="I124" s="2">
        <f t="shared" ref="I124" si="51">SUM(E124:H124)</f>
        <v>6570.3099999999995</v>
      </c>
      <c r="J124" s="2">
        <v>34521.82</v>
      </c>
      <c r="K124" s="59">
        <f t="shared" ref="K124:K125" si="52">SUM(I124/J124)-1</f>
        <v>-0.80967660453591384</v>
      </c>
      <c r="L124" s="2">
        <v>34521.82</v>
      </c>
      <c r="M124" s="41">
        <v>69678.8</v>
      </c>
      <c r="N124" s="2">
        <v>139581.64000000001</v>
      </c>
      <c r="O124" s="2">
        <v>75615.47</v>
      </c>
      <c r="P124" s="2">
        <v>93909.04</v>
      </c>
    </row>
    <row r="125" spans="1:16" ht="15.75" thickBot="1" x14ac:dyDescent="0.3">
      <c r="A125" s="34" t="s">
        <v>445</v>
      </c>
      <c r="B125" s="95" t="s">
        <v>74</v>
      </c>
      <c r="C125" s="96"/>
      <c r="D125" s="97"/>
      <c r="E125" s="3"/>
      <c r="F125" s="3">
        <v>4304.9799999999996</v>
      </c>
      <c r="G125" s="2"/>
      <c r="H125" s="2">
        <v>428.75</v>
      </c>
      <c r="I125" s="2">
        <f t="shared" si="50"/>
        <v>4733.7299999999996</v>
      </c>
      <c r="J125" s="2">
        <v>10532.87</v>
      </c>
      <c r="K125" s="59">
        <f t="shared" si="52"/>
        <v>-0.55057548417477864</v>
      </c>
      <c r="L125" s="2">
        <v>10532.87</v>
      </c>
      <c r="M125" s="41">
        <v>25335.89</v>
      </c>
      <c r="N125" s="2">
        <v>18452.740000000002</v>
      </c>
      <c r="O125" s="2">
        <v>31102.5</v>
      </c>
      <c r="P125" s="2">
        <v>42508.28</v>
      </c>
    </row>
    <row r="126" spans="1:16" ht="15.75" thickBot="1" x14ac:dyDescent="0.3">
      <c r="A126" s="30" t="s">
        <v>18</v>
      </c>
      <c r="B126" s="46"/>
      <c r="C126" s="31"/>
      <c r="D126" s="31"/>
      <c r="E126" s="4">
        <f t="shared" ref="E126:J126" si="53">SUM(E105:E125)</f>
        <v>75292.33</v>
      </c>
      <c r="F126" s="4">
        <f t="shared" si="53"/>
        <v>89149.309999999983</v>
      </c>
      <c r="G126" s="4">
        <f t="shared" si="53"/>
        <v>117389.66</v>
      </c>
      <c r="H126" s="4">
        <f t="shared" si="53"/>
        <v>104158.61</v>
      </c>
      <c r="I126" s="4">
        <f t="shared" si="53"/>
        <v>385989.91000000003</v>
      </c>
      <c r="J126" s="4">
        <f t="shared" si="53"/>
        <v>1117249.6100000003</v>
      </c>
      <c r="K126" s="65">
        <f t="shared" si="49"/>
        <v>-0.65451774917155725</v>
      </c>
      <c r="L126" s="4">
        <f t="shared" ref="L126" si="54">SUM(L105:L125)</f>
        <v>1117249.6100000003</v>
      </c>
      <c r="M126" s="64">
        <f t="shared" ref="M126" si="55">SUM(M105:M125)</f>
        <v>2337016.3899999997</v>
      </c>
      <c r="N126" s="4">
        <f t="shared" ref="N126" si="56">SUM(N105:N125)</f>
        <v>2171291.35</v>
      </c>
      <c r="O126" s="4">
        <f t="shared" ref="O126" si="57">SUM(O105:O125)</f>
        <v>2064365.9600000002</v>
      </c>
      <c r="P126" s="4">
        <f t="shared" ref="P126" si="58">SUM(P105:P125)</f>
        <v>2011757.8800000001</v>
      </c>
    </row>
    <row r="127" spans="1:16" ht="15.75" thickBot="1" x14ac:dyDescent="0.3">
      <c r="A127" s="36" t="s">
        <v>19</v>
      </c>
      <c r="B127" s="10"/>
      <c r="C127" s="28"/>
      <c r="D127" s="28"/>
      <c r="E127" s="11"/>
      <c r="F127" s="11"/>
      <c r="G127" s="11"/>
      <c r="H127" s="11"/>
      <c r="I127" s="11"/>
      <c r="J127" s="11"/>
      <c r="K127" s="11"/>
      <c r="L127" s="11"/>
      <c r="M127" s="18"/>
      <c r="N127" s="11"/>
      <c r="O127" s="11"/>
    </row>
    <row r="128" spans="1:16" x14ac:dyDescent="0.25">
      <c r="A128" s="37"/>
      <c r="B128" s="45" t="s">
        <v>52</v>
      </c>
      <c r="C128" s="32"/>
      <c r="D128" s="32"/>
      <c r="E128" s="13" t="s">
        <v>2</v>
      </c>
      <c r="F128" s="14" t="s">
        <v>3</v>
      </c>
      <c r="G128" s="15" t="s">
        <v>4</v>
      </c>
      <c r="H128" s="42" t="s">
        <v>403</v>
      </c>
      <c r="I128" s="53" t="s">
        <v>559</v>
      </c>
      <c r="J128" s="13" t="s">
        <v>558</v>
      </c>
      <c r="K128" s="60" t="s">
        <v>435</v>
      </c>
      <c r="L128" s="13" t="s">
        <v>558</v>
      </c>
      <c r="M128" s="87" t="s">
        <v>506</v>
      </c>
      <c r="N128" s="13" t="s">
        <v>484</v>
      </c>
      <c r="O128" s="13" t="s">
        <v>450</v>
      </c>
      <c r="P128" s="13" t="s">
        <v>429</v>
      </c>
    </row>
    <row r="129" spans="1:16" ht="15.75" thickBot="1" x14ac:dyDescent="0.3">
      <c r="A129" s="38" t="s">
        <v>52</v>
      </c>
      <c r="B129" s="38" t="s">
        <v>53</v>
      </c>
      <c r="C129" s="33"/>
      <c r="D129" s="33"/>
      <c r="E129" s="16" t="s">
        <v>5</v>
      </c>
      <c r="F129" s="16" t="s">
        <v>5</v>
      </c>
      <c r="G129" s="16" t="s">
        <v>5</v>
      </c>
      <c r="H129" s="43" t="s">
        <v>568</v>
      </c>
      <c r="I129" s="16" t="s">
        <v>430</v>
      </c>
      <c r="J129" s="16" t="s">
        <v>430</v>
      </c>
      <c r="K129" s="61" t="s">
        <v>560</v>
      </c>
      <c r="L129" s="16" t="s">
        <v>431</v>
      </c>
      <c r="M129" s="86" t="s">
        <v>431</v>
      </c>
      <c r="N129" s="16" t="s">
        <v>431</v>
      </c>
      <c r="O129" s="16" t="s">
        <v>431</v>
      </c>
      <c r="P129" s="16" t="s">
        <v>431</v>
      </c>
    </row>
    <row r="130" spans="1:16" ht="15.75" thickBot="1" x14ac:dyDescent="0.3">
      <c r="A130" s="34" t="s">
        <v>128</v>
      </c>
      <c r="B130" s="98" t="s">
        <v>129</v>
      </c>
      <c r="C130" s="99"/>
      <c r="D130" s="100"/>
      <c r="E130" s="3">
        <v>55474.42</v>
      </c>
      <c r="F130" s="3">
        <v>362.32</v>
      </c>
      <c r="G130" s="2"/>
      <c r="H130" s="2">
        <v>5565</v>
      </c>
      <c r="I130" s="2">
        <f>SUM(E130:H130)</f>
        <v>61401.74</v>
      </c>
      <c r="J130" s="2">
        <v>264268.19</v>
      </c>
      <c r="K130" s="59">
        <f t="shared" ref="K130:K139" si="59">SUM(I130/J130)-1</f>
        <v>-0.76765368544734802</v>
      </c>
      <c r="L130" s="2">
        <v>264268.19</v>
      </c>
      <c r="M130" s="41">
        <v>614768.82999999996</v>
      </c>
      <c r="N130" s="2">
        <v>700005.41</v>
      </c>
      <c r="O130" s="2">
        <v>767320.76</v>
      </c>
      <c r="P130" s="2">
        <v>1001837.49</v>
      </c>
    </row>
    <row r="131" spans="1:16" ht="15.75" thickBot="1" x14ac:dyDescent="0.3">
      <c r="A131" s="34" t="s">
        <v>130</v>
      </c>
      <c r="B131" s="95" t="s">
        <v>131</v>
      </c>
      <c r="C131" s="96"/>
      <c r="D131" s="97"/>
      <c r="E131" s="3">
        <v>739.11</v>
      </c>
      <c r="F131" s="3"/>
      <c r="G131" s="2"/>
      <c r="H131" s="2"/>
      <c r="I131" s="2">
        <f t="shared" ref="I131:I138" si="60">SUM(E131:H131)</f>
        <v>739.11</v>
      </c>
      <c r="J131" s="2">
        <v>39291.96</v>
      </c>
      <c r="K131" s="59">
        <f t="shared" si="59"/>
        <v>-0.98118928147132389</v>
      </c>
      <c r="L131" s="2">
        <v>39291.96</v>
      </c>
      <c r="M131" s="41">
        <v>104398.99</v>
      </c>
      <c r="N131" s="2">
        <v>102806.12</v>
      </c>
      <c r="O131" s="2">
        <v>113294.44</v>
      </c>
      <c r="P131" s="2">
        <v>80991.62</v>
      </c>
    </row>
    <row r="132" spans="1:16" ht="15.75" thickBot="1" x14ac:dyDescent="0.3">
      <c r="A132" s="34" t="s">
        <v>369</v>
      </c>
      <c r="B132" s="34" t="s">
        <v>370</v>
      </c>
      <c r="C132" s="35"/>
      <c r="D132" s="35"/>
      <c r="E132" s="3"/>
      <c r="F132" s="3"/>
      <c r="G132" s="2"/>
      <c r="H132" s="2"/>
      <c r="I132" s="2">
        <f t="shared" si="60"/>
        <v>0</v>
      </c>
      <c r="J132" s="2"/>
      <c r="K132" s="59"/>
      <c r="L132" s="2"/>
      <c r="M132" s="41"/>
      <c r="N132" s="2">
        <v>1911.45</v>
      </c>
      <c r="O132" s="2"/>
      <c r="P132" s="2">
        <v>3566.48</v>
      </c>
    </row>
    <row r="133" spans="1:16" ht="15.75" thickBot="1" x14ac:dyDescent="0.3">
      <c r="A133" s="34" t="s">
        <v>132</v>
      </c>
      <c r="B133" s="95" t="s">
        <v>133</v>
      </c>
      <c r="C133" s="96"/>
      <c r="D133" s="97"/>
      <c r="E133" s="3">
        <v>2061.56</v>
      </c>
      <c r="F133" s="3">
        <v>1877.86</v>
      </c>
      <c r="G133" s="2"/>
      <c r="H133" s="2">
        <v>4325.58</v>
      </c>
      <c r="I133" s="2">
        <f t="shared" si="60"/>
        <v>8265</v>
      </c>
      <c r="J133" s="2">
        <v>23723.16</v>
      </c>
      <c r="K133" s="59">
        <f t="shared" si="59"/>
        <v>-0.65160627842159302</v>
      </c>
      <c r="L133" s="2">
        <v>23723.16</v>
      </c>
      <c r="M133" s="41">
        <v>49388.35</v>
      </c>
      <c r="N133" s="2">
        <v>70487.149999999994</v>
      </c>
      <c r="O133" s="2">
        <v>118945.78</v>
      </c>
      <c r="P133" s="2">
        <v>62875.6</v>
      </c>
    </row>
    <row r="134" spans="1:16" ht="15.75" thickBot="1" x14ac:dyDescent="0.3">
      <c r="A134" s="34" t="s">
        <v>134</v>
      </c>
      <c r="B134" s="95" t="s">
        <v>135</v>
      </c>
      <c r="C134" s="96"/>
      <c r="D134" s="97"/>
      <c r="E134" s="3">
        <v>5021.05</v>
      </c>
      <c r="F134" s="3">
        <v>2875.74</v>
      </c>
      <c r="G134" s="2"/>
      <c r="H134" s="2">
        <v>6768.26</v>
      </c>
      <c r="I134" s="2">
        <f t="shared" si="60"/>
        <v>14665.05</v>
      </c>
      <c r="J134" s="2">
        <v>50728.57</v>
      </c>
      <c r="K134" s="59">
        <f t="shared" si="59"/>
        <v>-0.71091142525799567</v>
      </c>
      <c r="L134" s="2">
        <v>50728.57</v>
      </c>
      <c r="M134" s="41">
        <v>73634.78</v>
      </c>
      <c r="N134" s="2">
        <v>66789.56</v>
      </c>
      <c r="O134" s="2">
        <v>60444.06</v>
      </c>
      <c r="P134" s="2">
        <v>40381.440000000002</v>
      </c>
    </row>
    <row r="135" spans="1:16" ht="15.75" thickBot="1" x14ac:dyDescent="0.3">
      <c r="A135" s="34" t="s">
        <v>316</v>
      </c>
      <c r="B135" s="95" t="s">
        <v>317</v>
      </c>
      <c r="C135" s="96"/>
      <c r="D135" s="97"/>
      <c r="E135" s="3"/>
      <c r="F135" s="3"/>
      <c r="G135" s="2"/>
      <c r="H135" s="2"/>
      <c r="I135" s="2">
        <f t="shared" si="60"/>
        <v>0</v>
      </c>
      <c r="J135" s="2">
        <v>44323.9</v>
      </c>
      <c r="K135" s="59">
        <f t="shared" si="59"/>
        <v>-1</v>
      </c>
      <c r="L135" s="2">
        <v>44323.9</v>
      </c>
      <c r="M135" s="41">
        <v>76294.149999999994</v>
      </c>
      <c r="N135" s="2">
        <v>62930.16</v>
      </c>
      <c r="O135" s="2">
        <v>44537.85</v>
      </c>
      <c r="P135" s="2">
        <v>30299.59</v>
      </c>
    </row>
    <row r="136" spans="1:16" ht="15.75" thickBot="1" x14ac:dyDescent="0.3">
      <c r="A136" s="34" t="s">
        <v>352</v>
      </c>
      <c r="B136" s="95" t="s">
        <v>353</v>
      </c>
      <c r="C136" s="96"/>
      <c r="D136" s="97"/>
      <c r="E136" s="3"/>
      <c r="F136" s="3"/>
      <c r="G136" s="2"/>
      <c r="H136" s="2">
        <v>1067.1099999999999</v>
      </c>
      <c r="I136" s="2">
        <f t="shared" si="60"/>
        <v>1067.1099999999999</v>
      </c>
      <c r="J136" s="2">
        <v>13929.42</v>
      </c>
      <c r="K136" s="59">
        <f t="shared" si="59"/>
        <v>-0.9233916415758876</v>
      </c>
      <c r="L136" s="2">
        <v>13929.42</v>
      </c>
      <c r="M136" s="41">
        <v>72591.38</v>
      </c>
      <c r="N136" s="2">
        <v>83048.58</v>
      </c>
      <c r="O136" s="2">
        <v>98012.22</v>
      </c>
      <c r="P136" s="2">
        <v>66020.02</v>
      </c>
    </row>
    <row r="137" spans="1:16" ht="15.75" thickBot="1" x14ac:dyDescent="0.3">
      <c r="A137" s="34" t="s">
        <v>277</v>
      </c>
      <c r="B137" s="95" t="s">
        <v>278</v>
      </c>
      <c r="C137" s="96"/>
      <c r="D137" s="97"/>
      <c r="E137" s="3">
        <v>1636.81</v>
      </c>
      <c r="F137" s="3">
        <v>1391.44</v>
      </c>
      <c r="G137" s="2"/>
      <c r="H137" s="2"/>
      <c r="I137" s="2">
        <f t="shared" si="60"/>
        <v>3028.25</v>
      </c>
      <c r="J137" s="2">
        <v>40424.120000000003</v>
      </c>
      <c r="K137" s="59">
        <f t="shared" si="59"/>
        <v>-0.92508804149601775</v>
      </c>
      <c r="L137" s="2">
        <v>40424.120000000003</v>
      </c>
      <c r="M137" s="41">
        <v>64972.03</v>
      </c>
      <c r="N137" s="2">
        <v>55246.7</v>
      </c>
      <c r="O137" s="2">
        <v>66766.86</v>
      </c>
      <c r="P137" s="2">
        <v>32453.24</v>
      </c>
    </row>
    <row r="138" spans="1:16" ht="15.75" thickBot="1" x14ac:dyDescent="0.3">
      <c r="A138" s="34" t="s">
        <v>318</v>
      </c>
      <c r="B138" s="95" t="s">
        <v>319</v>
      </c>
      <c r="C138" s="96"/>
      <c r="D138" s="97"/>
      <c r="E138" s="3"/>
      <c r="F138" s="3"/>
      <c r="G138" s="2"/>
      <c r="H138" s="2"/>
      <c r="I138" s="2">
        <f t="shared" si="60"/>
        <v>0</v>
      </c>
      <c r="J138" s="2">
        <v>5253.13</v>
      </c>
      <c r="K138" s="59">
        <f t="shared" si="59"/>
        <v>-1</v>
      </c>
      <c r="L138" s="2">
        <v>5253.13</v>
      </c>
      <c r="M138" s="41">
        <v>85671.66</v>
      </c>
      <c r="N138" s="2">
        <v>95799.69</v>
      </c>
      <c r="O138" s="2">
        <v>53293.52</v>
      </c>
      <c r="P138" s="2">
        <v>35234.1</v>
      </c>
    </row>
    <row r="139" spans="1:16" ht="15.75" thickBot="1" x14ac:dyDescent="0.3">
      <c r="A139" s="30" t="s">
        <v>20</v>
      </c>
      <c r="B139" s="46"/>
      <c r="C139" s="31"/>
      <c r="D139" s="31"/>
      <c r="E139" s="4">
        <f t="shared" ref="E139:J139" si="61">SUM(E130:E138)</f>
        <v>64932.95</v>
      </c>
      <c r="F139" s="4">
        <f t="shared" si="61"/>
        <v>6507.3600000000006</v>
      </c>
      <c r="G139" s="4">
        <f t="shared" si="61"/>
        <v>0</v>
      </c>
      <c r="H139" s="4">
        <f t="shared" si="61"/>
        <v>17725.95</v>
      </c>
      <c r="I139" s="4">
        <f t="shared" si="61"/>
        <v>89166.260000000009</v>
      </c>
      <c r="J139" s="4">
        <f t="shared" si="61"/>
        <v>481942.45</v>
      </c>
      <c r="K139" s="65">
        <f t="shared" si="59"/>
        <v>-0.81498566893204782</v>
      </c>
      <c r="L139" s="4">
        <f t="shared" ref="L139" si="62">SUM(L130:L138)</f>
        <v>481942.45</v>
      </c>
      <c r="M139" s="64">
        <f t="shared" ref="M139" si="63">SUM(M130:M138)</f>
        <v>1141720.17</v>
      </c>
      <c r="N139" s="4">
        <f t="shared" ref="N139" si="64">SUM(N130:N138)</f>
        <v>1239024.8199999998</v>
      </c>
      <c r="O139" s="4">
        <f t="shared" ref="O139" si="65">SUM(O130:O138)</f>
        <v>1322615.4900000002</v>
      </c>
      <c r="P139" s="4">
        <f t="shared" ref="P139" si="66">SUM(P130:P138)</f>
        <v>1353659.58</v>
      </c>
    </row>
    <row r="140" spans="1:16" ht="15.75" thickBot="1" x14ac:dyDescent="0.3">
      <c r="A140" s="104" t="s">
        <v>21</v>
      </c>
      <c r="B140" s="104"/>
      <c r="C140" s="104"/>
      <c r="D140" s="104"/>
      <c r="E140" s="11"/>
      <c r="F140" s="11"/>
      <c r="G140" s="11"/>
      <c r="H140" s="11"/>
      <c r="I140" s="11"/>
      <c r="J140" s="11"/>
      <c r="K140" s="11"/>
      <c r="L140" s="11"/>
      <c r="M140" s="18"/>
      <c r="N140" s="11"/>
      <c r="O140" s="11"/>
    </row>
    <row r="141" spans="1:16" x14ac:dyDescent="0.25">
      <c r="A141" s="37"/>
      <c r="B141" s="45" t="s">
        <v>52</v>
      </c>
      <c r="C141" s="32"/>
      <c r="D141" s="32"/>
      <c r="E141" s="13" t="s">
        <v>2</v>
      </c>
      <c r="F141" s="14" t="s">
        <v>3</v>
      </c>
      <c r="G141" s="15" t="s">
        <v>4</v>
      </c>
      <c r="H141" s="42" t="s">
        <v>403</v>
      </c>
      <c r="I141" s="53" t="s">
        <v>559</v>
      </c>
      <c r="J141" s="13" t="s">
        <v>558</v>
      </c>
      <c r="K141" s="60" t="s">
        <v>435</v>
      </c>
      <c r="L141" s="13" t="s">
        <v>558</v>
      </c>
      <c r="M141" s="87" t="s">
        <v>506</v>
      </c>
      <c r="N141" s="13" t="s">
        <v>484</v>
      </c>
      <c r="O141" s="13" t="s">
        <v>450</v>
      </c>
      <c r="P141" s="13" t="s">
        <v>429</v>
      </c>
    </row>
    <row r="142" spans="1:16" ht="15.75" thickBot="1" x14ac:dyDescent="0.3">
      <c r="A142" s="38" t="s">
        <v>52</v>
      </c>
      <c r="B142" s="38" t="s">
        <v>53</v>
      </c>
      <c r="C142" s="33"/>
      <c r="D142" s="33"/>
      <c r="E142" s="16" t="s">
        <v>5</v>
      </c>
      <c r="F142" s="16" t="s">
        <v>5</v>
      </c>
      <c r="G142" s="16" t="s">
        <v>5</v>
      </c>
      <c r="H142" s="43" t="s">
        <v>568</v>
      </c>
      <c r="I142" s="16" t="s">
        <v>430</v>
      </c>
      <c r="J142" s="16" t="s">
        <v>430</v>
      </c>
      <c r="K142" s="61" t="s">
        <v>560</v>
      </c>
      <c r="L142" s="16" t="s">
        <v>431</v>
      </c>
      <c r="M142" s="86" t="s">
        <v>431</v>
      </c>
      <c r="N142" s="16" t="s">
        <v>431</v>
      </c>
      <c r="O142" s="16" t="s">
        <v>431</v>
      </c>
      <c r="P142" s="16" t="s">
        <v>431</v>
      </c>
    </row>
    <row r="143" spans="1:16" ht="15.75" thickBot="1" x14ac:dyDescent="0.3">
      <c r="A143" s="34" t="s">
        <v>136</v>
      </c>
      <c r="B143" s="98" t="s">
        <v>137</v>
      </c>
      <c r="C143" s="99"/>
      <c r="D143" s="100"/>
      <c r="E143" s="5">
        <v>2488.25</v>
      </c>
      <c r="F143" s="3">
        <v>4428.41</v>
      </c>
      <c r="G143" s="2"/>
      <c r="H143" s="2">
        <v>3497.14</v>
      </c>
      <c r="I143" s="2">
        <f t="shared" ref="I143:I147" si="67">SUM(E143:H143)</f>
        <v>10413.799999999999</v>
      </c>
      <c r="J143" s="41">
        <v>60693.88</v>
      </c>
      <c r="K143" s="59">
        <f t="shared" ref="K143:K148" si="68">SUM(I143/J143)-1</f>
        <v>-0.82842092151630442</v>
      </c>
      <c r="L143" s="41">
        <v>60693.88</v>
      </c>
      <c r="M143" s="41">
        <v>318323.51</v>
      </c>
      <c r="N143" s="41">
        <v>577894.40000000002</v>
      </c>
      <c r="O143" s="41">
        <v>558361.65</v>
      </c>
      <c r="P143" s="2">
        <v>428258.66</v>
      </c>
    </row>
    <row r="144" spans="1:16" ht="15.75" thickBot="1" x14ac:dyDescent="0.3">
      <c r="A144" s="34" t="s">
        <v>138</v>
      </c>
      <c r="B144" s="95" t="s">
        <v>139</v>
      </c>
      <c r="C144" s="96"/>
      <c r="D144" s="97"/>
      <c r="E144" s="3">
        <v>50573.23</v>
      </c>
      <c r="F144" s="3">
        <v>3455.93</v>
      </c>
      <c r="G144" s="2"/>
      <c r="H144" s="2">
        <v>216.95</v>
      </c>
      <c r="I144" s="2">
        <f t="shared" si="67"/>
        <v>54246.11</v>
      </c>
      <c r="J144" s="2">
        <v>161763.19</v>
      </c>
      <c r="K144" s="59">
        <f t="shared" si="68"/>
        <v>-0.66465726844283912</v>
      </c>
      <c r="L144" s="2">
        <v>161763.19</v>
      </c>
      <c r="M144" s="41">
        <v>332508.09000000003</v>
      </c>
      <c r="N144" s="2">
        <v>223296.78</v>
      </c>
      <c r="O144" s="2">
        <v>186782.42</v>
      </c>
      <c r="P144" s="2">
        <v>162080.94</v>
      </c>
    </row>
    <row r="145" spans="1:16" ht="15.75" thickBot="1" x14ac:dyDescent="0.3">
      <c r="A145" s="34" t="s">
        <v>140</v>
      </c>
      <c r="B145" s="81" t="s">
        <v>141</v>
      </c>
      <c r="C145" s="82"/>
      <c r="D145" s="83"/>
      <c r="E145" s="3">
        <v>70473.100000000006</v>
      </c>
      <c r="F145" s="3">
        <v>34298.93</v>
      </c>
      <c r="G145" s="2"/>
      <c r="H145" s="2">
        <v>14488.53</v>
      </c>
      <c r="I145" s="2">
        <f t="shared" ref="I145:I146" si="69">SUM(E145:H145)</f>
        <v>119260.56</v>
      </c>
      <c r="J145" s="2">
        <v>446445.98</v>
      </c>
      <c r="K145" s="59">
        <f t="shared" ref="K145:K147" si="70">SUM(I145/J145)-1</f>
        <v>-0.73286676251402239</v>
      </c>
      <c r="L145" s="2">
        <v>446445.98</v>
      </c>
      <c r="M145" s="41">
        <v>519987.57</v>
      </c>
      <c r="N145" s="2">
        <v>157146.26999999999</v>
      </c>
      <c r="O145" s="2">
        <v>110066.59</v>
      </c>
      <c r="P145" s="2">
        <v>81470.509999999995</v>
      </c>
    </row>
    <row r="146" spans="1:16" ht="15.75" thickBot="1" x14ac:dyDescent="0.3">
      <c r="A146" s="34" t="s">
        <v>142</v>
      </c>
      <c r="B146" s="34" t="s">
        <v>143</v>
      </c>
      <c r="C146" s="35"/>
      <c r="D146" s="35"/>
      <c r="E146" s="3">
        <v>2640.03</v>
      </c>
      <c r="F146" s="3">
        <v>3320.21</v>
      </c>
      <c r="G146" s="2">
        <v>2000</v>
      </c>
      <c r="H146" s="2"/>
      <c r="I146" s="2">
        <f t="shared" si="69"/>
        <v>7960.24</v>
      </c>
      <c r="J146" s="2">
        <v>51295.96</v>
      </c>
      <c r="K146" s="59">
        <f t="shared" si="70"/>
        <v>-0.84481740862243337</v>
      </c>
      <c r="L146" s="2">
        <v>51295.96</v>
      </c>
      <c r="M146" s="41">
        <v>76507.13</v>
      </c>
      <c r="N146" s="2">
        <v>63397.39</v>
      </c>
      <c r="O146" s="2">
        <v>57611.63</v>
      </c>
      <c r="P146" s="2">
        <v>45810.15</v>
      </c>
    </row>
    <row r="147" spans="1:16" ht="15.75" thickBot="1" x14ac:dyDescent="0.3">
      <c r="A147" s="34" t="s">
        <v>564</v>
      </c>
      <c r="B147" s="34" t="s">
        <v>565</v>
      </c>
      <c r="C147" s="35"/>
      <c r="D147" s="35"/>
      <c r="E147" s="3">
        <v>22485.22</v>
      </c>
      <c r="F147" s="3">
        <v>7444.05</v>
      </c>
      <c r="G147" s="2"/>
      <c r="H147" s="2">
        <v>6123.64</v>
      </c>
      <c r="I147" s="2">
        <f t="shared" si="67"/>
        <v>36052.910000000003</v>
      </c>
      <c r="J147" s="2">
        <v>59908.45</v>
      </c>
      <c r="K147" s="59">
        <f t="shared" si="70"/>
        <v>-0.39819992004466809</v>
      </c>
      <c r="L147" s="2">
        <v>59908.45</v>
      </c>
      <c r="M147" s="41">
        <v>77512.88</v>
      </c>
      <c r="N147" s="2">
        <v>96997.42</v>
      </c>
      <c r="O147" s="2">
        <v>92123.21</v>
      </c>
      <c r="P147" s="2">
        <v>103437.51</v>
      </c>
    </row>
    <row r="148" spans="1:16" ht="15.75" thickBot="1" x14ac:dyDescent="0.3">
      <c r="A148" s="30" t="s">
        <v>22</v>
      </c>
      <c r="B148" s="46"/>
      <c r="C148" s="31"/>
      <c r="D148" s="31"/>
      <c r="E148" s="4">
        <f>SUM(E143:E147)</f>
        <v>148659.83000000002</v>
      </c>
      <c r="F148" s="4">
        <f t="shared" ref="F148:I148" si="71">SUM(F143:F147)</f>
        <v>52947.530000000006</v>
      </c>
      <c r="G148" s="4">
        <f t="shared" si="71"/>
        <v>2000</v>
      </c>
      <c r="H148" s="4">
        <f>SUM(H143:H147)</f>
        <v>24326.26</v>
      </c>
      <c r="I148" s="4">
        <f t="shared" si="71"/>
        <v>227933.62</v>
      </c>
      <c r="J148" s="4">
        <f>SUM(J143:J147)</f>
        <v>780107.46</v>
      </c>
      <c r="K148" s="65">
        <f t="shared" si="68"/>
        <v>-0.70781766399208634</v>
      </c>
      <c r="L148" s="4">
        <f>SUM(L143:L147)</f>
        <v>780107.46</v>
      </c>
      <c r="M148" s="64">
        <f>SUM(M143:M147)</f>
        <v>1324839.1800000002</v>
      </c>
      <c r="N148" s="4">
        <f>SUM(N143:N147)</f>
        <v>1118732.26</v>
      </c>
      <c r="O148" s="4">
        <f>SUM(O143:O147)</f>
        <v>1004945.5</v>
      </c>
      <c r="P148" s="4">
        <f>SUM(P143:P147)</f>
        <v>821057.77</v>
      </c>
    </row>
    <row r="149" spans="1:16" ht="15.75" thickBot="1" x14ac:dyDescent="0.3">
      <c r="A149" s="104" t="s">
        <v>23</v>
      </c>
      <c r="B149" s="104"/>
      <c r="C149" s="104"/>
      <c r="D149" s="104"/>
      <c r="E149" s="11"/>
      <c r="F149" s="11"/>
      <c r="G149" s="11"/>
      <c r="H149" s="11"/>
      <c r="I149" s="11"/>
      <c r="J149" s="11"/>
      <c r="K149" s="11"/>
      <c r="L149" s="11"/>
      <c r="M149" s="18"/>
      <c r="N149" s="11"/>
      <c r="O149" s="11"/>
    </row>
    <row r="150" spans="1:16" x14ac:dyDescent="0.25">
      <c r="A150" s="37"/>
      <c r="B150" s="45" t="s">
        <v>52</v>
      </c>
      <c r="C150" s="32"/>
      <c r="D150" s="32"/>
      <c r="E150" s="13" t="s">
        <v>2</v>
      </c>
      <c r="F150" s="14" t="s">
        <v>3</v>
      </c>
      <c r="G150" s="15" t="s">
        <v>4</v>
      </c>
      <c r="H150" s="42" t="s">
        <v>403</v>
      </c>
      <c r="I150" s="53" t="s">
        <v>559</v>
      </c>
      <c r="J150" s="13" t="s">
        <v>558</v>
      </c>
      <c r="K150" s="60" t="s">
        <v>435</v>
      </c>
      <c r="L150" s="13" t="s">
        <v>558</v>
      </c>
      <c r="M150" s="87" t="s">
        <v>506</v>
      </c>
      <c r="N150" s="13" t="s">
        <v>484</v>
      </c>
      <c r="O150" s="13" t="s">
        <v>450</v>
      </c>
      <c r="P150" s="13" t="s">
        <v>429</v>
      </c>
    </row>
    <row r="151" spans="1:16" ht="15.75" thickBot="1" x14ac:dyDescent="0.3">
      <c r="A151" s="38" t="s">
        <v>52</v>
      </c>
      <c r="B151" s="38" t="s">
        <v>53</v>
      </c>
      <c r="C151" s="33"/>
      <c r="D151" s="33"/>
      <c r="E151" s="16" t="s">
        <v>5</v>
      </c>
      <c r="F151" s="16" t="s">
        <v>5</v>
      </c>
      <c r="G151" s="16" t="s">
        <v>5</v>
      </c>
      <c r="H151" s="43" t="s">
        <v>568</v>
      </c>
      <c r="I151" s="16" t="s">
        <v>430</v>
      </c>
      <c r="J151" s="16" t="s">
        <v>430</v>
      </c>
      <c r="K151" s="61" t="s">
        <v>560</v>
      </c>
      <c r="L151" s="16" t="s">
        <v>431</v>
      </c>
      <c r="M151" s="86" t="s">
        <v>431</v>
      </c>
      <c r="N151" s="16" t="s">
        <v>431</v>
      </c>
      <c r="O151" s="16" t="s">
        <v>431</v>
      </c>
      <c r="P151" s="16" t="s">
        <v>431</v>
      </c>
    </row>
    <row r="152" spans="1:16" ht="15.75" thickBot="1" x14ac:dyDescent="0.3">
      <c r="A152" s="34" t="s">
        <v>144</v>
      </c>
      <c r="B152" s="98" t="s">
        <v>145</v>
      </c>
      <c r="C152" s="99"/>
      <c r="D152" s="100"/>
      <c r="E152" s="3">
        <v>51471.15</v>
      </c>
      <c r="F152" s="3">
        <v>35721.339999999997</v>
      </c>
      <c r="G152" s="2">
        <v>5723.11</v>
      </c>
      <c r="H152" s="2">
        <v>32081.279999999999</v>
      </c>
      <c r="I152" s="2">
        <f>SUM(E152:H152)</f>
        <v>124996.87999999999</v>
      </c>
      <c r="J152" s="41">
        <v>282996.53000000003</v>
      </c>
      <c r="K152" s="59">
        <f t="shared" ref="K152:K162" si="72">SUM(I152/J152)-1</f>
        <v>-0.55830949587968459</v>
      </c>
      <c r="L152" s="2">
        <v>282996.53000000003</v>
      </c>
      <c r="M152" s="41">
        <v>575487.03</v>
      </c>
      <c r="N152" s="2">
        <v>493073.85</v>
      </c>
      <c r="O152" s="2">
        <v>571037.34</v>
      </c>
      <c r="P152" s="2">
        <v>647538.54</v>
      </c>
    </row>
    <row r="153" spans="1:16" ht="15.75" thickBot="1" x14ac:dyDescent="0.3">
      <c r="A153" s="34" t="s">
        <v>146</v>
      </c>
      <c r="B153" s="95" t="s">
        <v>147</v>
      </c>
      <c r="C153" s="96"/>
      <c r="D153" s="97"/>
      <c r="E153" s="3">
        <v>1147.43</v>
      </c>
      <c r="F153" s="3">
        <v>8817.69</v>
      </c>
      <c r="G153" s="2"/>
      <c r="H153" s="2">
        <v>12047.08</v>
      </c>
      <c r="I153" s="2">
        <f t="shared" ref="I153:I161" si="73">SUM(E153:H153)</f>
        <v>22012.2</v>
      </c>
      <c r="J153" s="2">
        <v>113706.96</v>
      </c>
      <c r="K153" s="59">
        <f t="shared" si="72"/>
        <v>-0.80641290559522472</v>
      </c>
      <c r="L153" s="2">
        <v>113706.96</v>
      </c>
      <c r="M153" s="41">
        <v>165733.56</v>
      </c>
      <c r="N153" s="2">
        <v>145711.01999999999</v>
      </c>
      <c r="O153" s="2">
        <v>168394</v>
      </c>
      <c r="P153" s="2">
        <v>199755.72</v>
      </c>
    </row>
    <row r="154" spans="1:16" ht="15.75" thickBot="1" x14ac:dyDescent="0.3">
      <c r="A154" s="34" t="s">
        <v>148</v>
      </c>
      <c r="B154" s="95" t="s">
        <v>149</v>
      </c>
      <c r="C154" s="96"/>
      <c r="D154" s="97"/>
      <c r="E154" s="3">
        <v>2006.08</v>
      </c>
      <c r="F154" s="3">
        <v>11593.82</v>
      </c>
      <c r="G154" s="2"/>
      <c r="H154" s="2">
        <v>1052.44</v>
      </c>
      <c r="I154" s="2">
        <f t="shared" si="73"/>
        <v>14652.34</v>
      </c>
      <c r="J154" s="2">
        <v>54592.02</v>
      </c>
      <c r="K154" s="59">
        <f t="shared" si="72"/>
        <v>-0.73160289727326444</v>
      </c>
      <c r="L154" s="2">
        <v>54592.02</v>
      </c>
      <c r="M154" s="41">
        <v>57610.41</v>
      </c>
      <c r="N154" s="2">
        <v>81471.56</v>
      </c>
      <c r="O154" s="2">
        <v>77953.13</v>
      </c>
      <c r="P154" s="2">
        <v>84904.07</v>
      </c>
    </row>
    <row r="155" spans="1:16" ht="15.75" thickBot="1" x14ac:dyDescent="0.3">
      <c r="A155" s="34" t="s">
        <v>150</v>
      </c>
      <c r="B155" s="95" t="s">
        <v>151</v>
      </c>
      <c r="C155" s="96"/>
      <c r="D155" s="97"/>
      <c r="E155" s="3"/>
      <c r="F155" s="3"/>
      <c r="G155" s="2"/>
      <c r="H155" s="2">
        <v>14909.51</v>
      </c>
      <c r="I155" s="2">
        <f t="shared" si="73"/>
        <v>14909.51</v>
      </c>
      <c r="J155" s="2">
        <v>55239.839999999997</v>
      </c>
      <c r="K155" s="59">
        <f t="shared" si="72"/>
        <v>-0.7300949821722873</v>
      </c>
      <c r="L155" s="2">
        <v>55239.839999999997</v>
      </c>
      <c r="M155" s="41">
        <v>87403.14</v>
      </c>
      <c r="N155" s="2">
        <v>73851.78</v>
      </c>
      <c r="O155" s="2">
        <v>66762.73</v>
      </c>
      <c r="P155" s="2">
        <v>57148.82</v>
      </c>
    </row>
    <row r="156" spans="1:16" ht="15.75" thickBot="1" x14ac:dyDescent="0.3">
      <c r="A156" s="34" t="s">
        <v>152</v>
      </c>
      <c r="B156" s="34" t="s">
        <v>153</v>
      </c>
      <c r="C156" s="35"/>
      <c r="D156" s="35"/>
      <c r="E156" s="3">
        <v>2343.14</v>
      </c>
      <c r="F156" s="3">
        <v>3016.36</v>
      </c>
      <c r="G156" s="2">
        <v>8146.4</v>
      </c>
      <c r="H156" s="2">
        <v>224.91</v>
      </c>
      <c r="I156" s="2">
        <f t="shared" si="73"/>
        <v>13730.81</v>
      </c>
      <c r="J156" s="2">
        <v>121243.03</v>
      </c>
      <c r="K156" s="59">
        <f t="shared" si="72"/>
        <v>-0.88674969604438292</v>
      </c>
      <c r="L156" s="2">
        <v>121243.03</v>
      </c>
      <c r="M156" s="41">
        <v>211845.49</v>
      </c>
      <c r="N156" s="2">
        <v>219568.84</v>
      </c>
      <c r="O156" s="2">
        <v>231170.16</v>
      </c>
      <c r="P156" s="2">
        <v>183964.48</v>
      </c>
    </row>
    <row r="157" spans="1:16" ht="15.75" thickBot="1" x14ac:dyDescent="0.3">
      <c r="A157" s="34" t="s">
        <v>154</v>
      </c>
      <c r="B157" s="95" t="s">
        <v>155</v>
      </c>
      <c r="C157" s="96"/>
      <c r="D157" s="97"/>
      <c r="E157" s="3">
        <v>2418.4</v>
      </c>
      <c r="F157" s="3">
        <v>4020.64</v>
      </c>
      <c r="G157" s="2"/>
      <c r="H157" s="2">
        <v>2155.6</v>
      </c>
      <c r="I157" s="2">
        <f t="shared" si="73"/>
        <v>8594.64</v>
      </c>
      <c r="J157" s="2">
        <v>34879.97</v>
      </c>
      <c r="K157" s="59">
        <f t="shared" si="72"/>
        <v>-0.75359382476533099</v>
      </c>
      <c r="L157" s="2">
        <v>34879.97</v>
      </c>
      <c r="M157" s="41">
        <v>57627.78</v>
      </c>
      <c r="N157" s="2">
        <v>57346.17</v>
      </c>
      <c r="O157" s="2">
        <v>55464.71</v>
      </c>
      <c r="P157" s="2">
        <v>45049.39</v>
      </c>
    </row>
    <row r="158" spans="1:16" ht="15.75" thickBot="1" x14ac:dyDescent="0.3">
      <c r="A158" s="34" t="s">
        <v>156</v>
      </c>
      <c r="B158" s="95" t="s">
        <v>157</v>
      </c>
      <c r="C158" s="96"/>
      <c r="D158" s="97"/>
      <c r="E158" s="3">
        <v>872.57</v>
      </c>
      <c r="F158" s="3"/>
      <c r="G158" s="2"/>
      <c r="H158" s="2"/>
      <c r="I158" s="2">
        <f t="shared" si="73"/>
        <v>872.57</v>
      </c>
      <c r="J158" s="2">
        <v>133785.25</v>
      </c>
      <c r="K158" s="59">
        <f t="shared" si="72"/>
        <v>-0.99347783107629573</v>
      </c>
      <c r="L158" s="2">
        <v>133785.25</v>
      </c>
      <c r="M158" s="41">
        <v>270061.36</v>
      </c>
      <c r="N158" s="2">
        <v>341885.43</v>
      </c>
      <c r="O158" s="2">
        <v>320660.36</v>
      </c>
      <c r="P158" s="2">
        <v>234563.75</v>
      </c>
    </row>
    <row r="159" spans="1:16" ht="15.75" thickBot="1" x14ac:dyDescent="0.3">
      <c r="A159" s="34" t="s">
        <v>158</v>
      </c>
      <c r="B159" s="95" t="s">
        <v>159</v>
      </c>
      <c r="C159" s="96"/>
      <c r="D159" s="97"/>
      <c r="E159" s="3">
        <v>1659.53</v>
      </c>
      <c r="F159" s="3">
        <v>765.1</v>
      </c>
      <c r="G159" s="2"/>
      <c r="H159" s="2">
        <v>19858.509999999998</v>
      </c>
      <c r="I159" s="2">
        <f t="shared" si="73"/>
        <v>22283.14</v>
      </c>
      <c r="J159" s="2">
        <v>65541.929999999993</v>
      </c>
      <c r="K159" s="59">
        <f t="shared" si="72"/>
        <v>-0.66001703031936954</v>
      </c>
      <c r="L159" s="2">
        <v>65541.929999999993</v>
      </c>
      <c r="M159" s="41">
        <v>82721.119999999995</v>
      </c>
      <c r="N159" s="2">
        <v>68400.27</v>
      </c>
      <c r="O159" s="2">
        <v>58536.15</v>
      </c>
      <c r="P159" s="2">
        <v>97034.06</v>
      </c>
    </row>
    <row r="160" spans="1:16" ht="15.75" thickBot="1" x14ac:dyDescent="0.3">
      <c r="A160" s="34" t="s">
        <v>160</v>
      </c>
      <c r="B160" s="34" t="s">
        <v>161</v>
      </c>
      <c r="C160" s="35"/>
      <c r="D160" s="35"/>
      <c r="E160" s="3">
        <v>925.62</v>
      </c>
      <c r="F160" s="3"/>
      <c r="G160" s="2"/>
      <c r="H160" s="2"/>
      <c r="I160" s="2">
        <f t="shared" si="73"/>
        <v>925.62</v>
      </c>
      <c r="J160" s="2">
        <v>25150.69</v>
      </c>
      <c r="K160" s="59">
        <f t="shared" si="72"/>
        <v>-0.96319703356051067</v>
      </c>
      <c r="L160" s="2">
        <v>25150.69</v>
      </c>
      <c r="M160" s="41">
        <v>28983.58</v>
      </c>
      <c r="N160" s="2">
        <v>20790.28</v>
      </c>
      <c r="O160" s="2">
        <v>7096.69</v>
      </c>
      <c r="P160" s="2">
        <v>17867.689999999999</v>
      </c>
    </row>
    <row r="161" spans="1:16" ht="15.75" thickBot="1" x14ac:dyDescent="0.3">
      <c r="A161" s="34" t="s">
        <v>333</v>
      </c>
      <c r="B161" s="34" t="s">
        <v>334</v>
      </c>
      <c r="C161" s="35"/>
      <c r="D161" s="35"/>
      <c r="E161" s="5">
        <v>2172.25</v>
      </c>
      <c r="F161" s="3">
        <v>8.0500000000000007</v>
      </c>
      <c r="G161" s="2">
        <v>769.27</v>
      </c>
      <c r="H161" s="2"/>
      <c r="I161" s="2">
        <f t="shared" si="73"/>
        <v>2949.57</v>
      </c>
      <c r="J161" s="2">
        <v>20335.16</v>
      </c>
      <c r="K161" s="59">
        <f t="shared" si="72"/>
        <v>-0.85495221085056616</v>
      </c>
      <c r="L161" s="2">
        <v>20335.16</v>
      </c>
      <c r="M161" s="41">
        <v>49568.92</v>
      </c>
      <c r="N161" s="2">
        <v>15451.95</v>
      </c>
      <c r="O161" s="2">
        <v>14845.25</v>
      </c>
      <c r="P161" s="2">
        <v>16303.57</v>
      </c>
    </row>
    <row r="162" spans="1:16" ht="15.75" thickBot="1" x14ac:dyDescent="0.3">
      <c r="A162" s="30" t="s">
        <v>24</v>
      </c>
      <c r="B162" s="46"/>
      <c r="C162" s="31"/>
      <c r="D162" s="31"/>
      <c r="E162" s="4">
        <f t="shared" ref="E162:J162" si="74">SUM(E152:E161)</f>
        <v>65016.170000000006</v>
      </c>
      <c r="F162" s="4">
        <f t="shared" si="74"/>
        <v>63943</v>
      </c>
      <c r="G162" s="4">
        <f t="shared" si="74"/>
        <v>14638.779999999999</v>
      </c>
      <c r="H162" s="4">
        <f t="shared" si="74"/>
        <v>82329.33</v>
      </c>
      <c r="I162" s="4">
        <f t="shared" si="74"/>
        <v>225927.28000000003</v>
      </c>
      <c r="J162" s="4">
        <f t="shared" si="74"/>
        <v>907471.38</v>
      </c>
      <c r="K162" s="65">
        <f t="shared" si="72"/>
        <v>-0.7510364679489947</v>
      </c>
      <c r="L162" s="4">
        <f t="shared" ref="L162" si="75">SUM(L152:L161)</f>
        <v>907471.38</v>
      </c>
      <c r="M162" s="64">
        <f t="shared" ref="M162" si="76">SUM(M152:M161)</f>
        <v>1587042.3900000001</v>
      </c>
      <c r="N162" s="4">
        <f t="shared" ref="N162" si="77">SUM(N152:N161)</f>
        <v>1517551.15</v>
      </c>
      <c r="O162" s="4">
        <f t="shared" ref="O162" si="78">SUM(O152:O161)</f>
        <v>1571920.5199999996</v>
      </c>
      <c r="P162" s="4">
        <f t="shared" ref="P162" si="79">SUM(P152:P161)</f>
        <v>1584130.09</v>
      </c>
    </row>
    <row r="163" spans="1:16" ht="15.75" thickBot="1" x14ac:dyDescent="0.3">
      <c r="A163" s="104" t="s">
        <v>25</v>
      </c>
      <c r="B163" s="104"/>
      <c r="C163" s="104"/>
      <c r="D163" s="104"/>
      <c r="E163" s="11"/>
      <c r="F163" s="11"/>
      <c r="G163" s="11"/>
      <c r="H163" s="11"/>
      <c r="I163" s="11"/>
      <c r="J163" s="11"/>
      <c r="K163" s="11"/>
      <c r="L163" s="11"/>
      <c r="M163" s="18"/>
      <c r="N163" s="11"/>
      <c r="O163" s="11"/>
    </row>
    <row r="164" spans="1:16" x14ac:dyDescent="0.25">
      <c r="A164" s="37"/>
      <c r="B164" s="45" t="s">
        <v>52</v>
      </c>
      <c r="C164" s="32"/>
      <c r="D164" s="32"/>
      <c r="E164" s="13" t="s">
        <v>2</v>
      </c>
      <c r="F164" s="14" t="s">
        <v>3</v>
      </c>
      <c r="G164" s="15" t="s">
        <v>4</v>
      </c>
      <c r="H164" s="42" t="s">
        <v>403</v>
      </c>
      <c r="I164" s="53" t="s">
        <v>559</v>
      </c>
      <c r="J164" s="13" t="s">
        <v>558</v>
      </c>
      <c r="K164" s="60" t="s">
        <v>435</v>
      </c>
      <c r="L164" s="13" t="s">
        <v>558</v>
      </c>
      <c r="M164" s="87" t="s">
        <v>506</v>
      </c>
      <c r="N164" s="13" t="s">
        <v>484</v>
      </c>
      <c r="O164" s="13" t="s">
        <v>450</v>
      </c>
      <c r="P164" s="13" t="s">
        <v>429</v>
      </c>
    </row>
    <row r="165" spans="1:16" ht="15.75" thickBot="1" x14ac:dyDescent="0.3">
      <c r="A165" s="38" t="s">
        <v>52</v>
      </c>
      <c r="B165" s="38" t="s">
        <v>53</v>
      </c>
      <c r="C165" s="33"/>
      <c r="D165" s="33"/>
      <c r="E165" s="16" t="s">
        <v>5</v>
      </c>
      <c r="F165" s="16" t="s">
        <v>5</v>
      </c>
      <c r="G165" s="16" t="s">
        <v>5</v>
      </c>
      <c r="H165" s="43" t="s">
        <v>568</v>
      </c>
      <c r="I165" s="16" t="s">
        <v>430</v>
      </c>
      <c r="J165" s="16" t="s">
        <v>430</v>
      </c>
      <c r="K165" s="61" t="s">
        <v>560</v>
      </c>
      <c r="L165" s="16" t="s">
        <v>431</v>
      </c>
      <c r="M165" s="86" t="s">
        <v>431</v>
      </c>
      <c r="N165" s="16" t="s">
        <v>431</v>
      </c>
      <c r="O165" s="16" t="s">
        <v>431</v>
      </c>
      <c r="P165" s="16" t="s">
        <v>431</v>
      </c>
    </row>
    <row r="166" spans="1:16" ht="15.75" thickBot="1" x14ac:dyDescent="0.3">
      <c r="A166" s="34" t="s">
        <v>162</v>
      </c>
      <c r="B166" s="98" t="s">
        <v>163</v>
      </c>
      <c r="C166" s="99"/>
      <c r="D166" s="100"/>
      <c r="E166" s="5">
        <v>1739.92</v>
      </c>
      <c r="F166" s="5">
        <v>3367.14</v>
      </c>
      <c r="G166" s="2"/>
      <c r="H166" s="2">
        <v>1609.22</v>
      </c>
      <c r="I166" s="2">
        <f>SUM(E166:H166)</f>
        <v>6716.28</v>
      </c>
      <c r="J166" s="2">
        <v>151807.42000000001</v>
      </c>
      <c r="K166" s="59">
        <f>SUM(I166/J166)-1</f>
        <v>-0.95575789378411147</v>
      </c>
      <c r="L166" s="2">
        <v>151807.42000000001</v>
      </c>
      <c r="M166" s="41">
        <v>236021.5</v>
      </c>
      <c r="N166" s="2">
        <v>250564.97</v>
      </c>
      <c r="O166" s="2">
        <v>171653.09</v>
      </c>
      <c r="P166" s="2">
        <v>258835.31</v>
      </c>
    </row>
    <row r="167" spans="1:16" ht="15.75" thickBot="1" x14ac:dyDescent="0.3">
      <c r="A167" s="30" t="s">
        <v>26</v>
      </c>
      <c r="B167" s="46"/>
      <c r="C167" s="31"/>
      <c r="D167" s="31"/>
      <c r="E167" s="4">
        <f>SUM(E166)</f>
        <v>1739.92</v>
      </c>
      <c r="F167" s="4">
        <f t="shared" ref="F167:I167" si="80">SUM(F166)</f>
        <v>3367.14</v>
      </c>
      <c r="G167" s="4">
        <f t="shared" si="80"/>
        <v>0</v>
      </c>
      <c r="H167" s="4">
        <f>SUM(H166)</f>
        <v>1609.22</v>
      </c>
      <c r="I167" s="4">
        <f t="shared" si="80"/>
        <v>6716.28</v>
      </c>
      <c r="J167" s="4">
        <f>SUM(J166)</f>
        <v>151807.42000000001</v>
      </c>
      <c r="K167" s="65">
        <f t="shared" ref="K167" si="81">SUM(I167/J167)-1</f>
        <v>-0.95575789378411147</v>
      </c>
      <c r="L167" s="4">
        <f>SUM(L166)</f>
        <v>151807.42000000001</v>
      </c>
      <c r="M167" s="64">
        <f>SUM(M166)</f>
        <v>236021.5</v>
      </c>
      <c r="N167" s="4">
        <f>SUM(N166)</f>
        <v>250564.97</v>
      </c>
      <c r="O167" s="4">
        <f>SUM(O166)</f>
        <v>171653.09</v>
      </c>
      <c r="P167" s="4">
        <f>SUM(P166)</f>
        <v>258835.31</v>
      </c>
    </row>
    <row r="168" spans="1:16" ht="15.75" thickBot="1" x14ac:dyDescent="0.3">
      <c r="A168" s="104" t="s">
        <v>263</v>
      </c>
      <c r="B168" s="104"/>
      <c r="C168" s="104"/>
      <c r="D168" s="104"/>
      <c r="E168" s="11"/>
      <c r="F168" s="11"/>
      <c r="G168" s="11"/>
      <c r="H168" s="11"/>
      <c r="I168" s="11"/>
      <c r="J168" s="70"/>
      <c r="K168" s="11"/>
      <c r="L168" s="11"/>
      <c r="M168" s="18"/>
      <c r="N168" s="11"/>
      <c r="O168" s="11"/>
    </row>
    <row r="169" spans="1:16" x14ac:dyDescent="0.25">
      <c r="A169" s="37"/>
      <c r="B169" s="45" t="s">
        <v>52</v>
      </c>
      <c r="C169" s="32"/>
      <c r="D169" s="32"/>
      <c r="E169" s="13" t="s">
        <v>2</v>
      </c>
      <c r="F169" s="14" t="s">
        <v>3</v>
      </c>
      <c r="G169" s="15" t="s">
        <v>4</v>
      </c>
      <c r="H169" s="42" t="s">
        <v>403</v>
      </c>
      <c r="I169" s="53" t="s">
        <v>559</v>
      </c>
      <c r="J169" s="13" t="s">
        <v>558</v>
      </c>
      <c r="K169" s="60" t="s">
        <v>435</v>
      </c>
      <c r="L169" s="13" t="s">
        <v>558</v>
      </c>
      <c r="M169" s="87" t="s">
        <v>506</v>
      </c>
      <c r="N169" s="13" t="s">
        <v>484</v>
      </c>
      <c r="O169" s="13" t="s">
        <v>450</v>
      </c>
      <c r="P169" s="13" t="s">
        <v>429</v>
      </c>
    </row>
    <row r="170" spans="1:16" ht="15.75" thickBot="1" x14ac:dyDescent="0.3">
      <c r="A170" s="38" t="s">
        <v>52</v>
      </c>
      <c r="B170" s="38" t="s">
        <v>53</v>
      </c>
      <c r="C170" s="33"/>
      <c r="D170" s="33"/>
      <c r="E170" s="16" t="s">
        <v>5</v>
      </c>
      <c r="F170" s="16" t="s">
        <v>5</v>
      </c>
      <c r="G170" s="16" t="s">
        <v>5</v>
      </c>
      <c r="H170" s="43" t="s">
        <v>568</v>
      </c>
      <c r="I170" s="16" t="s">
        <v>430</v>
      </c>
      <c r="J170" s="16" t="s">
        <v>430</v>
      </c>
      <c r="K170" s="61" t="s">
        <v>560</v>
      </c>
      <c r="L170" s="16" t="s">
        <v>431</v>
      </c>
      <c r="M170" s="86" t="s">
        <v>431</v>
      </c>
      <c r="N170" s="16" t="s">
        <v>431</v>
      </c>
      <c r="O170" s="16" t="s">
        <v>431</v>
      </c>
      <c r="P170" s="16" t="s">
        <v>431</v>
      </c>
    </row>
    <row r="171" spans="1:16" ht="15.75" thickBot="1" x14ac:dyDescent="0.3">
      <c r="A171" s="34" t="s">
        <v>164</v>
      </c>
      <c r="B171" s="98" t="s">
        <v>165</v>
      </c>
      <c r="C171" s="99"/>
      <c r="D171" s="100"/>
      <c r="E171" s="3">
        <v>2593.89</v>
      </c>
      <c r="F171" s="3">
        <v>8442.67</v>
      </c>
      <c r="G171" s="2">
        <v>9411.91</v>
      </c>
      <c r="H171" s="2">
        <v>6404.09</v>
      </c>
      <c r="I171" s="2">
        <f>SUM(E171:H171)</f>
        <v>26852.560000000001</v>
      </c>
      <c r="J171" s="2">
        <v>32067.53</v>
      </c>
      <c r="K171" s="59">
        <f>SUM(I171/J171)-1</f>
        <v>-0.16262462372374786</v>
      </c>
      <c r="L171" s="2">
        <v>32067.53</v>
      </c>
      <c r="M171" s="41">
        <v>57687.59</v>
      </c>
      <c r="N171" s="2">
        <v>61562.5</v>
      </c>
      <c r="O171" s="2">
        <v>62469.16</v>
      </c>
      <c r="P171" s="2">
        <v>42676.18</v>
      </c>
    </row>
    <row r="172" spans="1:16" ht="15.75" thickBot="1" x14ac:dyDescent="0.3">
      <c r="A172" s="30" t="s">
        <v>264</v>
      </c>
      <c r="B172" s="46"/>
      <c r="C172" s="31"/>
      <c r="D172" s="31"/>
      <c r="E172" s="4">
        <f>SUM(E171)</f>
        <v>2593.89</v>
      </c>
      <c r="F172" s="4">
        <f t="shared" ref="F172" si="82">SUM(F171)</f>
        <v>8442.67</v>
      </c>
      <c r="G172" s="4">
        <f t="shared" ref="G172" si="83">SUM(G171)</f>
        <v>9411.91</v>
      </c>
      <c r="H172" s="4">
        <f>SUM(H171)</f>
        <v>6404.09</v>
      </c>
      <c r="I172" s="4">
        <f t="shared" ref="I172" si="84">SUM(I171)</f>
        <v>26852.560000000001</v>
      </c>
      <c r="J172" s="4">
        <f>SUM(J171)</f>
        <v>32067.53</v>
      </c>
      <c r="K172" s="65">
        <f t="shared" ref="K172" si="85">SUM(I172/J172)-1</f>
        <v>-0.16262462372374786</v>
      </c>
      <c r="L172" s="4">
        <f>SUM(L171)</f>
        <v>32067.53</v>
      </c>
      <c r="M172" s="64">
        <f>SUM(M171)</f>
        <v>57687.59</v>
      </c>
      <c r="N172" s="4">
        <f>SUM(N171)</f>
        <v>61562.5</v>
      </c>
      <c r="O172" s="4">
        <f>SUM(O171)</f>
        <v>62469.16</v>
      </c>
      <c r="P172" s="4">
        <f>SUM(P171)</f>
        <v>42676.18</v>
      </c>
    </row>
    <row r="173" spans="1:16" ht="15.75" thickBot="1" x14ac:dyDescent="0.3">
      <c r="A173" s="104" t="s">
        <v>27</v>
      </c>
      <c r="B173" s="104"/>
      <c r="C173" s="104"/>
      <c r="D173" s="104"/>
      <c r="E173" s="11"/>
      <c r="F173" s="11"/>
      <c r="G173" s="11"/>
      <c r="H173" s="11"/>
      <c r="I173" s="11"/>
      <c r="J173" s="11"/>
      <c r="K173" s="11"/>
      <c r="L173" s="11"/>
      <c r="M173" s="18"/>
      <c r="N173" s="11"/>
      <c r="O173" s="11"/>
    </row>
    <row r="174" spans="1:16" x14ac:dyDescent="0.25">
      <c r="A174" s="37"/>
      <c r="B174" s="45" t="s">
        <v>52</v>
      </c>
      <c r="C174" s="32"/>
      <c r="D174" s="32"/>
      <c r="E174" s="13" t="s">
        <v>2</v>
      </c>
      <c r="F174" s="14" t="s">
        <v>3</v>
      </c>
      <c r="G174" s="15" t="s">
        <v>4</v>
      </c>
      <c r="H174" s="42" t="s">
        <v>403</v>
      </c>
      <c r="I174" s="53" t="s">
        <v>559</v>
      </c>
      <c r="J174" s="13" t="s">
        <v>558</v>
      </c>
      <c r="K174" s="60" t="s">
        <v>435</v>
      </c>
      <c r="L174" s="13" t="s">
        <v>558</v>
      </c>
      <c r="M174" s="87" t="s">
        <v>506</v>
      </c>
      <c r="N174" s="13" t="s">
        <v>484</v>
      </c>
      <c r="O174" s="13" t="s">
        <v>450</v>
      </c>
      <c r="P174" s="13" t="s">
        <v>429</v>
      </c>
    </row>
    <row r="175" spans="1:16" ht="15.75" thickBot="1" x14ac:dyDescent="0.3">
      <c r="A175" s="38" t="s">
        <v>52</v>
      </c>
      <c r="B175" s="38" t="s">
        <v>53</v>
      </c>
      <c r="C175" s="33"/>
      <c r="D175" s="33"/>
      <c r="E175" s="16" t="s">
        <v>5</v>
      </c>
      <c r="F175" s="16" t="s">
        <v>5</v>
      </c>
      <c r="G175" s="16" t="s">
        <v>5</v>
      </c>
      <c r="H175" s="43" t="s">
        <v>568</v>
      </c>
      <c r="I175" s="16" t="s">
        <v>430</v>
      </c>
      <c r="J175" s="16" t="s">
        <v>430</v>
      </c>
      <c r="K175" s="61" t="s">
        <v>560</v>
      </c>
      <c r="L175" s="16" t="s">
        <v>431</v>
      </c>
      <c r="M175" s="86" t="s">
        <v>431</v>
      </c>
      <c r="N175" s="16" t="s">
        <v>431</v>
      </c>
      <c r="O175" s="16" t="s">
        <v>431</v>
      </c>
      <c r="P175" s="16" t="s">
        <v>431</v>
      </c>
    </row>
    <row r="176" spans="1:16" ht="15.75" thickBot="1" x14ac:dyDescent="0.3">
      <c r="A176" s="34" t="s">
        <v>166</v>
      </c>
      <c r="B176" s="98" t="s">
        <v>167</v>
      </c>
      <c r="C176" s="99"/>
      <c r="D176" s="100"/>
      <c r="E176" s="5">
        <v>15378.67</v>
      </c>
      <c r="F176" s="3">
        <v>914.01</v>
      </c>
      <c r="G176" s="2"/>
      <c r="H176" s="2">
        <v>1484.61</v>
      </c>
      <c r="I176" s="2">
        <f>SUM(E176:H176)</f>
        <v>17777.29</v>
      </c>
      <c r="J176" s="41">
        <v>57976.51</v>
      </c>
      <c r="K176" s="59">
        <f t="shared" ref="K176:K184" si="86">SUM(I176/J176)-1</f>
        <v>-0.69337081518014798</v>
      </c>
      <c r="L176" s="2">
        <v>57976.51</v>
      </c>
      <c r="M176" s="41">
        <v>87982.19</v>
      </c>
      <c r="N176" s="2">
        <v>128551.87</v>
      </c>
      <c r="O176" s="2">
        <v>132277.6</v>
      </c>
      <c r="P176" s="2">
        <v>132696.73000000001</v>
      </c>
    </row>
    <row r="177" spans="1:16" ht="15.75" thickBot="1" x14ac:dyDescent="0.3">
      <c r="A177" s="34" t="s">
        <v>335</v>
      </c>
      <c r="B177" s="95" t="s">
        <v>279</v>
      </c>
      <c r="C177" s="96"/>
      <c r="D177" s="97"/>
      <c r="E177" s="5">
        <v>956.3</v>
      </c>
      <c r="F177" s="3">
        <v>521.74</v>
      </c>
      <c r="G177" s="2"/>
      <c r="H177" s="2">
        <v>100.8</v>
      </c>
      <c r="I177" s="2">
        <f t="shared" ref="I177:I183" si="87">SUM(E177:H177)</f>
        <v>1578.84</v>
      </c>
      <c r="J177" s="2">
        <v>102233.26</v>
      </c>
      <c r="K177" s="59">
        <f t="shared" si="86"/>
        <v>-0.98455649364991393</v>
      </c>
      <c r="L177" s="2">
        <v>102233.26</v>
      </c>
      <c r="M177" s="41">
        <v>189172.39</v>
      </c>
      <c r="N177" s="2">
        <v>111629.67</v>
      </c>
      <c r="O177" s="2">
        <v>88813.07</v>
      </c>
      <c r="P177" s="2">
        <v>101360.21</v>
      </c>
    </row>
    <row r="178" spans="1:16" ht="15.75" thickBot="1" x14ac:dyDescent="0.3">
      <c r="A178" s="34" t="s">
        <v>168</v>
      </c>
      <c r="B178" s="95" t="s">
        <v>169</v>
      </c>
      <c r="C178" s="96"/>
      <c r="D178" s="97"/>
      <c r="E178" s="3">
        <v>2871.16</v>
      </c>
      <c r="F178" s="3"/>
      <c r="G178" s="2"/>
      <c r="H178" s="2">
        <v>3867.88</v>
      </c>
      <c r="I178" s="2">
        <f t="shared" si="87"/>
        <v>6739.04</v>
      </c>
      <c r="J178" s="2">
        <v>16443.93</v>
      </c>
      <c r="K178" s="59">
        <f t="shared" si="86"/>
        <v>-0.59018069281491714</v>
      </c>
      <c r="L178" s="2">
        <v>16443.93</v>
      </c>
      <c r="M178" s="41">
        <v>74687.399999999994</v>
      </c>
      <c r="N178" s="2">
        <v>131883.85999999999</v>
      </c>
      <c r="O178" s="2">
        <v>115322.27</v>
      </c>
      <c r="P178" s="2">
        <v>42208.43</v>
      </c>
    </row>
    <row r="179" spans="1:16" ht="15.75" thickBot="1" x14ac:dyDescent="0.3">
      <c r="A179" s="34" t="s">
        <v>170</v>
      </c>
      <c r="B179" s="95" t="s">
        <v>171</v>
      </c>
      <c r="C179" s="96"/>
      <c r="D179" s="97"/>
      <c r="E179" s="3">
        <v>1296.52</v>
      </c>
      <c r="F179" s="3">
        <v>1566.6</v>
      </c>
      <c r="G179" s="2"/>
      <c r="H179" s="2">
        <v>-1.92</v>
      </c>
      <c r="I179" s="2">
        <f t="shared" si="87"/>
        <v>2861.2</v>
      </c>
      <c r="J179" s="2">
        <v>79954.740000000005</v>
      </c>
      <c r="K179" s="59">
        <f t="shared" si="86"/>
        <v>-0.96421475449735694</v>
      </c>
      <c r="L179" s="2">
        <v>79954.740000000005</v>
      </c>
      <c r="M179" s="41">
        <v>182345.75</v>
      </c>
      <c r="N179" s="2">
        <v>156240.67000000001</v>
      </c>
      <c r="O179" s="2">
        <v>100822.8</v>
      </c>
      <c r="P179" s="2">
        <v>123139.64</v>
      </c>
    </row>
    <row r="180" spans="1:16" ht="15.75" thickBot="1" x14ac:dyDescent="0.3">
      <c r="A180" s="34" t="s">
        <v>438</v>
      </c>
      <c r="B180" s="95" t="s">
        <v>439</v>
      </c>
      <c r="C180" s="96"/>
      <c r="D180" s="97"/>
      <c r="E180" s="3"/>
      <c r="F180" s="3"/>
      <c r="G180" s="2"/>
      <c r="H180" s="2"/>
      <c r="I180" s="2">
        <f t="shared" si="87"/>
        <v>0</v>
      </c>
      <c r="J180" s="2"/>
      <c r="K180" s="59"/>
      <c r="L180" s="2"/>
      <c r="M180" s="41">
        <v>1055.6400000000001</v>
      </c>
      <c r="N180" s="2"/>
      <c r="O180" s="2">
        <v>482.56</v>
      </c>
      <c r="P180" s="2">
        <v>0</v>
      </c>
    </row>
    <row r="181" spans="1:16" ht="15.75" thickBot="1" x14ac:dyDescent="0.3">
      <c r="A181" s="34" t="s">
        <v>172</v>
      </c>
      <c r="B181" s="34" t="s">
        <v>173</v>
      </c>
      <c r="C181" s="35"/>
      <c r="D181" s="35"/>
      <c r="E181" s="3">
        <v>742.37</v>
      </c>
      <c r="F181" s="3">
        <v>550.96</v>
      </c>
      <c r="G181" s="2"/>
      <c r="H181" s="2">
        <v>4086.72</v>
      </c>
      <c r="I181" s="2">
        <f t="shared" si="87"/>
        <v>5380.0499999999993</v>
      </c>
      <c r="J181" s="2">
        <v>83610.399999999994</v>
      </c>
      <c r="K181" s="59">
        <f t="shared" si="86"/>
        <v>-0.93565333977591303</v>
      </c>
      <c r="L181" s="2">
        <v>83610.399999999994</v>
      </c>
      <c r="M181" s="41">
        <v>124284.07</v>
      </c>
      <c r="N181" s="2">
        <v>96990.47</v>
      </c>
      <c r="O181" s="2">
        <v>78165.87</v>
      </c>
      <c r="P181" s="2">
        <v>57702.28</v>
      </c>
    </row>
    <row r="182" spans="1:16" ht="15.75" thickBot="1" x14ac:dyDescent="0.3">
      <c r="A182" s="34" t="s">
        <v>336</v>
      </c>
      <c r="B182" s="95" t="s">
        <v>337</v>
      </c>
      <c r="C182" s="96"/>
      <c r="D182" s="97"/>
      <c r="E182" s="3">
        <v>2798.62</v>
      </c>
      <c r="F182" s="3">
        <v>9041.4500000000007</v>
      </c>
      <c r="G182" s="2">
        <v>9620.73</v>
      </c>
      <c r="H182" s="2">
        <v>2310.96</v>
      </c>
      <c r="I182" s="2">
        <f t="shared" si="87"/>
        <v>23771.759999999998</v>
      </c>
      <c r="J182" s="2">
        <v>60695.88</v>
      </c>
      <c r="K182" s="59">
        <f t="shared" si="86"/>
        <v>-0.60834639847053862</v>
      </c>
      <c r="L182" s="2">
        <v>60695.88</v>
      </c>
      <c r="M182" s="41">
        <v>105013.92</v>
      </c>
      <c r="N182" s="2">
        <v>93293.08</v>
      </c>
      <c r="O182" s="2">
        <v>120662.78</v>
      </c>
      <c r="P182" s="2">
        <v>92333.51</v>
      </c>
    </row>
    <row r="183" spans="1:16" ht="15.75" thickBot="1" x14ac:dyDescent="0.3">
      <c r="A183" s="34" t="s">
        <v>174</v>
      </c>
      <c r="B183" s="34" t="s">
        <v>175</v>
      </c>
      <c r="C183" s="35"/>
      <c r="D183" s="35"/>
      <c r="E183" s="3">
        <v>973.5</v>
      </c>
      <c r="F183" s="3">
        <v>2252.02</v>
      </c>
      <c r="G183" s="2"/>
      <c r="H183" s="2">
        <v>888.48</v>
      </c>
      <c r="I183" s="2">
        <f t="shared" si="87"/>
        <v>4114</v>
      </c>
      <c r="J183" s="2">
        <v>47613.73</v>
      </c>
      <c r="K183" s="59">
        <f t="shared" si="86"/>
        <v>-0.91359635130455019</v>
      </c>
      <c r="L183" s="2">
        <v>47613.73</v>
      </c>
      <c r="M183" s="41">
        <v>89115.35</v>
      </c>
      <c r="N183" s="2">
        <v>51752.71</v>
      </c>
      <c r="O183" s="2">
        <v>115865.13</v>
      </c>
      <c r="P183" s="2">
        <v>128928.89</v>
      </c>
    </row>
    <row r="184" spans="1:16" ht="15.75" thickBot="1" x14ac:dyDescent="0.3">
      <c r="A184" s="30" t="s">
        <v>28</v>
      </c>
      <c r="B184" s="46"/>
      <c r="C184" s="31"/>
      <c r="D184" s="31"/>
      <c r="E184" s="4">
        <f t="shared" ref="E184:J184" si="88">SUM(E176:E183)</f>
        <v>25017.139999999996</v>
      </c>
      <c r="F184" s="4">
        <f t="shared" si="88"/>
        <v>14846.78</v>
      </c>
      <c r="G184" s="4">
        <f t="shared" si="88"/>
        <v>9620.73</v>
      </c>
      <c r="H184" s="4">
        <f t="shared" si="88"/>
        <v>12737.529999999999</v>
      </c>
      <c r="I184" s="4">
        <f t="shared" si="88"/>
        <v>62222.179999999993</v>
      </c>
      <c r="J184" s="4">
        <f t="shared" si="88"/>
        <v>448528.44999999995</v>
      </c>
      <c r="K184" s="65">
        <f t="shared" si="86"/>
        <v>-0.86127484220900596</v>
      </c>
      <c r="L184" s="4">
        <f t="shared" ref="L184" si="89">SUM(L176:L183)</f>
        <v>448528.44999999995</v>
      </c>
      <c r="M184" s="64">
        <f t="shared" ref="M184" si="90">SUM(M176:M183)</f>
        <v>853656.71</v>
      </c>
      <c r="N184" s="4">
        <f t="shared" ref="N184" si="91">SUM(N176:N183)</f>
        <v>770342.32999999984</v>
      </c>
      <c r="O184" s="4">
        <f t="shared" ref="O184" si="92">SUM(O176:O183)</f>
        <v>752412.08</v>
      </c>
      <c r="P184" s="4">
        <f t="shared" ref="P184" si="93">SUM(P176:P183)</f>
        <v>678369.69000000006</v>
      </c>
    </row>
    <row r="185" spans="1:16" ht="15.75" thickBot="1" x14ac:dyDescent="0.3">
      <c r="A185" s="104" t="s">
        <v>29</v>
      </c>
      <c r="B185" s="104"/>
      <c r="C185" s="104"/>
      <c r="D185" s="104"/>
      <c r="E185" s="11"/>
      <c r="F185" s="11"/>
      <c r="G185" s="11"/>
      <c r="H185" s="11"/>
      <c r="I185" s="11"/>
      <c r="J185" s="11"/>
      <c r="K185" s="11"/>
      <c r="L185" s="11"/>
      <c r="M185" s="18"/>
      <c r="N185" s="11"/>
      <c r="O185" s="11"/>
    </row>
    <row r="186" spans="1:16" x14ac:dyDescent="0.25">
      <c r="A186" s="37"/>
      <c r="B186" s="45" t="s">
        <v>52</v>
      </c>
      <c r="C186" s="32"/>
      <c r="D186" s="32"/>
      <c r="E186" s="13" t="s">
        <v>2</v>
      </c>
      <c r="F186" s="14" t="s">
        <v>3</v>
      </c>
      <c r="G186" s="15" t="s">
        <v>4</v>
      </c>
      <c r="H186" s="42" t="s">
        <v>403</v>
      </c>
      <c r="I186" s="53" t="s">
        <v>559</v>
      </c>
      <c r="J186" s="13" t="s">
        <v>558</v>
      </c>
      <c r="K186" s="60" t="s">
        <v>435</v>
      </c>
      <c r="L186" s="13" t="s">
        <v>558</v>
      </c>
      <c r="M186" s="87" t="s">
        <v>506</v>
      </c>
      <c r="N186" s="13" t="s">
        <v>484</v>
      </c>
      <c r="O186" s="13" t="s">
        <v>450</v>
      </c>
      <c r="P186" s="13" t="s">
        <v>429</v>
      </c>
    </row>
    <row r="187" spans="1:16" ht="15.75" thickBot="1" x14ac:dyDescent="0.3">
      <c r="A187" s="38" t="s">
        <v>52</v>
      </c>
      <c r="B187" s="38" t="s">
        <v>53</v>
      </c>
      <c r="C187" s="33"/>
      <c r="D187" s="33"/>
      <c r="E187" s="16" t="s">
        <v>5</v>
      </c>
      <c r="F187" s="16" t="s">
        <v>5</v>
      </c>
      <c r="G187" s="16" t="s">
        <v>5</v>
      </c>
      <c r="H187" s="43" t="s">
        <v>568</v>
      </c>
      <c r="I187" s="16" t="s">
        <v>430</v>
      </c>
      <c r="J187" s="16" t="s">
        <v>430</v>
      </c>
      <c r="K187" s="61" t="s">
        <v>560</v>
      </c>
      <c r="L187" s="16" t="s">
        <v>431</v>
      </c>
      <c r="M187" s="86" t="s">
        <v>431</v>
      </c>
      <c r="N187" s="16" t="s">
        <v>431</v>
      </c>
      <c r="O187" s="16" t="s">
        <v>431</v>
      </c>
      <c r="P187" s="16" t="s">
        <v>431</v>
      </c>
    </row>
    <row r="188" spans="1:16" ht="15.75" thickBot="1" x14ac:dyDescent="0.3">
      <c r="A188" s="34" t="s">
        <v>176</v>
      </c>
      <c r="B188" s="98" t="s">
        <v>177</v>
      </c>
      <c r="C188" s="99"/>
      <c r="D188" s="100"/>
      <c r="E188" s="57">
        <v>15221.24</v>
      </c>
      <c r="F188" s="5">
        <v>9826.0499999999993</v>
      </c>
      <c r="G188" s="2"/>
      <c r="H188" s="23">
        <v>15484.2</v>
      </c>
      <c r="I188" s="2">
        <f>SUM(E188:H188)</f>
        <v>40531.490000000005</v>
      </c>
      <c r="J188" s="2">
        <v>284351.09999999998</v>
      </c>
      <c r="K188" s="59">
        <f t="shared" ref="K188:K190" si="94">SUM(I188/J188)-1</f>
        <v>-0.85745970386610071</v>
      </c>
      <c r="L188" s="2">
        <v>284351.09999999998</v>
      </c>
      <c r="M188" s="41">
        <v>425106.91</v>
      </c>
      <c r="N188" s="2">
        <v>422353.73</v>
      </c>
      <c r="O188" s="2">
        <v>451333.29</v>
      </c>
      <c r="P188" s="2">
        <v>529332.85</v>
      </c>
    </row>
    <row r="189" spans="1:16" ht="15.75" thickBot="1" x14ac:dyDescent="0.3">
      <c r="A189" s="34" t="s">
        <v>178</v>
      </c>
      <c r="B189" s="95" t="s">
        <v>179</v>
      </c>
      <c r="C189" s="96"/>
      <c r="D189" s="97"/>
      <c r="E189" s="3"/>
      <c r="F189" s="3"/>
      <c r="G189" s="2"/>
      <c r="H189" s="2"/>
      <c r="I189" s="2">
        <f>SUM(E189:H189)</f>
        <v>0</v>
      </c>
      <c r="J189" s="2">
        <v>6215.65</v>
      </c>
      <c r="K189" s="59">
        <f t="shared" si="94"/>
        <v>-1</v>
      </c>
      <c r="L189" s="2">
        <v>6215.65</v>
      </c>
      <c r="M189" s="41">
        <v>12456.01</v>
      </c>
      <c r="N189" s="2">
        <v>9455.39</v>
      </c>
      <c r="O189" s="2">
        <v>9938.31</v>
      </c>
      <c r="P189" s="2">
        <v>14502.27</v>
      </c>
    </row>
    <row r="190" spans="1:16" ht="15.75" thickBot="1" x14ac:dyDescent="0.3">
      <c r="A190" s="30" t="s">
        <v>30</v>
      </c>
      <c r="B190" s="46"/>
      <c r="C190" s="31"/>
      <c r="D190" s="31"/>
      <c r="E190" s="4">
        <f>SUM(E188:E189)</f>
        <v>15221.24</v>
      </c>
      <c r="F190" s="4">
        <f t="shared" ref="F190:G190" si="95">SUM(F188:F189)</f>
        <v>9826.0499999999993</v>
      </c>
      <c r="G190" s="4">
        <f t="shared" si="95"/>
        <v>0</v>
      </c>
      <c r="H190" s="4">
        <f>SUM(H188:H189)</f>
        <v>15484.2</v>
      </c>
      <c r="I190" s="4">
        <f>SUM(I188:I189)</f>
        <v>40531.490000000005</v>
      </c>
      <c r="J190" s="4">
        <f>SUM(J188:J189)</f>
        <v>290566.75</v>
      </c>
      <c r="K190" s="65">
        <f t="shared" si="94"/>
        <v>-0.86050885037603231</v>
      </c>
      <c r="L190" s="4">
        <f>SUM(L188:L189)</f>
        <v>290566.75</v>
      </c>
      <c r="M190" s="64">
        <f>SUM(M188:M189)</f>
        <v>437562.92</v>
      </c>
      <c r="N190" s="4">
        <f>SUM(N188:N189)</f>
        <v>431809.12</v>
      </c>
      <c r="O190" s="4">
        <f>SUM(O188:O189)</f>
        <v>461271.6</v>
      </c>
      <c r="P190" s="4">
        <f>SUM(P188:P189)</f>
        <v>543835.12</v>
      </c>
    </row>
    <row r="191" spans="1:16" ht="15.75" thickBot="1" x14ac:dyDescent="0.3">
      <c r="A191" s="36" t="s">
        <v>31</v>
      </c>
      <c r="B191" s="10"/>
      <c r="C191" s="28"/>
      <c r="D191" s="28"/>
      <c r="E191" s="11"/>
      <c r="F191" s="11"/>
      <c r="G191" s="11"/>
      <c r="H191" s="11"/>
      <c r="I191" s="11"/>
      <c r="J191" s="11"/>
      <c r="K191" s="11"/>
      <c r="L191" s="11"/>
      <c r="M191" s="18"/>
      <c r="N191" s="11"/>
      <c r="O191" s="11"/>
    </row>
    <row r="192" spans="1:16" x14ac:dyDescent="0.25">
      <c r="A192" s="37"/>
      <c r="B192" s="45" t="s">
        <v>52</v>
      </c>
      <c r="C192" s="32"/>
      <c r="D192" s="32"/>
      <c r="E192" s="13" t="s">
        <v>2</v>
      </c>
      <c r="F192" s="14" t="s">
        <v>3</v>
      </c>
      <c r="G192" s="15" t="s">
        <v>4</v>
      </c>
      <c r="H192" s="42" t="s">
        <v>403</v>
      </c>
      <c r="I192" s="53" t="s">
        <v>559</v>
      </c>
      <c r="J192" s="13" t="s">
        <v>558</v>
      </c>
      <c r="K192" s="60" t="s">
        <v>435</v>
      </c>
      <c r="L192" s="13" t="s">
        <v>558</v>
      </c>
      <c r="M192" s="87" t="s">
        <v>506</v>
      </c>
      <c r="N192" s="13" t="s">
        <v>484</v>
      </c>
      <c r="O192" s="13" t="s">
        <v>450</v>
      </c>
      <c r="P192" s="13" t="s">
        <v>429</v>
      </c>
    </row>
    <row r="193" spans="1:16" ht="15.75" thickBot="1" x14ac:dyDescent="0.3">
      <c r="A193" s="38" t="s">
        <v>52</v>
      </c>
      <c r="B193" s="38" t="s">
        <v>53</v>
      </c>
      <c r="C193" s="33"/>
      <c r="D193" s="33"/>
      <c r="E193" s="16" t="s">
        <v>5</v>
      </c>
      <c r="F193" s="16" t="s">
        <v>5</v>
      </c>
      <c r="G193" s="16" t="s">
        <v>5</v>
      </c>
      <c r="H193" s="43" t="s">
        <v>568</v>
      </c>
      <c r="I193" s="16" t="s">
        <v>430</v>
      </c>
      <c r="J193" s="16" t="s">
        <v>430</v>
      </c>
      <c r="K193" s="61" t="s">
        <v>560</v>
      </c>
      <c r="L193" s="16" t="s">
        <v>431</v>
      </c>
      <c r="M193" s="86" t="s">
        <v>431</v>
      </c>
      <c r="N193" s="16" t="s">
        <v>431</v>
      </c>
      <c r="O193" s="16" t="s">
        <v>431</v>
      </c>
      <c r="P193" s="16" t="s">
        <v>431</v>
      </c>
    </row>
    <row r="194" spans="1:16" ht="15.75" thickBot="1" x14ac:dyDescent="0.3">
      <c r="A194" s="34" t="s">
        <v>180</v>
      </c>
      <c r="B194" s="98" t="s">
        <v>181</v>
      </c>
      <c r="C194" s="99"/>
      <c r="D194" s="100"/>
      <c r="E194" s="3">
        <v>23439.41</v>
      </c>
      <c r="F194" s="3">
        <v>996.59</v>
      </c>
      <c r="G194" s="2"/>
      <c r="H194" s="2">
        <v>4681.29</v>
      </c>
      <c r="I194" s="2">
        <f t="shared" ref="I194:I203" si="96">SUM(E194:H194)</f>
        <v>29117.29</v>
      </c>
      <c r="J194" s="2">
        <v>77398.679999999993</v>
      </c>
      <c r="K194" s="59">
        <f t="shared" ref="K194:K204" si="97">SUM(I194/J194)-1</f>
        <v>-0.62380120694564811</v>
      </c>
      <c r="L194" s="2">
        <v>77398.679999999993</v>
      </c>
      <c r="M194" s="41">
        <v>277793.21999999997</v>
      </c>
      <c r="N194" s="2">
        <v>207575.05</v>
      </c>
      <c r="O194" s="2">
        <v>201562.99</v>
      </c>
      <c r="P194" s="2">
        <v>220698.86</v>
      </c>
    </row>
    <row r="195" spans="1:16" ht="15.75" thickBot="1" x14ac:dyDescent="0.3">
      <c r="A195" s="34" t="s">
        <v>458</v>
      </c>
      <c r="B195" s="95" t="s">
        <v>363</v>
      </c>
      <c r="C195" s="96"/>
      <c r="D195" s="97"/>
      <c r="E195" s="3"/>
      <c r="F195" s="3"/>
      <c r="G195" s="2"/>
      <c r="H195" s="2"/>
      <c r="I195" s="2">
        <f t="shared" si="96"/>
        <v>0</v>
      </c>
      <c r="J195" s="2">
        <v>2122.52</v>
      </c>
      <c r="K195" s="59"/>
      <c r="L195" s="2">
        <v>2122.52</v>
      </c>
      <c r="M195" s="41">
        <v>4610.1499999999996</v>
      </c>
      <c r="N195" s="2">
        <v>4151.3100000000004</v>
      </c>
      <c r="O195" s="2"/>
      <c r="P195" s="2"/>
    </row>
    <row r="196" spans="1:16" ht="15.75" thickBot="1" x14ac:dyDescent="0.3">
      <c r="A196" s="34" t="s">
        <v>338</v>
      </c>
      <c r="B196" s="95" t="s">
        <v>467</v>
      </c>
      <c r="C196" s="96"/>
      <c r="D196" s="97"/>
      <c r="E196" s="3">
        <v>1146.1600000000001</v>
      </c>
      <c r="F196" s="3"/>
      <c r="G196" s="2"/>
      <c r="H196" s="2">
        <v>2987.48</v>
      </c>
      <c r="I196" s="2">
        <f t="shared" si="96"/>
        <v>4133.6400000000003</v>
      </c>
      <c r="J196" s="2">
        <v>65717.67</v>
      </c>
      <c r="K196" s="59">
        <f t="shared" si="97"/>
        <v>-0.93710002195756481</v>
      </c>
      <c r="L196" s="2">
        <v>65717.67</v>
      </c>
      <c r="M196" s="41">
        <v>86478.9</v>
      </c>
      <c r="N196" s="2">
        <v>86616.16</v>
      </c>
      <c r="O196" s="2">
        <v>67538.63</v>
      </c>
      <c r="P196" s="2">
        <v>65706.34</v>
      </c>
    </row>
    <row r="197" spans="1:16" ht="15.75" thickBot="1" x14ac:dyDescent="0.3">
      <c r="A197" s="34" t="s">
        <v>482</v>
      </c>
      <c r="B197" s="34" t="s">
        <v>483</v>
      </c>
      <c r="C197" s="35"/>
      <c r="D197" s="35"/>
      <c r="E197" s="3"/>
      <c r="F197" s="3"/>
      <c r="G197" s="2"/>
      <c r="H197" s="2"/>
      <c r="I197" s="2">
        <f t="shared" ref="I197" si="98">SUM(E197:H197)</f>
        <v>0</v>
      </c>
      <c r="J197" s="2"/>
      <c r="K197" s="59"/>
      <c r="L197" s="2"/>
      <c r="M197" s="41">
        <v>4381.13</v>
      </c>
      <c r="N197" s="2">
        <v>64.75</v>
      </c>
      <c r="O197" s="2"/>
      <c r="P197" s="2"/>
    </row>
    <row r="198" spans="1:16" ht="15.75" thickBot="1" x14ac:dyDescent="0.3">
      <c r="A198" s="34" t="s">
        <v>470</v>
      </c>
      <c r="B198" s="95" t="s">
        <v>471</v>
      </c>
      <c r="C198" s="96"/>
      <c r="D198" s="97"/>
      <c r="E198" s="3">
        <v>131.04</v>
      </c>
      <c r="F198" s="3"/>
      <c r="G198" s="2"/>
      <c r="H198" s="2"/>
      <c r="I198" s="2">
        <f t="shared" si="96"/>
        <v>131.04</v>
      </c>
      <c r="J198" s="2">
        <v>21919.24</v>
      </c>
      <c r="K198" s="59">
        <f t="shared" si="97"/>
        <v>-0.99402169053306588</v>
      </c>
      <c r="L198" s="2">
        <v>21919.24</v>
      </c>
      <c r="M198" s="41">
        <v>13030.68</v>
      </c>
      <c r="N198" s="2">
        <v>9560.76</v>
      </c>
      <c r="O198" s="2">
        <v>12960.17</v>
      </c>
      <c r="P198" s="2">
        <v>9224.73</v>
      </c>
    </row>
    <row r="199" spans="1:16" ht="15.75" thickBot="1" x14ac:dyDescent="0.3">
      <c r="A199" s="34" t="s">
        <v>472</v>
      </c>
      <c r="B199" s="34" t="s">
        <v>481</v>
      </c>
      <c r="C199" s="35"/>
      <c r="D199" s="35"/>
      <c r="E199" s="3">
        <v>337.95</v>
      </c>
      <c r="F199" s="3">
        <v>1936.19</v>
      </c>
      <c r="G199" s="2"/>
      <c r="H199" s="2"/>
      <c r="I199" s="2">
        <f t="shared" ref="I199" si="99">SUM(E199:H199)</f>
        <v>2274.14</v>
      </c>
      <c r="J199" s="2">
        <v>25666.14</v>
      </c>
      <c r="K199" s="59">
        <f t="shared" si="97"/>
        <v>-0.91139532473523488</v>
      </c>
      <c r="L199" s="2">
        <v>25666.14</v>
      </c>
      <c r="M199" s="41">
        <v>18159.32</v>
      </c>
      <c r="N199" s="2">
        <v>9534.94</v>
      </c>
      <c r="O199" s="2">
        <v>14142.14</v>
      </c>
      <c r="P199" s="2">
        <v>8555</v>
      </c>
    </row>
    <row r="200" spans="1:16" ht="15.75" thickBot="1" x14ac:dyDescent="0.3">
      <c r="A200" s="34" t="s">
        <v>468</v>
      </c>
      <c r="B200" s="95" t="s">
        <v>469</v>
      </c>
      <c r="C200" s="96"/>
      <c r="D200" s="97"/>
      <c r="E200" s="3"/>
      <c r="F200" s="3"/>
      <c r="G200" s="2"/>
      <c r="H200" s="2"/>
      <c r="I200" s="2">
        <f t="shared" ref="I200:I202" si="100">SUM(E200:H200)</f>
        <v>0</v>
      </c>
      <c r="J200" s="2">
        <v>10378.66</v>
      </c>
      <c r="K200" s="59">
        <f t="shared" si="97"/>
        <v>-1</v>
      </c>
      <c r="L200" s="2">
        <v>10378.66</v>
      </c>
      <c r="M200" s="41">
        <v>21144.240000000002</v>
      </c>
      <c r="N200" s="2">
        <v>13726.12</v>
      </c>
      <c r="O200" s="2">
        <v>13826.08</v>
      </c>
      <c r="P200" s="2">
        <v>5380.41</v>
      </c>
    </row>
    <row r="201" spans="1:16" ht="15.75" thickBot="1" x14ac:dyDescent="0.3">
      <c r="A201" s="34" t="s">
        <v>473</v>
      </c>
      <c r="B201" s="95" t="s">
        <v>490</v>
      </c>
      <c r="C201" s="96"/>
      <c r="D201" s="97"/>
      <c r="E201" s="3">
        <v>88.92</v>
      </c>
      <c r="F201" s="3"/>
      <c r="G201" s="2"/>
      <c r="H201" s="2">
        <v>102.72</v>
      </c>
      <c r="I201" s="2">
        <f t="shared" si="100"/>
        <v>191.64</v>
      </c>
      <c r="J201" s="2">
        <v>19274.669999999998</v>
      </c>
      <c r="K201" s="59">
        <f t="shared" si="97"/>
        <v>-0.99005741732543284</v>
      </c>
      <c r="L201" s="2">
        <v>19274.669999999998</v>
      </c>
      <c r="M201" s="41">
        <v>1156.57</v>
      </c>
      <c r="N201" s="2">
        <v>260.98</v>
      </c>
      <c r="O201" s="2"/>
      <c r="P201" s="2"/>
    </row>
    <row r="202" spans="1:16" ht="15.75" thickBot="1" x14ac:dyDescent="0.3">
      <c r="A202" s="34" t="s">
        <v>479</v>
      </c>
      <c r="B202" s="95" t="s">
        <v>513</v>
      </c>
      <c r="C202" s="96"/>
      <c r="D202" s="97"/>
      <c r="E202" s="3"/>
      <c r="F202" s="3"/>
      <c r="G202" s="2"/>
      <c r="H202" s="2"/>
      <c r="I202" s="2">
        <f t="shared" si="100"/>
        <v>0</v>
      </c>
      <c r="J202" s="2">
        <v>516.20000000000005</v>
      </c>
      <c r="K202" s="59">
        <f t="shared" si="97"/>
        <v>-1</v>
      </c>
      <c r="L202" s="2">
        <v>516.20000000000005</v>
      </c>
      <c r="M202" s="41">
        <v>1930</v>
      </c>
      <c r="N202" s="2">
        <v>3605.78</v>
      </c>
      <c r="O202" s="2">
        <v>2908.05</v>
      </c>
      <c r="P202" s="2">
        <v>8203.52</v>
      </c>
    </row>
    <row r="203" spans="1:16" ht="15.75" thickBot="1" x14ac:dyDescent="0.3">
      <c r="A203" s="34" t="s">
        <v>501</v>
      </c>
      <c r="B203" s="34" t="s">
        <v>502</v>
      </c>
      <c r="C203" s="35"/>
      <c r="D203" s="35"/>
      <c r="E203" s="3"/>
      <c r="F203" s="3"/>
      <c r="G203" s="2"/>
      <c r="H203" s="2"/>
      <c r="I203" s="2">
        <f t="shared" si="96"/>
        <v>0</v>
      </c>
      <c r="J203" s="2">
        <v>8894.67</v>
      </c>
      <c r="K203" s="59">
        <f t="shared" si="97"/>
        <v>-1</v>
      </c>
      <c r="L203" s="2">
        <v>8894.67</v>
      </c>
      <c r="M203" s="41">
        <v>27012.85</v>
      </c>
      <c r="N203" s="2"/>
      <c r="O203" s="2"/>
      <c r="P203" s="2"/>
    </row>
    <row r="204" spans="1:16" ht="15.75" thickBot="1" x14ac:dyDescent="0.3">
      <c r="A204" s="30" t="s">
        <v>32</v>
      </c>
      <c r="B204" s="46"/>
      <c r="C204" s="31"/>
      <c r="D204" s="31"/>
      <c r="E204" s="4">
        <f>SUM(E194:E203)</f>
        <v>25143.48</v>
      </c>
      <c r="F204" s="4">
        <f t="shared" ref="F204:I204" si="101">SUM(F194:F203)</f>
        <v>2932.78</v>
      </c>
      <c r="G204" s="4">
        <f t="shared" si="101"/>
        <v>0</v>
      </c>
      <c r="H204" s="4">
        <f>SUM(H194:H203)</f>
        <v>7771.4900000000007</v>
      </c>
      <c r="I204" s="4">
        <f t="shared" si="101"/>
        <v>35847.75</v>
      </c>
      <c r="J204" s="4">
        <f>SUM(J194:J203)</f>
        <v>231888.45000000004</v>
      </c>
      <c r="K204" s="65">
        <f t="shared" si="97"/>
        <v>-0.84540950616557231</v>
      </c>
      <c r="L204" s="4">
        <f>SUM(L194:L203)</f>
        <v>231888.45000000004</v>
      </c>
      <c r="M204" s="64">
        <f>SUM(M194:M203)</f>
        <v>455697.06</v>
      </c>
      <c r="N204" s="4">
        <f>SUM(N194:N203)</f>
        <v>335095.85000000003</v>
      </c>
      <c r="O204" s="4">
        <f>SUM(O194:O203)</f>
        <v>312938.06</v>
      </c>
      <c r="P204" s="4">
        <f>SUM(P194:P203)</f>
        <v>317768.85999999993</v>
      </c>
    </row>
    <row r="205" spans="1:16" ht="15.75" thickBot="1" x14ac:dyDescent="0.3">
      <c r="A205" s="36" t="s">
        <v>33</v>
      </c>
      <c r="B205" s="10"/>
      <c r="C205" s="28"/>
      <c r="D205" s="28"/>
      <c r="E205" s="11"/>
      <c r="F205" s="11"/>
      <c r="G205" s="11"/>
      <c r="H205" s="11"/>
      <c r="I205" s="11"/>
      <c r="J205" s="11"/>
      <c r="K205" s="11"/>
      <c r="L205" s="11"/>
      <c r="M205" s="18"/>
      <c r="N205" s="11"/>
      <c r="O205" s="11"/>
    </row>
    <row r="206" spans="1:16" x14ac:dyDescent="0.25">
      <c r="A206" s="37"/>
      <c r="B206" s="45" t="s">
        <v>52</v>
      </c>
      <c r="C206" s="32"/>
      <c r="D206" s="32"/>
      <c r="E206" s="13" t="s">
        <v>2</v>
      </c>
      <c r="F206" s="14" t="s">
        <v>3</v>
      </c>
      <c r="G206" s="15" t="s">
        <v>4</v>
      </c>
      <c r="H206" s="42" t="s">
        <v>403</v>
      </c>
      <c r="I206" s="53" t="s">
        <v>559</v>
      </c>
      <c r="J206" s="13" t="s">
        <v>558</v>
      </c>
      <c r="K206" s="60" t="s">
        <v>435</v>
      </c>
      <c r="L206" s="13" t="s">
        <v>558</v>
      </c>
      <c r="M206" s="87" t="s">
        <v>506</v>
      </c>
      <c r="N206" s="13" t="s">
        <v>484</v>
      </c>
      <c r="O206" s="13" t="s">
        <v>450</v>
      </c>
      <c r="P206" s="13" t="s">
        <v>429</v>
      </c>
    </row>
    <row r="207" spans="1:16" ht="15.75" thickBot="1" x14ac:dyDescent="0.3">
      <c r="A207" s="38" t="s">
        <v>52</v>
      </c>
      <c r="B207" s="38" t="s">
        <v>53</v>
      </c>
      <c r="C207" s="33"/>
      <c r="D207" s="33"/>
      <c r="E207" s="16" t="s">
        <v>5</v>
      </c>
      <c r="F207" s="16" t="s">
        <v>5</v>
      </c>
      <c r="G207" s="16" t="s">
        <v>5</v>
      </c>
      <c r="H207" s="43" t="s">
        <v>568</v>
      </c>
      <c r="I207" s="16" t="s">
        <v>430</v>
      </c>
      <c r="J207" s="16" t="s">
        <v>430</v>
      </c>
      <c r="K207" s="61" t="s">
        <v>560</v>
      </c>
      <c r="L207" s="16" t="s">
        <v>431</v>
      </c>
      <c r="M207" s="86" t="s">
        <v>431</v>
      </c>
      <c r="N207" s="16" t="s">
        <v>431</v>
      </c>
      <c r="O207" s="16" t="s">
        <v>431</v>
      </c>
      <c r="P207" s="16" t="s">
        <v>431</v>
      </c>
    </row>
    <row r="208" spans="1:16" ht="15.75" thickBot="1" x14ac:dyDescent="0.3">
      <c r="A208" s="34" t="s">
        <v>182</v>
      </c>
      <c r="B208" s="98" t="s">
        <v>183</v>
      </c>
      <c r="C208" s="99"/>
      <c r="D208" s="100"/>
      <c r="E208" s="3">
        <v>2662.51</v>
      </c>
      <c r="F208" s="3">
        <v>1367.59</v>
      </c>
      <c r="G208" s="2"/>
      <c r="H208" s="2"/>
      <c r="I208" s="2">
        <f>SUM(E208:H208)</f>
        <v>4030.1000000000004</v>
      </c>
      <c r="J208" s="2">
        <v>67597.67</v>
      </c>
      <c r="K208" s="59">
        <f t="shared" ref="K208:K212" si="102">SUM(I208/J208)-1</f>
        <v>-0.94038108118223596</v>
      </c>
      <c r="L208" s="41">
        <v>67597.67</v>
      </c>
      <c r="M208" s="41">
        <v>162189.13</v>
      </c>
      <c r="N208" s="2">
        <v>145071.03</v>
      </c>
      <c r="O208" s="2">
        <v>172507.84</v>
      </c>
      <c r="P208" s="2">
        <v>176316.65</v>
      </c>
    </row>
    <row r="209" spans="1:16" ht="15.75" thickBot="1" x14ac:dyDescent="0.3">
      <c r="A209" s="34" t="s">
        <v>184</v>
      </c>
      <c r="B209" s="95" t="s">
        <v>185</v>
      </c>
      <c r="C209" s="96"/>
      <c r="D209" s="97"/>
      <c r="E209" s="3">
        <v>3811.16</v>
      </c>
      <c r="F209" s="3">
        <v>8433.7000000000007</v>
      </c>
      <c r="G209" s="2">
        <v>200</v>
      </c>
      <c r="H209" s="2">
        <v>958.21</v>
      </c>
      <c r="I209" s="2">
        <f t="shared" ref="I209:I211" si="103">SUM(E209:H209)</f>
        <v>13403.07</v>
      </c>
      <c r="J209" s="2">
        <v>55113.51</v>
      </c>
      <c r="K209" s="59">
        <f t="shared" si="102"/>
        <v>-0.75680971870599423</v>
      </c>
      <c r="L209" s="2">
        <v>55113.51</v>
      </c>
      <c r="M209" s="41">
        <v>69362.740000000005</v>
      </c>
      <c r="N209" s="2">
        <v>75024.87</v>
      </c>
      <c r="O209" s="2">
        <v>82410.47</v>
      </c>
      <c r="P209" s="2">
        <v>86228.07</v>
      </c>
    </row>
    <row r="210" spans="1:16" ht="15.75" thickBot="1" x14ac:dyDescent="0.3">
      <c r="A210" s="34" t="s">
        <v>186</v>
      </c>
      <c r="B210" s="95" t="s">
        <v>187</v>
      </c>
      <c r="C210" s="96"/>
      <c r="D210" s="97"/>
      <c r="E210" s="3">
        <v>9109.6200000000008</v>
      </c>
      <c r="F210" s="3">
        <v>11219.1</v>
      </c>
      <c r="G210" s="2"/>
      <c r="H210" s="2">
        <v>30236.240000000002</v>
      </c>
      <c r="I210" s="2">
        <f t="shared" si="103"/>
        <v>50564.960000000006</v>
      </c>
      <c r="J210" s="2">
        <v>407569.17</v>
      </c>
      <c r="K210" s="59">
        <f t="shared" si="102"/>
        <v>-0.87593526762586094</v>
      </c>
      <c r="L210" s="2">
        <v>407569.17</v>
      </c>
      <c r="M210" s="41">
        <v>721628.38</v>
      </c>
      <c r="N210" s="2">
        <v>618218.85</v>
      </c>
      <c r="O210" s="2">
        <v>535083.34</v>
      </c>
      <c r="P210" s="2">
        <v>616018.87</v>
      </c>
    </row>
    <row r="211" spans="1:16" ht="15.75" thickBot="1" x14ac:dyDescent="0.3">
      <c r="A211" s="34" t="s">
        <v>188</v>
      </c>
      <c r="B211" s="95" t="s">
        <v>189</v>
      </c>
      <c r="C211" s="96"/>
      <c r="D211" s="97"/>
      <c r="E211" s="3">
        <v>2807.35</v>
      </c>
      <c r="F211" s="3">
        <v>3405.01</v>
      </c>
      <c r="G211" s="2"/>
      <c r="H211" s="2">
        <v>9886.24</v>
      </c>
      <c r="I211" s="2">
        <f t="shared" si="103"/>
        <v>16098.6</v>
      </c>
      <c r="J211" s="2">
        <v>122576.81</v>
      </c>
      <c r="K211" s="59">
        <f t="shared" si="102"/>
        <v>-0.86866520673853398</v>
      </c>
      <c r="L211" s="2">
        <v>122576.81</v>
      </c>
      <c r="M211" s="41">
        <v>192266.55</v>
      </c>
      <c r="N211" s="2">
        <v>177557.07</v>
      </c>
      <c r="O211" s="2">
        <v>125876.06</v>
      </c>
      <c r="P211" s="2">
        <v>127982.54</v>
      </c>
    </row>
    <row r="212" spans="1:16" ht="15.75" thickBot="1" x14ac:dyDescent="0.3">
      <c r="A212" s="30" t="s">
        <v>34</v>
      </c>
      <c r="B212" s="46"/>
      <c r="C212" s="31"/>
      <c r="D212" s="31"/>
      <c r="E212" s="4">
        <f t="shared" ref="E212:J212" si="104">SUM(E208:E211)</f>
        <v>18390.64</v>
      </c>
      <c r="F212" s="4">
        <f t="shared" si="104"/>
        <v>24425.4</v>
      </c>
      <c r="G212" s="4">
        <f t="shared" si="104"/>
        <v>200</v>
      </c>
      <c r="H212" s="4">
        <f t="shared" si="104"/>
        <v>41080.69</v>
      </c>
      <c r="I212" s="4">
        <f t="shared" si="104"/>
        <v>84096.73000000001</v>
      </c>
      <c r="J212" s="4">
        <f t="shared" si="104"/>
        <v>652857.15999999992</v>
      </c>
      <c r="K212" s="65">
        <f t="shared" si="102"/>
        <v>-0.87118663139116059</v>
      </c>
      <c r="L212" s="4">
        <f t="shared" ref="L212" si="105">SUM(L208:L211)</f>
        <v>652857.15999999992</v>
      </c>
      <c r="M212" s="64">
        <f t="shared" ref="M212" si="106">SUM(M208:M211)</f>
        <v>1145446.8</v>
      </c>
      <c r="N212" s="4">
        <f t="shared" ref="N212" si="107">SUM(N208:N211)</f>
        <v>1015871.8200000001</v>
      </c>
      <c r="O212" s="4">
        <f t="shared" ref="O212" si="108">SUM(O208:O211)</f>
        <v>915877.71</v>
      </c>
      <c r="P212" s="4">
        <f t="shared" ref="P212" si="109">SUM(P208:P211)</f>
        <v>1006546.13</v>
      </c>
    </row>
    <row r="213" spans="1:16" ht="15.75" thickBot="1" x14ac:dyDescent="0.3">
      <c r="A213" s="104" t="s">
        <v>281</v>
      </c>
      <c r="B213" s="104"/>
      <c r="C213" s="104"/>
      <c r="D213" s="104"/>
      <c r="E213" s="11"/>
      <c r="F213" s="11"/>
      <c r="G213" s="11"/>
      <c r="H213" s="11"/>
      <c r="I213" s="11"/>
      <c r="J213" s="11"/>
      <c r="K213" s="11"/>
      <c r="L213" s="11"/>
      <c r="M213" s="18"/>
      <c r="N213" s="11"/>
      <c r="O213" s="11"/>
    </row>
    <row r="214" spans="1:16" x14ac:dyDescent="0.25">
      <c r="A214" s="37"/>
      <c r="B214" s="45" t="s">
        <v>52</v>
      </c>
      <c r="C214" s="32"/>
      <c r="D214" s="32"/>
      <c r="E214" s="13" t="s">
        <v>2</v>
      </c>
      <c r="F214" s="14" t="s">
        <v>3</v>
      </c>
      <c r="G214" s="15" t="s">
        <v>4</v>
      </c>
      <c r="H214" s="42" t="s">
        <v>403</v>
      </c>
      <c r="I214" s="53" t="s">
        <v>559</v>
      </c>
      <c r="J214" s="13" t="s">
        <v>558</v>
      </c>
      <c r="K214" s="60" t="s">
        <v>435</v>
      </c>
      <c r="L214" s="13" t="s">
        <v>558</v>
      </c>
      <c r="M214" s="87" t="s">
        <v>506</v>
      </c>
      <c r="N214" s="13" t="s">
        <v>484</v>
      </c>
      <c r="O214" s="13" t="s">
        <v>450</v>
      </c>
      <c r="P214" s="13" t="s">
        <v>429</v>
      </c>
    </row>
    <row r="215" spans="1:16" ht="15.75" thickBot="1" x14ac:dyDescent="0.3">
      <c r="A215" s="38" t="s">
        <v>52</v>
      </c>
      <c r="B215" s="38" t="s">
        <v>53</v>
      </c>
      <c r="C215" s="33"/>
      <c r="D215" s="33"/>
      <c r="E215" s="16" t="s">
        <v>5</v>
      </c>
      <c r="F215" s="16" t="s">
        <v>5</v>
      </c>
      <c r="G215" s="16" t="s">
        <v>5</v>
      </c>
      <c r="H215" s="43" t="s">
        <v>568</v>
      </c>
      <c r="I215" s="16" t="s">
        <v>430</v>
      </c>
      <c r="J215" s="16" t="s">
        <v>430</v>
      </c>
      <c r="K215" s="61" t="s">
        <v>560</v>
      </c>
      <c r="L215" s="16" t="s">
        <v>431</v>
      </c>
      <c r="M215" s="86" t="s">
        <v>431</v>
      </c>
      <c r="N215" s="16" t="s">
        <v>431</v>
      </c>
      <c r="O215" s="16" t="s">
        <v>431</v>
      </c>
      <c r="P215" s="16" t="s">
        <v>431</v>
      </c>
    </row>
    <row r="216" spans="1:16" ht="15.75" thickBot="1" x14ac:dyDescent="0.3">
      <c r="A216" s="34" t="s">
        <v>190</v>
      </c>
      <c r="B216" s="34" t="s">
        <v>500</v>
      </c>
      <c r="C216" s="35"/>
      <c r="D216" s="35"/>
      <c r="E216" s="5">
        <v>3042.12</v>
      </c>
      <c r="F216" s="3"/>
      <c r="G216" s="2"/>
      <c r="H216" s="2"/>
      <c r="I216" s="2">
        <f>SUM(E216:H216)</f>
        <v>3042.12</v>
      </c>
      <c r="J216" s="2">
        <v>4277.6000000000004</v>
      </c>
      <c r="K216" s="59">
        <f t="shared" ref="K216:K230" si="110">SUM(I216/J216)-1</f>
        <v>-0.28882550963156917</v>
      </c>
      <c r="L216" s="2">
        <v>4277.6000000000004</v>
      </c>
      <c r="M216" s="41">
        <v>26715.65</v>
      </c>
      <c r="N216" s="2">
        <v>22130.15</v>
      </c>
      <c r="O216" s="2">
        <v>9851.8799999999992</v>
      </c>
      <c r="P216" s="2">
        <v>41429.379999999997</v>
      </c>
    </row>
    <row r="217" spans="1:16" ht="15.75" thickBot="1" x14ac:dyDescent="0.3">
      <c r="A217" s="34" t="s">
        <v>191</v>
      </c>
      <c r="B217" s="95" t="s">
        <v>192</v>
      </c>
      <c r="C217" s="96"/>
      <c r="D217" s="97"/>
      <c r="E217" s="5">
        <v>487.2</v>
      </c>
      <c r="F217" s="3"/>
      <c r="G217" s="2"/>
      <c r="H217" s="2"/>
      <c r="I217" s="2">
        <f t="shared" ref="I217:I228" si="111">SUM(E217:H217)</f>
        <v>487.2</v>
      </c>
      <c r="J217" s="2">
        <v>5366.41</v>
      </c>
      <c r="K217" s="59">
        <f t="shared" si="110"/>
        <v>-0.90921304931975011</v>
      </c>
      <c r="L217" s="2">
        <v>5366.41</v>
      </c>
      <c r="M217" s="41">
        <v>12041.92</v>
      </c>
      <c r="N217" s="2">
        <v>11253.14</v>
      </c>
      <c r="O217" s="2">
        <v>15519.57</v>
      </c>
      <c r="P217" s="2">
        <v>7519.86</v>
      </c>
    </row>
    <row r="218" spans="1:16" ht="15.75" thickBot="1" x14ac:dyDescent="0.3">
      <c r="A218" s="34" t="s">
        <v>414</v>
      </c>
      <c r="B218" s="95" t="s">
        <v>415</v>
      </c>
      <c r="C218" s="96"/>
      <c r="D218" s="97"/>
      <c r="E218" s="5"/>
      <c r="F218" s="3"/>
      <c r="G218" s="2"/>
      <c r="H218" s="2"/>
      <c r="I218" s="2">
        <f t="shared" si="111"/>
        <v>0</v>
      </c>
      <c r="J218" s="2"/>
      <c r="K218" s="59"/>
      <c r="L218" s="2"/>
      <c r="M218" s="41"/>
      <c r="N218" s="2"/>
      <c r="O218" s="2"/>
      <c r="P218" s="2">
        <v>42.91</v>
      </c>
    </row>
    <row r="219" spans="1:16" ht="15.75" thickBot="1" x14ac:dyDescent="0.3">
      <c r="A219" s="34" t="s">
        <v>193</v>
      </c>
      <c r="B219" s="95" t="s">
        <v>194</v>
      </c>
      <c r="C219" s="96"/>
      <c r="D219" s="97"/>
      <c r="E219" s="5">
        <v>588.24</v>
      </c>
      <c r="F219" s="3"/>
      <c r="G219" s="2"/>
      <c r="H219" s="2"/>
      <c r="I219" s="2">
        <f t="shared" si="111"/>
        <v>588.24</v>
      </c>
      <c r="J219" s="2">
        <v>451.38</v>
      </c>
      <c r="K219" s="59">
        <f t="shared" si="110"/>
        <v>0.30320350923833583</v>
      </c>
      <c r="L219" s="2">
        <v>451.38</v>
      </c>
      <c r="M219" s="41">
        <v>2883.22</v>
      </c>
      <c r="N219" s="2">
        <v>4576.2299999999996</v>
      </c>
      <c r="O219" s="2">
        <v>15114.49</v>
      </c>
      <c r="P219" s="2">
        <v>28335.59</v>
      </c>
    </row>
    <row r="220" spans="1:16" ht="15.75" thickBot="1" x14ac:dyDescent="0.3">
      <c r="A220" s="34" t="s">
        <v>195</v>
      </c>
      <c r="B220" s="95" t="s">
        <v>196</v>
      </c>
      <c r="C220" s="96"/>
      <c r="D220" s="97"/>
      <c r="E220" s="3">
        <v>757.92</v>
      </c>
      <c r="F220" s="3"/>
      <c r="G220" s="2"/>
      <c r="H220" s="2"/>
      <c r="I220" s="2">
        <f t="shared" si="111"/>
        <v>757.92</v>
      </c>
      <c r="J220" s="2">
        <v>127.6</v>
      </c>
      <c r="K220" s="59">
        <f t="shared" si="110"/>
        <v>4.9398119122257054</v>
      </c>
      <c r="L220" s="2">
        <v>127.6</v>
      </c>
      <c r="M220" s="41">
        <v>893.76</v>
      </c>
      <c r="N220" s="2">
        <v>605.9</v>
      </c>
      <c r="O220" s="2">
        <v>3813</v>
      </c>
      <c r="P220" s="2">
        <v>4643.6000000000004</v>
      </c>
    </row>
    <row r="221" spans="1:16" ht="15.75" thickBot="1" x14ac:dyDescent="0.3">
      <c r="A221" s="34" t="s">
        <v>197</v>
      </c>
      <c r="B221" s="95" t="s">
        <v>265</v>
      </c>
      <c r="C221" s="96"/>
      <c r="D221" s="97"/>
      <c r="E221" s="3">
        <v>3976.56</v>
      </c>
      <c r="F221" s="3"/>
      <c r="G221" s="2"/>
      <c r="H221" s="2"/>
      <c r="I221" s="2">
        <f t="shared" si="111"/>
        <v>3976.56</v>
      </c>
      <c r="J221" s="2">
        <v>1401.92</v>
      </c>
      <c r="K221" s="59">
        <f t="shared" si="110"/>
        <v>1.8365099292398992</v>
      </c>
      <c r="L221" s="2">
        <v>1401.92</v>
      </c>
      <c r="M221" s="41">
        <v>5094.4399999999996</v>
      </c>
      <c r="N221" s="2">
        <v>4701.76</v>
      </c>
      <c r="O221" s="2">
        <v>4165.88</v>
      </c>
      <c r="P221" s="2">
        <v>20964.310000000001</v>
      </c>
    </row>
    <row r="222" spans="1:16" ht="15.75" thickBot="1" x14ac:dyDescent="0.3">
      <c r="A222" s="34" t="s">
        <v>382</v>
      </c>
      <c r="B222" s="95" t="s">
        <v>383</v>
      </c>
      <c r="C222" s="96"/>
      <c r="D222" s="97"/>
      <c r="E222" s="3">
        <v>685.46</v>
      </c>
      <c r="F222" s="3">
        <v>2396.61</v>
      </c>
      <c r="G222" s="2"/>
      <c r="H222" s="2"/>
      <c r="I222" s="2">
        <f t="shared" ref="I222:I227" si="112">SUM(E222:H222)</f>
        <v>3082.07</v>
      </c>
      <c r="J222" s="2">
        <v>5786.62</v>
      </c>
      <c r="K222" s="59">
        <f t="shared" si="110"/>
        <v>-0.46737992126664607</v>
      </c>
      <c r="L222" s="2">
        <v>5786.62</v>
      </c>
      <c r="M222" s="41">
        <v>876.68</v>
      </c>
      <c r="N222" s="2">
        <v>710.68</v>
      </c>
      <c r="O222" s="2">
        <v>1664.91</v>
      </c>
      <c r="P222" s="2">
        <v>1323.61</v>
      </c>
    </row>
    <row r="223" spans="1:16" ht="15.75" thickBot="1" x14ac:dyDescent="0.3">
      <c r="A223" s="34" t="s">
        <v>406</v>
      </c>
      <c r="B223" s="34" t="s">
        <v>407</v>
      </c>
      <c r="C223" s="35"/>
      <c r="D223" s="35"/>
      <c r="E223" s="3">
        <v>235.64</v>
      </c>
      <c r="F223" s="3"/>
      <c r="G223" s="2"/>
      <c r="H223" s="2"/>
      <c r="I223" s="2">
        <f t="shared" ref="I223:I224" si="113">SUM(E223:H223)</f>
        <v>235.64</v>
      </c>
      <c r="J223" s="2">
        <v>8018.95</v>
      </c>
      <c r="K223" s="59">
        <f t="shared" si="110"/>
        <v>-0.97061460665049659</v>
      </c>
      <c r="L223" s="2">
        <v>8018.95</v>
      </c>
      <c r="M223" s="41">
        <v>12973.82</v>
      </c>
      <c r="N223" s="2">
        <v>10514.66</v>
      </c>
      <c r="O223" s="2">
        <v>5321.74</v>
      </c>
      <c r="P223" s="2"/>
    </row>
    <row r="224" spans="1:16" ht="15.75" thickBot="1" x14ac:dyDescent="0.3">
      <c r="A224" s="34" t="s">
        <v>448</v>
      </c>
      <c r="B224" s="34" t="s">
        <v>449</v>
      </c>
      <c r="C224" s="35"/>
      <c r="D224" s="35"/>
      <c r="E224" s="3"/>
      <c r="F224" s="3"/>
      <c r="G224" s="2"/>
      <c r="H224" s="2"/>
      <c r="I224" s="2">
        <f t="shared" si="113"/>
        <v>0</v>
      </c>
      <c r="J224" s="2"/>
      <c r="K224" s="59"/>
      <c r="L224" s="2"/>
      <c r="M224" s="41"/>
      <c r="N224" s="2"/>
      <c r="O224" s="2"/>
      <c r="P224" s="2"/>
    </row>
    <row r="225" spans="1:16" ht="15.75" thickBot="1" x14ac:dyDescent="0.3">
      <c r="A225" s="34" t="s">
        <v>440</v>
      </c>
      <c r="B225" s="95" t="s">
        <v>441</v>
      </c>
      <c r="C225" s="96"/>
      <c r="D225" s="97"/>
      <c r="E225" s="3">
        <v>328.18</v>
      </c>
      <c r="F225" s="3"/>
      <c r="G225" s="2"/>
      <c r="H225" s="2"/>
      <c r="I225" s="2">
        <f t="shared" ref="I225" si="114">SUM(E225:H225)</f>
        <v>328.18</v>
      </c>
      <c r="J225" s="2">
        <v>1197.46</v>
      </c>
      <c r="K225" s="59">
        <f t="shared" si="110"/>
        <v>-0.72593656573079679</v>
      </c>
      <c r="L225" s="2">
        <v>1197.46</v>
      </c>
      <c r="M225" s="41">
        <v>979.52</v>
      </c>
      <c r="N225" s="2">
        <v>69.56</v>
      </c>
      <c r="O225" s="2">
        <v>337.06</v>
      </c>
      <c r="P225" s="2"/>
    </row>
    <row r="226" spans="1:16" ht="15.75" thickBot="1" x14ac:dyDescent="0.3">
      <c r="A226" s="34" t="s">
        <v>459</v>
      </c>
      <c r="B226" s="95" t="s">
        <v>461</v>
      </c>
      <c r="C226" s="96"/>
      <c r="D226" s="97"/>
      <c r="E226" s="3">
        <v>5922.24</v>
      </c>
      <c r="F226" s="3"/>
      <c r="G226" s="2"/>
      <c r="H226" s="2"/>
      <c r="I226" s="2">
        <f t="shared" ref="I226" si="115">SUM(E226:H226)</f>
        <v>5922.24</v>
      </c>
      <c r="J226" s="2">
        <v>8010.27</v>
      </c>
      <c r="K226" s="59">
        <f t="shared" si="110"/>
        <v>-0.26066911602230647</v>
      </c>
      <c r="L226" s="2">
        <v>8010.27</v>
      </c>
      <c r="M226" s="41">
        <v>12255.06</v>
      </c>
      <c r="N226" s="2">
        <v>11888.46</v>
      </c>
      <c r="O226" s="2">
        <v>11374.62</v>
      </c>
      <c r="P226" s="2">
        <v>5770.68</v>
      </c>
    </row>
    <row r="227" spans="1:16" ht="15.75" thickBot="1" x14ac:dyDescent="0.3">
      <c r="A227" s="34" t="s">
        <v>463</v>
      </c>
      <c r="B227" s="95" t="s">
        <v>464</v>
      </c>
      <c r="C227" s="96"/>
      <c r="D227" s="97"/>
      <c r="E227" s="3"/>
      <c r="F227" s="3"/>
      <c r="G227" s="2"/>
      <c r="H227" s="2"/>
      <c r="I227" s="2">
        <f t="shared" si="112"/>
        <v>0</v>
      </c>
      <c r="J227" s="2">
        <v>3873.06</v>
      </c>
      <c r="K227" s="59">
        <f t="shared" si="110"/>
        <v>-1</v>
      </c>
      <c r="L227" s="2">
        <v>3873.06</v>
      </c>
      <c r="M227" s="41">
        <v>5779.41</v>
      </c>
      <c r="N227" s="2">
        <v>15016.78</v>
      </c>
      <c r="O227" s="2"/>
      <c r="P227" s="2">
        <v>4302.9399999999996</v>
      </c>
    </row>
    <row r="228" spans="1:16" ht="15.75" thickBot="1" x14ac:dyDescent="0.3">
      <c r="A228" s="34" t="s">
        <v>460</v>
      </c>
      <c r="B228" s="95" t="s">
        <v>462</v>
      </c>
      <c r="C228" s="96"/>
      <c r="D228" s="97"/>
      <c r="E228" s="3">
        <v>12984.13</v>
      </c>
      <c r="F228" s="3">
        <v>1881.51</v>
      </c>
      <c r="G228" s="2"/>
      <c r="H228" s="2"/>
      <c r="I228" s="2">
        <f t="shared" si="111"/>
        <v>14865.64</v>
      </c>
      <c r="J228" s="2">
        <v>54846.12</v>
      </c>
      <c r="K228" s="59">
        <f t="shared" si="110"/>
        <v>-0.72895730819244831</v>
      </c>
      <c r="L228" s="2">
        <v>54846.12</v>
      </c>
      <c r="M228" s="41">
        <v>85123.88</v>
      </c>
      <c r="N228" s="2">
        <v>53942.21</v>
      </c>
      <c r="O228" s="2">
        <v>80264.02</v>
      </c>
      <c r="P228" s="2">
        <v>586.44000000000005</v>
      </c>
    </row>
    <row r="229" spans="1:16" ht="15.75" thickBot="1" x14ac:dyDescent="0.3">
      <c r="A229" s="34" t="s">
        <v>578</v>
      </c>
      <c r="B229" s="101" t="s">
        <v>579</v>
      </c>
      <c r="C229" s="102"/>
      <c r="D229" s="103"/>
      <c r="E229" s="3">
        <v>786.08</v>
      </c>
      <c r="F229" s="3"/>
      <c r="G229" s="2"/>
      <c r="H229" s="2"/>
      <c r="I229" s="2">
        <f t="shared" ref="I229" si="116">SUM(E229:H229)</f>
        <v>786.08</v>
      </c>
      <c r="J229" s="2"/>
      <c r="K229" s="59" t="e">
        <f t="shared" ref="K229" si="117">SUM(I229/J229)-1</f>
        <v>#DIV/0!</v>
      </c>
      <c r="L229" s="2">
        <v>54846.12</v>
      </c>
      <c r="M229" s="41">
        <v>85123.88</v>
      </c>
      <c r="N229" s="2">
        <v>53942.21</v>
      </c>
      <c r="O229" s="2">
        <v>80264.02</v>
      </c>
      <c r="P229" s="2">
        <v>586.44000000000005</v>
      </c>
    </row>
    <row r="230" spans="1:16" ht="15.75" thickBot="1" x14ac:dyDescent="0.3">
      <c r="A230" s="34" t="s">
        <v>576</v>
      </c>
      <c r="B230" s="101" t="s">
        <v>577</v>
      </c>
      <c r="C230" s="102"/>
      <c r="D230" s="103"/>
      <c r="E230" s="3">
        <v>589.33000000000004</v>
      </c>
      <c r="F230" s="3"/>
      <c r="G230" s="2"/>
      <c r="H230" s="2"/>
      <c r="I230" s="2">
        <f t="shared" ref="I230" si="118">SUM(E230:H230)</f>
        <v>589.33000000000004</v>
      </c>
      <c r="J230" s="2"/>
      <c r="K230" s="59" t="e">
        <f t="shared" si="110"/>
        <v>#DIV/0!</v>
      </c>
      <c r="L230" s="2">
        <v>54846.12</v>
      </c>
      <c r="M230" s="41">
        <v>85123.88</v>
      </c>
      <c r="N230" s="2">
        <v>53942.21</v>
      </c>
      <c r="O230" s="2">
        <v>80264.02</v>
      </c>
      <c r="P230" s="2">
        <v>586.44000000000005</v>
      </c>
    </row>
    <row r="231" spans="1:16" ht="15.75" thickBot="1" x14ac:dyDescent="0.3">
      <c r="A231" s="34" t="s">
        <v>572</v>
      </c>
      <c r="B231" s="95" t="s">
        <v>573</v>
      </c>
      <c r="C231" s="96"/>
      <c r="D231" s="97"/>
      <c r="E231" s="3">
        <v>96.25</v>
      </c>
      <c r="F231" s="3"/>
      <c r="G231" s="2"/>
      <c r="H231" s="2"/>
      <c r="I231" s="2">
        <f t="shared" ref="I231" si="119">SUM(E231:H231)</f>
        <v>96.25</v>
      </c>
      <c r="J231" s="2"/>
      <c r="K231" s="59" t="e">
        <f t="shared" ref="K231" si="120">SUM(I231/J231)-1</f>
        <v>#DIV/0!</v>
      </c>
      <c r="L231" s="2">
        <v>54846.12</v>
      </c>
      <c r="M231" s="41">
        <v>85123.88</v>
      </c>
      <c r="N231" s="2">
        <v>53942.21</v>
      </c>
      <c r="O231" s="2">
        <v>80264.02</v>
      </c>
      <c r="P231" s="2">
        <v>586.44000000000005</v>
      </c>
    </row>
    <row r="232" spans="1:16" ht="15.75" thickBot="1" x14ac:dyDescent="0.3">
      <c r="A232" s="30" t="s">
        <v>280</v>
      </c>
      <c r="B232" s="46"/>
      <c r="C232" s="31"/>
      <c r="D232" s="31"/>
      <c r="E232" s="4">
        <f>SUM(E216:E231)</f>
        <v>30479.350000000002</v>
      </c>
      <c r="F232" s="4">
        <f t="shared" ref="F232:G232" si="121">SUM(F216:F228)</f>
        <v>4278.12</v>
      </c>
      <c r="G232" s="4">
        <f t="shared" si="121"/>
        <v>0</v>
      </c>
      <c r="H232" s="4">
        <f>SUM(H216:H228)</f>
        <v>0</v>
      </c>
      <c r="I232" s="4">
        <f>SUM(I216:I231)</f>
        <v>34757.47</v>
      </c>
      <c r="J232" s="4">
        <f>SUM(J216:J228)</f>
        <v>93357.39</v>
      </c>
      <c r="K232" s="65">
        <f t="shared" ref="K232" si="122">SUM(I232/J232)-1</f>
        <v>-0.627694497457566</v>
      </c>
      <c r="L232" s="4">
        <f>SUM(L216:L228)</f>
        <v>93357.39</v>
      </c>
      <c r="M232" s="64">
        <f>SUM(M216:M228)</f>
        <v>165617.36000000002</v>
      </c>
      <c r="N232" s="4">
        <f>SUM(N216:N228)</f>
        <v>135409.53</v>
      </c>
      <c r="O232" s="4">
        <f>SUM(O216:O228)</f>
        <v>147427.16999999998</v>
      </c>
      <c r="P232" s="4">
        <f>SUM(P216:P228)</f>
        <v>114919.32</v>
      </c>
    </row>
    <row r="233" spans="1:16" ht="15.75" thickBot="1" x14ac:dyDescent="0.3">
      <c r="A233" s="104" t="s">
        <v>35</v>
      </c>
      <c r="B233" s="104"/>
      <c r="C233" s="104"/>
      <c r="D233" s="104"/>
      <c r="E233" s="11"/>
      <c r="F233" s="11"/>
      <c r="G233" s="11"/>
      <c r="H233" s="11"/>
      <c r="I233" s="11"/>
      <c r="J233" s="11"/>
      <c r="K233" s="11"/>
      <c r="L233" s="11"/>
      <c r="M233" s="18"/>
      <c r="N233" s="11"/>
      <c r="O233" s="11"/>
    </row>
    <row r="234" spans="1:16" x14ac:dyDescent="0.25">
      <c r="A234" s="37"/>
      <c r="B234" s="45" t="s">
        <v>52</v>
      </c>
      <c r="C234" s="32"/>
      <c r="D234" s="32"/>
      <c r="E234" s="13" t="s">
        <v>2</v>
      </c>
      <c r="F234" s="14" t="s">
        <v>3</v>
      </c>
      <c r="G234" s="15" t="s">
        <v>4</v>
      </c>
      <c r="H234" s="42" t="s">
        <v>403</v>
      </c>
      <c r="I234" s="53" t="s">
        <v>559</v>
      </c>
      <c r="J234" s="13" t="s">
        <v>558</v>
      </c>
      <c r="K234" s="60" t="s">
        <v>435</v>
      </c>
      <c r="L234" s="13" t="s">
        <v>558</v>
      </c>
      <c r="M234" s="87" t="s">
        <v>506</v>
      </c>
      <c r="N234" s="13" t="s">
        <v>484</v>
      </c>
      <c r="O234" s="13" t="s">
        <v>450</v>
      </c>
      <c r="P234" s="13" t="s">
        <v>429</v>
      </c>
    </row>
    <row r="235" spans="1:16" ht="15.75" thickBot="1" x14ac:dyDescent="0.3">
      <c r="A235" s="38" t="s">
        <v>52</v>
      </c>
      <c r="B235" s="38" t="s">
        <v>53</v>
      </c>
      <c r="C235" s="33"/>
      <c r="D235" s="33"/>
      <c r="E235" s="16" t="s">
        <v>5</v>
      </c>
      <c r="F235" s="16" t="s">
        <v>5</v>
      </c>
      <c r="G235" s="16" t="s">
        <v>5</v>
      </c>
      <c r="H235" s="43" t="s">
        <v>568</v>
      </c>
      <c r="I235" s="16" t="s">
        <v>430</v>
      </c>
      <c r="J235" s="16" t="s">
        <v>430</v>
      </c>
      <c r="K235" s="61" t="s">
        <v>560</v>
      </c>
      <c r="L235" s="16" t="s">
        <v>431</v>
      </c>
      <c r="M235" s="86" t="s">
        <v>431</v>
      </c>
      <c r="N235" s="16" t="s">
        <v>431</v>
      </c>
      <c r="O235" s="16" t="s">
        <v>431</v>
      </c>
      <c r="P235" s="16" t="s">
        <v>431</v>
      </c>
    </row>
    <row r="236" spans="1:16" ht="15.75" thickBot="1" x14ac:dyDescent="0.3">
      <c r="A236" s="34" t="s">
        <v>198</v>
      </c>
      <c r="B236" s="98" t="s">
        <v>478</v>
      </c>
      <c r="C236" s="99"/>
      <c r="D236" s="100"/>
      <c r="E236" s="3">
        <v>958.02</v>
      </c>
      <c r="F236" s="3"/>
      <c r="G236" s="2"/>
      <c r="H236" s="2">
        <v>710.84</v>
      </c>
      <c r="I236" s="2">
        <f t="shared" ref="I236:I248" si="123">SUM(E236:H236)</f>
        <v>1668.8600000000001</v>
      </c>
      <c r="J236" s="2">
        <v>31228.83</v>
      </c>
      <c r="K236" s="59">
        <f t="shared" ref="K236:K249" si="124">SUM(I236/J236)-1</f>
        <v>-0.94656027779458918</v>
      </c>
      <c r="L236" s="2">
        <v>31228.83</v>
      </c>
      <c r="M236" s="41">
        <v>49041.17</v>
      </c>
      <c r="N236" s="2">
        <v>21315.919999999998</v>
      </c>
      <c r="O236" s="2">
        <v>42484.36</v>
      </c>
      <c r="P236" s="2">
        <v>16296.82</v>
      </c>
    </row>
    <row r="237" spans="1:16" ht="15.75" thickBot="1" x14ac:dyDescent="0.3">
      <c r="A237" s="34" t="s">
        <v>320</v>
      </c>
      <c r="B237" s="95" t="s">
        <v>321</v>
      </c>
      <c r="C237" s="96"/>
      <c r="D237" s="97"/>
      <c r="E237" s="3"/>
      <c r="F237" s="3"/>
      <c r="G237" s="2"/>
      <c r="H237" s="2"/>
      <c r="I237" s="2">
        <f t="shared" si="123"/>
        <v>0</v>
      </c>
      <c r="J237" s="2">
        <v>7706.18</v>
      </c>
      <c r="K237" s="59">
        <f t="shared" si="124"/>
        <v>-1</v>
      </c>
      <c r="L237" s="2">
        <v>7706.18</v>
      </c>
      <c r="M237" s="41">
        <v>9367.69</v>
      </c>
      <c r="N237" s="2">
        <v>3759.98</v>
      </c>
      <c r="O237" s="2">
        <v>5184.8900000000003</v>
      </c>
      <c r="P237" s="2">
        <v>7893.24</v>
      </c>
    </row>
    <row r="238" spans="1:16" ht="15.75" thickBot="1" x14ac:dyDescent="0.3">
      <c r="A238" s="34" t="s">
        <v>397</v>
      </c>
      <c r="B238" s="95" t="s">
        <v>398</v>
      </c>
      <c r="C238" s="96"/>
      <c r="D238" s="97"/>
      <c r="E238" s="3"/>
      <c r="F238" s="3"/>
      <c r="G238" s="2"/>
      <c r="H238" s="2">
        <v>94274.84</v>
      </c>
      <c r="I238" s="2">
        <f t="shared" si="123"/>
        <v>94274.84</v>
      </c>
      <c r="J238" s="2">
        <v>226212.1</v>
      </c>
      <c r="K238" s="59">
        <f t="shared" si="124"/>
        <v>-0.58324581222666694</v>
      </c>
      <c r="L238" s="2">
        <v>226212.1</v>
      </c>
      <c r="M238" s="41">
        <v>383158.7</v>
      </c>
      <c r="N238" s="2">
        <v>343002.17</v>
      </c>
      <c r="O238" s="2">
        <v>373883.88</v>
      </c>
      <c r="P238" s="2">
        <v>308147.39</v>
      </c>
    </row>
    <row r="239" spans="1:16" ht="15.75" thickBot="1" x14ac:dyDescent="0.3">
      <c r="A239" s="34" t="s">
        <v>339</v>
      </c>
      <c r="B239" s="95" t="s">
        <v>340</v>
      </c>
      <c r="C239" s="96"/>
      <c r="D239" s="97"/>
      <c r="E239" s="3">
        <v>730.56</v>
      </c>
      <c r="F239" s="3">
        <v>1626.66</v>
      </c>
      <c r="G239" s="2"/>
      <c r="H239" s="2"/>
      <c r="I239" s="2">
        <f t="shared" si="123"/>
        <v>2357.2200000000003</v>
      </c>
      <c r="J239" s="2">
        <v>23394.28</v>
      </c>
      <c r="K239" s="59">
        <f t="shared" si="124"/>
        <v>-0.89923947221286571</v>
      </c>
      <c r="L239" s="2">
        <v>23394.28</v>
      </c>
      <c r="M239" s="41">
        <v>31568.85</v>
      </c>
      <c r="N239" s="2">
        <v>27823.62</v>
      </c>
      <c r="O239" s="2">
        <v>15503.49</v>
      </c>
      <c r="P239" s="2">
        <v>10644.26</v>
      </c>
    </row>
    <row r="240" spans="1:16" ht="15.75" thickBot="1" x14ac:dyDescent="0.3">
      <c r="A240" s="34" t="s">
        <v>283</v>
      </c>
      <c r="B240" s="95" t="s">
        <v>284</v>
      </c>
      <c r="C240" s="96"/>
      <c r="D240" s="97"/>
      <c r="E240" s="3">
        <v>654.91</v>
      </c>
      <c r="F240" s="3">
        <v>334</v>
      </c>
      <c r="G240" s="2"/>
      <c r="H240" s="2">
        <v>73396.06</v>
      </c>
      <c r="I240" s="2">
        <f t="shared" si="123"/>
        <v>74384.97</v>
      </c>
      <c r="J240" s="2">
        <v>89785.41</v>
      </c>
      <c r="K240" s="59">
        <f t="shared" si="124"/>
        <v>-0.17152497270993139</v>
      </c>
      <c r="L240" s="2">
        <v>89785.41</v>
      </c>
      <c r="M240" s="41">
        <v>146923.93</v>
      </c>
      <c r="N240" s="2">
        <v>244805.79</v>
      </c>
      <c r="O240" s="2">
        <v>187072.21</v>
      </c>
      <c r="P240" s="2">
        <v>193104.38</v>
      </c>
    </row>
    <row r="241" spans="1:16" ht="15.75" thickBot="1" x14ac:dyDescent="0.3">
      <c r="A241" s="34" t="s">
        <v>282</v>
      </c>
      <c r="B241" s="95" t="s">
        <v>285</v>
      </c>
      <c r="C241" s="96"/>
      <c r="D241" s="97"/>
      <c r="E241" s="3"/>
      <c r="F241" s="3"/>
      <c r="G241" s="2"/>
      <c r="H241" s="2"/>
      <c r="I241" s="2">
        <f t="shared" si="123"/>
        <v>0</v>
      </c>
      <c r="J241" s="2">
        <v>7541</v>
      </c>
      <c r="K241" s="59">
        <f t="shared" si="124"/>
        <v>-1</v>
      </c>
      <c r="L241" s="2">
        <v>7541</v>
      </c>
      <c r="M241" s="41">
        <v>5538.44</v>
      </c>
      <c r="N241" s="2">
        <v>8667.64</v>
      </c>
      <c r="O241" s="2">
        <v>8144.65</v>
      </c>
      <c r="P241" s="2">
        <v>7117.09</v>
      </c>
    </row>
    <row r="242" spans="1:16" ht="15.75" thickBot="1" x14ac:dyDescent="0.3">
      <c r="A242" s="34" t="s">
        <v>199</v>
      </c>
      <c r="B242" s="95" t="s">
        <v>518</v>
      </c>
      <c r="C242" s="96"/>
      <c r="D242" s="97"/>
      <c r="E242" s="3"/>
      <c r="F242" s="3">
        <v>1519.36</v>
      </c>
      <c r="G242" s="2"/>
      <c r="H242" s="2"/>
      <c r="I242" s="2">
        <f t="shared" si="123"/>
        <v>1519.36</v>
      </c>
      <c r="J242" s="2">
        <v>3608.62</v>
      </c>
      <c r="K242" s="59">
        <f t="shared" si="124"/>
        <v>-0.57896370357643645</v>
      </c>
      <c r="L242" s="2">
        <v>3608.62</v>
      </c>
      <c r="M242" s="41">
        <v>6942.59</v>
      </c>
      <c r="N242" s="2">
        <v>16616.900000000001</v>
      </c>
      <c r="O242" s="2">
        <v>18444.38</v>
      </c>
      <c r="P242" s="2">
        <v>8382.51</v>
      </c>
    </row>
    <row r="243" spans="1:16" ht="15.75" thickBot="1" x14ac:dyDescent="0.3">
      <c r="A243" s="34" t="s">
        <v>200</v>
      </c>
      <c r="B243" s="95" t="s">
        <v>201</v>
      </c>
      <c r="C243" s="96"/>
      <c r="D243" s="97"/>
      <c r="E243" s="3">
        <v>1253.4000000000001</v>
      </c>
      <c r="F243" s="3"/>
      <c r="G243" s="2"/>
      <c r="H243" s="2"/>
      <c r="I243" s="2">
        <f t="shared" si="123"/>
        <v>1253.4000000000001</v>
      </c>
      <c r="J243" s="2">
        <v>1251.31</v>
      </c>
      <c r="K243" s="59"/>
      <c r="L243" s="2">
        <v>1251.31</v>
      </c>
      <c r="M243" s="41">
        <v>2957.84</v>
      </c>
      <c r="N243" s="2">
        <v>2238.2600000000002</v>
      </c>
      <c r="O243" s="2">
        <v>2929.26</v>
      </c>
      <c r="P243" s="2">
        <v>3787.99</v>
      </c>
    </row>
    <row r="244" spans="1:16" ht="15.75" thickBot="1" x14ac:dyDescent="0.3">
      <c r="A244" s="34" t="s">
        <v>202</v>
      </c>
      <c r="B244" s="95" t="s">
        <v>203</v>
      </c>
      <c r="C244" s="96"/>
      <c r="D244" s="97"/>
      <c r="E244" s="3"/>
      <c r="F244" s="3"/>
      <c r="G244" s="2"/>
      <c r="H244" s="2"/>
      <c r="I244" s="2">
        <f t="shared" si="123"/>
        <v>0</v>
      </c>
      <c r="J244" s="2">
        <v>18805.07</v>
      </c>
      <c r="K244" s="59">
        <f t="shared" si="124"/>
        <v>-1</v>
      </c>
      <c r="L244" s="2">
        <v>18805.07</v>
      </c>
      <c r="M244" s="41">
        <v>23883.41</v>
      </c>
      <c r="N244" s="2">
        <v>26447.72</v>
      </c>
      <c r="O244" s="2">
        <v>22774.83</v>
      </c>
      <c r="P244" s="2">
        <v>27008.87</v>
      </c>
    </row>
    <row r="245" spans="1:16" ht="15.75" thickBot="1" x14ac:dyDescent="0.3">
      <c r="A245" s="34" t="s">
        <v>204</v>
      </c>
      <c r="B245" s="95" t="s">
        <v>205</v>
      </c>
      <c r="C245" s="96"/>
      <c r="D245" s="97"/>
      <c r="E245" s="3"/>
      <c r="F245" s="3"/>
      <c r="G245" s="2"/>
      <c r="H245" s="2"/>
      <c r="I245" s="2">
        <f t="shared" si="123"/>
        <v>0</v>
      </c>
      <c r="J245" s="2">
        <v>9521.18</v>
      </c>
      <c r="K245" s="59">
        <f t="shared" si="124"/>
        <v>-1</v>
      </c>
      <c r="L245" s="2">
        <v>9521.18</v>
      </c>
      <c r="M245" s="41">
        <v>17605.64</v>
      </c>
      <c r="N245" s="2">
        <v>12506.81</v>
      </c>
      <c r="O245" s="2">
        <v>11424.48</v>
      </c>
      <c r="P245" s="2">
        <v>11589.62</v>
      </c>
    </row>
    <row r="246" spans="1:16" ht="15.75" thickBot="1" x14ac:dyDescent="0.3">
      <c r="A246" s="34" t="s">
        <v>286</v>
      </c>
      <c r="B246" s="95" t="s">
        <v>287</v>
      </c>
      <c r="C246" s="96"/>
      <c r="D246" s="97"/>
      <c r="E246" s="3">
        <v>15664.17</v>
      </c>
      <c r="F246" s="3">
        <v>3598.46</v>
      </c>
      <c r="G246" s="2"/>
      <c r="H246" s="2"/>
      <c r="I246" s="2">
        <f t="shared" si="123"/>
        <v>19262.63</v>
      </c>
      <c r="J246" s="2">
        <v>50140.480000000003</v>
      </c>
      <c r="K246" s="59">
        <f t="shared" si="124"/>
        <v>-0.61582677309830303</v>
      </c>
      <c r="L246" s="2">
        <v>50140.480000000003</v>
      </c>
      <c r="M246" s="41">
        <v>83898.89</v>
      </c>
      <c r="N246" s="2">
        <v>73029.36</v>
      </c>
      <c r="O246" s="2">
        <v>63416.37</v>
      </c>
      <c r="P246" s="2">
        <v>89380.43</v>
      </c>
    </row>
    <row r="247" spans="1:16" ht="15.75" thickBot="1" x14ac:dyDescent="0.3">
      <c r="A247" s="34" t="s">
        <v>362</v>
      </c>
      <c r="B247" s="95" t="s">
        <v>363</v>
      </c>
      <c r="C247" s="96"/>
      <c r="D247" s="97"/>
      <c r="E247" s="3"/>
      <c r="F247" s="3"/>
      <c r="G247" s="2"/>
      <c r="H247" s="2"/>
      <c r="I247" s="2">
        <f t="shared" si="123"/>
        <v>0</v>
      </c>
      <c r="J247" s="2">
        <v>6250.19</v>
      </c>
      <c r="K247" s="59">
        <f t="shared" si="124"/>
        <v>-1</v>
      </c>
      <c r="L247" s="2">
        <v>6250.19</v>
      </c>
      <c r="M247" s="41">
        <v>7968.98</v>
      </c>
      <c r="N247" s="2">
        <v>5281.96</v>
      </c>
      <c r="O247" s="2">
        <v>5059.51</v>
      </c>
      <c r="P247" s="2">
        <v>15508.13</v>
      </c>
    </row>
    <row r="248" spans="1:16" ht="15.75" thickBot="1" x14ac:dyDescent="0.3">
      <c r="A248" s="34" t="s">
        <v>288</v>
      </c>
      <c r="B248" s="95" t="s">
        <v>289</v>
      </c>
      <c r="C248" s="96"/>
      <c r="D248" s="97"/>
      <c r="E248" s="3">
        <v>2665.43</v>
      </c>
      <c r="F248" s="3"/>
      <c r="G248" s="2"/>
      <c r="H248" s="2">
        <v>610.04999999999995</v>
      </c>
      <c r="I248" s="2">
        <f t="shared" si="123"/>
        <v>3275.4799999999996</v>
      </c>
      <c r="J248" s="2">
        <v>41915.74</v>
      </c>
      <c r="K248" s="59">
        <f t="shared" si="124"/>
        <v>-0.92185560841822189</v>
      </c>
      <c r="L248" s="2">
        <v>41915.74</v>
      </c>
      <c r="M248" s="41">
        <v>70803.179999999993</v>
      </c>
      <c r="N248" s="2">
        <v>68747.75</v>
      </c>
      <c r="O248" s="2">
        <v>59230.94</v>
      </c>
      <c r="P248" s="2">
        <v>185414.52</v>
      </c>
    </row>
    <row r="249" spans="1:16" ht="15.75" thickBot="1" x14ac:dyDescent="0.3">
      <c r="A249" s="30" t="s">
        <v>36</v>
      </c>
      <c r="B249" s="46"/>
      <c r="C249" s="31"/>
      <c r="D249" s="31"/>
      <c r="E249" s="4">
        <f t="shared" ref="E249:J249" si="125">SUM(E236:E248)</f>
        <v>21926.49</v>
      </c>
      <c r="F249" s="4">
        <f t="shared" si="125"/>
        <v>7078.48</v>
      </c>
      <c r="G249" s="4">
        <f t="shared" si="125"/>
        <v>0</v>
      </c>
      <c r="H249" s="4">
        <f t="shared" si="125"/>
        <v>168991.78999999998</v>
      </c>
      <c r="I249" s="4">
        <f t="shared" si="125"/>
        <v>197996.76</v>
      </c>
      <c r="J249" s="4">
        <f t="shared" si="125"/>
        <v>517360.39</v>
      </c>
      <c r="K249" s="65">
        <f t="shared" si="124"/>
        <v>-0.61729431972942495</v>
      </c>
      <c r="L249" s="4">
        <f t="shared" ref="L249" si="126">SUM(L236:L248)</f>
        <v>517360.39</v>
      </c>
      <c r="M249" s="64">
        <f t="shared" ref="M249" si="127">SUM(M236:M248)</f>
        <v>839659.30999999982</v>
      </c>
      <c r="N249" s="4">
        <f t="shared" ref="N249" si="128">SUM(N236:N248)</f>
        <v>854243.88</v>
      </c>
      <c r="O249" s="4">
        <f t="shared" ref="O249" si="129">SUM(O236:O248)</f>
        <v>815553.25</v>
      </c>
      <c r="P249" s="4">
        <f t="shared" ref="P249" si="130">SUM(P236:P248)</f>
        <v>884275.25000000012</v>
      </c>
    </row>
    <row r="250" spans="1:16" ht="15.75" thickBot="1" x14ac:dyDescent="0.3">
      <c r="A250" s="104" t="s">
        <v>452</v>
      </c>
      <c r="B250" s="104"/>
      <c r="C250" s="104"/>
      <c r="D250" s="104"/>
      <c r="E250" s="11"/>
      <c r="F250" s="11"/>
      <c r="G250" s="11"/>
      <c r="H250" s="11"/>
      <c r="I250" s="11"/>
      <c r="J250" s="11"/>
      <c r="K250" s="11"/>
      <c r="L250" s="11"/>
      <c r="M250" s="18"/>
      <c r="N250" s="11"/>
      <c r="O250" s="11"/>
    </row>
    <row r="251" spans="1:16" x14ac:dyDescent="0.25">
      <c r="A251" s="37"/>
      <c r="B251" s="45" t="s">
        <v>52</v>
      </c>
      <c r="C251" s="32"/>
      <c r="D251" s="32"/>
      <c r="E251" s="13" t="s">
        <v>2</v>
      </c>
      <c r="F251" s="14" t="s">
        <v>3</v>
      </c>
      <c r="G251" s="15" t="s">
        <v>4</v>
      </c>
      <c r="H251" s="42" t="s">
        <v>403</v>
      </c>
      <c r="I251" s="53" t="s">
        <v>559</v>
      </c>
      <c r="J251" s="13" t="s">
        <v>558</v>
      </c>
      <c r="K251" s="60" t="s">
        <v>435</v>
      </c>
      <c r="L251" s="13" t="s">
        <v>558</v>
      </c>
      <c r="M251" s="87" t="s">
        <v>506</v>
      </c>
      <c r="N251" s="13" t="s">
        <v>484</v>
      </c>
      <c r="O251" s="13" t="s">
        <v>450</v>
      </c>
      <c r="P251" s="13" t="s">
        <v>429</v>
      </c>
    </row>
    <row r="252" spans="1:16" ht="15.75" thickBot="1" x14ac:dyDescent="0.3">
      <c r="A252" s="38" t="s">
        <v>52</v>
      </c>
      <c r="B252" s="38" t="s">
        <v>53</v>
      </c>
      <c r="C252" s="33"/>
      <c r="D252" s="33"/>
      <c r="E252" s="16" t="s">
        <v>5</v>
      </c>
      <c r="F252" s="16" t="s">
        <v>5</v>
      </c>
      <c r="G252" s="16" t="s">
        <v>5</v>
      </c>
      <c r="H252" s="43" t="s">
        <v>568</v>
      </c>
      <c r="I252" s="16" t="s">
        <v>430</v>
      </c>
      <c r="J252" s="16" t="s">
        <v>430</v>
      </c>
      <c r="K252" s="61" t="s">
        <v>560</v>
      </c>
      <c r="L252" s="16" t="s">
        <v>431</v>
      </c>
      <c r="M252" s="86" t="s">
        <v>431</v>
      </c>
      <c r="N252" s="16" t="s">
        <v>431</v>
      </c>
      <c r="O252" s="16" t="s">
        <v>431</v>
      </c>
      <c r="P252" s="16" t="s">
        <v>431</v>
      </c>
    </row>
    <row r="253" spans="1:16" ht="15.75" thickBot="1" x14ac:dyDescent="0.3">
      <c r="A253" s="34" t="s">
        <v>206</v>
      </c>
      <c r="B253" s="98" t="s">
        <v>453</v>
      </c>
      <c r="C253" s="99"/>
      <c r="D253" s="100"/>
      <c r="E253" s="3"/>
      <c r="F253" s="3"/>
      <c r="G253" s="2"/>
      <c r="H253" s="2"/>
      <c r="I253" s="2">
        <f t="shared" ref="I253:I257" si="131">SUM(E253:H253)</f>
        <v>0</v>
      </c>
      <c r="J253" s="2">
        <v>22377.73</v>
      </c>
      <c r="K253" s="59">
        <f t="shared" ref="K253:K258" si="132">SUM(I253/J253)-1</f>
        <v>-1</v>
      </c>
      <c r="L253" s="2">
        <v>22377.73</v>
      </c>
      <c r="M253" s="41">
        <v>34424.19</v>
      </c>
      <c r="N253" s="2">
        <v>39344.21</v>
      </c>
      <c r="O253" s="2">
        <v>23204.63</v>
      </c>
      <c r="P253" s="2">
        <v>52607.25</v>
      </c>
    </row>
    <row r="254" spans="1:16" ht="15.75" thickBot="1" x14ac:dyDescent="0.3">
      <c r="A254" s="34" t="s">
        <v>364</v>
      </c>
      <c r="B254" s="95" t="s">
        <v>454</v>
      </c>
      <c r="C254" s="96"/>
      <c r="D254" s="97"/>
      <c r="E254" s="3"/>
      <c r="F254" s="3"/>
      <c r="G254" s="2"/>
      <c r="H254" s="2"/>
      <c r="I254" s="2">
        <f t="shared" si="131"/>
        <v>0</v>
      </c>
      <c r="J254" s="2">
        <v>10455.290000000001</v>
      </c>
      <c r="K254" s="59">
        <f t="shared" si="132"/>
        <v>-1</v>
      </c>
      <c r="L254" s="2">
        <v>10455.290000000001</v>
      </c>
      <c r="M254" s="41">
        <v>18328.34</v>
      </c>
      <c r="N254" s="2">
        <v>14275.85</v>
      </c>
      <c r="O254" s="2">
        <v>6884.53</v>
      </c>
      <c r="P254" s="2">
        <v>18385.87</v>
      </c>
    </row>
    <row r="255" spans="1:16" ht="15.75" thickBot="1" x14ac:dyDescent="0.3">
      <c r="A255" s="34" t="s">
        <v>308</v>
      </c>
      <c r="B255" s="95" t="s">
        <v>455</v>
      </c>
      <c r="C255" s="96"/>
      <c r="D255" s="97"/>
      <c r="E255" s="3"/>
      <c r="F255" s="3"/>
      <c r="G255" s="2"/>
      <c r="H255" s="2"/>
      <c r="I255" s="2">
        <f t="shared" si="131"/>
        <v>0</v>
      </c>
      <c r="J255" s="2">
        <v>3557.46</v>
      </c>
      <c r="K255" s="59"/>
      <c r="L255" s="2">
        <v>3557.46</v>
      </c>
      <c r="M255" s="41">
        <v>4361.66</v>
      </c>
      <c r="N255" s="2">
        <v>4955.68</v>
      </c>
      <c r="O255" s="2">
        <v>2517.13</v>
      </c>
      <c r="P255" s="2">
        <v>6654.02</v>
      </c>
    </row>
    <row r="256" spans="1:16" ht="15.75" thickBot="1" x14ac:dyDescent="0.3">
      <c r="A256" s="34" t="s">
        <v>571</v>
      </c>
      <c r="B256" s="95" t="s">
        <v>456</v>
      </c>
      <c r="C256" s="96"/>
      <c r="D256" s="97"/>
      <c r="E256" s="3">
        <v>340.11</v>
      </c>
      <c r="F256" s="3"/>
      <c r="G256" s="2"/>
      <c r="H256" s="2"/>
      <c r="I256" s="2">
        <f t="shared" ref="I256" si="133">SUM(E256:H256)</f>
        <v>340.11</v>
      </c>
      <c r="J256" s="2">
        <v>3489.12</v>
      </c>
      <c r="K256" s="59">
        <f t="shared" si="132"/>
        <v>-0.90252269913330585</v>
      </c>
      <c r="L256" s="2">
        <v>3489.12</v>
      </c>
      <c r="M256" s="41">
        <v>4331.5</v>
      </c>
      <c r="N256" s="2">
        <v>2491.31</v>
      </c>
      <c r="O256" s="2">
        <v>1353.18</v>
      </c>
      <c r="P256" s="2">
        <v>0</v>
      </c>
    </row>
    <row r="257" spans="1:16" ht="15.75" thickBot="1" x14ac:dyDescent="0.3">
      <c r="A257" s="34" t="s">
        <v>207</v>
      </c>
      <c r="B257" s="95" t="s">
        <v>457</v>
      </c>
      <c r="C257" s="96"/>
      <c r="D257" s="97"/>
      <c r="E257" s="3">
        <v>814.04</v>
      </c>
      <c r="F257" s="3"/>
      <c r="G257" s="2"/>
      <c r="H257" s="2"/>
      <c r="I257" s="2">
        <f t="shared" si="131"/>
        <v>814.04</v>
      </c>
      <c r="J257" s="2">
        <v>17741.580000000002</v>
      </c>
      <c r="K257" s="59">
        <f t="shared" si="132"/>
        <v>-0.95411682612258886</v>
      </c>
      <c r="L257" s="2">
        <v>17741.580000000002</v>
      </c>
      <c r="M257" s="41">
        <v>18628.43</v>
      </c>
      <c r="N257" s="2">
        <v>15106.75</v>
      </c>
      <c r="O257" s="2">
        <v>16881.71</v>
      </c>
      <c r="P257" s="2">
        <v>22748.35</v>
      </c>
    </row>
    <row r="258" spans="1:16" ht="15.75" thickBot="1" x14ac:dyDescent="0.3">
      <c r="A258" s="30" t="s">
        <v>37</v>
      </c>
      <c r="B258" s="46"/>
      <c r="C258" s="31"/>
      <c r="D258" s="31"/>
      <c r="E258" s="4">
        <f>SUM(E253:E257)</f>
        <v>1154.1500000000001</v>
      </c>
      <c r="F258" s="4">
        <f t="shared" ref="F258:I258" si="134">SUM(F253:F257)</f>
        <v>0</v>
      </c>
      <c r="G258" s="4">
        <f t="shared" si="134"/>
        <v>0</v>
      </c>
      <c r="H258" s="4">
        <f>SUM(H253:H257)</f>
        <v>0</v>
      </c>
      <c r="I258" s="4">
        <f t="shared" si="134"/>
        <v>1154.1500000000001</v>
      </c>
      <c r="J258" s="4">
        <f>SUM(J253:J257)</f>
        <v>57621.180000000008</v>
      </c>
      <c r="K258" s="65">
        <f t="shared" si="132"/>
        <v>-0.97997003879476263</v>
      </c>
      <c r="L258" s="4">
        <f>SUM(L253:L257)</f>
        <v>57621.180000000008</v>
      </c>
      <c r="M258" s="64">
        <f>SUM(M253:M257)</f>
        <v>80074.12</v>
      </c>
      <c r="N258" s="4">
        <f>SUM(N253:N257)</f>
        <v>76173.799999999988</v>
      </c>
      <c r="O258" s="4">
        <f>SUM(O253:O257)</f>
        <v>50841.18</v>
      </c>
      <c r="P258" s="4">
        <f>SUM(P253:P257)</f>
        <v>100395.48999999999</v>
      </c>
    </row>
    <row r="259" spans="1:16" ht="15.75" thickBot="1" x14ac:dyDescent="0.3">
      <c r="A259" s="36" t="s">
        <v>512</v>
      </c>
      <c r="B259" s="10"/>
      <c r="C259" s="28"/>
      <c r="D259" s="28"/>
      <c r="E259" s="11"/>
      <c r="F259" s="11"/>
      <c r="G259" s="11"/>
      <c r="H259" s="11"/>
      <c r="I259" s="11"/>
      <c r="J259" s="11"/>
      <c r="K259" s="11"/>
      <c r="L259" s="11"/>
      <c r="M259" s="18"/>
      <c r="N259" s="11"/>
      <c r="O259" s="11"/>
    </row>
    <row r="260" spans="1:16" x14ac:dyDescent="0.25">
      <c r="A260" s="37"/>
      <c r="B260" s="45" t="s">
        <v>52</v>
      </c>
      <c r="C260" s="32"/>
      <c r="D260" s="32"/>
      <c r="E260" s="13" t="s">
        <v>2</v>
      </c>
      <c r="F260" s="14" t="s">
        <v>3</v>
      </c>
      <c r="G260" s="15" t="s">
        <v>4</v>
      </c>
      <c r="H260" s="42" t="s">
        <v>403</v>
      </c>
      <c r="I260" s="53" t="s">
        <v>559</v>
      </c>
      <c r="J260" s="13" t="s">
        <v>558</v>
      </c>
      <c r="K260" s="60" t="s">
        <v>435</v>
      </c>
      <c r="L260" s="13" t="s">
        <v>558</v>
      </c>
      <c r="M260" s="87" t="s">
        <v>506</v>
      </c>
      <c r="N260" s="13" t="s">
        <v>484</v>
      </c>
      <c r="O260" s="13" t="s">
        <v>450</v>
      </c>
      <c r="P260" s="13" t="s">
        <v>429</v>
      </c>
    </row>
    <row r="261" spans="1:16" ht="15.75" thickBot="1" x14ac:dyDescent="0.3">
      <c r="A261" s="38" t="s">
        <v>52</v>
      </c>
      <c r="B261" s="38" t="s">
        <v>53</v>
      </c>
      <c r="C261" s="33"/>
      <c r="D261" s="33"/>
      <c r="E261" s="16" t="s">
        <v>5</v>
      </c>
      <c r="F261" s="16" t="s">
        <v>5</v>
      </c>
      <c r="G261" s="16" t="s">
        <v>5</v>
      </c>
      <c r="H261" s="43" t="s">
        <v>568</v>
      </c>
      <c r="I261" s="16" t="s">
        <v>430</v>
      </c>
      <c r="J261" s="16" t="s">
        <v>430</v>
      </c>
      <c r="K261" s="61" t="s">
        <v>560</v>
      </c>
      <c r="L261" s="16" t="s">
        <v>431</v>
      </c>
      <c r="M261" s="86" t="s">
        <v>431</v>
      </c>
      <c r="N261" s="16" t="s">
        <v>431</v>
      </c>
      <c r="O261" s="16" t="s">
        <v>431</v>
      </c>
      <c r="P261" s="16" t="s">
        <v>431</v>
      </c>
    </row>
    <row r="262" spans="1:16" ht="15.75" thickBot="1" x14ac:dyDescent="0.3">
      <c r="A262" s="34" t="s">
        <v>509</v>
      </c>
      <c r="B262" s="98" t="s">
        <v>510</v>
      </c>
      <c r="C262" s="99"/>
      <c r="D262" s="100"/>
      <c r="E262" s="3">
        <v>39844.19</v>
      </c>
      <c r="F262" s="3">
        <v>13632.35</v>
      </c>
      <c r="G262" s="2">
        <v>891.71</v>
      </c>
      <c r="H262" s="2">
        <v>7346.72</v>
      </c>
      <c r="I262" s="2">
        <f>SUM(E262:H262)</f>
        <v>61714.97</v>
      </c>
      <c r="J262" s="2">
        <v>32540.16</v>
      </c>
      <c r="K262" s="59">
        <f t="shared" ref="K262:K263" si="135">SUM(I262/J262)-1</f>
        <v>0.89657856630084187</v>
      </c>
      <c r="L262" s="2">
        <v>32540.16</v>
      </c>
      <c r="M262" s="41">
        <v>0</v>
      </c>
      <c r="N262" s="2">
        <v>0</v>
      </c>
      <c r="O262" s="2">
        <v>0</v>
      </c>
      <c r="P262" s="2">
        <v>0</v>
      </c>
    </row>
    <row r="263" spans="1:16" ht="15.75" thickBot="1" x14ac:dyDescent="0.3">
      <c r="A263" s="30" t="s">
        <v>511</v>
      </c>
      <c r="B263" s="46"/>
      <c r="C263" s="31"/>
      <c r="D263" s="31"/>
      <c r="E263" s="4">
        <f>SUM(E262)</f>
        <v>39844.19</v>
      </c>
      <c r="F263" s="4">
        <f>SUM(F262:F262)</f>
        <v>13632.35</v>
      </c>
      <c r="G263" s="4">
        <f>SUM(G262:G262)</f>
        <v>891.71</v>
      </c>
      <c r="H263" s="4">
        <f>SUM(H262)</f>
        <v>7346.72</v>
      </c>
      <c r="I263" s="4">
        <f>SUM(I262:I262)</f>
        <v>61714.97</v>
      </c>
      <c r="J263" s="4">
        <f>SUM(J262)</f>
        <v>32540.16</v>
      </c>
      <c r="K263" s="65">
        <f t="shared" si="135"/>
        <v>0.89657856630084187</v>
      </c>
      <c r="L263" s="4">
        <f>SUM(L262)</f>
        <v>32540.16</v>
      </c>
      <c r="M263" s="64">
        <f>SUM(M262)</f>
        <v>0</v>
      </c>
      <c r="N263" s="4">
        <f>SUM(N262)</f>
        <v>0</v>
      </c>
      <c r="O263" s="4">
        <f>SUM(O262)</f>
        <v>0</v>
      </c>
      <c r="P263" s="4">
        <f>SUM(P262)</f>
        <v>0</v>
      </c>
    </row>
    <row r="264" spans="1:16" ht="15.75" thickBot="1" x14ac:dyDescent="0.3">
      <c r="A264" s="36" t="s">
        <v>266</v>
      </c>
      <c r="B264" s="10"/>
      <c r="C264" s="28"/>
      <c r="D264" s="28"/>
      <c r="E264" s="11"/>
      <c r="F264" s="11"/>
      <c r="G264" s="11"/>
      <c r="H264" s="11"/>
      <c r="I264" s="11"/>
      <c r="J264" s="11"/>
      <c r="K264" s="11"/>
      <c r="L264" s="11"/>
      <c r="M264" s="18"/>
      <c r="N264" s="11"/>
      <c r="O264" s="11"/>
    </row>
    <row r="265" spans="1:16" x14ac:dyDescent="0.25">
      <c r="A265" s="37"/>
      <c r="B265" s="45" t="s">
        <v>52</v>
      </c>
      <c r="C265" s="32"/>
      <c r="D265" s="32"/>
      <c r="E265" s="13" t="s">
        <v>2</v>
      </c>
      <c r="F265" s="14" t="s">
        <v>3</v>
      </c>
      <c r="G265" s="15" t="s">
        <v>4</v>
      </c>
      <c r="H265" s="42" t="s">
        <v>403</v>
      </c>
      <c r="I265" s="53" t="s">
        <v>559</v>
      </c>
      <c r="J265" s="13" t="s">
        <v>558</v>
      </c>
      <c r="K265" s="60" t="s">
        <v>435</v>
      </c>
      <c r="L265" s="13" t="s">
        <v>558</v>
      </c>
      <c r="M265" s="87" t="s">
        <v>506</v>
      </c>
      <c r="N265" s="13" t="s">
        <v>484</v>
      </c>
      <c r="O265" s="13" t="s">
        <v>450</v>
      </c>
      <c r="P265" s="13" t="s">
        <v>429</v>
      </c>
    </row>
    <row r="266" spans="1:16" ht="15.75" thickBot="1" x14ac:dyDescent="0.3">
      <c r="A266" s="38" t="s">
        <v>52</v>
      </c>
      <c r="B266" s="38" t="s">
        <v>53</v>
      </c>
      <c r="C266" s="33"/>
      <c r="D266" s="33"/>
      <c r="E266" s="16" t="s">
        <v>5</v>
      </c>
      <c r="F266" s="16" t="s">
        <v>5</v>
      </c>
      <c r="G266" s="16" t="s">
        <v>5</v>
      </c>
      <c r="H266" s="43" t="s">
        <v>568</v>
      </c>
      <c r="I266" s="16" t="s">
        <v>430</v>
      </c>
      <c r="J266" s="16" t="s">
        <v>430</v>
      </c>
      <c r="K266" s="61" t="s">
        <v>560</v>
      </c>
      <c r="L266" s="16" t="s">
        <v>431</v>
      </c>
      <c r="M266" s="86" t="s">
        <v>431</v>
      </c>
      <c r="N266" s="16" t="s">
        <v>431</v>
      </c>
      <c r="O266" s="16" t="s">
        <v>431</v>
      </c>
      <c r="P266" s="16" t="s">
        <v>431</v>
      </c>
    </row>
    <row r="267" spans="1:16" ht="15.75" thickBot="1" x14ac:dyDescent="0.3">
      <c r="A267" s="34" t="s">
        <v>208</v>
      </c>
      <c r="B267" s="34" t="s">
        <v>209</v>
      </c>
      <c r="C267" s="35"/>
      <c r="D267" s="35"/>
      <c r="E267" s="3"/>
      <c r="F267" s="3"/>
      <c r="G267" s="2"/>
      <c r="H267" s="2"/>
      <c r="I267" s="2">
        <f>SUM(E267:H267)</f>
        <v>0</v>
      </c>
      <c r="J267" s="2">
        <v>9521.81</v>
      </c>
      <c r="K267" s="59">
        <f>SUM(I267/J267)-1</f>
        <v>-1</v>
      </c>
      <c r="L267" s="2">
        <v>9521.81</v>
      </c>
      <c r="M267" s="41">
        <v>10171.780000000001</v>
      </c>
      <c r="N267" s="2">
        <v>9377.61</v>
      </c>
      <c r="O267" s="2">
        <v>15495.12</v>
      </c>
      <c r="P267" s="2">
        <v>13222.45</v>
      </c>
    </row>
    <row r="268" spans="1:16" ht="15.75" thickBot="1" x14ac:dyDescent="0.3">
      <c r="A268" s="34" t="s">
        <v>553</v>
      </c>
      <c r="B268" s="34" t="s">
        <v>554</v>
      </c>
      <c r="C268" s="35"/>
      <c r="D268" s="35"/>
      <c r="E268" s="3">
        <v>-45173.02</v>
      </c>
      <c r="F268" s="3">
        <v>-4347.96</v>
      </c>
      <c r="G268" s="2">
        <v>-62005.61</v>
      </c>
      <c r="H268" s="2">
        <v>58977.27</v>
      </c>
      <c r="I268" s="2">
        <f>SUM(E268:H268)</f>
        <v>-52549.32</v>
      </c>
      <c r="J268" s="2">
        <v>239252.81</v>
      </c>
      <c r="K268" s="59">
        <f t="shared" ref="K268" si="136">SUM(I268/J268)-1</f>
        <v>-1.2196393012061175</v>
      </c>
      <c r="L268" s="2">
        <v>239252.81</v>
      </c>
      <c r="M268" s="41">
        <v>26885.77</v>
      </c>
      <c r="N268" s="2">
        <v>26264.55</v>
      </c>
      <c r="O268" s="2">
        <v>26674.49</v>
      </c>
      <c r="P268" s="2">
        <v>15711.94</v>
      </c>
    </row>
    <row r="269" spans="1:16" ht="15.75" thickBot="1" x14ac:dyDescent="0.3">
      <c r="A269" s="34" t="s">
        <v>569</v>
      </c>
      <c r="B269" s="34" t="s">
        <v>570</v>
      </c>
      <c r="C269" s="35"/>
      <c r="D269" s="35"/>
      <c r="E269" s="3"/>
      <c r="F269" s="3"/>
      <c r="G269" s="2"/>
      <c r="H269" s="2"/>
      <c r="I269" s="2"/>
      <c r="J269" s="2">
        <v>10159.85</v>
      </c>
      <c r="K269" s="59"/>
      <c r="L269" s="2">
        <v>10159.85</v>
      </c>
      <c r="M269" s="41">
        <v>12506.11</v>
      </c>
      <c r="N269" s="2">
        <v>1198.73</v>
      </c>
      <c r="O269" s="2"/>
      <c r="P269" s="2"/>
    </row>
    <row r="270" spans="1:16" ht="15.75" thickBot="1" x14ac:dyDescent="0.3">
      <c r="A270" s="34" t="s">
        <v>555</v>
      </c>
      <c r="B270" s="34" t="s">
        <v>556</v>
      </c>
      <c r="C270" s="35"/>
      <c r="D270" s="35"/>
      <c r="E270" s="3">
        <v>52071.74</v>
      </c>
      <c r="F270" s="3">
        <v>4347.96</v>
      </c>
      <c r="G270" s="2">
        <v>62005.61</v>
      </c>
      <c r="H270" s="2">
        <v>-53524.23</v>
      </c>
      <c r="I270" s="2">
        <f>SUM(E270:H270)</f>
        <v>64901.079999999994</v>
      </c>
      <c r="J270" s="2">
        <v>76770.490000000005</v>
      </c>
      <c r="K270" s="59">
        <f t="shared" ref="K270" si="137">SUM(I270/J270)-1</f>
        <v>-0.15460901708455954</v>
      </c>
      <c r="L270" s="2">
        <v>76770.490000000005</v>
      </c>
      <c r="M270" s="41"/>
      <c r="N270" s="2"/>
      <c r="O270" s="2"/>
      <c r="P270" s="2"/>
    </row>
    <row r="271" spans="1:16" ht="15.75" thickBot="1" x14ac:dyDescent="0.3">
      <c r="A271" s="30" t="s">
        <v>267</v>
      </c>
      <c r="B271" s="46"/>
      <c r="C271" s="31"/>
      <c r="D271" s="31"/>
      <c r="E271" s="4">
        <f>SUM(E267:E270)</f>
        <v>6898.7200000000012</v>
      </c>
      <c r="F271" s="4">
        <f t="shared" ref="F271:I271" si="138">SUM(F267:F270)</f>
        <v>0</v>
      </c>
      <c r="G271" s="4">
        <f t="shared" si="138"/>
        <v>0</v>
      </c>
      <c r="H271" s="4">
        <f t="shared" si="138"/>
        <v>5453.0399999999936</v>
      </c>
      <c r="I271" s="4">
        <f t="shared" si="138"/>
        <v>12351.759999999995</v>
      </c>
      <c r="J271" s="4">
        <f>SUM(J267:J270)</f>
        <v>335704.96</v>
      </c>
      <c r="K271" s="65">
        <f t="shared" ref="K271" si="139">SUM(I271/J271)-1</f>
        <v>-0.9632065013278327</v>
      </c>
      <c r="L271" s="4">
        <f t="shared" ref="L271" si="140">SUM(L267:L270)</f>
        <v>335704.96</v>
      </c>
      <c r="M271" s="64">
        <f t="shared" ref="M271" si="141">SUM(M267:M270)</f>
        <v>49563.66</v>
      </c>
      <c r="N271" s="4">
        <f t="shared" ref="N271" si="142">SUM(N267:N270)</f>
        <v>36840.890000000007</v>
      </c>
      <c r="O271" s="4">
        <f t="shared" ref="O271" si="143">SUM(O267:O270)</f>
        <v>42169.61</v>
      </c>
      <c r="P271" s="4">
        <f t="shared" ref="P271" si="144">SUM(P267:P270)</f>
        <v>28934.39</v>
      </c>
    </row>
    <row r="272" spans="1:16" ht="15.75" thickBot="1" x14ac:dyDescent="0.3">
      <c r="A272" s="36" t="s">
        <v>487</v>
      </c>
      <c r="B272" s="10"/>
      <c r="C272" s="28"/>
      <c r="D272" s="28"/>
      <c r="E272" s="11"/>
      <c r="F272" s="11"/>
      <c r="G272" s="11"/>
      <c r="H272" s="11"/>
      <c r="I272" s="11"/>
      <c r="J272" s="11"/>
      <c r="K272" s="11"/>
      <c r="L272" s="11"/>
      <c r="M272" s="18"/>
      <c r="N272" s="11"/>
      <c r="O272" s="11"/>
    </row>
    <row r="273" spans="1:16" x14ac:dyDescent="0.25">
      <c r="A273" s="37"/>
      <c r="B273" s="45" t="s">
        <v>52</v>
      </c>
      <c r="C273" s="32"/>
      <c r="D273" s="32"/>
      <c r="E273" s="13" t="s">
        <v>2</v>
      </c>
      <c r="F273" s="14" t="s">
        <v>3</v>
      </c>
      <c r="G273" s="15" t="s">
        <v>4</v>
      </c>
      <c r="H273" s="42" t="s">
        <v>403</v>
      </c>
      <c r="I273" s="53" t="s">
        <v>559</v>
      </c>
      <c r="J273" s="13" t="s">
        <v>558</v>
      </c>
      <c r="K273" s="60" t="s">
        <v>435</v>
      </c>
      <c r="L273" s="13" t="s">
        <v>558</v>
      </c>
      <c r="M273" s="87" t="s">
        <v>506</v>
      </c>
      <c r="N273" s="13" t="s">
        <v>484</v>
      </c>
      <c r="O273" s="13" t="s">
        <v>450</v>
      </c>
      <c r="P273" s="13" t="s">
        <v>429</v>
      </c>
    </row>
    <row r="274" spans="1:16" ht="15.75" thickBot="1" x14ac:dyDescent="0.3">
      <c r="A274" s="38" t="s">
        <v>52</v>
      </c>
      <c r="B274" s="38" t="s">
        <v>53</v>
      </c>
      <c r="C274" s="33"/>
      <c r="D274" s="33"/>
      <c r="E274" s="16" t="s">
        <v>5</v>
      </c>
      <c r="F274" s="16" t="s">
        <v>5</v>
      </c>
      <c r="G274" s="16" t="s">
        <v>5</v>
      </c>
      <c r="H274" s="43" t="s">
        <v>568</v>
      </c>
      <c r="I274" s="16" t="s">
        <v>430</v>
      </c>
      <c r="J274" s="16" t="s">
        <v>430</v>
      </c>
      <c r="K274" s="61" t="s">
        <v>560</v>
      </c>
      <c r="L274" s="16" t="s">
        <v>431</v>
      </c>
      <c r="M274" s="86" t="s">
        <v>431</v>
      </c>
      <c r="N274" s="16" t="s">
        <v>431</v>
      </c>
      <c r="O274" s="16" t="s">
        <v>431</v>
      </c>
      <c r="P274" s="16" t="s">
        <v>431</v>
      </c>
    </row>
    <row r="275" spans="1:16" ht="15.75" thickBot="1" x14ac:dyDescent="0.3">
      <c r="A275" s="34" t="s">
        <v>488</v>
      </c>
      <c r="B275" s="98" t="s">
        <v>294</v>
      </c>
      <c r="C275" s="99"/>
      <c r="D275" s="100"/>
      <c r="E275" s="3">
        <v>90.72</v>
      </c>
      <c r="F275" s="3"/>
      <c r="G275" s="2"/>
      <c r="H275" s="2"/>
      <c r="I275" s="2">
        <f>SUM(E275:H275)</f>
        <v>90.72</v>
      </c>
      <c r="J275" s="2">
        <v>10722.39</v>
      </c>
      <c r="K275" s="59">
        <f>SUM(I275/J275)-1</f>
        <v>-0.9915391997493096</v>
      </c>
      <c r="L275" s="2">
        <v>10722.39</v>
      </c>
      <c r="M275" s="41">
        <v>15096.63</v>
      </c>
      <c r="N275" s="2"/>
      <c r="O275" s="2"/>
      <c r="P275" s="2"/>
    </row>
    <row r="276" spans="1:16" ht="15.75" thickBot="1" x14ac:dyDescent="0.3">
      <c r="A276" s="30" t="s">
        <v>489</v>
      </c>
      <c r="B276" s="46"/>
      <c r="C276" s="31"/>
      <c r="D276" s="31"/>
      <c r="E276" s="4">
        <f>SUM(E275:E275)</f>
        <v>90.72</v>
      </c>
      <c r="F276" s="4">
        <f>SUM(F275:F275)</f>
        <v>0</v>
      </c>
      <c r="G276" s="4">
        <f>SUM(G275:G275)</f>
        <v>0</v>
      </c>
      <c r="H276" s="4">
        <f>SUM(H275)</f>
        <v>0</v>
      </c>
      <c r="I276" s="4">
        <f>SUM(I275:I275)</f>
        <v>90.72</v>
      </c>
      <c r="J276" s="4">
        <f>SUM(J275)</f>
        <v>10722.39</v>
      </c>
      <c r="K276" s="65">
        <f t="shared" ref="K276" si="145">SUM(I276/J276)-1</f>
        <v>-0.9915391997493096</v>
      </c>
      <c r="L276" s="4">
        <f>SUM(L275)</f>
        <v>10722.39</v>
      </c>
      <c r="M276" s="64">
        <f>SUM(M275)</f>
        <v>15096.63</v>
      </c>
      <c r="N276" s="4">
        <f>SUM(N275)</f>
        <v>0</v>
      </c>
      <c r="O276" s="4">
        <f>SUM(O275)</f>
        <v>0</v>
      </c>
      <c r="P276" s="4">
        <f>SUM(P275)</f>
        <v>0</v>
      </c>
    </row>
    <row r="277" spans="1:16" ht="15.75" thickBot="1" x14ac:dyDescent="0.3">
      <c r="A277" s="36" t="s">
        <v>423</v>
      </c>
      <c r="B277" s="10"/>
      <c r="C277" s="28"/>
      <c r="D277" s="28"/>
      <c r="E277" s="11"/>
      <c r="F277" s="11"/>
      <c r="G277" s="11"/>
      <c r="H277" s="11"/>
      <c r="I277" s="11"/>
      <c r="J277" s="11"/>
      <c r="K277" s="11"/>
      <c r="L277" s="11"/>
      <c r="M277" s="18"/>
      <c r="N277" s="11"/>
      <c r="O277" s="11"/>
    </row>
    <row r="278" spans="1:16" x14ac:dyDescent="0.25">
      <c r="A278" s="37"/>
      <c r="B278" s="45" t="s">
        <v>52</v>
      </c>
      <c r="C278" s="32"/>
      <c r="D278" s="32"/>
      <c r="E278" s="13" t="s">
        <v>2</v>
      </c>
      <c r="F278" s="14" t="s">
        <v>3</v>
      </c>
      <c r="G278" s="15" t="s">
        <v>4</v>
      </c>
      <c r="H278" s="42" t="s">
        <v>403</v>
      </c>
      <c r="I278" s="53" t="s">
        <v>559</v>
      </c>
      <c r="J278" s="13" t="s">
        <v>558</v>
      </c>
      <c r="K278" s="60" t="s">
        <v>435</v>
      </c>
      <c r="L278" s="13" t="s">
        <v>558</v>
      </c>
      <c r="M278" s="87" t="s">
        <v>506</v>
      </c>
      <c r="N278" s="13" t="s">
        <v>484</v>
      </c>
      <c r="O278" s="13" t="s">
        <v>450</v>
      </c>
      <c r="P278" s="13" t="s">
        <v>429</v>
      </c>
    </row>
    <row r="279" spans="1:16" ht="15.75" thickBot="1" x14ac:dyDescent="0.3">
      <c r="A279" s="38" t="s">
        <v>52</v>
      </c>
      <c r="B279" s="38" t="s">
        <v>53</v>
      </c>
      <c r="C279" s="33"/>
      <c r="D279" s="33"/>
      <c r="E279" s="16" t="s">
        <v>5</v>
      </c>
      <c r="F279" s="16" t="s">
        <v>5</v>
      </c>
      <c r="G279" s="16" t="s">
        <v>5</v>
      </c>
      <c r="H279" s="43" t="s">
        <v>568</v>
      </c>
      <c r="I279" s="16" t="s">
        <v>430</v>
      </c>
      <c r="J279" s="16" t="s">
        <v>430</v>
      </c>
      <c r="K279" s="61" t="s">
        <v>560</v>
      </c>
      <c r="L279" s="16" t="s">
        <v>431</v>
      </c>
      <c r="M279" s="86" t="s">
        <v>431</v>
      </c>
      <c r="N279" s="16" t="s">
        <v>431</v>
      </c>
      <c r="O279" s="16" t="s">
        <v>431</v>
      </c>
      <c r="P279" s="16" t="s">
        <v>431</v>
      </c>
    </row>
    <row r="280" spans="1:16" ht="15.75" thickBot="1" x14ac:dyDescent="0.3">
      <c r="A280" s="34" t="s">
        <v>424</v>
      </c>
      <c r="B280" s="98" t="s">
        <v>425</v>
      </c>
      <c r="C280" s="99"/>
      <c r="D280" s="100"/>
      <c r="E280" s="3">
        <v>155.72999999999999</v>
      </c>
      <c r="F280" s="3"/>
      <c r="G280" s="2"/>
      <c r="H280" s="2"/>
      <c r="I280" s="2">
        <f>SUM(E280:H280)</f>
        <v>155.72999999999999</v>
      </c>
      <c r="J280" s="2">
        <v>5102.03</v>
      </c>
      <c r="K280" s="59">
        <f>SUM(I280/J280)-1</f>
        <v>-0.96947685529093319</v>
      </c>
      <c r="L280" s="2">
        <v>5102.03</v>
      </c>
      <c r="M280" s="41">
        <v>19479.02</v>
      </c>
      <c r="N280" s="2">
        <v>9990.14</v>
      </c>
      <c r="O280" s="2">
        <v>11495.68</v>
      </c>
      <c r="P280" s="2">
        <v>0</v>
      </c>
    </row>
    <row r="281" spans="1:16" ht="15.75" thickBot="1" x14ac:dyDescent="0.3">
      <c r="A281" s="30" t="s">
        <v>426</v>
      </c>
      <c r="B281" s="46"/>
      <c r="C281" s="31"/>
      <c r="D281" s="31"/>
      <c r="E281" s="4">
        <f>SUM(E280:E280)</f>
        <v>155.72999999999999</v>
      </c>
      <c r="F281" s="4">
        <f>SUM(F280:F280)</f>
        <v>0</v>
      </c>
      <c r="G281" s="4">
        <f>SUM(G280:G280)</f>
        <v>0</v>
      </c>
      <c r="H281" s="4">
        <f>SUM(H280)</f>
        <v>0</v>
      </c>
      <c r="I281" s="4">
        <f>SUM(I280:I280)</f>
        <v>155.72999999999999</v>
      </c>
      <c r="J281" s="4">
        <f>SUM(J280)</f>
        <v>5102.03</v>
      </c>
      <c r="K281" s="65">
        <f t="shared" ref="K281" si="146">SUM(I281/J281)-1</f>
        <v>-0.96947685529093319</v>
      </c>
      <c r="L281" s="4">
        <f>SUM(L280)</f>
        <v>5102.03</v>
      </c>
      <c r="M281" s="64">
        <f>SUM(M280)</f>
        <v>19479.02</v>
      </c>
      <c r="N281" s="4">
        <f>SUM(N280)</f>
        <v>9990.14</v>
      </c>
      <c r="O281" s="4">
        <f>SUM(O280)</f>
        <v>11495.68</v>
      </c>
      <c r="P281" s="4">
        <f>SUM(P280)</f>
        <v>0</v>
      </c>
    </row>
    <row r="282" spans="1:16" ht="15.75" thickBot="1" x14ac:dyDescent="0.3">
      <c r="A282" s="36" t="s">
        <v>550</v>
      </c>
      <c r="B282" s="10"/>
      <c r="C282" s="28"/>
      <c r="D282" s="28"/>
      <c r="E282" s="11"/>
      <c r="F282" s="11"/>
      <c r="G282" s="11"/>
      <c r="H282" s="11"/>
      <c r="I282" s="11"/>
      <c r="J282" s="11"/>
      <c r="K282" s="11"/>
      <c r="L282" s="11"/>
      <c r="M282" s="18"/>
      <c r="N282" s="11"/>
      <c r="O282" s="11"/>
    </row>
    <row r="283" spans="1:16" x14ac:dyDescent="0.25">
      <c r="A283" s="37"/>
      <c r="B283" s="45" t="s">
        <v>52</v>
      </c>
      <c r="C283" s="32"/>
      <c r="D283" s="32"/>
      <c r="E283" s="13" t="s">
        <v>2</v>
      </c>
      <c r="F283" s="14" t="s">
        <v>3</v>
      </c>
      <c r="G283" s="15" t="s">
        <v>4</v>
      </c>
      <c r="H283" s="42" t="s">
        <v>403</v>
      </c>
      <c r="I283" s="53" t="s">
        <v>559</v>
      </c>
      <c r="J283" s="13" t="s">
        <v>558</v>
      </c>
      <c r="K283" s="60" t="s">
        <v>435</v>
      </c>
      <c r="L283" s="13" t="s">
        <v>558</v>
      </c>
      <c r="M283" s="87" t="s">
        <v>506</v>
      </c>
      <c r="N283" s="13" t="s">
        <v>484</v>
      </c>
      <c r="O283" s="13" t="s">
        <v>450</v>
      </c>
      <c r="P283" s="13" t="s">
        <v>429</v>
      </c>
    </row>
    <row r="284" spans="1:16" ht="15.75" thickBot="1" x14ac:dyDescent="0.3">
      <c r="A284" s="38" t="s">
        <v>52</v>
      </c>
      <c r="B284" s="38" t="s">
        <v>53</v>
      </c>
      <c r="C284" s="33"/>
      <c r="D284" s="33"/>
      <c r="E284" s="16" t="s">
        <v>5</v>
      </c>
      <c r="F284" s="16" t="s">
        <v>5</v>
      </c>
      <c r="G284" s="16" t="s">
        <v>5</v>
      </c>
      <c r="H284" s="43" t="s">
        <v>568</v>
      </c>
      <c r="I284" s="16" t="s">
        <v>430</v>
      </c>
      <c r="J284" s="16" t="s">
        <v>430</v>
      </c>
      <c r="K284" s="61" t="s">
        <v>560</v>
      </c>
      <c r="L284" s="16" t="s">
        <v>431</v>
      </c>
      <c r="M284" s="86" t="s">
        <v>431</v>
      </c>
      <c r="N284" s="16" t="s">
        <v>431</v>
      </c>
      <c r="O284" s="16" t="s">
        <v>431</v>
      </c>
      <c r="P284" s="16" t="s">
        <v>431</v>
      </c>
    </row>
    <row r="285" spans="1:16" ht="15.75" thickBot="1" x14ac:dyDescent="0.3">
      <c r="A285" s="34" t="s">
        <v>322</v>
      </c>
      <c r="B285" s="34" t="s">
        <v>551</v>
      </c>
      <c r="C285" s="35"/>
      <c r="D285" s="35"/>
      <c r="E285" s="3"/>
      <c r="F285" s="3"/>
      <c r="G285" s="2"/>
      <c r="H285" s="2"/>
      <c r="I285" s="2">
        <f>SUM(E285:H285)</f>
        <v>0</v>
      </c>
      <c r="J285" s="2">
        <v>2946.78</v>
      </c>
      <c r="K285" s="59">
        <f>SUM(I285/J285)-1</f>
        <v>-1</v>
      </c>
      <c r="L285" s="2">
        <v>2946.78</v>
      </c>
      <c r="M285" s="41">
        <v>6662.96</v>
      </c>
      <c r="N285" s="2">
        <v>3394.5</v>
      </c>
      <c r="O285" s="2">
        <v>8343.84</v>
      </c>
      <c r="P285" s="2">
        <v>8147.08</v>
      </c>
    </row>
    <row r="286" spans="1:16" ht="15.75" thickBot="1" x14ac:dyDescent="0.3">
      <c r="A286" s="30" t="s">
        <v>552</v>
      </c>
      <c r="B286" s="46"/>
      <c r="C286" s="31"/>
      <c r="D286" s="31"/>
      <c r="E286" s="4">
        <f>SUM(E285:E285)</f>
        <v>0</v>
      </c>
      <c r="F286" s="4">
        <f>SUM(F285:F285)</f>
        <v>0</v>
      </c>
      <c r="G286" s="4">
        <f>SUM(G285:G285)</f>
        <v>0</v>
      </c>
      <c r="H286" s="4">
        <f>SUM(H285)</f>
        <v>0</v>
      </c>
      <c r="I286" s="4">
        <f>SUM(I285:I285)</f>
        <v>0</v>
      </c>
      <c r="J286" s="4">
        <f>SUM(J285)</f>
        <v>2946.78</v>
      </c>
      <c r="K286" s="65">
        <f t="shared" ref="K286" si="147">SUM(I286/J286)-1</f>
        <v>-1</v>
      </c>
      <c r="L286" s="4">
        <f>SUM(L285)</f>
        <v>2946.78</v>
      </c>
      <c r="M286" s="64">
        <f>SUM(M285)</f>
        <v>6662.96</v>
      </c>
      <c r="N286" s="4">
        <f>SUM(N285)</f>
        <v>3394.5</v>
      </c>
      <c r="O286" s="4">
        <f>SUM(O285)</f>
        <v>8343.84</v>
      </c>
      <c r="P286" s="4">
        <f>SUM(P285)</f>
        <v>8147.08</v>
      </c>
    </row>
    <row r="287" spans="1:16" ht="15.75" thickBot="1" x14ac:dyDescent="0.3">
      <c r="A287" s="36" t="s">
        <v>384</v>
      </c>
      <c r="B287" s="10"/>
      <c r="C287" s="28"/>
      <c r="D287" s="28"/>
      <c r="E287" s="11"/>
      <c r="F287" s="11"/>
      <c r="G287" s="11"/>
      <c r="H287" s="11"/>
      <c r="I287" s="11"/>
      <c r="J287" s="11"/>
      <c r="K287" s="11"/>
      <c r="L287" s="11"/>
      <c r="M287" s="18"/>
      <c r="N287" s="11"/>
      <c r="O287" s="11"/>
    </row>
    <row r="288" spans="1:16" x14ac:dyDescent="0.25">
      <c r="A288" s="37"/>
      <c r="B288" s="45" t="s">
        <v>52</v>
      </c>
      <c r="C288" s="32"/>
      <c r="D288" s="32"/>
      <c r="E288" s="13" t="s">
        <v>2</v>
      </c>
      <c r="F288" s="14" t="s">
        <v>3</v>
      </c>
      <c r="G288" s="15" t="s">
        <v>4</v>
      </c>
      <c r="H288" s="42" t="s">
        <v>403</v>
      </c>
      <c r="I288" s="53" t="s">
        <v>559</v>
      </c>
      <c r="J288" s="13" t="s">
        <v>558</v>
      </c>
      <c r="K288" s="60" t="s">
        <v>435</v>
      </c>
      <c r="L288" s="13" t="s">
        <v>558</v>
      </c>
      <c r="M288" s="87" t="s">
        <v>506</v>
      </c>
      <c r="N288" s="13" t="s">
        <v>484</v>
      </c>
      <c r="O288" s="13" t="s">
        <v>450</v>
      </c>
      <c r="P288" s="13" t="s">
        <v>429</v>
      </c>
    </row>
    <row r="289" spans="1:16" ht="15.75" thickBot="1" x14ac:dyDescent="0.3">
      <c r="A289" s="38" t="s">
        <v>52</v>
      </c>
      <c r="B289" s="38" t="s">
        <v>53</v>
      </c>
      <c r="C289" s="33"/>
      <c r="D289" s="33"/>
      <c r="E289" s="16" t="s">
        <v>5</v>
      </c>
      <c r="F289" s="16" t="s">
        <v>5</v>
      </c>
      <c r="G289" s="16" t="s">
        <v>5</v>
      </c>
      <c r="H289" s="43" t="s">
        <v>568</v>
      </c>
      <c r="I289" s="16" t="s">
        <v>430</v>
      </c>
      <c r="J289" s="16" t="s">
        <v>430</v>
      </c>
      <c r="K289" s="61" t="s">
        <v>560</v>
      </c>
      <c r="L289" s="16" t="s">
        <v>431</v>
      </c>
      <c r="M289" s="86" t="s">
        <v>431</v>
      </c>
      <c r="N289" s="16" t="s">
        <v>431</v>
      </c>
      <c r="O289" s="16" t="s">
        <v>431</v>
      </c>
      <c r="P289" s="16" t="s">
        <v>431</v>
      </c>
    </row>
    <row r="290" spans="1:16" ht="15.75" thickBot="1" x14ac:dyDescent="0.3">
      <c r="A290" s="34" t="s">
        <v>385</v>
      </c>
      <c r="B290" s="34" t="s">
        <v>386</v>
      </c>
      <c r="C290" s="35"/>
      <c r="D290" s="35"/>
      <c r="E290" s="3"/>
      <c r="F290" s="3"/>
      <c r="G290" s="2"/>
      <c r="H290" s="2"/>
      <c r="I290" s="2">
        <f>SUM(E290:H290)</f>
        <v>0</v>
      </c>
      <c r="J290" s="2">
        <v>2876.78</v>
      </c>
      <c r="K290" s="59">
        <f>SUM(I290/J290)-1</f>
        <v>-1</v>
      </c>
      <c r="L290" s="2">
        <v>2876.78</v>
      </c>
      <c r="M290" s="41">
        <v>3695.79</v>
      </c>
      <c r="N290" s="2">
        <v>3422.51</v>
      </c>
      <c r="O290" s="2">
        <v>2536.61</v>
      </c>
      <c r="P290" s="2">
        <v>2201.92</v>
      </c>
    </row>
    <row r="291" spans="1:16" ht="15.75" thickBot="1" x14ac:dyDescent="0.3">
      <c r="A291" s="30" t="s">
        <v>387</v>
      </c>
      <c r="B291" s="46"/>
      <c r="C291" s="31"/>
      <c r="D291" s="31"/>
      <c r="E291" s="4">
        <f>SUM(E290:E290)</f>
        <v>0</v>
      </c>
      <c r="F291" s="4">
        <f>SUM(F290:F290)</f>
        <v>0</v>
      </c>
      <c r="G291" s="4">
        <f>SUM(G290:G290)</f>
        <v>0</v>
      </c>
      <c r="H291" s="4">
        <f>SUM(H290)</f>
        <v>0</v>
      </c>
      <c r="I291" s="4">
        <f>SUM(I290:I290)</f>
        <v>0</v>
      </c>
      <c r="J291" s="4">
        <f>SUM(J290)</f>
        <v>2876.78</v>
      </c>
      <c r="K291" s="65">
        <f t="shared" ref="K291" si="148">SUM(I291/J291)-1</f>
        <v>-1</v>
      </c>
      <c r="L291" s="4">
        <f>SUM(L290)</f>
        <v>2876.78</v>
      </c>
      <c r="M291" s="64">
        <f>SUM(M290)</f>
        <v>3695.79</v>
      </c>
      <c r="N291" s="4">
        <f>SUM(N290)</f>
        <v>3422.51</v>
      </c>
      <c r="O291" s="4">
        <f>SUM(O290)</f>
        <v>2536.61</v>
      </c>
      <c r="P291" s="4">
        <f>SUM(P290)</f>
        <v>2201.92</v>
      </c>
    </row>
    <row r="292" spans="1:16" ht="15.75" thickBot="1" x14ac:dyDescent="0.3">
      <c r="A292" s="104" t="s">
        <v>341</v>
      </c>
      <c r="B292" s="104"/>
      <c r="C292" s="104"/>
      <c r="D292" s="104"/>
      <c r="E292" s="11"/>
      <c r="F292" s="11"/>
      <c r="G292" s="11"/>
      <c r="H292" s="11"/>
      <c r="I292" s="11"/>
      <c r="J292" s="11"/>
      <c r="K292" s="11"/>
      <c r="L292" s="11"/>
      <c r="M292" s="18"/>
      <c r="N292" s="11"/>
      <c r="O292" s="11"/>
    </row>
    <row r="293" spans="1:16" x14ac:dyDescent="0.25">
      <c r="A293" s="37"/>
      <c r="B293" s="45" t="s">
        <v>52</v>
      </c>
      <c r="C293" s="32"/>
      <c r="D293" s="32"/>
      <c r="E293" s="13" t="s">
        <v>2</v>
      </c>
      <c r="F293" s="14" t="s">
        <v>3</v>
      </c>
      <c r="G293" s="15" t="s">
        <v>4</v>
      </c>
      <c r="H293" s="42" t="s">
        <v>403</v>
      </c>
      <c r="I293" s="53" t="s">
        <v>559</v>
      </c>
      <c r="J293" s="13" t="s">
        <v>558</v>
      </c>
      <c r="K293" s="62" t="s">
        <v>435</v>
      </c>
      <c r="L293" s="13" t="s">
        <v>558</v>
      </c>
      <c r="M293" s="87" t="s">
        <v>506</v>
      </c>
      <c r="N293" s="13" t="s">
        <v>484</v>
      </c>
      <c r="O293" s="13" t="s">
        <v>450</v>
      </c>
      <c r="P293" s="13" t="s">
        <v>429</v>
      </c>
    </row>
    <row r="294" spans="1:16" ht="15.75" thickBot="1" x14ac:dyDescent="0.3">
      <c r="A294" s="38" t="s">
        <v>52</v>
      </c>
      <c r="B294" s="38" t="s">
        <v>53</v>
      </c>
      <c r="C294" s="33"/>
      <c r="D294" s="33"/>
      <c r="E294" s="16" t="s">
        <v>5</v>
      </c>
      <c r="F294" s="16" t="s">
        <v>5</v>
      </c>
      <c r="G294" s="16" t="s">
        <v>5</v>
      </c>
      <c r="H294" s="43" t="s">
        <v>568</v>
      </c>
      <c r="I294" s="16" t="s">
        <v>430</v>
      </c>
      <c r="J294" s="16" t="s">
        <v>430</v>
      </c>
      <c r="K294" s="61" t="s">
        <v>560</v>
      </c>
      <c r="L294" s="16" t="s">
        <v>431</v>
      </c>
      <c r="M294" s="86" t="s">
        <v>431</v>
      </c>
      <c r="N294" s="16" t="s">
        <v>431</v>
      </c>
      <c r="O294" s="16" t="s">
        <v>431</v>
      </c>
      <c r="P294" s="16" t="s">
        <v>431</v>
      </c>
    </row>
    <row r="295" spans="1:16" ht="15.75" thickBot="1" x14ac:dyDescent="0.3">
      <c r="A295" s="34" t="s">
        <v>290</v>
      </c>
      <c r="B295" s="98" t="s">
        <v>291</v>
      </c>
      <c r="C295" s="99"/>
      <c r="D295" s="100"/>
      <c r="E295" s="3"/>
      <c r="F295" s="3"/>
      <c r="G295" s="2"/>
      <c r="H295" s="2">
        <v>-325</v>
      </c>
      <c r="I295" s="2">
        <f>SUM(E295:H295)</f>
        <v>-325</v>
      </c>
      <c r="J295" s="2">
        <v>13912.2</v>
      </c>
      <c r="K295" s="59">
        <f t="shared" ref="K295" si="149">SUM(I295/J295)-1</f>
        <v>-1.0233607912479694</v>
      </c>
      <c r="L295" s="2">
        <v>13912.2</v>
      </c>
      <c r="M295" s="41">
        <v>18680.29</v>
      </c>
      <c r="N295" s="2">
        <v>20374.080000000002</v>
      </c>
      <c r="O295" s="2">
        <v>24219.79</v>
      </c>
      <c r="P295" s="2">
        <v>21319.82</v>
      </c>
    </row>
    <row r="296" spans="1:16" ht="15.75" thickBot="1" x14ac:dyDescent="0.3">
      <c r="A296" s="34" t="s">
        <v>476</v>
      </c>
      <c r="B296" s="95" t="s">
        <v>477</v>
      </c>
      <c r="C296" s="96"/>
      <c r="D296" s="97"/>
      <c r="E296" s="3"/>
      <c r="F296" s="3"/>
      <c r="G296" s="2"/>
      <c r="H296" s="2"/>
      <c r="I296" s="2">
        <f>SUM(E296:H296)</f>
        <v>0</v>
      </c>
      <c r="J296" s="2"/>
      <c r="K296" s="59"/>
      <c r="L296" s="2"/>
      <c r="M296" s="41"/>
      <c r="N296" s="2"/>
      <c r="O296" s="2">
        <v>0</v>
      </c>
      <c r="P296" s="2">
        <v>0</v>
      </c>
    </row>
    <row r="297" spans="1:16" ht="15.75" thickBot="1" x14ac:dyDescent="0.3">
      <c r="A297" s="34" t="s">
        <v>503</v>
      </c>
      <c r="B297" s="95" t="s">
        <v>504</v>
      </c>
      <c r="C297" s="96"/>
      <c r="D297" s="97"/>
      <c r="E297" s="3"/>
      <c r="F297" s="3"/>
      <c r="G297" s="2"/>
      <c r="H297" s="2"/>
      <c r="I297" s="2">
        <f>SUM(E297:H297)</f>
        <v>0</v>
      </c>
      <c r="J297" s="2"/>
      <c r="K297" s="59"/>
      <c r="L297" s="2"/>
      <c r="M297" s="41">
        <v>-500</v>
      </c>
      <c r="N297" s="2"/>
      <c r="O297" s="2">
        <v>0</v>
      </c>
      <c r="P297" s="2">
        <v>0</v>
      </c>
    </row>
    <row r="298" spans="1:16" ht="15.75" thickBot="1" x14ac:dyDescent="0.3">
      <c r="A298" s="30" t="s">
        <v>292</v>
      </c>
      <c r="B298" s="46"/>
      <c r="C298" s="31"/>
      <c r="D298" s="31"/>
      <c r="E298" s="4">
        <f>SUM(E295:E297)</f>
        <v>0</v>
      </c>
      <c r="F298" s="4">
        <f t="shared" ref="F298:H298" si="150">SUM(F295:F297)</f>
        <v>0</v>
      </c>
      <c r="G298" s="4">
        <f t="shared" si="150"/>
        <v>0</v>
      </c>
      <c r="H298" s="4">
        <f t="shared" si="150"/>
        <v>-325</v>
      </c>
      <c r="I298" s="4">
        <f>SUM(I295:I297)</f>
        <v>-325</v>
      </c>
      <c r="J298" s="4">
        <f>SUM(J295:J297)</f>
        <v>13912.2</v>
      </c>
      <c r="K298" s="65">
        <f t="shared" ref="K298" si="151">SUM(I298/J298)-1</f>
        <v>-1.0233607912479694</v>
      </c>
      <c r="L298" s="4">
        <f>SUM(L295:L297)</f>
        <v>13912.2</v>
      </c>
      <c r="M298" s="64">
        <f>SUM(M295:M297)</f>
        <v>18180.29</v>
      </c>
      <c r="N298" s="4">
        <f>SUM(N295:N297)</f>
        <v>20374.080000000002</v>
      </c>
      <c r="O298" s="4">
        <f>SUM(O295:O297)</f>
        <v>24219.79</v>
      </c>
      <c r="P298" s="4">
        <f>SUM(P295:P297)</f>
        <v>21319.82</v>
      </c>
    </row>
    <row r="299" spans="1:16" ht="15.75" thickBot="1" x14ac:dyDescent="0.3">
      <c r="A299" s="36" t="s">
        <v>38</v>
      </c>
      <c r="B299" s="10"/>
      <c r="C299" s="28"/>
      <c r="D299" s="28"/>
      <c r="E299" s="11"/>
      <c r="F299" s="11"/>
      <c r="G299" s="11"/>
      <c r="H299" s="11"/>
      <c r="I299" s="11"/>
      <c r="J299" s="11"/>
      <c r="K299" s="11"/>
      <c r="L299" s="11"/>
      <c r="M299" s="18"/>
      <c r="N299" s="11"/>
      <c r="O299" s="11"/>
    </row>
    <row r="300" spans="1:16" x14ac:dyDescent="0.25">
      <c r="A300" s="37"/>
      <c r="B300" s="45" t="s">
        <v>52</v>
      </c>
      <c r="C300" s="32"/>
      <c r="D300" s="32"/>
      <c r="E300" s="13" t="s">
        <v>2</v>
      </c>
      <c r="F300" s="14" t="s">
        <v>3</v>
      </c>
      <c r="G300" s="15" t="s">
        <v>4</v>
      </c>
      <c r="H300" s="42" t="s">
        <v>403</v>
      </c>
      <c r="I300" s="53" t="s">
        <v>559</v>
      </c>
      <c r="J300" s="13" t="s">
        <v>558</v>
      </c>
      <c r="K300" s="60" t="s">
        <v>435</v>
      </c>
      <c r="L300" s="13" t="s">
        <v>558</v>
      </c>
      <c r="M300" s="87" t="s">
        <v>506</v>
      </c>
      <c r="N300" s="13" t="s">
        <v>484</v>
      </c>
      <c r="O300" s="13" t="s">
        <v>450</v>
      </c>
      <c r="P300" s="13" t="s">
        <v>429</v>
      </c>
    </row>
    <row r="301" spans="1:16" ht="15.75" thickBot="1" x14ac:dyDescent="0.3">
      <c r="A301" s="38" t="s">
        <v>52</v>
      </c>
      <c r="B301" s="38" t="s">
        <v>53</v>
      </c>
      <c r="C301" s="33"/>
      <c r="D301" s="33"/>
      <c r="E301" s="16" t="s">
        <v>5</v>
      </c>
      <c r="F301" s="16" t="s">
        <v>5</v>
      </c>
      <c r="G301" s="16" t="s">
        <v>5</v>
      </c>
      <c r="H301" s="43" t="s">
        <v>568</v>
      </c>
      <c r="I301" s="16" t="s">
        <v>430</v>
      </c>
      <c r="J301" s="16" t="s">
        <v>430</v>
      </c>
      <c r="K301" s="61" t="s">
        <v>560</v>
      </c>
      <c r="L301" s="16" t="s">
        <v>431</v>
      </c>
      <c r="M301" s="86" t="s">
        <v>431</v>
      </c>
      <c r="N301" s="16" t="s">
        <v>431</v>
      </c>
      <c r="O301" s="16" t="s">
        <v>431</v>
      </c>
      <c r="P301" s="16" t="s">
        <v>431</v>
      </c>
    </row>
    <row r="302" spans="1:16" ht="15.75" thickBot="1" x14ac:dyDescent="0.3">
      <c r="A302" s="34" t="s">
        <v>210</v>
      </c>
      <c r="B302" s="34" t="s">
        <v>211</v>
      </c>
      <c r="C302" s="35"/>
      <c r="D302" s="35"/>
      <c r="E302" s="3"/>
      <c r="F302" s="3"/>
      <c r="G302" s="2"/>
      <c r="H302" s="2"/>
      <c r="I302" s="2">
        <f t="shared" ref="I302:I308" si="152">SUM(E302:H302)</f>
        <v>0</v>
      </c>
      <c r="J302" s="41"/>
      <c r="K302" s="59"/>
      <c r="L302" s="41"/>
      <c r="M302" s="41"/>
      <c r="N302" s="41"/>
      <c r="O302" s="41"/>
      <c r="P302" s="41"/>
    </row>
    <row r="303" spans="1:16" ht="15.75" thickBot="1" x14ac:dyDescent="0.3">
      <c r="A303" s="34" t="s">
        <v>392</v>
      </c>
      <c r="B303" s="101" t="s">
        <v>396</v>
      </c>
      <c r="C303" s="102"/>
      <c r="D303" s="103"/>
      <c r="E303" s="3"/>
      <c r="F303" s="3"/>
      <c r="G303" s="2"/>
      <c r="H303" s="2"/>
      <c r="I303" s="2">
        <f t="shared" si="152"/>
        <v>0</v>
      </c>
      <c r="J303" s="2"/>
      <c r="K303" s="59"/>
      <c r="L303" s="2"/>
      <c r="M303" s="41"/>
      <c r="N303" s="2">
        <v>6317.97</v>
      </c>
      <c r="O303" s="2">
        <v>9840.4599999999991</v>
      </c>
      <c r="P303" s="2">
        <v>5345.87</v>
      </c>
    </row>
    <row r="304" spans="1:16" ht="15.75" thickBot="1" x14ac:dyDescent="0.3">
      <c r="A304" s="34" t="s">
        <v>212</v>
      </c>
      <c r="B304" s="95" t="s">
        <v>213</v>
      </c>
      <c r="C304" s="96"/>
      <c r="D304" s="97"/>
      <c r="E304" s="3">
        <v>188.43</v>
      </c>
      <c r="F304" s="3"/>
      <c r="G304" s="2"/>
      <c r="H304" s="2"/>
      <c r="I304" s="2">
        <f t="shared" si="152"/>
        <v>188.43</v>
      </c>
      <c r="J304" s="2">
        <v>17600.87</v>
      </c>
      <c r="K304" s="59">
        <f t="shared" ref="K304:K309" si="153">SUM(I304/J304)-1</f>
        <v>-0.98929427920324398</v>
      </c>
      <c r="L304" s="2">
        <v>17600.87</v>
      </c>
      <c r="M304" s="41">
        <v>40516.03</v>
      </c>
      <c r="N304" s="2">
        <v>29611.200000000001</v>
      </c>
      <c r="O304" s="2">
        <v>47048.38</v>
      </c>
      <c r="P304" s="2">
        <v>37543.910000000003</v>
      </c>
    </row>
    <row r="305" spans="1:16" ht="15.75" thickBot="1" x14ac:dyDescent="0.3">
      <c r="A305" s="34" t="s">
        <v>214</v>
      </c>
      <c r="B305" s="34" t="s">
        <v>215</v>
      </c>
      <c r="C305" s="35"/>
      <c r="D305" s="35"/>
      <c r="E305" s="3"/>
      <c r="F305" s="3"/>
      <c r="G305" s="2"/>
      <c r="H305" s="2"/>
      <c r="I305" s="2">
        <f t="shared" si="152"/>
        <v>0</v>
      </c>
      <c r="J305" s="2"/>
      <c r="K305" s="59"/>
      <c r="L305" s="2"/>
      <c r="M305" s="41"/>
      <c r="N305" s="2"/>
      <c r="O305" s="2"/>
      <c r="P305" s="2">
        <v>2939.29</v>
      </c>
    </row>
    <row r="306" spans="1:16" ht="15.75" thickBot="1" x14ac:dyDescent="0.3">
      <c r="A306" s="34" t="s">
        <v>293</v>
      </c>
      <c r="B306" s="95" t="s">
        <v>294</v>
      </c>
      <c r="C306" s="96"/>
      <c r="D306" s="97"/>
      <c r="E306" s="3"/>
      <c r="F306" s="3"/>
      <c r="G306" s="2"/>
      <c r="H306" s="2"/>
      <c r="I306" s="2">
        <f t="shared" si="152"/>
        <v>0</v>
      </c>
      <c r="J306" s="2"/>
      <c r="K306" s="59"/>
      <c r="L306" s="2"/>
      <c r="M306" s="41"/>
      <c r="N306" s="2">
        <v>13008.98</v>
      </c>
      <c r="O306" s="2">
        <v>12097.61</v>
      </c>
      <c r="P306" s="2">
        <v>24559.39</v>
      </c>
    </row>
    <row r="307" spans="1:16" ht="15.75" thickBot="1" x14ac:dyDescent="0.3">
      <c r="A307" s="34" t="s">
        <v>409</v>
      </c>
      <c r="B307" s="34" t="s">
        <v>408</v>
      </c>
      <c r="C307" s="35"/>
      <c r="D307" s="35"/>
      <c r="E307" s="3">
        <v>0</v>
      </c>
      <c r="F307" s="3">
        <v>0</v>
      </c>
      <c r="G307" s="2">
        <v>0</v>
      </c>
      <c r="H307" s="2">
        <v>0</v>
      </c>
      <c r="I307" s="2">
        <f t="shared" si="152"/>
        <v>0</v>
      </c>
      <c r="J307" s="2"/>
      <c r="K307" s="59"/>
      <c r="L307" s="2"/>
      <c r="M307" s="41"/>
      <c r="N307" s="2">
        <v>6517.69</v>
      </c>
      <c r="O307" s="2">
        <v>-143822.21</v>
      </c>
      <c r="P307" s="2">
        <v>159827.19</v>
      </c>
    </row>
    <row r="308" spans="1:16" ht="15.75" thickBot="1" x14ac:dyDescent="0.3">
      <c r="A308" s="34" t="s">
        <v>371</v>
      </c>
      <c r="B308" s="34" t="s">
        <v>372</v>
      </c>
      <c r="C308" s="35"/>
      <c r="D308" s="35"/>
      <c r="E308" s="3"/>
      <c r="F308" s="3"/>
      <c r="G308" s="2"/>
      <c r="H308" s="2"/>
      <c r="I308" s="2">
        <f t="shared" si="152"/>
        <v>0</v>
      </c>
      <c r="J308" s="2"/>
      <c r="K308" s="59"/>
      <c r="L308" s="2"/>
      <c r="M308" s="41"/>
      <c r="N308" s="2"/>
      <c r="O308" s="2"/>
      <c r="P308" s="2">
        <v>2258.7800000000002</v>
      </c>
    </row>
    <row r="309" spans="1:16" ht="15.75" thickBot="1" x14ac:dyDescent="0.3">
      <c r="A309" s="30" t="s">
        <v>39</v>
      </c>
      <c r="B309" s="46"/>
      <c r="C309" s="31"/>
      <c r="D309" s="31"/>
      <c r="E309" s="4">
        <f>SUM(E302:E308)</f>
        <v>188.43</v>
      </c>
      <c r="F309" s="4">
        <f t="shared" ref="F309:I309" si="154">SUM(F302:F308)</f>
        <v>0</v>
      </c>
      <c r="G309" s="4">
        <f t="shared" si="154"/>
        <v>0</v>
      </c>
      <c r="H309" s="4">
        <f>SUM(H302:H308)</f>
        <v>0</v>
      </c>
      <c r="I309" s="4">
        <f t="shared" si="154"/>
        <v>188.43</v>
      </c>
      <c r="J309" s="4">
        <f>SUM(J302:J308)</f>
        <v>17600.87</v>
      </c>
      <c r="K309" s="65">
        <f t="shared" si="153"/>
        <v>-0.98929427920324398</v>
      </c>
      <c r="L309" s="4">
        <f>SUM(L302:L308)</f>
        <v>17600.87</v>
      </c>
      <c r="M309" s="64">
        <f>SUM(M302:M308)</f>
        <v>40516.03</v>
      </c>
      <c r="N309" s="4">
        <f>SUM(N302:N308)</f>
        <v>55455.839999999997</v>
      </c>
      <c r="O309" s="4">
        <f>SUM(O302:O308)</f>
        <v>-74835.759999999995</v>
      </c>
      <c r="P309" s="4">
        <f>SUM(P302:P308)</f>
        <v>232474.43000000002</v>
      </c>
    </row>
    <row r="310" spans="1:16" ht="15.75" thickBot="1" x14ac:dyDescent="0.3">
      <c r="A310" s="36" t="s">
        <v>40</v>
      </c>
      <c r="B310" s="10"/>
      <c r="C310" s="28"/>
      <c r="D310" s="28"/>
      <c r="E310" s="11"/>
      <c r="F310" s="11"/>
      <c r="G310" s="11"/>
      <c r="H310" s="11"/>
      <c r="I310" s="11"/>
      <c r="J310" s="11"/>
      <c r="K310" s="11"/>
      <c r="L310" s="11"/>
      <c r="M310" s="18"/>
      <c r="N310" s="11"/>
      <c r="O310" s="11"/>
    </row>
    <row r="311" spans="1:16" x14ac:dyDescent="0.25">
      <c r="A311" s="37"/>
      <c r="B311" s="45" t="s">
        <v>52</v>
      </c>
      <c r="C311" s="32"/>
      <c r="D311" s="32"/>
      <c r="E311" s="13" t="s">
        <v>2</v>
      </c>
      <c r="F311" s="14" t="s">
        <v>3</v>
      </c>
      <c r="G311" s="15" t="s">
        <v>4</v>
      </c>
      <c r="H311" s="42" t="s">
        <v>403</v>
      </c>
      <c r="I311" s="53" t="s">
        <v>559</v>
      </c>
      <c r="J311" s="13" t="s">
        <v>558</v>
      </c>
      <c r="K311" s="60" t="s">
        <v>435</v>
      </c>
      <c r="L311" s="13" t="s">
        <v>558</v>
      </c>
      <c r="M311" s="87" t="s">
        <v>506</v>
      </c>
      <c r="N311" s="13" t="s">
        <v>484</v>
      </c>
      <c r="O311" s="13" t="s">
        <v>450</v>
      </c>
      <c r="P311" s="13" t="s">
        <v>429</v>
      </c>
    </row>
    <row r="312" spans="1:16" ht="15.75" thickBot="1" x14ac:dyDescent="0.3">
      <c r="A312" s="38" t="s">
        <v>52</v>
      </c>
      <c r="B312" s="38" t="s">
        <v>53</v>
      </c>
      <c r="C312" s="33"/>
      <c r="D312" s="33"/>
      <c r="E312" s="16" t="s">
        <v>5</v>
      </c>
      <c r="F312" s="16" t="s">
        <v>5</v>
      </c>
      <c r="G312" s="16" t="s">
        <v>5</v>
      </c>
      <c r="H312" s="43" t="s">
        <v>568</v>
      </c>
      <c r="I312" s="16" t="s">
        <v>430</v>
      </c>
      <c r="J312" s="16" t="s">
        <v>430</v>
      </c>
      <c r="K312" s="61" t="s">
        <v>560</v>
      </c>
      <c r="L312" s="16" t="s">
        <v>431</v>
      </c>
      <c r="M312" s="86" t="s">
        <v>431</v>
      </c>
      <c r="N312" s="16" t="s">
        <v>431</v>
      </c>
      <c r="O312" s="16" t="s">
        <v>431</v>
      </c>
      <c r="P312" s="16" t="s">
        <v>431</v>
      </c>
    </row>
    <row r="313" spans="1:16" ht="15.75" thickBot="1" x14ac:dyDescent="0.3">
      <c r="A313" s="34" t="s">
        <v>295</v>
      </c>
      <c r="B313" s="98" t="s">
        <v>296</v>
      </c>
      <c r="C313" s="99"/>
      <c r="D313" s="100"/>
      <c r="E313" s="3"/>
      <c r="F313" s="3">
        <v>1017.15</v>
      </c>
      <c r="G313" s="2"/>
      <c r="H313" s="2">
        <v>165.76</v>
      </c>
      <c r="I313" s="2">
        <f t="shared" ref="I313:I321" si="155">SUM(E313:H313)</f>
        <v>1182.9099999999999</v>
      </c>
      <c r="J313" s="2">
        <v>47230.37</v>
      </c>
      <c r="K313" s="59">
        <f t="shared" ref="K313:K322" si="156">SUM(I313/J313)-1</f>
        <v>-0.97495446256296536</v>
      </c>
      <c r="L313" s="2">
        <v>47230.37</v>
      </c>
      <c r="M313" s="41">
        <v>68756.850000000006</v>
      </c>
      <c r="N313" s="2">
        <v>60286.239999999998</v>
      </c>
      <c r="O313" s="2">
        <v>60502.19</v>
      </c>
      <c r="P313" s="2">
        <v>67948.22</v>
      </c>
    </row>
    <row r="314" spans="1:16" ht="15.75" thickBot="1" x14ac:dyDescent="0.3">
      <c r="A314" s="34" t="s">
        <v>323</v>
      </c>
      <c r="B314" s="95" t="s">
        <v>324</v>
      </c>
      <c r="C314" s="96"/>
      <c r="D314" s="97"/>
      <c r="E314" s="3"/>
      <c r="F314" s="3"/>
      <c r="G314" s="2"/>
      <c r="H314" s="2"/>
      <c r="I314" s="2">
        <f t="shared" si="155"/>
        <v>0</v>
      </c>
      <c r="J314" s="2"/>
      <c r="K314" s="59"/>
      <c r="L314" s="2"/>
      <c r="M314" s="41">
        <v>7155.94</v>
      </c>
      <c r="N314" s="2">
        <v>1513.29</v>
      </c>
      <c r="O314" s="2">
        <v>4453.57</v>
      </c>
      <c r="P314" s="2">
        <v>6672.4</v>
      </c>
    </row>
    <row r="315" spans="1:16" ht="15.75" thickBot="1" x14ac:dyDescent="0.3">
      <c r="A315" s="34" t="s">
        <v>216</v>
      </c>
      <c r="B315" s="95" t="s">
        <v>217</v>
      </c>
      <c r="C315" s="96"/>
      <c r="D315" s="97"/>
      <c r="E315" s="3">
        <v>2914.32</v>
      </c>
      <c r="F315" s="3"/>
      <c r="G315" s="2"/>
      <c r="H315" s="2">
        <v>1175.32</v>
      </c>
      <c r="I315" s="2">
        <f t="shared" si="155"/>
        <v>4089.6400000000003</v>
      </c>
      <c r="J315" s="2">
        <v>81323.350000000006</v>
      </c>
      <c r="K315" s="59">
        <f t="shared" si="156"/>
        <v>-0.94971136826016145</v>
      </c>
      <c r="L315" s="2">
        <v>81323.350000000006</v>
      </c>
      <c r="M315" s="41">
        <v>174097.29</v>
      </c>
      <c r="N315" s="2">
        <v>168565.67</v>
      </c>
      <c r="O315" s="2">
        <v>173678.43</v>
      </c>
      <c r="P315" s="2">
        <v>215120.5</v>
      </c>
    </row>
    <row r="316" spans="1:16" ht="15.75" thickBot="1" x14ac:dyDescent="0.3">
      <c r="A316" s="34" t="s">
        <v>327</v>
      </c>
      <c r="B316" s="95" t="s">
        <v>328</v>
      </c>
      <c r="C316" s="96"/>
      <c r="D316" s="97"/>
      <c r="E316" s="3"/>
      <c r="F316" s="3"/>
      <c r="G316" s="2"/>
      <c r="H316" s="2"/>
      <c r="I316" s="2">
        <f t="shared" si="155"/>
        <v>0</v>
      </c>
      <c r="J316" s="2">
        <v>19066.330000000002</v>
      </c>
      <c r="K316" s="59">
        <f t="shared" si="156"/>
        <v>-1</v>
      </c>
      <c r="L316" s="2">
        <v>19066.330000000002</v>
      </c>
      <c r="M316" s="41">
        <v>38467.589999999997</v>
      </c>
      <c r="N316" s="2">
        <v>45852.39</v>
      </c>
      <c r="O316" s="2">
        <v>49521.11</v>
      </c>
      <c r="P316" s="2">
        <v>54856.32</v>
      </c>
    </row>
    <row r="317" spans="1:16" ht="15.75" thickBot="1" x14ac:dyDescent="0.3">
      <c r="A317" s="34" t="s">
        <v>218</v>
      </c>
      <c r="B317" s="95" t="s">
        <v>219</v>
      </c>
      <c r="C317" s="96"/>
      <c r="D317" s="97"/>
      <c r="E317" s="3">
        <v>140</v>
      </c>
      <c r="F317" s="3"/>
      <c r="G317" s="2"/>
      <c r="H317" s="2">
        <v>8324.56</v>
      </c>
      <c r="I317" s="2">
        <f t="shared" si="155"/>
        <v>8464.56</v>
      </c>
      <c r="J317" s="2">
        <v>58185.83</v>
      </c>
      <c r="K317" s="59">
        <f t="shared" si="156"/>
        <v>-0.85452540592786941</v>
      </c>
      <c r="L317" s="2">
        <v>58185.83</v>
      </c>
      <c r="M317" s="41">
        <v>82486.740000000005</v>
      </c>
      <c r="N317" s="2">
        <v>71124.850000000006</v>
      </c>
      <c r="O317" s="2">
        <v>79164</v>
      </c>
      <c r="P317" s="2">
        <v>88968.53</v>
      </c>
    </row>
    <row r="318" spans="1:16" ht="15.75" thickBot="1" x14ac:dyDescent="0.3">
      <c r="A318" s="34" t="s">
        <v>220</v>
      </c>
      <c r="B318" s="95" t="s">
        <v>221</v>
      </c>
      <c r="C318" s="96"/>
      <c r="D318" s="97"/>
      <c r="E318" s="5"/>
      <c r="F318" s="3"/>
      <c r="G318" s="2"/>
      <c r="H318" s="2"/>
      <c r="I318" s="2">
        <f t="shared" ref="I318:I319" si="157">SUM(E318:H318)</f>
        <v>0</v>
      </c>
      <c r="J318" s="2">
        <v>3892.34</v>
      </c>
      <c r="K318" s="59">
        <f t="shared" si="156"/>
        <v>-1</v>
      </c>
      <c r="L318" s="2">
        <v>3892.34</v>
      </c>
      <c r="M318" s="41">
        <v>4828.74</v>
      </c>
      <c r="N318" s="2">
        <v>6071.14</v>
      </c>
      <c r="O318" s="2">
        <v>3736.23</v>
      </c>
      <c r="P318" s="2">
        <v>13019.71</v>
      </c>
    </row>
    <row r="319" spans="1:16" ht="15.75" thickBot="1" x14ac:dyDescent="0.3">
      <c r="A319" s="34" t="s">
        <v>222</v>
      </c>
      <c r="B319" s="95" t="s">
        <v>223</v>
      </c>
      <c r="C319" s="96"/>
      <c r="D319" s="97"/>
      <c r="E319" s="3"/>
      <c r="F319" s="3"/>
      <c r="G319" s="2"/>
      <c r="H319" s="2"/>
      <c r="I319" s="2">
        <f t="shared" si="157"/>
        <v>0</v>
      </c>
      <c r="J319" s="2">
        <v>0</v>
      </c>
      <c r="K319" s="59" t="e">
        <f t="shared" ref="K319:K321" si="158">SUM(I319/J319)-1</f>
        <v>#DIV/0!</v>
      </c>
      <c r="L319" s="2"/>
      <c r="M319" s="41">
        <v>28876.55</v>
      </c>
      <c r="N319" s="2">
        <v>20567.96</v>
      </c>
      <c r="O319" s="2">
        <v>14973.89</v>
      </c>
      <c r="P319" s="2">
        <v>17176.2</v>
      </c>
    </row>
    <row r="320" spans="1:16" ht="15.75" thickBot="1" x14ac:dyDescent="0.3">
      <c r="A320" s="34" t="s">
        <v>514</v>
      </c>
      <c r="B320" s="95" t="s">
        <v>515</v>
      </c>
      <c r="C320" s="96"/>
      <c r="D320" s="97"/>
      <c r="E320" s="3"/>
      <c r="F320" s="3"/>
      <c r="G320" s="2"/>
      <c r="H320" s="2"/>
      <c r="I320" s="2">
        <f t="shared" ref="I320" si="159">SUM(E320:H320)</f>
        <v>0</v>
      </c>
      <c r="J320" s="2">
        <v>993.07</v>
      </c>
      <c r="K320" s="59">
        <f t="shared" ref="K320" si="160">SUM(I320/J320)-1</f>
        <v>-1</v>
      </c>
      <c r="L320" s="2">
        <v>993.07</v>
      </c>
      <c r="M320" s="41"/>
      <c r="N320" s="2"/>
      <c r="O320" s="2"/>
      <c r="P320" s="2"/>
    </row>
    <row r="321" spans="1:16" ht="15.75" thickBot="1" x14ac:dyDescent="0.3">
      <c r="A321" s="34" t="s">
        <v>580</v>
      </c>
      <c r="B321" s="101" t="s">
        <v>581</v>
      </c>
      <c r="C321" s="102"/>
      <c r="D321" s="103"/>
      <c r="E321" s="3"/>
      <c r="F321" s="3"/>
      <c r="G321" s="2"/>
      <c r="H321" s="2">
        <v>1516.13</v>
      </c>
      <c r="I321" s="2">
        <f t="shared" si="155"/>
        <v>1516.13</v>
      </c>
      <c r="J321" s="2"/>
      <c r="K321" s="59" t="e">
        <f t="shared" si="158"/>
        <v>#DIV/0!</v>
      </c>
      <c r="L321" s="2">
        <v>993.07</v>
      </c>
      <c r="M321" s="41"/>
      <c r="N321" s="2"/>
      <c r="O321" s="2"/>
      <c r="P321" s="2"/>
    </row>
    <row r="322" spans="1:16" ht="15.75" thickBot="1" x14ac:dyDescent="0.3">
      <c r="A322" s="30" t="s">
        <v>41</v>
      </c>
      <c r="B322" s="46"/>
      <c r="C322" s="31"/>
      <c r="D322" s="31"/>
      <c r="E322" s="4">
        <f>SUM(E313:E321)</f>
        <v>3054.32</v>
      </c>
      <c r="F322" s="4">
        <f t="shared" ref="F322:I322" si="161">SUM(F313:F321)</f>
        <v>1017.15</v>
      </c>
      <c r="G322" s="4">
        <f t="shared" si="161"/>
        <v>0</v>
      </c>
      <c r="H322" s="4">
        <f>SUM(H313:H321)</f>
        <v>11181.77</v>
      </c>
      <c r="I322" s="4">
        <f t="shared" si="161"/>
        <v>15253.240000000002</v>
      </c>
      <c r="J322" s="4">
        <f>SUM(J313:J321)</f>
        <v>210691.29</v>
      </c>
      <c r="K322" s="65">
        <f t="shared" si="156"/>
        <v>-0.9276038416206005</v>
      </c>
      <c r="L322" s="4">
        <f>SUM(L313:L321)</f>
        <v>211684.36000000002</v>
      </c>
      <c r="M322" s="64">
        <f>SUM(M313:M321)</f>
        <v>404669.7</v>
      </c>
      <c r="N322" s="4">
        <f>SUM(N313:N321)</f>
        <v>373981.5400000001</v>
      </c>
      <c r="O322" s="4">
        <f>SUM(O313:O321)</f>
        <v>386029.42</v>
      </c>
      <c r="P322" s="4">
        <f>SUM(P313:P321)</f>
        <v>463761.88</v>
      </c>
    </row>
    <row r="323" spans="1:16" ht="15.75" thickBot="1" x14ac:dyDescent="0.3">
      <c r="A323" s="36" t="s">
        <v>491</v>
      </c>
      <c r="B323" s="10"/>
      <c r="C323" s="28"/>
      <c r="D323" s="28"/>
      <c r="E323" s="11"/>
      <c r="F323" s="11"/>
      <c r="G323" s="11"/>
      <c r="H323" s="11"/>
      <c r="I323" s="11"/>
      <c r="J323" s="11"/>
      <c r="K323" s="11"/>
      <c r="L323" s="11"/>
      <c r="M323" s="18"/>
      <c r="N323" s="11"/>
      <c r="O323" s="11"/>
    </row>
    <row r="324" spans="1:16" x14ac:dyDescent="0.25">
      <c r="A324" s="37"/>
      <c r="B324" s="45" t="s">
        <v>52</v>
      </c>
      <c r="C324" s="32"/>
      <c r="D324" s="32"/>
      <c r="E324" s="13" t="s">
        <v>2</v>
      </c>
      <c r="F324" s="14" t="s">
        <v>3</v>
      </c>
      <c r="G324" s="15" t="s">
        <v>4</v>
      </c>
      <c r="H324" s="42" t="s">
        <v>403</v>
      </c>
      <c r="I324" s="53" t="s">
        <v>559</v>
      </c>
      <c r="J324" s="13" t="s">
        <v>558</v>
      </c>
      <c r="K324" s="60" t="s">
        <v>435</v>
      </c>
      <c r="L324" s="13" t="s">
        <v>558</v>
      </c>
      <c r="M324" s="87" t="s">
        <v>506</v>
      </c>
      <c r="N324" s="13" t="s">
        <v>484</v>
      </c>
      <c r="O324" s="13" t="s">
        <v>450</v>
      </c>
      <c r="P324" s="13" t="s">
        <v>429</v>
      </c>
    </row>
    <row r="325" spans="1:16" ht="15.75" thickBot="1" x14ac:dyDescent="0.3">
      <c r="A325" s="38" t="s">
        <v>52</v>
      </c>
      <c r="B325" s="38" t="s">
        <v>53</v>
      </c>
      <c r="C325" s="33"/>
      <c r="D325" s="33"/>
      <c r="E325" s="16" t="s">
        <v>5</v>
      </c>
      <c r="F325" s="16" t="s">
        <v>5</v>
      </c>
      <c r="G325" s="16" t="s">
        <v>5</v>
      </c>
      <c r="H325" s="43" t="s">
        <v>568</v>
      </c>
      <c r="I325" s="16" t="s">
        <v>430</v>
      </c>
      <c r="J325" s="16" t="s">
        <v>430</v>
      </c>
      <c r="K325" s="61" t="s">
        <v>560</v>
      </c>
      <c r="L325" s="16" t="s">
        <v>431</v>
      </c>
      <c r="M325" s="86" t="s">
        <v>431</v>
      </c>
      <c r="N325" s="16" t="s">
        <v>431</v>
      </c>
      <c r="O325" s="16" t="s">
        <v>431</v>
      </c>
      <c r="P325" s="16" t="s">
        <v>431</v>
      </c>
    </row>
    <row r="326" spans="1:16" ht="15.75" thickBot="1" x14ac:dyDescent="0.3">
      <c r="A326" s="34" t="s">
        <v>492</v>
      </c>
      <c r="B326" s="34" t="s">
        <v>493</v>
      </c>
      <c r="C326" s="35"/>
      <c r="D326" s="35"/>
      <c r="E326" s="3"/>
      <c r="F326" s="3"/>
      <c r="G326" s="2"/>
      <c r="H326" s="2"/>
      <c r="I326" s="2">
        <f>SUM(E326:H326)</f>
        <v>0</v>
      </c>
      <c r="J326" s="2">
        <v>2762.83</v>
      </c>
      <c r="K326" s="59">
        <f t="shared" ref="K326:K327" si="162">SUM(I326/J326)-1</f>
        <v>-1</v>
      </c>
      <c r="L326" s="2">
        <v>2762.83</v>
      </c>
      <c r="M326" s="41">
        <v>7264.95</v>
      </c>
      <c r="N326" s="2">
        <v>0</v>
      </c>
      <c r="O326" s="2">
        <v>0</v>
      </c>
      <c r="P326" s="2">
        <v>0</v>
      </c>
    </row>
    <row r="327" spans="1:16" ht="15.75" thickBot="1" x14ac:dyDescent="0.3">
      <c r="A327" s="30" t="s">
        <v>494</v>
      </c>
      <c r="B327" s="46"/>
      <c r="C327" s="31"/>
      <c r="D327" s="31"/>
      <c r="E327" s="4">
        <f>SUM(E326)</f>
        <v>0</v>
      </c>
      <c r="F327" s="4">
        <f t="shared" ref="F327:G327" si="163">SUM(F326)</f>
        <v>0</v>
      </c>
      <c r="G327" s="4">
        <f t="shared" si="163"/>
        <v>0</v>
      </c>
      <c r="H327" s="4">
        <f>SUM(H326)</f>
        <v>0</v>
      </c>
      <c r="I327" s="4">
        <f t="shared" ref="I327" si="164">SUM(I326)</f>
        <v>0</v>
      </c>
      <c r="J327" s="4">
        <f>SUM(J326)</f>
        <v>2762.83</v>
      </c>
      <c r="K327" s="65">
        <f t="shared" si="162"/>
        <v>-1</v>
      </c>
      <c r="L327" s="4">
        <f>SUM(L326)</f>
        <v>2762.83</v>
      </c>
      <c r="M327" s="64">
        <f>SUM(M326)</f>
        <v>7264.95</v>
      </c>
      <c r="N327" s="4">
        <f>SUM(N326)</f>
        <v>0</v>
      </c>
      <c r="O327" s="4">
        <f>SUM(O326)</f>
        <v>0</v>
      </c>
      <c r="P327" s="4">
        <f>SUM(P326)</f>
        <v>0</v>
      </c>
    </row>
    <row r="328" spans="1:16" ht="15.75" thickBot="1" x14ac:dyDescent="0.3">
      <c r="A328" s="36" t="s">
        <v>495</v>
      </c>
      <c r="B328" s="10"/>
      <c r="C328" s="28"/>
      <c r="D328" s="28"/>
      <c r="E328" s="11"/>
      <c r="F328" s="11"/>
      <c r="G328" s="11"/>
      <c r="H328" s="11"/>
      <c r="I328" s="11"/>
      <c r="J328" s="11"/>
      <c r="K328" s="11"/>
      <c r="L328" s="11"/>
      <c r="M328" s="18"/>
      <c r="N328" s="11"/>
      <c r="O328" s="11"/>
    </row>
    <row r="329" spans="1:16" x14ac:dyDescent="0.25">
      <c r="A329" s="37"/>
      <c r="B329" s="45" t="s">
        <v>52</v>
      </c>
      <c r="C329" s="32"/>
      <c r="D329" s="32"/>
      <c r="E329" s="13" t="s">
        <v>2</v>
      </c>
      <c r="F329" s="14" t="s">
        <v>3</v>
      </c>
      <c r="G329" s="15" t="s">
        <v>4</v>
      </c>
      <c r="H329" s="42" t="s">
        <v>403</v>
      </c>
      <c r="I329" s="53" t="s">
        <v>559</v>
      </c>
      <c r="J329" s="13" t="s">
        <v>558</v>
      </c>
      <c r="K329" s="60" t="s">
        <v>435</v>
      </c>
      <c r="L329" s="13" t="s">
        <v>558</v>
      </c>
      <c r="M329" s="87" t="s">
        <v>506</v>
      </c>
      <c r="N329" s="13" t="s">
        <v>484</v>
      </c>
      <c r="O329" s="13" t="s">
        <v>450</v>
      </c>
      <c r="P329" s="13" t="s">
        <v>429</v>
      </c>
    </row>
    <row r="330" spans="1:16" ht="15.75" thickBot="1" x14ac:dyDescent="0.3">
      <c r="A330" s="38" t="s">
        <v>52</v>
      </c>
      <c r="B330" s="38" t="s">
        <v>53</v>
      </c>
      <c r="C330" s="33"/>
      <c r="D330" s="33"/>
      <c r="E330" s="16" t="s">
        <v>5</v>
      </c>
      <c r="F330" s="16" t="s">
        <v>5</v>
      </c>
      <c r="G330" s="16" t="s">
        <v>5</v>
      </c>
      <c r="H330" s="43" t="s">
        <v>568</v>
      </c>
      <c r="I330" s="16" t="s">
        <v>430</v>
      </c>
      <c r="J330" s="16" t="s">
        <v>430</v>
      </c>
      <c r="K330" s="61" t="s">
        <v>560</v>
      </c>
      <c r="L330" s="16" t="s">
        <v>431</v>
      </c>
      <c r="M330" s="86" t="s">
        <v>431</v>
      </c>
      <c r="N330" s="16" t="s">
        <v>431</v>
      </c>
      <c r="O330" s="16" t="s">
        <v>431</v>
      </c>
      <c r="P330" s="16" t="s">
        <v>431</v>
      </c>
    </row>
    <row r="331" spans="1:16" ht="15.75" thickBot="1" x14ac:dyDescent="0.3">
      <c r="A331" s="34" t="s">
        <v>496</v>
      </c>
      <c r="B331" s="98" t="s">
        <v>524</v>
      </c>
      <c r="C331" s="99"/>
      <c r="D331" s="100"/>
      <c r="E331" s="3">
        <v>0</v>
      </c>
      <c r="F331" s="3"/>
      <c r="G331" s="2"/>
      <c r="H331" s="2"/>
      <c r="I331" s="2">
        <f>SUM(E331:H331)</f>
        <v>0</v>
      </c>
      <c r="J331" s="2">
        <v>799.36</v>
      </c>
      <c r="K331" s="59"/>
      <c r="L331" s="2">
        <v>799.36</v>
      </c>
      <c r="M331" s="41">
        <v>6413.16</v>
      </c>
      <c r="N331" s="2">
        <v>0</v>
      </c>
      <c r="O331" s="2">
        <v>0</v>
      </c>
      <c r="P331" s="2">
        <v>0</v>
      </c>
    </row>
    <row r="332" spans="1:16" ht="15.75" thickBot="1" x14ac:dyDescent="0.3">
      <c r="A332" s="30" t="s">
        <v>497</v>
      </c>
      <c r="B332" s="46"/>
      <c r="C332" s="31"/>
      <c r="D332" s="31"/>
      <c r="E332" s="4">
        <f>SUM(E331)</f>
        <v>0</v>
      </c>
      <c r="F332" s="4">
        <f t="shared" ref="F332:G332" si="165">SUM(F331)</f>
        <v>0</v>
      </c>
      <c r="G332" s="4">
        <f t="shared" si="165"/>
        <v>0</v>
      </c>
      <c r="H332" s="4">
        <f>SUM(H331)</f>
        <v>0</v>
      </c>
      <c r="I332" s="4">
        <f t="shared" ref="I332" si="166">SUM(I331)</f>
        <v>0</v>
      </c>
      <c r="J332" s="4">
        <f>SUM(J331)</f>
        <v>799.36</v>
      </c>
      <c r="K332" s="65"/>
      <c r="L332" s="4">
        <f>SUM(L331)</f>
        <v>799.36</v>
      </c>
      <c r="M332" s="64">
        <f>SUM(M331)</f>
        <v>6413.16</v>
      </c>
      <c r="N332" s="4">
        <f>SUM(N331)</f>
        <v>0</v>
      </c>
      <c r="O332" s="4">
        <f>SUM(O331)</f>
        <v>0</v>
      </c>
      <c r="P332" s="4">
        <f>SUM(P331)</f>
        <v>0</v>
      </c>
    </row>
    <row r="333" spans="1:16" ht="15.75" thickBot="1" x14ac:dyDescent="0.3">
      <c r="A333" s="36" t="s">
        <v>342</v>
      </c>
      <c r="B333" s="10"/>
      <c r="C333" s="28"/>
      <c r="D333" s="28"/>
      <c r="E333" s="11"/>
      <c r="F333" s="11"/>
      <c r="G333" s="11"/>
      <c r="H333" s="11"/>
      <c r="I333" s="11"/>
      <c r="J333" s="11"/>
      <c r="K333" s="11"/>
      <c r="L333" s="11"/>
      <c r="M333" s="18"/>
      <c r="N333" s="11"/>
      <c r="O333" s="11"/>
    </row>
    <row r="334" spans="1:16" x14ac:dyDescent="0.25">
      <c r="A334" s="37"/>
      <c r="B334" s="45" t="s">
        <v>52</v>
      </c>
      <c r="C334" s="32"/>
      <c r="D334" s="32"/>
      <c r="E334" s="13" t="s">
        <v>2</v>
      </c>
      <c r="F334" s="14" t="s">
        <v>3</v>
      </c>
      <c r="G334" s="15" t="s">
        <v>4</v>
      </c>
      <c r="H334" s="42" t="s">
        <v>403</v>
      </c>
      <c r="I334" s="53" t="s">
        <v>559</v>
      </c>
      <c r="J334" s="13" t="s">
        <v>558</v>
      </c>
      <c r="K334" s="60" t="s">
        <v>435</v>
      </c>
      <c r="L334" s="13" t="s">
        <v>558</v>
      </c>
      <c r="M334" s="87" t="s">
        <v>506</v>
      </c>
      <c r="N334" s="13" t="s">
        <v>484</v>
      </c>
      <c r="O334" s="13" t="s">
        <v>450</v>
      </c>
      <c r="P334" s="13" t="s">
        <v>429</v>
      </c>
    </row>
    <row r="335" spans="1:16" ht="15.75" thickBot="1" x14ac:dyDescent="0.3">
      <c r="A335" s="38" t="s">
        <v>52</v>
      </c>
      <c r="B335" s="38" t="s">
        <v>53</v>
      </c>
      <c r="C335" s="33"/>
      <c r="D335" s="33"/>
      <c r="E335" s="16" t="s">
        <v>5</v>
      </c>
      <c r="F335" s="16" t="s">
        <v>5</v>
      </c>
      <c r="G335" s="16" t="s">
        <v>5</v>
      </c>
      <c r="H335" s="43" t="s">
        <v>568</v>
      </c>
      <c r="I335" s="16" t="s">
        <v>430</v>
      </c>
      <c r="J335" s="16" t="s">
        <v>430</v>
      </c>
      <c r="K335" s="61" t="s">
        <v>560</v>
      </c>
      <c r="L335" s="16" t="s">
        <v>431</v>
      </c>
      <c r="M335" s="86" t="s">
        <v>431</v>
      </c>
      <c r="N335" s="16" t="s">
        <v>431</v>
      </c>
      <c r="O335" s="16" t="s">
        <v>431</v>
      </c>
      <c r="P335" s="16" t="s">
        <v>431</v>
      </c>
    </row>
    <row r="336" spans="1:16" ht="15.75" thickBot="1" x14ac:dyDescent="0.3">
      <c r="A336" s="34" t="s">
        <v>297</v>
      </c>
      <c r="B336" s="98" t="s">
        <v>300</v>
      </c>
      <c r="C336" s="99"/>
      <c r="D336" s="100"/>
      <c r="E336" s="5">
        <v>494.65</v>
      </c>
      <c r="F336" s="3"/>
      <c r="G336" s="2"/>
      <c r="H336" s="2"/>
      <c r="I336" s="2">
        <f t="shared" ref="I336:I344" si="167">SUM(E336:H336)</f>
        <v>494.65</v>
      </c>
      <c r="J336" s="2">
        <v>1807.57</v>
      </c>
      <c r="K336" s="59"/>
      <c r="L336" s="2">
        <v>1807.57</v>
      </c>
      <c r="M336" s="41">
        <v>3237.15</v>
      </c>
      <c r="N336" s="2">
        <v>4713.7700000000004</v>
      </c>
      <c r="O336" s="2">
        <v>18928.48</v>
      </c>
      <c r="P336" s="2">
        <v>16218.38</v>
      </c>
    </row>
    <row r="337" spans="1:16" ht="15.75" thickBot="1" x14ac:dyDescent="0.3">
      <c r="A337" s="34" t="s">
        <v>298</v>
      </c>
      <c r="B337" s="95" t="s">
        <v>301</v>
      </c>
      <c r="C337" s="96"/>
      <c r="D337" s="97"/>
      <c r="E337" s="3">
        <v>1969.03</v>
      </c>
      <c r="F337" s="3"/>
      <c r="G337" s="2"/>
      <c r="H337" s="2"/>
      <c r="I337" s="2">
        <f t="shared" si="167"/>
        <v>1969.03</v>
      </c>
      <c r="J337" s="2">
        <v>1917.97</v>
      </c>
      <c r="K337" s="59">
        <f t="shared" ref="K337:K345" si="168">SUM(I337/J337)-1</f>
        <v>2.6621897109965209E-2</v>
      </c>
      <c r="L337" s="2">
        <v>1917.97</v>
      </c>
      <c r="M337" s="41">
        <v>5287.95</v>
      </c>
      <c r="N337" s="2">
        <v>4733.8999999999996</v>
      </c>
      <c r="O337" s="2">
        <v>2776.89</v>
      </c>
      <c r="P337" s="2">
        <v>4036.17</v>
      </c>
    </row>
    <row r="338" spans="1:16" ht="15.75" thickBot="1" x14ac:dyDescent="0.3">
      <c r="A338" s="34" t="s">
        <v>299</v>
      </c>
      <c r="B338" s="95" t="s">
        <v>302</v>
      </c>
      <c r="C338" s="96"/>
      <c r="D338" s="97"/>
      <c r="E338" s="3">
        <v>214.64</v>
      </c>
      <c r="F338" s="3"/>
      <c r="G338" s="2"/>
      <c r="H338" s="2"/>
      <c r="I338" s="2">
        <f t="shared" si="167"/>
        <v>214.64</v>
      </c>
      <c r="J338" s="2">
        <v>1792.02</v>
      </c>
      <c r="K338" s="59">
        <f t="shared" si="168"/>
        <v>-0.8802245510652783</v>
      </c>
      <c r="L338" s="2">
        <v>1792.02</v>
      </c>
      <c r="M338" s="41">
        <v>11672.72</v>
      </c>
      <c r="N338" s="2">
        <v>7000.82</v>
      </c>
      <c r="O338" s="2">
        <v>10904.25</v>
      </c>
      <c r="P338" s="2">
        <v>8093.24</v>
      </c>
    </row>
    <row r="339" spans="1:16" ht="15.75" thickBot="1" x14ac:dyDescent="0.3">
      <c r="A339" s="34" t="s">
        <v>529</v>
      </c>
      <c r="B339" s="95" t="s">
        <v>223</v>
      </c>
      <c r="C339" s="96"/>
      <c r="D339" s="97"/>
      <c r="E339" s="3">
        <v>104.64</v>
      </c>
      <c r="F339" s="3"/>
      <c r="G339" s="2"/>
      <c r="H339" s="2">
        <v>1052.8699999999999</v>
      </c>
      <c r="I339" s="2">
        <f t="shared" ref="I339" si="169">SUM(E339:H339)</f>
        <v>1157.51</v>
      </c>
      <c r="J339" s="2">
        <v>17004.87</v>
      </c>
      <c r="K339" s="59"/>
      <c r="L339" s="2">
        <v>17004.87</v>
      </c>
      <c r="M339" s="41"/>
      <c r="N339" s="2"/>
      <c r="O339" s="2"/>
      <c r="P339" s="2"/>
    </row>
    <row r="340" spans="1:16" ht="15.75" thickBot="1" x14ac:dyDescent="0.3">
      <c r="A340" s="34" t="s">
        <v>224</v>
      </c>
      <c r="B340" s="95" t="s">
        <v>225</v>
      </c>
      <c r="C340" s="96"/>
      <c r="D340" s="97"/>
      <c r="E340" s="3">
        <v>2739.2</v>
      </c>
      <c r="F340" s="3"/>
      <c r="G340" s="2"/>
      <c r="H340" s="2"/>
      <c r="I340" s="2">
        <f t="shared" si="167"/>
        <v>2739.2</v>
      </c>
      <c r="J340" s="2">
        <v>752.28</v>
      </c>
      <c r="K340" s="59"/>
      <c r="L340" s="2">
        <v>752.28</v>
      </c>
      <c r="M340" s="41">
        <v>6778.73</v>
      </c>
      <c r="N340" s="2">
        <v>2995.26</v>
      </c>
      <c r="O340" s="2">
        <v>10674.54</v>
      </c>
      <c r="P340" s="2">
        <v>9474.61</v>
      </c>
    </row>
    <row r="341" spans="1:16" ht="15.75" thickBot="1" x14ac:dyDescent="0.3">
      <c r="A341" s="34" t="s">
        <v>226</v>
      </c>
      <c r="B341" s="95" t="s">
        <v>227</v>
      </c>
      <c r="C341" s="96"/>
      <c r="D341" s="97"/>
      <c r="E341" s="3"/>
      <c r="F341" s="3"/>
      <c r="G341" s="2"/>
      <c r="H341" s="2">
        <v>2000</v>
      </c>
      <c r="I341" s="2">
        <f t="shared" si="167"/>
        <v>2000</v>
      </c>
      <c r="J341" s="2">
        <v>10677.53</v>
      </c>
      <c r="K341" s="59">
        <f t="shared" si="168"/>
        <v>-0.81269076275131047</v>
      </c>
      <c r="L341" s="2">
        <v>10677.53</v>
      </c>
      <c r="M341" s="41">
        <v>8021.31</v>
      </c>
      <c r="N341" s="2">
        <v>8833.91</v>
      </c>
      <c r="O341" s="2">
        <v>6996.08</v>
      </c>
      <c r="P341" s="2">
        <v>19245.79</v>
      </c>
    </row>
    <row r="342" spans="1:16" ht="15.75" thickBot="1" x14ac:dyDescent="0.3">
      <c r="A342" s="34" t="s">
        <v>309</v>
      </c>
      <c r="B342" s="95" t="s">
        <v>310</v>
      </c>
      <c r="C342" s="96"/>
      <c r="D342" s="97"/>
      <c r="E342" s="3"/>
      <c r="F342" s="5"/>
      <c r="G342" s="2"/>
      <c r="H342" s="2"/>
      <c r="I342" s="2">
        <f t="shared" si="167"/>
        <v>0</v>
      </c>
      <c r="J342" s="2">
        <v>1236.77</v>
      </c>
      <c r="K342" s="59">
        <f t="shared" si="168"/>
        <v>-1</v>
      </c>
      <c r="L342" s="2">
        <v>1236.77</v>
      </c>
      <c r="M342" s="41">
        <v>2675.68</v>
      </c>
      <c r="N342" s="2">
        <v>994.65</v>
      </c>
      <c r="O342" s="2">
        <v>1168.28</v>
      </c>
      <c r="P342" s="2">
        <v>3180.23</v>
      </c>
    </row>
    <row r="343" spans="1:16" ht="15.75" thickBot="1" x14ac:dyDescent="0.3">
      <c r="A343" s="34" t="s">
        <v>354</v>
      </c>
      <c r="B343" s="95" t="s">
        <v>355</v>
      </c>
      <c r="C343" s="96"/>
      <c r="D343" s="97"/>
      <c r="E343" s="3">
        <v>2590.3000000000002</v>
      </c>
      <c r="F343" s="5"/>
      <c r="G343" s="2"/>
      <c r="H343" s="2"/>
      <c r="I343" s="2">
        <f t="shared" si="167"/>
        <v>2590.3000000000002</v>
      </c>
      <c r="J343" s="2">
        <v>2271.59</v>
      </c>
      <c r="K343" s="59">
        <f t="shared" si="168"/>
        <v>0.14030260742475531</v>
      </c>
      <c r="L343" s="2">
        <v>2271.59</v>
      </c>
      <c r="M343" s="41">
        <v>18540.810000000001</v>
      </c>
      <c r="N343" s="2">
        <v>10235.85</v>
      </c>
      <c r="O343" s="2">
        <v>6740.28</v>
      </c>
      <c r="P343" s="2">
        <v>9519.7199999999993</v>
      </c>
    </row>
    <row r="344" spans="1:16" ht="15.75" thickBot="1" x14ac:dyDescent="0.3">
      <c r="A344" s="34" t="s">
        <v>228</v>
      </c>
      <c r="B344" s="95" t="s">
        <v>229</v>
      </c>
      <c r="C344" s="96"/>
      <c r="D344" s="97"/>
      <c r="E344" s="5">
        <v>1100.28</v>
      </c>
      <c r="F344" s="3">
        <v>1219.72</v>
      </c>
      <c r="G344" s="2"/>
      <c r="H344" s="2"/>
      <c r="I344" s="2">
        <f t="shared" si="167"/>
        <v>2320</v>
      </c>
      <c r="J344" s="2">
        <v>7590.65</v>
      </c>
      <c r="K344" s="59">
        <f t="shared" si="168"/>
        <v>-0.69436082548925326</v>
      </c>
      <c r="L344" s="2">
        <v>7590.65</v>
      </c>
      <c r="M344" s="41">
        <v>15810.96</v>
      </c>
      <c r="N344" s="2">
        <v>17682.060000000001</v>
      </c>
      <c r="O344" s="2">
        <v>8904.9699999999993</v>
      </c>
      <c r="P344" s="2">
        <v>9762.75</v>
      </c>
    </row>
    <row r="345" spans="1:16" ht="15.75" thickBot="1" x14ac:dyDescent="0.3">
      <c r="A345" s="30" t="s">
        <v>343</v>
      </c>
      <c r="B345" s="46"/>
      <c r="C345" s="31"/>
      <c r="D345" s="31"/>
      <c r="E345" s="4">
        <f t="shared" ref="E345:J345" si="170">SUM(E336:E344)</f>
        <v>9212.74</v>
      </c>
      <c r="F345" s="4">
        <f t="shared" si="170"/>
        <v>1219.72</v>
      </c>
      <c r="G345" s="4">
        <f t="shared" si="170"/>
        <v>0</v>
      </c>
      <c r="H345" s="4">
        <f t="shared" si="170"/>
        <v>3052.87</v>
      </c>
      <c r="I345" s="4">
        <f t="shared" si="170"/>
        <v>13485.329999999998</v>
      </c>
      <c r="J345" s="64">
        <f t="shared" si="170"/>
        <v>45051.249999999993</v>
      </c>
      <c r="K345" s="65">
        <f t="shared" si="168"/>
        <v>-0.70066690713354229</v>
      </c>
      <c r="L345" s="4">
        <f t="shared" ref="L345" si="171">SUM(L336:L344)</f>
        <v>45051.249999999993</v>
      </c>
      <c r="M345" s="64">
        <f t="shared" ref="M345" si="172">SUM(M336:M344)</f>
        <v>72025.31</v>
      </c>
      <c r="N345" s="4">
        <f t="shared" ref="N345" si="173">SUM(N336:N344)</f>
        <v>57190.22</v>
      </c>
      <c r="O345" s="4">
        <f t="shared" ref="O345" si="174">SUM(O336:O344)</f>
        <v>67093.77</v>
      </c>
      <c r="P345" s="4">
        <f t="shared" ref="P345" si="175">SUM(P336:P344)</f>
        <v>79530.89</v>
      </c>
    </row>
    <row r="346" spans="1:16" ht="15.75" thickBot="1" x14ac:dyDescent="0.3">
      <c r="A346" s="36" t="s">
        <v>536</v>
      </c>
      <c r="B346" s="10"/>
      <c r="C346" s="28"/>
      <c r="D346" s="28"/>
      <c r="E346" s="11"/>
      <c r="F346" s="11"/>
      <c r="G346" s="11"/>
      <c r="H346" s="11"/>
      <c r="I346" s="11"/>
      <c r="J346" s="11"/>
      <c r="K346" s="11"/>
      <c r="L346" s="11"/>
      <c r="M346" s="18"/>
      <c r="N346" s="11"/>
      <c r="O346" s="11"/>
    </row>
    <row r="347" spans="1:16" x14ac:dyDescent="0.25">
      <c r="A347" s="37"/>
      <c r="B347" s="45" t="s">
        <v>52</v>
      </c>
      <c r="C347" s="32"/>
      <c r="D347" s="32"/>
      <c r="E347" s="13" t="s">
        <v>2</v>
      </c>
      <c r="F347" s="14" t="s">
        <v>3</v>
      </c>
      <c r="G347" s="15" t="s">
        <v>4</v>
      </c>
      <c r="H347" s="42" t="s">
        <v>403</v>
      </c>
      <c r="I347" s="53" t="s">
        <v>559</v>
      </c>
      <c r="J347" s="13" t="s">
        <v>558</v>
      </c>
      <c r="K347" s="60" t="s">
        <v>435</v>
      </c>
      <c r="L347" s="13" t="s">
        <v>558</v>
      </c>
      <c r="M347" s="87" t="s">
        <v>506</v>
      </c>
      <c r="N347" s="13" t="s">
        <v>484</v>
      </c>
      <c r="O347" s="13" t="s">
        <v>450</v>
      </c>
      <c r="P347" s="13" t="s">
        <v>429</v>
      </c>
    </row>
    <row r="348" spans="1:16" ht="15.75" thickBot="1" x14ac:dyDescent="0.3">
      <c r="A348" s="38" t="s">
        <v>52</v>
      </c>
      <c r="B348" s="38" t="s">
        <v>53</v>
      </c>
      <c r="C348" s="33"/>
      <c r="D348" s="33"/>
      <c r="E348" s="16" t="s">
        <v>5</v>
      </c>
      <c r="F348" s="16" t="s">
        <v>5</v>
      </c>
      <c r="G348" s="16" t="s">
        <v>5</v>
      </c>
      <c r="H348" s="43" t="s">
        <v>568</v>
      </c>
      <c r="I348" s="16" t="s">
        <v>430</v>
      </c>
      <c r="J348" s="16" t="s">
        <v>430</v>
      </c>
      <c r="K348" s="61" t="s">
        <v>560</v>
      </c>
      <c r="L348" s="16" t="s">
        <v>431</v>
      </c>
      <c r="M348" s="86" t="s">
        <v>431</v>
      </c>
      <c r="N348" s="16" t="s">
        <v>431</v>
      </c>
      <c r="O348" s="16" t="s">
        <v>431</v>
      </c>
      <c r="P348" s="16" t="s">
        <v>431</v>
      </c>
    </row>
    <row r="349" spans="1:16" ht="15.75" thickBot="1" x14ac:dyDescent="0.3">
      <c r="A349" s="34" t="s">
        <v>534</v>
      </c>
      <c r="B349" s="105" t="s">
        <v>535</v>
      </c>
      <c r="C349" s="106"/>
      <c r="D349" s="107"/>
      <c r="E349" s="3"/>
      <c r="F349" s="3"/>
      <c r="G349" s="2"/>
      <c r="H349" s="2"/>
      <c r="I349" s="2">
        <f>SUM(E349:H349)</f>
        <v>0</v>
      </c>
      <c r="J349" s="2">
        <v>4002</v>
      </c>
      <c r="K349" s="59"/>
      <c r="L349" s="2">
        <v>4002</v>
      </c>
      <c r="M349" s="41"/>
      <c r="N349" s="2">
        <v>0</v>
      </c>
      <c r="O349" s="2">
        <v>0</v>
      </c>
      <c r="P349" s="2">
        <v>0</v>
      </c>
    </row>
    <row r="350" spans="1:16" ht="15.75" thickBot="1" x14ac:dyDescent="0.3">
      <c r="A350" s="34" t="s">
        <v>557</v>
      </c>
      <c r="B350" s="115" t="s">
        <v>254</v>
      </c>
      <c r="C350" s="116"/>
      <c r="D350" s="117"/>
      <c r="E350" s="3">
        <v>5114.8500000000004</v>
      </c>
      <c r="F350" s="3"/>
      <c r="G350" s="2"/>
      <c r="H350" s="2"/>
      <c r="I350" s="2">
        <f>SUM(E350:H350)</f>
        <v>5114.8500000000004</v>
      </c>
      <c r="J350" s="2">
        <v>8922.6200000000008</v>
      </c>
      <c r="K350" s="59"/>
      <c r="L350" s="2">
        <v>8922.6200000000008</v>
      </c>
      <c r="M350" s="41"/>
      <c r="N350" s="2">
        <v>0</v>
      </c>
      <c r="O350" s="2">
        <v>0</v>
      </c>
      <c r="P350" s="2">
        <v>0</v>
      </c>
    </row>
    <row r="351" spans="1:16" ht="15.75" thickBot="1" x14ac:dyDescent="0.3">
      <c r="A351" s="34" t="s">
        <v>574</v>
      </c>
      <c r="B351" s="115" t="s">
        <v>535</v>
      </c>
      <c r="C351" s="116"/>
      <c r="D351" s="117"/>
      <c r="E351" s="3">
        <v>311.18</v>
      </c>
      <c r="F351" s="3"/>
      <c r="G351" s="2"/>
      <c r="H351" s="2"/>
      <c r="I351" s="2">
        <f>SUM(E351:H351)</f>
        <v>311.18</v>
      </c>
      <c r="J351" s="2"/>
      <c r="K351" s="59"/>
      <c r="L351" s="2">
        <v>8922.6200000000008</v>
      </c>
      <c r="M351" s="41"/>
      <c r="N351" s="2">
        <v>0</v>
      </c>
      <c r="O351" s="2">
        <v>0</v>
      </c>
      <c r="P351" s="2">
        <v>0</v>
      </c>
    </row>
    <row r="352" spans="1:16" ht="15.75" thickBot="1" x14ac:dyDescent="0.3">
      <c r="A352" s="30" t="s">
        <v>537</v>
      </c>
      <c r="B352" s="46"/>
      <c r="C352" s="31"/>
      <c r="D352" s="31"/>
      <c r="E352" s="4">
        <f>SUM(E350:E351)</f>
        <v>5426.0300000000007</v>
      </c>
      <c r="F352" s="4">
        <f>SUM(F349:F350)</f>
        <v>0</v>
      </c>
      <c r="G352" s="4">
        <f>SUM(G349:G350)</f>
        <v>0</v>
      </c>
      <c r="H352" s="4">
        <f>SUM(H349:H350)</f>
        <v>0</v>
      </c>
      <c r="I352" s="4">
        <f>SUM(I349:I351)</f>
        <v>5426.0300000000007</v>
      </c>
      <c r="J352" s="4">
        <f>SUM(J349:J351)</f>
        <v>12924.62</v>
      </c>
      <c r="K352" s="65"/>
      <c r="L352" s="4">
        <f>SUM(L349:L350)</f>
        <v>12924.62</v>
      </c>
      <c r="M352" s="64">
        <f>SUM(M350)</f>
        <v>0</v>
      </c>
      <c r="N352" s="4">
        <f>SUM(N350)</f>
        <v>0</v>
      </c>
      <c r="O352" s="4">
        <f>SUM(O350)</f>
        <v>0</v>
      </c>
      <c r="P352" s="4">
        <f>SUM(P350)</f>
        <v>0</v>
      </c>
    </row>
    <row r="353" spans="1:20" ht="15.75" thickBot="1" x14ac:dyDescent="0.3">
      <c r="A353" s="111" t="s">
        <v>546</v>
      </c>
      <c r="B353" s="111"/>
      <c r="C353" s="111"/>
      <c r="D353" s="111"/>
      <c r="E353" s="18"/>
      <c r="F353" s="18"/>
      <c r="G353" s="19"/>
      <c r="H353" s="19"/>
      <c r="I353" s="18"/>
      <c r="J353" s="18"/>
      <c r="K353" s="18"/>
      <c r="L353" s="19"/>
      <c r="M353" s="19"/>
      <c r="N353" s="19"/>
      <c r="O353" s="19"/>
    </row>
    <row r="354" spans="1:20" x14ac:dyDescent="0.25">
      <c r="A354" s="37"/>
      <c r="B354" s="45" t="s">
        <v>52</v>
      </c>
      <c r="C354" s="32"/>
      <c r="D354" s="32"/>
      <c r="E354" s="13" t="s">
        <v>2</v>
      </c>
      <c r="F354" s="14" t="s">
        <v>3</v>
      </c>
      <c r="G354" s="15" t="s">
        <v>4</v>
      </c>
      <c r="H354" s="42" t="s">
        <v>403</v>
      </c>
      <c r="I354" s="53" t="s">
        <v>559</v>
      </c>
      <c r="J354" s="13" t="s">
        <v>558</v>
      </c>
      <c r="K354" s="60" t="s">
        <v>435</v>
      </c>
      <c r="L354" s="13" t="s">
        <v>558</v>
      </c>
      <c r="M354" s="87" t="s">
        <v>506</v>
      </c>
      <c r="N354" s="13" t="s">
        <v>484</v>
      </c>
      <c r="O354" s="13" t="s">
        <v>450</v>
      </c>
      <c r="P354" s="13" t="s">
        <v>429</v>
      </c>
    </row>
    <row r="355" spans="1:20" ht="15.75" thickBot="1" x14ac:dyDescent="0.3">
      <c r="A355" s="38" t="s">
        <v>52</v>
      </c>
      <c r="B355" s="38" t="s">
        <v>53</v>
      </c>
      <c r="C355" s="33"/>
      <c r="D355" s="33"/>
      <c r="E355" s="16" t="s">
        <v>5</v>
      </c>
      <c r="F355" s="16" t="s">
        <v>5</v>
      </c>
      <c r="G355" s="16" t="s">
        <v>5</v>
      </c>
      <c r="H355" s="43" t="s">
        <v>568</v>
      </c>
      <c r="I355" s="16" t="s">
        <v>430</v>
      </c>
      <c r="J355" s="16" t="s">
        <v>430</v>
      </c>
      <c r="K355" s="61" t="s">
        <v>560</v>
      </c>
      <c r="L355" s="16" t="s">
        <v>431</v>
      </c>
      <c r="M355" s="86" t="s">
        <v>431</v>
      </c>
      <c r="N355" s="16" t="s">
        <v>431</v>
      </c>
      <c r="O355" s="16" t="s">
        <v>431</v>
      </c>
      <c r="P355" s="16" t="s">
        <v>431</v>
      </c>
    </row>
    <row r="356" spans="1:20" ht="15.75" thickBot="1" x14ac:dyDescent="0.3">
      <c r="A356" s="34" t="s">
        <v>230</v>
      </c>
      <c r="B356" s="98" t="s">
        <v>530</v>
      </c>
      <c r="C356" s="99"/>
      <c r="D356" s="100"/>
      <c r="E356" s="5">
        <v>679.64</v>
      </c>
      <c r="F356" s="3">
        <v>2751.17</v>
      </c>
      <c r="G356" s="2">
        <v>3873.64</v>
      </c>
      <c r="H356" s="2"/>
      <c r="I356" s="2">
        <f>SUM(E356:H356)</f>
        <v>7304.45</v>
      </c>
      <c r="J356" s="2">
        <v>98044.59</v>
      </c>
      <c r="K356" s="59">
        <f>SUM(I356/J356)-1</f>
        <v>-0.92549869401259166</v>
      </c>
      <c r="L356" s="2">
        <v>98044.59</v>
      </c>
      <c r="M356" s="41">
        <v>219402.53</v>
      </c>
      <c r="N356" s="2">
        <v>136048.99</v>
      </c>
      <c r="O356" s="2">
        <v>88556.88</v>
      </c>
      <c r="P356" s="2">
        <v>148896.25</v>
      </c>
    </row>
    <row r="357" spans="1:20" ht="15.75" thickBot="1" x14ac:dyDescent="0.3">
      <c r="A357" s="66" t="s">
        <v>442</v>
      </c>
      <c r="B357" s="112" t="s">
        <v>532</v>
      </c>
      <c r="C357" s="113"/>
      <c r="D357" s="114"/>
      <c r="E357" s="57">
        <v>3155.09</v>
      </c>
      <c r="F357" s="57">
        <v>1874.17</v>
      </c>
      <c r="G357" s="67"/>
      <c r="H357" s="67">
        <v>2891.67</v>
      </c>
      <c r="I357" s="67">
        <f>SUM(E357:H357)</f>
        <v>7920.93</v>
      </c>
      <c r="J357" s="67">
        <v>45851.77</v>
      </c>
      <c r="K357" s="59">
        <f>SUM(I357/J357)-1</f>
        <v>-0.8272491988858881</v>
      </c>
      <c r="L357" s="67">
        <v>45851.77</v>
      </c>
      <c r="M357" s="41">
        <v>52588.37</v>
      </c>
      <c r="N357" s="67">
        <v>25579.72</v>
      </c>
      <c r="O357" s="67">
        <v>22969.03</v>
      </c>
      <c r="P357" s="67">
        <v>5436.04</v>
      </c>
    </row>
    <row r="358" spans="1:20" s="68" customFormat="1" ht="15.75" thickBot="1" x14ac:dyDescent="0.3">
      <c r="A358" s="66" t="s">
        <v>521</v>
      </c>
      <c r="B358" s="112" t="s">
        <v>269</v>
      </c>
      <c r="C358" s="113"/>
      <c r="D358" s="114"/>
      <c r="E358" s="57">
        <v>601.95000000000005</v>
      </c>
      <c r="F358" s="57"/>
      <c r="G358" s="67"/>
      <c r="H358" s="67"/>
      <c r="I358" s="67">
        <f>SUM(E358:H358)</f>
        <v>601.95000000000005</v>
      </c>
      <c r="J358" s="67">
        <v>596.42999999999995</v>
      </c>
      <c r="K358" s="59">
        <f>SUM(I358/J358)-1</f>
        <v>9.2550676525327003E-3</v>
      </c>
      <c r="L358" s="67">
        <v>596.42999999999995</v>
      </c>
      <c r="M358" s="41">
        <v>1918.73</v>
      </c>
      <c r="N358" s="67">
        <v>6379.93</v>
      </c>
      <c r="O358" s="67">
        <v>11051.09</v>
      </c>
      <c r="P358" s="67">
        <v>10187.99</v>
      </c>
      <c r="T358" s="69"/>
    </row>
    <row r="359" spans="1:20" ht="15.75" thickBot="1" x14ac:dyDescent="0.3">
      <c r="A359" s="30" t="s">
        <v>547</v>
      </c>
      <c r="B359" s="46"/>
      <c r="C359" s="31"/>
      <c r="D359" s="31"/>
      <c r="E359" s="4">
        <f>SUM(E356:E358)</f>
        <v>4436.68</v>
      </c>
      <c r="F359" s="4">
        <f t="shared" ref="F359:I359" si="176">SUM(F356:F358)</f>
        <v>4625.34</v>
      </c>
      <c r="G359" s="4">
        <f t="shared" si="176"/>
        <v>3873.64</v>
      </c>
      <c r="H359" s="4">
        <f t="shared" si="176"/>
        <v>2891.67</v>
      </c>
      <c r="I359" s="4">
        <f t="shared" si="176"/>
        <v>15827.330000000002</v>
      </c>
      <c r="J359" s="4">
        <f>SUM(J356:J358)</f>
        <v>144492.78999999998</v>
      </c>
      <c r="K359" s="65">
        <f t="shared" ref="K359" si="177">SUM(I359/J359)-1</f>
        <v>-0.89046283901085999</v>
      </c>
      <c r="L359" s="4">
        <f>SUM(L356:L358)</f>
        <v>144492.78999999998</v>
      </c>
      <c r="M359" s="64">
        <f>SUM(M356:M358)</f>
        <v>273909.63</v>
      </c>
      <c r="N359" s="4">
        <f>SUM(N356:N358)</f>
        <v>168008.63999999998</v>
      </c>
      <c r="O359" s="4">
        <f>SUM(O356:O358)</f>
        <v>122577</v>
      </c>
      <c r="P359" s="4">
        <f>SUM(P356:P358)</f>
        <v>164520.28</v>
      </c>
    </row>
    <row r="360" spans="1:20" ht="15.75" thickBot="1" x14ac:dyDescent="0.3">
      <c r="A360" s="104" t="s">
        <v>42</v>
      </c>
      <c r="B360" s="104"/>
      <c r="C360" s="104"/>
      <c r="D360" s="104"/>
      <c r="E360" s="11"/>
      <c r="F360" s="11"/>
      <c r="G360" s="11"/>
      <c r="H360" s="11"/>
      <c r="I360" s="11"/>
      <c r="J360" s="11"/>
      <c r="K360" s="11"/>
      <c r="L360" s="11"/>
      <c r="M360" s="18"/>
      <c r="N360" s="11"/>
      <c r="O360" s="11"/>
    </row>
    <row r="361" spans="1:20" x14ac:dyDescent="0.25">
      <c r="A361" s="37"/>
      <c r="B361" s="45" t="s">
        <v>52</v>
      </c>
      <c r="C361" s="32"/>
      <c r="D361" s="32"/>
      <c r="E361" s="13" t="s">
        <v>2</v>
      </c>
      <c r="F361" s="14" t="s">
        <v>3</v>
      </c>
      <c r="G361" s="15" t="s">
        <v>4</v>
      </c>
      <c r="H361" s="42" t="s">
        <v>403</v>
      </c>
      <c r="I361" s="53" t="s">
        <v>559</v>
      </c>
      <c r="J361" s="13" t="s">
        <v>558</v>
      </c>
      <c r="K361" s="60" t="s">
        <v>435</v>
      </c>
      <c r="L361" s="13" t="s">
        <v>558</v>
      </c>
      <c r="M361" s="87" t="s">
        <v>506</v>
      </c>
      <c r="N361" s="13" t="s">
        <v>484</v>
      </c>
      <c r="O361" s="13" t="s">
        <v>450</v>
      </c>
      <c r="P361" s="13" t="s">
        <v>429</v>
      </c>
    </row>
    <row r="362" spans="1:20" ht="15.75" thickBot="1" x14ac:dyDescent="0.3">
      <c r="A362" s="38" t="s">
        <v>52</v>
      </c>
      <c r="B362" s="38" t="s">
        <v>53</v>
      </c>
      <c r="C362" s="33"/>
      <c r="D362" s="33"/>
      <c r="E362" s="16" t="s">
        <v>5</v>
      </c>
      <c r="F362" s="16" t="s">
        <v>5</v>
      </c>
      <c r="G362" s="16" t="s">
        <v>5</v>
      </c>
      <c r="H362" s="43" t="s">
        <v>568</v>
      </c>
      <c r="I362" s="16" t="s">
        <v>430</v>
      </c>
      <c r="J362" s="16" t="s">
        <v>430</v>
      </c>
      <c r="K362" s="61" t="s">
        <v>560</v>
      </c>
      <c r="L362" s="16" t="s">
        <v>431</v>
      </c>
      <c r="M362" s="86" t="s">
        <v>431</v>
      </c>
      <c r="N362" s="16" t="s">
        <v>431</v>
      </c>
      <c r="O362" s="16" t="s">
        <v>431</v>
      </c>
      <c r="P362" s="16" t="s">
        <v>431</v>
      </c>
    </row>
    <row r="363" spans="1:20" ht="15.75" thickBot="1" x14ac:dyDescent="0.3">
      <c r="A363" s="34" t="s">
        <v>231</v>
      </c>
      <c r="B363" s="34" t="s">
        <v>232</v>
      </c>
      <c r="C363" s="35"/>
      <c r="D363" s="35"/>
      <c r="E363" s="3"/>
      <c r="F363" s="3"/>
      <c r="G363" s="2"/>
      <c r="H363" s="2"/>
      <c r="I363" s="2">
        <f>SUM(E363:H363)</f>
        <v>0</v>
      </c>
      <c r="J363" s="2">
        <v>22433.52</v>
      </c>
      <c r="K363" s="59">
        <f>SUM(I363/J363)-1</f>
        <v>-1</v>
      </c>
      <c r="L363" s="2">
        <v>22433.52</v>
      </c>
      <c r="M363" s="41">
        <v>35646.019999999997</v>
      </c>
      <c r="N363" s="2">
        <v>29994.7</v>
      </c>
      <c r="O363" s="2">
        <v>30146.35</v>
      </c>
      <c r="P363" s="2">
        <v>32194.37</v>
      </c>
    </row>
    <row r="364" spans="1:20" ht="15.75" thickBot="1" x14ac:dyDescent="0.3">
      <c r="A364" s="30" t="s">
        <v>43</v>
      </c>
      <c r="B364" s="46"/>
      <c r="C364" s="31"/>
      <c r="D364" s="31"/>
      <c r="E364" s="4">
        <f>SUM(E363)</f>
        <v>0</v>
      </c>
      <c r="F364" s="4">
        <f t="shared" ref="F364:I364" si="178">SUM(F363)</f>
        <v>0</v>
      </c>
      <c r="G364" s="4">
        <f t="shared" si="178"/>
        <v>0</v>
      </c>
      <c r="H364" s="4">
        <f>SUM(H363)</f>
        <v>0</v>
      </c>
      <c r="I364" s="4">
        <f t="shared" si="178"/>
        <v>0</v>
      </c>
      <c r="J364" s="4">
        <f>SUM(J363)</f>
        <v>22433.52</v>
      </c>
      <c r="K364" s="65">
        <f>SUM(I364/J364)-1</f>
        <v>-1</v>
      </c>
      <c r="L364" s="4">
        <f>SUM(L363)</f>
        <v>22433.52</v>
      </c>
      <c r="M364" s="64">
        <f>SUM(M363)</f>
        <v>35646.019999999997</v>
      </c>
      <c r="N364" s="4">
        <f>SUM(N363)</f>
        <v>29994.7</v>
      </c>
      <c r="O364" s="4">
        <f>SUM(O363)</f>
        <v>30146.35</v>
      </c>
      <c r="P364" s="4">
        <f>SUM(P363)</f>
        <v>32194.37</v>
      </c>
    </row>
    <row r="365" spans="1:20" ht="15.75" thickBot="1" x14ac:dyDescent="0.3">
      <c r="A365" s="104" t="s">
        <v>548</v>
      </c>
      <c r="B365" s="104"/>
      <c r="C365" s="104"/>
      <c r="D365" s="104"/>
      <c r="E365" s="11"/>
      <c r="F365" s="11"/>
      <c r="G365" s="11"/>
      <c r="H365" s="11"/>
      <c r="I365" s="11"/>
      <c r="J365" s="11"/>
      <c r="K365" s="11"/>
      <c r="L365" s="11"/>
      <c r="M365" s="18"/>
      <c r="N365" s="11"/>
      <c r="O365" s="11"/>
    </row>
    <row r="366" spans="1:20" x14ac:dyDescent="0.25">
      <c r="A366" s="37"/>
      <c r="B366" s="45" t="s">
        <v>52</v>
      </c>
      <c r="C366" s="32"/>
      <c r="D366" s="32"/>
      <c r="E366" s="13" t="s">
        <v>2</v>
      </c>
      <c r="F366" s="14" t="s">
        <v>3</v>
      </c>
      <c r="G366" s="15" t="s">
        <v>4</v>
      </c>
      <c r="H366" s="42" t="s">
        <v>403</v>
      </c>
      <c r="I366" s="53" t="s">
        <v>559</v>
      </c>
      <c r="J366" s="13" t="s">
        <v>558</v>
      </c>
      <c r="K366" s="60" t="s">
        <v>435</v>
      </c>
      <c r="L366" s="13" t="s">
        <v>558</v>
      </c>
      <c r="M366" s="87" t="s">
        <v>506</v>
      </c>
      <c r="N366" s="13" t="s">
        <v>484</v>
      </c>
      <c r="O366" s="13" t="s">
        <v>450</v>
      </c>
      <c r="P366" s="13" t="s">
        <v>429</v>
      </c>
    </row>
    <row r="367" spans="1:20" ht="15.75" thickBot="1" x14ac:dyDescent="0.3">
      <c r="A367" s="38" t="s">
        <v>52</v>
      </c>
      <c r="B367" s="38" t="s">
        <v>53</v>
      </c>
      <c r="C367" s="33"/>
      <c r="D367" s="33"/>
      <c r="E367" s="16" t="s">
        <v>5</v>
      </c>
      <c r="F367" s="16" t="s">
        <v>5</v>
      </c>
      <c r="G367" s="16" t="s">
        <v>5</v>
      </c>
      <c r="H367" s="43" t="s">
        <v>568</v>
      </c>
      <c r="I367" s="16" t="s">
        <v>430</v>
      </c>
      <c r="J367" s="16" t="s">
        <v>430</v>
      </c>
      <c r="K367" s="61" t="s">
        <v>560</v>
      </c>
      <c r="L367" s="16" t="s">
        <v>431</v>
      </c>
      <c r="M367" s="86" t="s">
        <v>431</v>
      </c>
      <c r="N367" s="16" t="s">
        <v>431</v>
      </c>
      <c r="O367" s="16" t="s">
        <v>431</v>
      </c>
      <c r="P367" s="16" t="s">
        <v>431</v>
      </c>
    </row>
    <row r="368" spans="1:20" ht="15.75" thickBot="1" x14ac:dyDescent="0.3">
      <c r="A368" s="34" t="s">
        <v>233</v>
      </c>
      <c r="B368" s="98" t="s">
        <v>234</v>
      </c>
      <c r="C368" s="99"/>
      <c r="D368" s="100"/>
      <c r="E368" s="3">
        <v>34315.22</v>
      </c>
      <c r="F368" s="3">
        <v>473.78</v>
      </c>
      <c r="G368" s="2"/>
      <c r="H368" s="2">
        <v>14089.7</v>
      </c>
      <c r="I368" s="2">
        <f t="shared" ref="I368:I369" si="179">SUM(E368:H368)</f>
        <v>48878.7</v>
      </c>
      <c r="J368" s="2">
        <v>69524.53</v>
      </c>
      <c r="K368" s="59">
        <f t="shared" ref="K368:K370" si="180">SUM(I368/J368)-1</f>
        <v>-0.29695749111860237</v>
      </c>
      <c r="L368" s="2">
        <v>69524.53</v>
      </c>
      <c r="M368" s="41">
        <v>80071.509999999995</v>
      </c>
      <c r="N368" s="2">
        <v>97516.14</v>
      </c>
      <c r="O368" s="2">
        <v>155727.97</v>
      </c>
      <c r="P368" s="2">
        <v>145567.85999999999</v>
      </c>
    </row>
    <row r="369" spans="1:16" ht="15.75" thickBot="1" x14ac:dyDescent="0.3">
      <c r="A369" s="34" t="s">
        <v>268</v>
      </c>
      <c r="B369" s="95" t="s">
        <v>269</v>
      </c>
      <c r="C369" s="96"/>
      <c r="D369" s="97"/>
      <c r="E369" s="3"/>
      <c r="F369" s="3"/>
      <c r="G369" s="2"/>
      <c r="H369" s="2"/>
      <c r="I369" s="2">
        <f t="shared" si="179"/>
        <v>0</v>
      </c>
      <c r="J369" s="2"/>
      <c r="K369" s="59"/>
      <c r="L369" s="2"/>
      <c r="M369" s="41"/>
      <c r="N369" s="2"/>
      <c r="O369" s="2"/>
      <c r="P369" s="2"/>
    </row>
    <row r="370" spans="1:16" ht="15.75" thickBot="1" x14ac:dyDescent="0.3">
      <c r="A370" s="30" t="s">
        <v>549</v>
      </c>
      <c r="B370" s="46"/>
      <c r="C370" s="31"/>
      <c r="D370" s="31"/>
      <c r="E370" s="4">
        <f>SUM(E368:E369)</f>
        <v>34315.22</v>
      </c>
      <c r="F370" s="4">
        <f t="shared" ref="F370:I370" si="181">SUM(F368:F369)</f>
        <v>473.78</v>
      </c>
      <c r="G370" s="4">
        <f t="shared" si="181"/>
        <v>0</v>
      </c>
      <c r="H370" s="4">
        <f>SUM(H368:H369)</f>
        <v>14089.7</v>
      </c>
      <c r="I370" s="4">
        <f t="shared" si="181"/>
        <v>48878.7</v>
      </c>
      <c r="J370" s="4">
        <f>SUM(J368:J369)</f>
        <v>69524.53</v>
      </c>
      <c r="K370" s="65">
        <f t="shared" si="180"/>
        <v>-0.29695749111860237</v>
      </c>
      <c r="L370" s="4">
        <f>SUM(L368:L369)</f>
        <v>69524.53</v>
      </c>
      <c r="M370" s="64">
        <f>SUM(M368:M369)</f>
        <v>80071.509999999995</v>
      </c>
      <c r="N370" s="4">
        <f>SUM(N368:N369)</f>
        <v>97516.14</v>
      </c>
      <c r="O370" s="4">
        <f>SUM(O368:O369)</f>
        <v>155727.97</v>
      </c>
      <c r="P370" s="4">
        <f>SUM(P368:P369)</f>
        <v>145567.85999999999</v>
      </c>
    </row>
    <row r="371" spans="1:16" ht="15.75" thickBot="1" x14ac:dyDescent="0.3">
      <c r="A371" s="36" t="s">
        <v>44</v>
      </c>
      <c r="B371" s="10"/>
      <c r="C371" s="28"/>
      <c r="D371" s="28"/>
      <c r="E371" s="11"/>
      <c r="F371" s="11"/>
      <c r="G371" s="11"/>
      <c r="H371" s="11"/>
      <c r="I371" s="11"/>
      <c r="J371" s="11"/>
      <c r="K371" s="11"/>
      <c r="L371" s="11"/>
      <c r="M371" s="18"/>
      <c r="N371" s="11"/>
      <c r="O371" s="11"/>
    </row>
    <row r="372" spans="1:16" x14ac:dyDescent="0.25">
      <c r="A372" s="37"/>
      <c r="B372" s="45" t="s">
        <v>52</v>
      </c>
      <c r="C372" s="32"/>
      <c r="D372" s="32"/>
      <c r="E372" s="13" t="s">
        <v>2</v>
      </c>
      <c r="F372" s="14" t="s">
        <v>3</v>
      </c>
      <c r="G372" s="15" t="s">
        <v>4</v>
      </c>
      <c r="H372" s="42" t="s">
        <v>403</v>
      </c>
      <c r="I372" s="53" t="s">
        <v>559</v>
      </c>
      <c r="J372" s="13" t="s">
        <v>558</v>
      </c>
      <c r="K372" s="60" t="s">
        <v>435</v>
      </c>
      <c r="L372" s="13" t="s">
        <v>558</v>
      </c>
      <c r="M372" s="87" t="s">
        <v>506</v>
      </c>
      <c r="N372" s="13" t="s">
        <v>484</v>
      </c>
      <c r="O372" s="13" t="s">
        <v>450</v>
      </c>
      <c r="P372" s="13" t="s">
        <v>429</v>
      </c>
    </row>
    <row r="373" spans="1:16" ht="15.75" thickBot="1" x14ac:dyDescent="0.3">
      <c r="A373" s="38" t="s">
        <v>52</v>
      </c>
      <c r="B373" s="38" t="s">
        <v>53</v>
      </c>
      <c r="C373" s="33"/>
      <c r="D373" s="33"/>
      <c r="E373" s="16" t="s">
        <v>5</v>
      </c>
      <c r="F373" s="16" t="s">
        <v>5</v>
      </c>
      <c r="G373" s="16" t="s">
        <v>5</v>
      </c>
      <c r="H373" s="43" t="s">
        <v>568</v>
      </c>
      <c r="I373" s="16" t="s">
        <v>430</v>
      </c>
      <c r="J373" s="16" t="s">
        <v>430</v>
      </c>
      <c r="K373" s="61" t="s">
        <v>560</v>
      </c>
      <c r="L373" s="16" t="s">
        <v>431</v>
      </c>
      <c r="M373" s="86" t="s">
        <v>431</v>
      </c>
      <c r="N373" s="16" t="s">
        <v>431</v>
      </c>
      <c r="O373" s="16" t="s">
        <v>431</v>
      </c>
      <c r="P373" s="16" t="s">
        <v>431</v>
      </c>
    </row>
    <row r="374" spans="1:16" ht="15.75" thickBot="1" x14ac:dyDescent="0.3">
      <c r="A374" s="34" t="s">
        <v>235</v>
      </c>
      <c r="B374" s="98" t="s">
        <v>236</v>
      </c>
      <c r="C374" s="99"/>
      <c r="D374" s="100"/>
      <c r="E374" s="3">
        <v>297.22000000000003</v>
      </c>
      <c r="F374" s="3"/>
      <c r="G374" s="2"/>
      <c r="H374" s="2"/>
      <c r="I374" s="2">
        <f t="shared" ref="I374:I376" si="182">SUM(E374:H374)</f>
        <v>297.22000000000003</v>
      </c>
      <c r="J374" s="2">
        <v>7137.33</v>
      </c>
      <c r="K374" s="59"/>
      <c r="L374" s="2">
        <v>7137.33</v>
      </c>
      <c r="M374" s="41">
        <v>17852.189999999999</v>
      </c>
      <c r="N374" s="2">
        <v>12874.36</v>
      </c>
      <c r="O374" s="2">
        <v>16305.5</v>
      </c>
      <c r="P374" s="2">
        <v>22812.17</v>
      </c>
    </row>
    <row r="375" spans="1:16" ht="15.75" thickBot="1" x14ac:dyDescent="0.3">
      <c r="A375" s="34" t="s">
        <v>373</v>
      </c>
      <c r="B375" s="34" t="s">
        <v>374</v>
      </c>
      <c r="C375" s="35"/>
      <c r="D375" s="35"/>
      <c r="E375" s="3"/>
      <c r="F375" s="3"/>
      <c r="G375" s="2"/>
      <c r="H375" s="2"/>
      <c r="I375" s="2">
        <f t="shared" si="182"/>
        <v>0</v>
      </c>
      <c r="J375" s="2">
        <v>5286.81</v>
      </c>
      <c r="K375" s="59">
        <f t="shared" ref="K375:K377" si="183">SUM(I375/J375)-1</f>
        <v>-1</v>
      </c>
      <c r="L375" s="2">
        <v>5286.81</v>
      </c>
      <c r="M375" s="41">
        <v>2588.12</v>
      </c>
      <c r="N375" s="2">
        <v>4789.7700000000004</v>
      </c>
      <c r="O375" s="2">
        <v>5714.51</v>
      </c>
      <c r="P375" s="2">
        <v>8997.31</v>
      </c>
    </row>
    <row r="376" spans="1:16" ht="15.75" thickBot="1" x14ac:dyDescent="0.3">
      <c r="A376" s="34" t="s">
        <v>237</v>
      </c>
      <c r="B376" s="34" t="s">
        <v>238</v>
      </c>
      <c r="C376" s="35"/>
      <c r="D376" s="35"/>
      <c r="E376" s="3">
        <v>424.94</v>
      </c>
      <c r="F376" s="3"/>
      <c r="G376" s="2"/>
      <c r="H376" s="2"/>
      <c r="I376" s="2">
        <f t="shared" si="182"/>
        <v>424.94</v>
      </c>
      <c r="J376" s="2">
        <v>4659.82</v>
      </c>
      <c r="K376" s="59">
        <f t="shared" si="183"/>
        <v>-0.90880763634646833</v>
      </c>
      <c r="L376" s="2">
        <v>4659.82</v>
      </c>
      <c r="M376" s="41">
        <v>26517.86</v>
      </c>
      <c r="N376" s="2">
        <v>18492.939999999999</v>
      </c>
      <c r="O376" s="2">
        <v>20669.310000000001</v>
      </c>
      <c r="P376" s="2">
        <v>23493.47</v>
      </c>
    </row>
    <row r="377" spans="1:16" ht="15.75" thickBot="1" x14ac:dyDescent="0.3">
      <c r="A377" s="30" t="s">
        <v>45</v>
      </c>
      <c r="B377" s="46"/>
      <c r="C377" s="31"/>
      <c r="D377" s="31"/>
      <c r="E377" s="4">
        <f>SUM(E374:E376)</f>
        <v>722.16000000000008</v>
      </c>
      <c r="F377" s="4">
        <f t="shared" ref="F377:I377" si="184">SUM(F374:F376)</f>
        <v>0</v>
      </c>
      <c r="G377" s="4">
        <f t="shared" si="184"/>
        <v>0</v>
      </c>
      <c r="H377" s="4">
        <f>SUM(H374:H376)</f>
        <v>0</v>
      </c>
      <c r="I377" s="4">
        <f t="shared" si="184"/>
        <v>722.16000000000008</v>
      </c>
      <c r="J377" s="4">
        <f>SUM(J374:J376)</f>
        <v>17083.96</v>
      </c>
      <c r="K377" s="65">
        <f t="shared" si="183"/>
        <v>-0.95772877014462687</v>
      </c>
      <c r="L377" s="4">
        <f>SUM(L374:L376)</f>
        <v>17083.96</v>
      </c>
      <c r="M377" s="64">
        <f>SUM(M374:M376)</f>
        <v>46958.17</v>
      </c>
      <c r="N377" s="4">
        <f>SUM(N374:N376)</f>
        <v>36157.07</v>
      </c>
      <c r="O377" s="4">
        <f>SUM(O374:O376)</f>
        <v>42689.320000000007</v>
      </c>
      <c r="P377" s="4">
        <f>SUM(P374:P376)</f>
        <v>55302.95</v>
      </c>
    </row>
    <row r="378" spans="1:16" ht="15.75" thickBot="1" x14ac:dyDescent="0.3">
      <c r="A378" s="36" t="s">
        <v>344</v>
      </c>
      <c r="B378" s="10"/>
      <c r="C378" s="28"/>
      <c r="D378" s="28"/>
      <c r="E378" s="11"/>
      <c r="F378" s="11"/>
      <c r="G378" s="11"/>
      <c r="H378" s="11"/>
      <c r="I378" s="11"/>
      <c r="J378" s="11"/>
      <c r="K378" s="11"/>
      <c r="L378" s="11"/>
      <c r="M378" s="18"/>
      <c r="N378" s="11"/>
      <c r="O378" s="11"/>
    </row>
    <row r="379" spans="1:16" x14ac:dyDescent="0.25">
      <c r="A379" s="37"/>
      <c r="B379" s="45" t="s">
        <v>52</v>
      </c>
      <c r="C379" s="32"/>
      <c r="D379" s="32"/>
      <c r="E379" s="13" t="s">
        <v>2</v>
      </c>
      <c r="F379" s="14" t="s">
        <v>3</v>
      </c>
      <c r="G379" s="15" t="s">
        <v>4</v>
      </c>
      <c r="H379" s="42" t="s">
        <v>403</v>
      </c>
      <c r="I379" s="53" t="s">
        <v>559</v>
      </c>
      <c r="J379" s="13" t="s">
        <v>558</v>
      </c>
      <c r="K379" s="60" t="s">
        <v>435</v>
      </c>
      <c r="L379" s="13" t="s">
        <v>558</v>
      </c>
      <c r="M379" s="87" t="s">
        <v>506</v>
      </c>
      <c r="N379" s="13" t="s">
        <v>484</v>
      </c>
      <c r="O379" s="13" t="s">
        <v>450</v>
      </c>
      <c r="P379" s="13" t="s">
        <v>429</v>
      </c>
    </row>
    <row r="380" spans="1:16" ht="15.75" thickBot="1" x14ac:dyDescent="0.3">
      <c r="A380" s="38" t="s">
        <v>52</v>
      </c>
      <c r="B380" s="38" t="s">
        <v>53</v>
      </c>
      <c r="C380" s="33"/>
      <c r="D380" s="33"/>
      <c r="E380" s="16" t="s">
        <v>5</v>
      </c>
      <c r="F380" s="16" t="s">
        <v>5</v>
      </c>
      <c r="G380" s="16" t="s">
        <v>5</v>
      </c>
      <c r="H380" s="43" t="s">
        <v>568</v>
      </c>
      <c r="I380" s="16" t="s">
        <v>430</v>
      </c>
      <c r="J380" s="16" t="s">
        <v>430</v>
      </c>
      <c r="K380" s="61" t="s">
        <v>560</v>
      </c>
      <c r="L380" s="16" t="s">
        <v>431</v>
      </c>
      <c r="M380" s="86" t="s">
        <v>431</v>
      </c>
      <c r="N380" s="16" t="s">
        <v>431</v>
      </c>
      <c r="O380" s="16" t="s">
        <v>431</v>
      </c>
      <c r="P380" s="16" t="s">
        <v>431</v>
      </c>
    </row>
    <row r="381" spans="1:16" ht="15.75" thickBot="1" x14ac:dyDescent="0.3">
      <c r="A381" s="34" t="s">
        <v>325</v>
      </c>
      <c r="B381" s="34" t="s">
        <v>326</v>
      </c>
      <c r="C381" s="35"/>
      <c r="D381" s="35"/>
      <c r="E381" s="3"/>
      <c r="F381" s="3"/>
      <c r="G381" s="2"/>
      <c r="H381" s="2"/>
      <c r="I381" s="2">
        <f t="shared" ref="I381:I387" si="185">SUM(E381:H381)</f>
        <v>0</v>
      </c>
      <c r="J381" s="2">
        <v>1264.9100000000001</v>
      </c>
      <c r="K381" s="59"/>
      <c r="L381" s="2">
        <v>1264.9100000000001</v>
      </c>
      <c r="M381" s="41">
        <v>16060.42</v>
      </c>
      <c r="N381" s="2">
        <v>3108.18</v>
      </c>
      <c r="O381" s="2">
        <v>7194.09</v>
      </c>
      <c r="P381" s="2">
        <v>32725</v>
      </c>
    </row>
    <row r="382" spans="1:16" ht="15.75" thickBot="1" x14ac:dyDescent="0.3">
      <c r="A382" s="34" t="s">
        <v>239</v>
      </c>
      <c r="B382" s="95" t="s">
        <v>240</v>
      </c>
      <c r="C382" s="96"/>
      <c r="D382" s="97"/>
      <c r="E382" s="3">
        <v>240</v>
      </c>
      <c r="F382" s="3">
        <v>4367.0600000000004</v>
      </c>
      <c r="G382" s="2"/>
      <c r="H382" s="2">
        <v>12783.72</v>
      </c>
      <c r="I382" s="2">
        <f t="shared" si="185"/>
        <v>17390.78</v>
      </c>
      <c r="J382" s="2">
        <v>58270.49</v>
      </c>
      <c r="K382" s="59">
        <f t="shared" ref="K382:K388" si="186">SUM(I382/J382)-1</f>
        <v>-0.70155081929120555</v>
      </c>
      <c r="L382" s="2">
        <v>58270.49</v>
      </c>
      <c r="M382" s="41">
        <v>102127.4</v>
      </c>
      <c r="N382" s="2">
        <v>97959.6</v>
      </c>
      <c r="O382" s="2">
        <v>131385.5</v>
      </c>
      <c r="P382" s="2">
        <v>78060.899999999994</v>
      </c>
    </row>
    <row r="383" spans="1:16" ht="15.75" thickBot="1" x14ac:dyDescent="0.3">
      <c r="A383" s="34" t="s">
        <v>416</v>
      </c>
      <c r="B383" s="95" t="s">
        <v>417</v>
      </c>
      <c r="C383" s="96"/>
      <c r="D383" s="97"/>
      <c r="E383" s="3"/>
      <c r="F383" s="3"/>
      <c r="G383" s="2"/>
      <c r="H383" s="2"/>
      <c r="I383" s="2"/>
      <c r="J383" s="2">
        <v>0</v>
      </c>
      <c r="K383" s="59"/>
      <c r="L383" s="2">
        <v>0</v>
      </c>
      <c r="M383" s="41">
        <v>0</v>
      </c>
      <c r="N383" s="2">
        <v>0</v>
      </c>
      <c r="O383" s="2">
        <v>50</v>
      </c>
      <c r="P383" s="2">
        <v>1741.01</v>
      </c>
    </row>
    <row r="384" spans="1:16" ht="15.75" thickBot="1" x14ac:dyDescent="0.3">
      <c r="A384" s="34" t="s">
        <v>365</v>
      </c>
      <c r="B384" s="95" t="s">
        <v>366</v>
      </c>
      <c r="C384" s="96"/>
      <c r="D384" s="97"/>
      <c r="E384" s="3"/>
      <c r="F384" s="3"/>
      <c r="G384" s="2"/>
      <c r="H384" s="2"/>
      <c r="I384" s="2">
        <f t="shared" si="185"/>
        <v>0</v>
      </c>
      <c r="J384" s="2"/>
      <c r="K384" s="59"/>
      <c r="L384" s="2"/>
      <c r="M384" s="41">
        <v>3458.96</v>
      </c>
      <c r="N384" s="2">
        <v>3122.04</v>
      </c>
      <c r="O384" s="2">
        <v>3211.69</v>
      </c>
      <c r="P384" s="2">
        <v>4839.43</v>
      </c>
    </row>
    <row r="385" spans="1:16" ht="15.75" thickBot="1" x14ac:dyDescent="0.3">
      <c r="A385" s="34" t="s">
        <v>379</v>
      </c>
      <c r="B385" s="95" t="s">
        <v>380</v>
      </c>
      <c r="C385" s="96"/>
      <c r="D385" s="97"/>
      <c r="E385" s="3">
        <v>12308.41</v>
      </c>
      <c r="F385" s="3">
        <v>39119.54</v>
      </c>
      <c r="G385" s="2"/>
      <c r="H385" s="2">
        <v>42767.63</v>
      </c>
      <c r="I385" s="2">
        <f t="shared" ref="I385:I386" si="187">SUM(E385:H385)</f>
        <v>94195.579999999987</v>
      </c>
      <c r="J385" s="2">
        <v>87907.53</v>
      </c>
      <c r="K385" s="59">
        <f t="shared" si="186"/>
        <v>7.1530277326640634E-2</v>
      </c>
      <c r="L385" s="2">
        <v>87907.53</v>
      </c>
      <c r="M385" s="41">
        <v>110048.11</v>
      </c>
      <c r="N385" s="2">
        <v>20695.23</v>
      </c>
      <c r="O385" s="2">
        <v>56997.8</v>
      </c>
      <c r="P385" s="2">
        <v>37225.24</v>
      </c>
    </row>
    <row r="386" spans="1:16" ht="15.75" thickBot="1" x14ac:dyDescent="0.3">
      <c r="A386" s="34" t="s">
        <v>427</v>
      </c>
      <c r="B386" s="34" t="s">
        <v>428</v>
      </c>
      <c r="C386" s="35"/>
      <c r="D386" s="35"/>
      <c r="E386" s="3"/>
      <c r="F386" s="3">
        <v>6483.21</v>
      </c>
      <c r="G386" s="2"/>
      <c r="H386" s="2"/>
      <c r="I386" s="2">
        <f t="shared" si="187"/>
        <v>6483.21</v>
      </c>
      <c r="J386" s="2">
        <v>13159.98</v>
      </c>
      <c r="K386" s="59">
        <f t="shared" ref="K386:K387" si="188">SUM(I386/J386)-1</f>
        <v>-0.50735411451993084</v>
      </c>
      <c r="L386" s="2">
        <v>13159.98</v>
      </c>
      <c r="M386" s="41">
        <v>19883.86</v>
      </c>
      <c r="N386" s="2">
        <v>18760.349999999999</v>
      </c>
      <c r="O386" s="2">
        <v>10882.61</v>
      </c>
      <c r="P386" s="2">
        <v>0</v>
      </c>
    </row>
    <row r="387" spans="1:16" ht="15.75" thickBot="1" x14ac:dyDescent="0.3">
      <c r="A387" s="34" t="s">
        <v>505</v>
      </c>
      <c r="B387" s="34" t="s">
        <v>531</v>
      </c>
      <c r="C387" s="35"/>
      <c r="D387" s="35"/>
      <c r="E387" s="3"/>
      <c r="F387" s="3"/>
      <c r="G387" s="2"/>
      <c r="H387" s="2"/>
      <c r="I387" s="2">
        <f t="shared" si="185"/>
        <v>0</v>
      </c>
      <c r="J387" s="2">
        <v>3929.3</v>
      </c>
      <c r="K387" s="59">
        <f t="shared" si="188"/>
        <v>-1</v>
      </c>
      <c r="L387" s="2">
        <v>3929.3</v>
      </c>
      <c r="M387" s="41">
        <v>2870.54</v>
      </c>
      <c r="N387" s="2"/>
      <c r="O387" s="2"/>
      <c r="P387" s="2">
        <v>0</v>
      </c>
    </row>
    <row r="388" spans="1:16" ht="15.75" thickBot="1" x14ac:dyDescent="0.3">
      <c r="A388" s="30" t="s">
        <v>345</v>
      </c>
      <c r="B388" s="46"/>
      <c r="C388" s="31"/>
      <c r="D388" s="31"/>
      <c r="E388" s="4">
        <f>SUM(E381:E387)</f>
        <v>12548.41</v>
      </c>
      <c r="F388" s="4">
        <f t="shared" ref="F388:I388" si="189">SUM(F381:F387)</f>
        <v>49969.81</v>
      </c>
      <c r="G388" s="4">
        <f t="shared" si="189"/>
        <v>0</v>
      </c>
      <c r="H388" s="4">
        <f>SUM(H381:H387)</f>
        <v>55551.35</v>
      </c>
      <c r="I388" s="4">
        <f t="shared" si="189"/>
        <v>118069.56999999999</v>
      </c>
      <c r="J388" s="4">
        <f>SUM(J381:J387)</f>
        <v>164532.21</v>
      </c>
      <c r="K388" s="65">
        <f t="shared" si="186"/>
        <v>-0.28239236560427894</v>
      </c>
      <c r="L388" s="4">
        <f>SUM(L381:L387)</f>
        <v>164532.21</v>
      </c>
      <c r="M388" s="64">
        <f>SUM(M381:M387)</f>
        <v>254449.29</v>
      </c>
      <c r="N388" s="4">
        <f>SUM(N381:N387)</f>
        <v>143645.4</v>
      </c>
      <c r="O388" s="4">
        <f>SUM(O381:O387)</f>
        <v>209721.69</v>
      </c>
      <c r="P388" s="4">
        <f>SUM(P381:P387)</f>
        <v>154591.57999999999</v>
      </c>
    </row>
    <row r="389" spans="1:16" ht="15.75" thickBot="1" x14ac:dyDescent="0.3">
      <c r="A389" s="36" t="s">
        <v>46</v>
      </c>
      <c r="B389" s="10"/>
      <c r="C389" s="28"/>
      <c r="D389" s="28"/>
      <c r="E389" s="11"/>
      <c r="F389" s="11"/>
      <c r="G389" s="11"/>
      <c r="H389" s="11"/>
      <c r="I389" s="11"/>
      <c r="J389" s="11"/>
      <c r="K389" s="11"/>
      <c r="L389" s="11"/>
      <c r="M389" s="18"/>
      <c r="N389" s="11"/>
      <c r="O389" s="11"/>
    </row>
    <row r="390" spans="1:16" x14ac:dyDescent="0.25">
      <c r="A390" s="37"/>
      <c r="B390" s="45" t="s">
        <v>52</v>
      </c>
      <c r="C390" s="32"/>
      <c r="D390" s="32"/>
      <c r="E390" s="13" t="s">
        <v>2</v>
      </c>
      <c r="F390" s="14" t="s">
        <v>3</v>
      </c>
      <c r="G390" s="15" t="s">
        <v>4</v>
      </c>
      <c r="H390" s="42" t="s">
        <v>403</v>
      </c>
      <c r="I390" s="53" t="s">
        <v>559</v>
      </c>
      <c r="J390" s="13" t="s">
        <v>558</v>
      </c>
      <c r="K390" s="60" t="s">
        <v>435</v>
      </c>
      <c r="L390" s="13" t="s">
        <v>558</v>
      </c>
      <c r="M390" s="87" t="s">
        <v>506</v>
      </c>
      <c r="N390" s="13" t="s">
        <v>484</v>
      </c>
      <c r="O390" s="13" t="s">
        <v>450</v>
      </c>
      <c r="P390" s="13" t="s">
        <v>429</v>
      </c>
    </row>
    <row r="391" spans="1:16" ht="15.75" thickBot="1" x14ac:dyDescent="0.3">
      <c r="A391" s="38" t="s">
        <v>52</v>
      </c>
      <c r="B391" s="38" t="s">
        <v>53</v>
      </c>
      <c r="C391" s="33"/>
      <c r="D391" s="33"/>
      <c r="E391" s="16" t="s">
        <v>5</v>
      </c>
      <c r="F391" s="16" t="s">
        <v>5</v>
      </c>
      <c r="G391" s="16" t="s">
        <v>5</v>
      </c>
      <c r="H391" s="43" t="s">
        <v>568</v>
      </c>
      <c r="I391" s="16" t="s">
        <v>430</v>
      </c>
      <c r="J391" s="16" t="s">
        <v>430</v>
      </c>
      <c r="K391" s="61" t="s">
        <v>560</v>
      </c>
      <c r="L391" s="16" t="s">
        <v>431</v>
      </c>
      <c r="M391" s="86" t="s">
        <v>431</v>
      </c>
      <c r="N391" s="16" t="s">
        <v>431</v>
      </c>
      <c r="O391" s="16" t="s">
        <v>431</v>
      </c>
      <c r="P391" s="16" t="s">
        <v>431</v>
      </c>
    </row>
    <row r="392" spans="1:16" ht="15.75" thickBot="1" x14ac:dyDescent="0.3">
      <c r="A392" s="34" t="s">
        <v>241</v>
      </c>
      <c r="B392" s="98" t="s">
        <v>242</v>
      </c>
      <c r="C392" s="99"/>
      <c r="D392" s="100"/>
      <c r="E392" s="3">
        <v>995.69</v>
      </c>
      <c r="F392" s="3"/>
      <c r="G392" s="2"/>
      <c r="H392" s="2"/>
      <c r="I392" s="2">
        <f>SUM(E392:H392)</f>
        <v>995.69</v>
      </c>
      <c r="J392" s="2">
        <v>31955.21</v>
      </c>
      <c r="K392" s="59">
        <f>SUM(I392/J392)-1</f>
        <v>-0.9688410747418027</v>
      </c>
      <c r="L392" s="2">
        <v>31955.21</v>
      </c>
      <c r="M392" s="41">
        <v>117736.05</v>
      </c>
      <c r="N392" s="2">
        <v>61506.080000000002</v>
      </c>
      <c r="O392" s="2">
        <v>59554.53</v>
      </c>
      <c r="P392" s="2">
        <v>67548.78</v>
      </c>
    </row>
    <row r="393" spans="1:16" ht="15.75" thickBot="1" x14ac:dyDescent="0.3">
      <c r="A393" s="30" t="s">
        <v>47</v>
      </c>
      <c r="B393" s="46"/>
      <c r="C393" s="31"/>
      <c r="D393" s="31"/>
      <c r="E393" s="4">
        <f>SUM(E392:E392)</f>
        <v>995.69</v>
      </c>
      <c r="F393" s="4">
        <f>SUM(F392:F392)</f>
        <v>0</v>
      </c>
      <c r="G393" s="4">
        <f>SUM(G392:G392)</f>
        <v>0</v>
      </c>
      <c r="H393" s="4">
        <f>SUM(H392)</f>
        <v>0</v>
      </c>
      <c r="I393" s="4">
        <f>SUM(I392:I392)</f>
        <v>995.69</v>
      </c>
      <c r="J393" s="4">
        <f>SUM(J392)</f>
        <v>31955.21</v>
      </c>
      <c r="K393" s="65">
        <f>SUM(I393/J393)-1</f>
        <v>-0.9688410747418027</v>
      </c>
      <c r="L393" s="4">
        <f>SUM(L392)</f>
        <v>31955.21</v>
      </c>
      <c r="M393" s="64">
        <f>SUM(M392)</f>
        <v>117736.05</v>
      </c>
      <c r="N393" s="4">
        <f>SUM(N392)</f>
        <v>61506.080000000002</v>
      </c>
      <c r="O393" s="4">
        <f>SUM(O392)</f>
        <v>59554.53</v>
      </c>
      <c r="P393" s="4">
        <f>SUM(P392)</f>
        <v>67548.78</v>
      </c>
    </row>
    <row r="394" spans="1:16" ht="15.75" thickBot="1" x14ac:dyDescent="0.3">
      <c r="A394" s="36" t="s">
        <v>48</v>
      </c>
      <c r="B394" s="10"/>
      <c r="C394" s="28"/>
      <c r="D394" s="28"/>
      <c r="E394" s="11"/>
      <c r="F394" s="11"/>
      <c r="G394" s="11"/>
      <c r="H394" s="11"/>
      <c r="I394" s="11"/>
      <c r="J394" s="11"/>
      <c r="K394" s="11"/>
      <c r="L394" s="11"/>
      <c r="M394" s="18"/>
      <c r="N394" s="11"/>
      <c r="O394" s="11"/>
    </row>
    <row r="395" spans="1:16" x14ac:dyDescent="0.25">
      <c r="A395" s="37"/>
      <c r="B395" s="45" t="s">
        <v>52</v>
      </c>
      <c r="C395" s="32"/>
      <c r="D395" s="32"/>
      <c r="E395" s="13" t="s">
        <v>2</v>
      </c>
      <c r="F395" s="14" t="s">
        <v>3</v>
      </c>
      <c r="G395" s="15" t="s">
        <v>4</v>
      </c>
      <c r="H395" s="42" t="s">
        <v>403</v>
      </c>
      <c r="I395" s="53" t="s">
        <v>559</v>
      </c>
      <c r="J395" s="13" t="s">
        <v>558</v>
      </c>
      <c r="K395" s="60" t="s">
        <v>435</v>
      </c>
      <c r="L395" s="13" t="s">
        <v>558</v>
      </c>
      <c r="M395" s="87" t="s">
        <v>506</v>
      </c>
      <c r="N395" s="13" t="s">
        <v>484</v>
      </c>
      <c r="O395" s="13" t="s">
        <v>450</v>
      </c>
      <c r="P395" s="13" t="s">
        <v>429</v>
      </c>
    </row>
    <row r="396" spans="1:16" ht="15.75" thickBot="1" x14ac:dyDescent="0.3">
      <c r="A396" s="38" t="s">
        <v>52</v>
      </c>
      <c r="B396" s="38" t="s">
        <v>53</v>
      </c>
      <c r="C396" s="33"/>
      <c r="D396" s="33"/>
      <c r="E396" s="16" t="s">
        <v>5</v>
      </c>
      <c r="F396" s="16" t="s">
        <v>5</v>
      </c>
      <c r="G396" s="16" t="s">
        <v>5</v>
      </c>
      <c r="H396" s="43" t="s">
        <v>568</v>
      </c>
      <c r="I396" s="16" t="s">
        <v>430</v>
      </c>
      <c r="J396" s="16" t="s">
        <v>430</v>
      </c>
      <c r="K396" s="61" t="s">
        <v>560</v>
      </c>
      <c r="L396" s="16" t="s">
        <v>431</v>
      </c>
      <c r="M396" s="86" t="s">
        <v>431</v>
      </c>
      <c r="N396" s="16" t="s">
        <v>431</v>
      </c>
      <c r="O396" s="16" t="s">
        <v>431</v>
      </c>
      <c r="P396" s="16" t="s">
        <v>431</v>
      </c>
    </row>
    <row r="397" spans="1:16" ht="15.75" thickBot="1" x14ac:dyDescent="0.3">
      <c r="A397" s="34" t="s">
        <v>368</v>
      </c>
      <c r="B397" s="98" t="s">
        <v>367</v>
      </c>
      <c r="C397" s="99"/>
      <c r="D397" s="100"/>
      <c r="E397" s="3">
        <v>3926.02</v>
      </c>
      <c r="F397" s="3">
        <v>4782.46</v>
      </c>
      <c r="G397" s="2"/>
      <c r="H397" s="2">
        <v>158097.66</v>
      </c>
      <c r="I397" s="2">
        <f t="shared" ref="I397:I400" si="190">SUM(E397:H397)</f>
        <v>166806.14000000001</v>
      </c>
      <c r="J397" s="2">
        <v>419205.6</v>
      </c>
      <c r="K397" s="59">
        <f t="shared" ref="K397:K401" si="191">SUM(I397/J397)-1</f>
        <v>-0.60208990528752471</v>
      </c>
      <c r="L397" s="2">
        <v>419205.6</v>
      </c>
      <c r="M397" s="41">
        <v>188706.36</v>
      </c>
      <c r="N397" s="2">
        <v>115875.16</v>
      </c>
      <c r="O397" s="2">
        <v>37100.050000000003</v>
      </c>
      <c r="P397" s="2">
        <v>6501.99</v>
      </c>
    </row>
    <row r="398" spans="1:16" ht="15.75" thickBot="1" x14ac:dyDescent="0.3">
      <c r="A398" s="34" t="s">
        <v>243</v>
      </c>
      <c r="B398" s="95" t="s">
        <v>244</v>
      </c>
      <c r="C398" s="96"/>
      <c r="D398" s="97"/>
      <c r="E398" s="3">
        <v>34144.28</v>
      </c>
      <c r="F398" s="3">
        <v>26734.77</v>
      </c>
      <c r="G398" s="2"/>
      <c r="H398" s="2">
        <v>416124.21</v>
      </c>
      <c r="I398" s="2">
        <f t="shared" si="190"/>
        <v>477003.26</v>
      </c>
      <c r="J398" s="2">
        <v>230415.43</v>
      </c>
      <c r="K398" s="59">
        <f t="shared" si="191"/>
        <v>1.0701880078083312</v>
      </c>
      <c r="L398" s="2">
        <v>230415.43</v>
      </c>
      <c r="M398" s="41">
        <v>1753453.1</v>
      </c>
      <c r="N398" s="2">
        <v>1203252.6100000001</v>
      </c>
      <c r="O398" s="2">
        <v>599295.80000000005</v>
      </c>
      <c r="P398" s="2">
        <v>806061.02</v>
      </c>
    </row>
    <row r="399" spans="1:16" ht="15.75" thickBot="1" x14ac:dyDescent="0.3">
      <c r="A399" s="34" t="s">
        <v>245</v>
      </c>
      <c r="B399" s="95" t="s">
        <v>246</v>
      </c>
      <c r="C399" s="96"/>
      <c r="D399" s="97"/>
      <c r="E399" s="3">
        <v>221022.58</v>
      </c>
      <c r="F399" s="3">
        <v>243583.65</v>
      </c>
      <c r="G399" s="2">
        <v>9810.08</v>
      </c>
      <c r="H399" s="2">
        <v>3022159.23</v>
      </c>
      <c r="I399" s="2">
        <f t="shared" si="190"/>
        <v>3496575.54</v>
      </c>
      <c r="J399" s="2">
        <v>4404864.01</v>
      </c>
      <c r="K399" s="59">
        <f t="shared" si="191"/>
        <v>-0.20620125114827315</v>
      </c>
      <c r="L399" s="2">
        <v>4404864.01</v>
      </c>
      <c r="M399" s="41">
        <v>5432466.3899999997</v>
      </c>
      <c r="N399" s="2">
        <v>5262135.6100000003</v>
      </c>
      <c r="O399" s="2">
        <v>4281392.13</v>
      </c>
      <c r="P399" s="2">
        <v>4104046.04</v>
      </c>
    </row>
    <row r="400" spans="1:16" ht="15.75" thickBot="1" x14ac:dyDescent="0.3">
      <c r="A400" s="34" t="s">
        <v>247</v>
      </c>
      <c r="B400" s="95" t="s">
        <v>248</v>
      </c>
      <c r="C400" s="96"/>
      <c r="D400" s="97"/>
      <c r="E400" s="5">
        <v>37990.559999999998</v>
      </c>
      <c r="F400" s="3">
        <v>74877.81</v>
      </c>
      <c r="G400" s="2">
        <v>8510.2900000000009</v>
      </c>
      <c r="H400" s="2">
        <v>1323141.7</v>
      </c>
      <c r="I400" s="2">
        <f t="shared" si="190"/>
        <v>1444520.3599999999</v>
      </c>
      <c r="J400" s="2">
        <v>2385716.56</v>
      </c>
      <c r="K400" s="59">
        <f t="shared" si="191"/>
        <v>-0.39451300115886367</v>
      </c>
      <c r="L400" s="2">
        <v>2385716.56</v>
      </c>
      <c r="M400" s="41">
        <v>3030937.79</v>
      </c>
      <c r="N400" s="2">
        <v>2401367.7999999998</v>
      </c>
      <c r="O400" s="2">
        <v>2586437.7200000002</v>
      </c>
      <c r="P400" s="2">
        <v>2214703.62</v>
      </c>
    </row>
    <row r="401" spans="1:16" ht="15.75" thickBot="1" x14ac:dyDescent="0.3">
      <c r="A401" s="30" t="s">
        <v>49</v>
      </c>
      <c r="B401" s="46"/>
      <c r="C401" s="31"/>
      <c r="D401" s="31"/>
      <c r="E401" s="4">
        <f t="shared" ref="E401:I401" si="192">SUM(E397:E400)</f>
        <v>297083.43999999994</v>
      </c>
      <c r="F401" s="4">
        <f t="shared" si="192"/>
        <v>349978.69</v>
      </c>
      <c r="G401" s="4">
        <f t="shared" si="192"/>
        <v>18320.370000000003</v>
      </c>
      <c r="H401" s="4">
        <f>SUM(H397:H400)</f>
        <v>4919522.8</v>
      </c>
      <c r="I401" s="4">
        <f t="shared" si="192"/>
        <v>5584905.2999999998</v>
      </c>
      <c r="J401" s="4">
        <f>SUM(J397:J400)</f>
        <v>7440201.5999999996</v>
      </c>
      <c r="K401" s="65">
        <f t="shared" si="191"/>
        <v>-0.24936102537866711</v>
      </c>
      <c r="L401" s="4">
        <f t="shared" ref="L401" si="193">SUM(L397:L400)</f>
        <v>7440201.5999999996</v>
      </c>
      <c r="M401" s="64">
        <f t="shared" ref="M401" si="194">SUM(M397:M400)</f>
        <v>10405563.640000001</v>
      </c>
      <c r="N401" s="4">
        <f t="shared" ref="N401" si="195">SUM(N397:N400)</f>
        <v>8982631.1799999997</v>
      </c>
      <c r="O401" s="4">
        <f t="shared" ref="O401" si="196">SUM(O397:O400)</f>
        <v>7504225.7000000011</v>
      </c>
      <c r="P401" s="4">
        <f t="shared" ref="P401" si="197">SUM(P397:P400)</f>
        <v>7131312.6699999999</v>
      </c>
    </row>
    <row r="402" spans="1:16" ht="15.75" thickBot="1" x14ac:dyDescent="0.3">
      <c r="A402" s="36" t="s">
        <v>346</v>
      </c>
      <c r="B402" s="10"/>
      <c r="C402" s="28"/>
      <c r="D402" s="28"/>
      <c r="E402" s="11"/>
      <c r="F402" s="11"/>
      <c r="G402" s="11"/>
      <c r="H402" s="11"/>
      <c r="I402" s="11"/>
      <c r="J402" s="11"/>
      <c r="K402" s="11"/>
      <c r="L402" s="11"/>
      <c r="M402" s="18"/>
      <c r="N402" s="11"/>
      <c r="O402" s="11"/>
    </row>
    <row r="403" spans="1:16" x14ac:dyDescent="0.25">
      <c r="A403" s="37"/>
      <c r="B403" s="45" t="s">
        <v>52</v>
      </c>
      <c r="C403" s="32"/>
      <c r="D403" s="32"/>
      <c r="E403" s="13" t="s">
        <v>2</v>
      </c>
      <c r="F403" s="14" t="s">
        <v>3</v>
      </c>
      <c r="G403" s="15" t="s">
        <v>4</v>
      </c>
      <c r="H403" s="42" t="s">
        <v>403</v>
      </c>
      <c r="I403" s="53" t="s">
        <v>559</v>
      </c>
      <c r="J403" s="13" t="s">
        <v>558</v>
      </c>
      <c r="K403" s="60" t="s">
        <v>435</v>
      </c>
      <c r="L403" s="13" t="s">
        <v>558</v>
      </c>
      <c r="M403" s="87" t="s">
        <v>506</v>
      </c>
      <c r="N403" s="13" t="s">
        <v>484</v>
      </c>
      <c r="O403" s="13" t="s">
        <v>450</v>
      </c>
      <c r="P403" s="13" t="s">
        <v>429</v>
      </c>
    </row>
    <row r="404" spans="1:16" ht="15.75" thickBot="1" x14ac:dyDescent="0.3">
      <c r="A404" s="38" t="s">
        <v>52</v>
      </c>
      <c r="B404" s="38" t="s">
        <v>53</v>
      </c>
      <c r="C404" s="33"/>
      <c r="D404" s="33"/>
      <c r="E404" s="16" t="s">
        <v>5</v>
      </c>
      <c r="F404" s="16" t="s">
        <v>5</v>
      </c>
      <c r="G404" s="16" t="s">
        <v>5</v>
      </c>
      <c r="H404" s="43" t="s">
        <v>568</v>
      </c>
      <c r="I404" s="16" t="s">
        <v>430</v>
      </c>
      <c r="J404" s="16" t="s">
        <v>430</v>
      </c>
      <c r="K404" s="61" t="s">
        <v>560</v>
      </c>
      <c r="L404" s="16" t="s">
        <v>431</v>
      </c>
      <c r="M404" s="86" t="s">
        <v>431</v>
      </c>
      <c r="N404" s="16" t="s">
        <v>431</v>
      </c>
      <c r="O404" s="16" t="s">
        <v>431</v>
      </c>
      <c r="P404" s="16" t="s">
        <v>431</v>
      </c>
    </row>
    <row r="405" spans="1:16" ht="15.75" thickBot="1" x14ac:dyDescent="0.3">
      <c r="A405" s="34" t="s">
        <v>249</v>
      </c>
      <c r="B405" s="98" t="s">
        <v>250</v>
      </c>
      <c r="C405" s="99"/>
      <c r="D405" s="100"/>
      <c r="E405" s="3">
        <v>1935.49</v>
      </c>
      <c r="F405" s="3">
        <v>1746.17</v>
      </c>
      <c r="G405" s="2"/>
      <c r="H405" s="2">
        <v>15309.49</v>
      </c>
      <c r="I405" s="2">
        <f t="shared" ref="I405:I408" si="198">SUM(E405:H405)</f>
        <v>18991.150000000001</v>
      </c>
      <c r="J405" s="2">
        <v>143279.64000000001</v>
      </c>
      <c r="K405" s="59">
        <f t="shared" ref="K405:K409" si="199">SUM(I405/J405)-1</f>
        <v>-0.86745395228519562</v>
      </c>
      <c r="L405" s="2">
        <v>143279.64000000001</v>
      </c>
      <c r="M405" s="41">
        <v>296614.12</v>
      </c>
      <c r="N405" s="2">
        <v>185176.98</v>
      </c>
      <c r="O405" s="2">
        <v>302157.87</v>
      </c>
      <c r="P405" s="2">
        <v>326463.14</v>
      </c>
    </row>
    <row r="406" spans="1:16" ht="15.75" thickBot="1" x14ac:dyDescent="0.3">
      <c r="A406" s="34" t="s">
        <v>433</v>
      </c>
      <c r="B406" s="34" t="s">
        <v>434</v>
      </c>
      <c r="C406" s="35"/>
      <c r="D406" s="35"/>
      <c r="E406" s="3">
        <v>830.09</v>
      </c>
      <c r="F406" s="3"/>
      <c r="G406" s="2"/>
      <c r="H406" s="2">
        <v>547.55999999999995</v>
      </c>
      <c r="I406" s="2">
        <f>SUM(E406:H406)</f>
        <v>1377.65</v>
      </c>
      <c r="J406" s="2">
        <v>2528.1999999999998</v>
      </c>
      <c r="K406" s="59">
        <f t="shared" si="199"/>
        <v>-0.45508662289375834</v>
      </c>
      <c r="L406" s="2">
        <v>2528.1999999999998</v>
      </c>
      <c r="M406" s="41">
        <v>5029.2299999999996</v>
      </c>
      <c r="N406" s="2">
        <v>281.95999999999998</v>
      </c>
      <c r="O406" s="2">
        <v>642.63</v>
      </c>
      <c r="P406" s="2">
        <v>0</v>
      </c>
    </row>
    <row r="407" spans="1:16" ht="15.75" thickBot="1" x14ac:dyDescent="0.3">
      <c r="A407" s="34" t="s">
        <v>418</v>
      </c>
      <c r="B407" s="95" t="s">
        <v>419</v>
      </c>
      <c r="C407" s="96"/>
      <c r="D407" s="97"/>
      <c r="E407" s="3"/>
      <c r="F407" s="3"/>
      <c r="G407" s="2"/>
      <c r="H407" s="2"/>
      <c r="I407" s="2">
        <f t="shared" si="198"/>
        <v>0</v>
      </c>
      <c r="J407" s="2"/>
      <c r="K407" s="59"/>
      <c r="L407" s="2"/>
      <c r="M407" s="41"/>
      <c r="N407" s="2"/>
      <c r="O407" s="2">
        <v>9432.7199999999993</v>
      </c>
      <c r="P407" s="2">
        <v>1281.06</v>
      </c>
    </row>
    <row r="408" spans="1:16" ht="15.75" thickBot="1" x14ac:dyDescent="0.3">
      <c r="A408" s="34" t="s">
        <v>251</v>
      </c>
      <c r="B408" s="34" t="s">
        <v>252</v>
      </c>
      <c r="C408" s="35"/>
      <c r="D408" s="35"/>
      <c r="E408" s="3"/>
      <c r="F408" s="3"/>
      <c r="G408" s="2"/>
      <c r="H408" s="2"/>
      <c r="I408" s="2">
        <f t="shared" si="198"/>
        <v>0</v>
      </c>
      <c r="J408" s="2"/>
      <c r="K408" s="59"/>
      <c r="L408" s="2"/>
      <c r="M408" s="41"/>
      <c r="N408" s="2"/>
      <c r="O408" s="2">
        <v>14969.06</v>
      </c>
      <c r="P408" s="2">
        <v>27129.35</v>
      </c>
    </row>
    <row r="409" spans="1:16" ht="15.75" thickBot="1" x14ac:dyDescent="0.3">
      <c r="A409" s="30" t="s">
        <v>50</v>
      </c>
      <c r="B409" s="46"/>
      <c r="C409" s="31"/>
      <c r="D409" s="31"/>
      <c r="E409" s="4">
        <f>SUM(E405:E408)</f>
        <v>2765.58</v>
      </c>
      <c r="F409" s="4">
        <f t="shared" ref="F409:I409" si="200">SUM(F405:F408)</f>
        <v>1746.17</v>
      </c>
      <c r="G409" s="4">
        <f t="shared" si="200"/>
        <v>0</v>
      </c>
      <c r="H409" s="4">
        <f>SUM(H405:H408)</f>
        <v>15857.05</v>
      </c>
      <c r="I409" s="4">
        <f t="shared" si="200"/>
        <v>20368.800000000003</v>
      </c>
      <c r="J409" s="4">
        <f>SUM(J405:J408)</f>
        <v>145807.84000000003</v>
      </c>
      <c r="K409" s="65">
        <f t="shared" si="199"/>
        <v>-0.86030380808055318</v>
      </c>
      <c r="L409" s="4">
        <f>SUM(L405:L408)</f>
        <v>145807.84000000003</v>
      </c>
      <c r="M409" s="64">
        <f>SUM(M405:M408)</f>
        <v>301643.34999999998</v>
      </c>
      <c r="N409" s="4">
        <f>SUM(N405:N408)</f>
        <v>185458.94</v>
      </c>
      <c r="O409" s="4">
        <f>SUM(O405:O408)</f>
        <v>327202.27999999997</v>
      </c>
      <c r="P409" s="4">
        <f>SUM(P405:P408)</f>
        <v>354873.55</v>
      </c>
    </row>
    <row r="410" spans="1:16" ht="15.75" thickBot="1" x14ac:dyDescent="0.3">
      <c r="A410" s="36" t="s">
        <v>347</v>
      </c>
      <c r="B410" s="10"/>
      <c r="C410" s="28"/>
      <c r="D410" s="28"/>
      <c r="E410" s="11"/>
      <c r="F410" s="11"/>
      <c r="G410" s="11"/>
      <c r="H410" s="11"/>
      <c r="I410" s="11"/>
      <c r="J410" s="11"/>
      <c r="K410" s="11"/>
      <c r="L410" s="11"/>
      <c r="M410" s="18"/>
      <c r="N410" s="11"/>
      <c r="O410" s="11"/>
    </row>
    <row r="411" spans="1:16" x14ac:dyDescent="0.25">
      <c r="A411" s="37"/>
      <c r="B411" s="45" t="s">
        <v>52</v>
      </c>
      <c r="C411" s="32"/>
      <c r="D411" s="32"/>
      <c r="E411" s="13" t="s">
        <v>2</v>
      </c>
      <c r="F411" s="14" t="s">
        <v>3</v>
      </c>
      <c r="G411" s="15" t="s">
        <v>4</v>
      </c>
      <c r="H411" s="42" t="s">
        <v>403</v>
      </c>
      <c r="I411" s="53" t="s">
        <v>559</v>
      </c>
      <c r="J411" s="13" t="s">
        <v>558</v>
      </c>
      <c r="K411" s="60" t="s">
        <v>435</v>
      </c>
      <c r="L411" s="13" t="s">
        <v>558</v>
      </c>
      <c r="M411" s="87" t="s">
        <v>506</v>
      </c>
      <c r="N411" s="13" t="s">
        <v>484</v>
      </c>
      <c r="O411" s="13" t="s">
        <v>450</v>
      </c>
      <c r="P411" s="13" t="s">
        <v>429</v>
      </c>
    </row>
    <row r="412" spans="1:16" ht="15.75" thickBot="1" x14ac:dyDescent="0.3">
      <c r="A412" s="38" t="s">
        <v>52</v>
      </c>
      <c r="B412" s="38" t="s">
        <v>53</v>
      </c>
      <c r="C412" s="33"/>
      <c r="D412" s="33"/>
      <c r="E412" s="16" t="s">
        <v>5</v>
      </c>
      <c r="F412" s="16" t="s">
        <v>5</v>
      </c>
      <c r="G412" s="16" t="s">
        <v>5</v>
      </c>
      <c r="H412" s="43" t="s">
        <v>568</v>
      </c>
      <c r="I412" s="16" t="s">
        <v>430</v>
      </c>
      <c r="J412" s="16" t="s">
        <v>430</v>
      </c>
      <c r="K412" s="61" t="s">
        <v>560</v>
      </c>
      <c r="L412" s="16" t="s">
        <v>431</v>
      </c>
      <c r="M412" s="86" t="s">
        <v>431</v>
      </c>
      <c r="N412" s="16" t="s">
        <v>431</v>
      </c>
      <c r="O412" s="16" t="s">
        <v>431</v>
      </c>
      <c r="P412" s="16" t="s">
        <v>431</v>
      </c>
    </row>
    <row r="413" spans="1:16" ht="15.75" thickBot="1" x14ac:dyDescent="0.3">
      <c r="A413" s="34" t="s">
        <v>303</v>
      </c>
      <c r="B413" s="98" t="s">
        <v>304</v>
      </c>
      <c r="C413" s="99"/>
      <c r="D413" s="100"/>
      <c r="E413" s="3"/>
      <c r="F413" s="3"/>
      <c r="G413" s="2"/>
      <c r="H413" s="2"/>
      <c r="I413" s="2">
        <f t="shared" ref="I413:I414" si="201">SUM(E413:H413)</f>
        <v>0</v>
      </c>
      <c r="J413" s="2">
        <v>4302.51</v>
      </c>
      <c r="K413" s="59">
        <f t="shared" ref="K413" si="202">SUM(I413/J413)-1</f>
        <v>-1</v>
      </c>
      <c r="L413" s="2">
        <v>4302.51</v>
      </c>
      <c r="M413" s="41">
        <v>8598.0400000000009</v>
      </c>
      <c r="N413" s="2">
        <v>21369.200000000001</v>
      </c>
      <c r="O413" s="2">
        <v>9101.9</v>
      </c>
      <c r="P413" s="2">
        <v>16991.48</v>
      </c>
    </row>
    <row r="414" spans="1:16" ht="15.75" thickBot="1" x14ac:dyDescent="0.3">
      <c r="A414" s="34" t="s">
        <v>311</v>
      </c>
      <c r="B414" s="95" t="s">
        <v>312</v>
      </c>
      <c r="C414" s="96"/>
      <c r="D414" s="97"/>
      <c r="E414" s="3"/>
      <c r="F414" s="3"/>
      <c r="G414" s="2"/>
      <c r="H414" s="2"/>
      <c r="I414" s="2">
        <f t="shared" si="201"/>
        <v>0</v>
      </c>
      <c r="J414" s="2"/>
      <c r="K414" s="59"/>
      <c r="L414" s="2"/>
      <c r="M414" s="41"/>
      <c r="N414" s="2"/>
      <c r="O414" s="2"/>
      <c r="P414" s="2">
        <v>5787.38</v>
      </c>
    </row>
    <row r="415" spans="1:16" ht="15.75" thickBot="1" x14ac:dyDescent="0.3">
      <c r="A415" s="30" t="s">
        <v>349</v>
      </c>
      <c r="B415" s="46"/>
      <c r="C415" s="31"/>
      <c r="D415" s="31"/>
      <c r="E415" s="4">
        <f>SUM(E413:E414)</f>
        <v>0</v>
      </c>
      <c r="F415" s="4">
        <f t="shared" ref="F415:I415" si="203">SUM(F413:F414)</f>
        <v>0</v>
      </c>
      <c r="G415" s="4">
        <f t="shared" si="203"/>
        <v>0</v>
      </c>
      <c r="H415" s="4">
        <f>SUM(H413:H414)</f>
        <v>0</v>
      </c>
      <c r="I415" s="4">
        <f t="shared" si="203"/>
        <v>0</v>
      </c>
      <c r="J415" s="4">
        <f>SUM(J413:J414)</f>
        <v>4302.51</v>
      </c>
      <c r="K415" s="65">
        <f t="shared" ref="K415" si="204">SUM(I415/J415)-1</f>
        <v>-1</v>
      </c>
      <c r="L415" s="4">
        <f>SUM(L413:L414)</f>
        <v>4302.51</v>
      </c>
      <c r="M415" s="64">
        <f>SUM(M413:M414)</f>
        <v>8598.0400000000009</v>
      </c>
      <c r="N415" s="4">
        <f>SUM(N413:N414)</f>
        <v>21369.200000000001</v>
      </c>
      <c r="O415" s="4">
        <f>SUM(O413:O414)</f>
        <v>9101.9</v>
      </c>
      <c r="P415" s="4">
        <f>SUM(P413:P414)</f>
        <v>22778.86</v>
      </c>
    </row>
    <row r="416" spans="1:16" ht="15.75" thickBot="1" x14ac:dyDescent="0.3">
      <c r="A416" s="21" t="s">
        <v>538</v>
      </c>
      <c r="B416" s="49"/>
      <c r="C416" s="28"/>
      <c r="D416" s="28"/>
      <c r="E416" s="11"/>
      <c r="F416" s="11"/>
      <c r="G416" s="20"/>
      <c r="H416" s="20"/>
      <c r="I416" s="11"/>
      <c r="J416" s="11"/>
      <c r="K416" s="11"/>
      <c r="L416" s="20"/>
      <c r="M416" s="19"/>
      <c r="N416" s="20"/>
      <c r="O416" s="20"/>
    </row>
    <row r="417" spans="1:16" x14ac:dyDescent="0.25">
      <c r="A417" s="37"/>
      <c r="B417" s="45" t="s">
        <v>52</v>
      </c>
      <c r="C417" s="32"/>
      <c r="D417" s="32"/>
      <c r="E417" s="13" t="s">
        <v>2</v>
      </c>
      <c r="F417" s="14" t="s">
        <v>3</v>
      </c>
      <c r="G417" s="15" t="s">
        <v>4</v>
      </c>
      <c r="H417" s="42" t="s">
        <v>403</v>
      </c>
      <c r="I417" s="53" t="s">
        <v>559</v>
      </c>
      <c r="J417" s="13" t="s">
        <v>558</v>
      </c>
      <c r="K417" s="60" t="s">
        <v>435</v>
      </c>
      <c r="L417" s="13" t="s">
        <v>558</v>
      </c>
      <c r="M417" s="87" t="s">
        <v>506</v>
      </c>
      <c r="N417" s="13" t="s">
        <v>484</v>
      </c>
      <c r="O417" s="13" t="s">
        <v>450</v>
      </c>
      <c r="P417" s="13" t="s">
        <v>429</v>
      </c>
    </row>
    <row r="418" spans="1:16" ht="15.75" thickBot="1" x14ac:dyDescent="0.3">
      <c r="A418" s="38" t="s">
        <v>52</v>
      </c>
      <c r="B418" s="38" t="s">
        <v>53</v>
      </c>
      <c r="C418" s="33"/>
      <c r="D418" s="33"/>
      <c r="E418" s="16" t="s">
        <v>5</v>
      </c>
      <c r="F418" s="16" t="s">
        <v>5</v>
      </c>
      <c r="G418" s="16" t="s">
        <v>5</v>
      </c>
      <c r="H418" s="43" t="s">
        <v>568</v>
      </c>
      <c r="I418" s="16" t="s">
        <v>430</v>
      </c>
      <c r="J418" s="16" t="s">
        <v>430</v>
      </c>
      <c r="K418" s="61" t="s">
        <v>560</v>
      </c>
      <c r="L418" s="16" t="s">
        <v>431</v>
      </c>
      <c r="M418" s="86" t="s">
        <v>431</v>
      </c>
      <c r="N418" s="16" t="s">
        <v>431</v>
      </c>
      <c r="O418" s="16" t="s">
        <v>431</v>
      </c>
      <c r="P418" s="16" t="s">
        <v>431</v>
      </c>
    </row>
    <row r="419" spans="1:16" ht="15.75" thickBot="1" x14ac:dyDescent="0.3">
      <c r="A419" s="34" t="s">
        <v>305</v>
      </c>
      <c r="B419" s="98" t="s">
        <v>539</v>
      </c>
      <c r="C419" s="99"/>
      <c r="D419" s="100"/>
      <c r="E419" s="3"/>
      <c r="F419" s="3"/>
      <c r="G419" s="2"/>
      <c r="H419" s="2"/>
      <c r="I419" s="2">
        <f t="shared" ref="I419:I420" si="205">SUM(E419:H419)</f>
        <v>0</v>
      </c>
      <c r="J419" s="2">
        <v>0</v>
      </c>
      <c r="K419" s="59" t="e">
        <f t="shared" ref="K419:K420" si="206">SUM(I419/J419)-1</f>
        <v>#DIV/0!</v>
      </c>
      <c r="L419" s="2"/>
      <c r="M419" s="41">
        <v>6035.27</v>
      </c>
      <c r="N419" s="2">
        <v>2700.28</v>
      </c>
      <c r="O419" s="2">
        <v>1472.49</v>
      </c>
      <c r="P419" s="2">
        <v>3986.56</v>
      </c>
    </row>
    <row r="420" spans="1:16" ht="15.75" thickBot="1" x14ac:dyDescent="0.3">
      <c r="A420" s="34" t="s">
        <v>253</v>
      </c>
      <c r="B420" s="34" t="s">
        <v>254</v>
      </c>
      <c r="C420" s="35"/>
      <c r="D420" s="35"/>
      <c r="E420" s="3"/>
      <c r="F420" s="3"/>
      <c r="G420" s="2"/>
      <c r="H420" s="2"/>
      <c r="I420" s="2">
        <f t="shared" si="205"/>
        <v>0</v>
      </c>
      <c r="J420" s="2">
        <v>0</v>
      </c>
      <c r="K420" s="59" t="e">
        <f t="shared" si="206"/>
        <v>#DIV/0!</v>
      </c>
      <c r="L420" s="2"/>
      <c r="M420" s="41">
        <v>14414.12</v>
      </c>
      <c r="N420" s="2">
        <v>50320.77</v>
      </c>
      <c r="O420" s="2">
        <v>38747.18</v>
      </c>
      <c r="P420" s="2">
        <v>44787.74</v>
      </c>
    </row>
    <row r="421" spans="1:16" ht="15.75" thickBot="1" x14ac:dyDescent="0.3">
      <c r="A421" s="30" t="s">
        <v>540</v>
      </c>
      <c r="B421" s="46"/>
      <c r="C421" s="31"/>
      <c r="D421" s="31"/>
      <c r="E421" s="4">
        <f>SUM(E419:E420)</f>
        <v>0</v>
      </c>
      <c r="F421" s="4">
        <f t="shared" ref="F421:G421" si="207">SUM(F419:F420)</f>
        <v>0</v>
      </c>
      <c r="G421" s="4">
        <f t="shared" si="207"/>
        <v>0</v>
      </c>
      <c r="H421" s="4">
        <f>SUM(H419:H420)</f>
        <v>0</v>
      </c>
      <c r="I421" s="4">
        <f>SUM(I419:I420)</f>
        <v>0</v>
      </c>
      <c r="J421" s="4">
        <f>SUM(J419:J420)</f>
        <v>0</v>
      </c>
      <c r="K421" s="65" t="e">
        <f t="shared" ref="K421" si="208">SUM(I421/J421)-1</f>
        <v>#DIV/0!</v>
      </c>
      <c r="L421" s="4">
        <f>SUM(L419:L420)</f>
        <v>0</v>
      </c>
      <c r="M421" s="64">
        <f>SUM(M419:M420)</f>
        <v>20449.39</v>
      </c>
      <c r="N421" s="4">
        <f>SUM(N419:N420)</f>
        <v>53021.049999999996</v>
      </c>
      <c r="O421" s="4">
        <f>SUM(O419:O420)</f>
        <v>40219.67</v>
      </c>
      <c r="P421" s="4">
        <f>SUM(P419:P420)</f>
        <v>48774.299999999996</v>
      </c>
    </row>
    <row r="422" spans="1:16" ht="15.75" thickBot="1" x14ac:dyDescent="0.3">
      <c r="A422" s="21" t="s">
        <v>399</v>
      </c>
      <c r="B422" s="49"/>
      <c r="C422" s="28"/>
      <c r="D422" s="28"/>
      <c r="E422" s="11"/>
      <c r="F422" s="11"/>
      <c r="G422" s="20"/>
      <c r="H422" s="20"/>
      <c r="I422" s="11"/>
      <c r="J422" s="11"/>
      <c r="K422" s="11"/>
      <c r="L422" s="20"/>
      <c r="M422" s="19"/>
      <c r="N422" s="20"/>
      <c r="O422" s="20"/>
    </row>
    <row r="423" spans="1:16" x14ac:dyDescent="0.25">
      <c r="A423" s="37"/>
      <c r="B423" s="45" t="s">
        <v>52</v>
      </c>
      <c r="C423" s="32"/>
      <c r="D423" s="32"/>
      <c r="E423" s="13" t="s">
        <v>2</v>
      </c>
      <c r="F423" s="14" t="s">
        <v>3</v>
      </c>
      <c r="G423" s="15" t="s">
        <v>4</v>
      </c>
      <c r="H423" s="42" t="s">
        <v>403</v>
      </c>
      <c r="I423" s="53" t="s">
        <v>559</v>
      </c>
      <c r="J423" s="13" t="s">
        <v>558</v>
      </c>
      <c r="K423" s="60" t="s">
        <v>435</v>
      </c>
      <c r="L423" s="13" t="s">
        <v>558</v>
      </c>
      <c r="M423" s="87" t="s">
        <v>506</v>
      </c>
      <c r="N423" s="13" t="s">
        <v>484</v>
      </c>
      <c r="O423" s="13" t="s">
        <v>450</v>
      </c>
      <c r="P423" s="13" t="s">
        <v>429</v>
      </c>
    </row>
    <row r="424" spans="1:16" ht="15.75" thickBot="1" x14ac:dyDescent="0.3">
      <c r="A424" s="38" t="s">
        <v>52</v>
      </c>
      <c r="B424" s="38" t="s">
        <v>53</v>
      </c>
      <c r="C424" s="33"/>
      <c r="D424" s="33"/>
      <c r="E424" s="16" t="s">
        <v>5</v>
      </c>
      <c r="F424" s="16" t="s">
        <v>5</v>
      </c>
      <c r="G424" s="16" t="s">
        <v>5</v>
      </c>
      <c r="H424" s="43" t="s">
        <v>568</v>
      </c>
      <c r="I424" s="16" t="s">
        <v>430</v>
      </c>
      <c r="J424" s="16" t="s">
        <v>430</v>
      </c>
      <c r="K424" s="61" t="s">
        <v>560</v>
      </c>
      <c r="L424" s="16" t="s">
        <v>431</v>
      </c>
      <c r="M424" s="86" t="s">
        <v>431</v>
      </c>
      <c r="N424" s="16" t="s">
        <v>431</v>
      </c>
      <c r="O424" s="16" t="s">
        <v>431</v>
      </c>
      <c r="P424" s="16" t="s">
        <v>431</v>
      </c>
    </row>
    <row r="425" spans="1:16" ht="15.75" thickBot="1" x14ac:dyDescent="0.3">
      <c r="A425" s="34" t="s">
        <v>400</v>
      </c>
      <c r="B425" s="98" t="s">
        <v>401</v>
      </c>
      <c r="C425" s="99"/>
      <c r="D425" s="100"/>
      <c r="E425" s="3"/>
      <c r="F425" s="3">
        <v>0</v>
      </c>
      <c r="G425" s="2">
        <v>0</v>
      </c>
      <c r="H425" s="2">
        <v>0</v>
      </c>
      <c r="I425" s="2">
        <f>SUM(E425:H425)</f>
        <v>0</v>
      </c>
      <c r="J425" s="2">
        <v>-63.17</v>
      </c>
      <c r="K425" s="59"/>
      <c r="L425" s="2">
        <v>-63.17</v>
      </c>
      <c r="M425" s="41">
        <v>0</v>
      </c>
      <c r="N425" s="2">
        <v>0</v>
      </c>
      <c r="O425" s="2">
        <v>0</v>
      </c>
      <c r="P425" s="2">
        <v>25558.1</v>
      </c>
    </row>
    <row r="426" spans="1:16" ht="15.75" thickBot="1" x14ac:dyDescent="0.3">
      <c r="A426" s="30" t="s">
        <v>402</v>
      </c>
      <c r="B426" s="46"/>
      <c r="C426" s="31"/>
      <c r="D426" s="31"/>
      <c r="E426" s="4">
        <f>SUM(E425)</f>
        <v>0</v>
      </c>
      <c r="F426" s="4">
        <f t="shared" ref="F426:I426" si="209">SUM(F425)</f>
        <v>0</v>
      </c>
      <c r="G426" s="4">
        <f t="shared" si="209"/>
        <v>0</v>
      </c>
      <c r="H426" s="4">
        <f>SUM(H425)</f>
        <v>0</v>
      </c>
      <c r="I426" s="4">
        <f t="shared" si="209"/>
        <v>0</v>
      </c>
      <c r="J426" s="4">
        <f>SUM(J425)</f>
        <v>-63.17</v>
      </c>
      <c r="K426" s="4"/>
      <c r="L426" s="4">
        <f>SUM(L425)</f>
        <v>-63.17</v>
      </c>
      <c r="M426" s="64">
        <f>SUM(M425)</f>
        <v>0</v>
      </c>
      <c r="N426" s="4">
        <f>SUM(N425)</f>
        <v>0</v>
      </c>
      <c r="O426" s="4">
        <f>SUM(O425)</f>
        <v>0</v>
      </c>
      <c r="P426" s="4">
        <f>SUM(P425)</f>
        <v>25558.1</v>
      </c>
    </row>
    <row r="427" spans="1:16" ht="15.75" thickBot="1" x14ac:dyDescent="0.3">
      <c r="A427" s="21" t="s">
        <v>348</v>
      </c>
      <c r="B427" s="49"/>
      <c r="C427" s="28"/>
      <c r="D427" s="28"/>
      <c r="E427" s="11"/>
      <c r="F427" s="11"/>
      <c r="G427" s="20"/>
      <c r="H427" s="20"/>
      <c r="I427" s="11"/>
      <c r="J427" s="11"/>
      <c r="K427" s="11"/>
      <c r="L427" s="20"/>
      <c r="M427" s="19"/>
      <c r="N427" s="20"/>
      <c r="O427" s="20"/>
    </row>
    <row r="428" spans="1:16" x14ac:dyDescent="0.25">
      <c r="A428" s="37"/>
      <c r="B428" s="45" t="s">
        <v>52</v>
      </c>
      <c r="C428" s="32"/>
      <c r="D428" s="32"/>
      <c r="E428" s="13" t="s">
        <v>2</v>
      </c>
      <c r="F428" s="14" t="s">
        <v>3</v>
      </c>
      <c r="G428" s="15" t="s">
        <v>4</v>
      </c>
      <c r="H428" s="42" t="s">
        <v>403</v>
      </c>
      <c r="I428" s="53" t="s">
        <v>559</v>
      </c>
      <c r="J428" s="13" t="s">
        <v>558</v>
      </c>
      <c r="K428" s="60" t="s">
        <v>435</v>
      </c>
      <c r="L428" s="13" t="s">
        <v>558</v>
      </c>
      <c r="M428" s="87" t="s">
        <v>506</v>
      </c>
      <c r="N428" s="13" t="s">
        <v>484</v>
      </c>
      <c r="O428" s="13" t="s">
        <v>450</v>
      </c>
      <c r="P428" s="13" t="s">
        <v>429</v>
      </c>
    </row>
    <row r="429" spans="1:16" ht="15.75" thickBot="1" x14ac:dyDescent="0.3">
      <c r="A429" s="38" t="s">
        <v>52</v>
      </c>
      <c r="B429" s="38" t="s">
        <v>53</v>
      </c>
      <c r="C429" s="33"/>
      <c r="D429" s="33"/>
      <c r="E429" s="16" t="s">
        <v>5</v>
      </c>
      <c r="F429" s="16" t="s">
        <v>5</v>
      </c>
      <c r="G429" s="16" t="s">
        <v>5</v>
      </c>
      <c r="H429" s="43" t="s">
        <v>568</v>
      </c>
      <c r="I429" s="16" t="s">
        <v>430</v>
      </c>
      <c r="J429" s="16" t="s">
        <v>430</v>
      </c>
      <c r="K429" s="61" t="s">
        <v>560</v>
      </c>
      <c r="L429" s="16" t="s">
        <v>431</v>
      </c>
      <c r="M429" s="86" t="s">
        <v>431</v>
      </c>
      <c r="N429" s="16" t="s">
        <v>431</v>
      </c>
      <c r="O429" s="16" t="s">
        <v>431</v>
      </c>
      <c r="P429" s="16" t="s">
        <v>431</v>
      </c>
    </row>
    <row r="430" spans="1:16" ht="15.75" thickBot="1" x14ac:dyDescent="0.3">
      <c r="A430" s="34" t="s">
        <v>255</v>
      </c>
      <c r="B430" s="98" t="s">
        <v>256</v>
      </c>
      <c r="C430" s="99"/>
      <c r="D430" s="100"/>
      <c r="E430" s="3">
        <v>10845.2</v>
      </c>
      <c r="F430" s="3">
        <v>2477.02</v>
      </c>
      <c r="G430" s="2"/>
      <c r="H430" s="2"/>
      <c r="I430" s="2">
        <f>SUM(E430:H430)</f>
        <v>13322.220000000001</v>
      </c>
      <c r="J430" s="2">
        <v>85667.96</v>
      </c>
      <c r="K430" s="59">
        <f>SUM(I430/J430)-1</f>
        <v>-0.84449005205680161</v>
      </c>
      <c r="L430" s="2">
        <v>85667.96</v>
      </c>
      <c r="M430" s="41">
        <v>184505.96</v>
      </c>
      <c r="N430" s="2">
        <v>171376.21</v>
      </c>
      <c r="O430" s="2">
        <v>159247.71</v>
      </c>
      <c r="P430" s="2">
        <v>147971.29</v>
      </c>
    </row>
    <row r="431" spans="1:16" ht="15.75" thickBot="1" x14ac:dyDescent="0.3">
      <c r="A431" s="30" t="s">
        <v>51</v>
      </c>
      <c r="B431" s="46"/>
      <c r="C431" s="31"/>
      <c r="D431" s="31"/>
      <c r="E431" s="4">
        <f>SUM(E430)</f>
        <v>10845.2</v>
      </c>
      <c r="F431" s="4">
        <f t="shared" ref="F431:H431" si="210">SUM(F430)</f>
        <v>2477.02</v>
      </c>
      <c r="G431" s="4">
        <f t="shared" si="210"/>
        <v>0</v>
      </c>
      <c r="H431" s="4">
        <f t="shared" si="210"/>
        <v>0</v>
      </c>
      <c r="I431" s="4">
        <f t="shared" ref="I431" si="211">SUM(I430)</f>
        <v>13322.220000000001</v>
      </c>
      <c r="J431" s="4">
        <f>SUM(J430)</f>
        <v>85667.96</v>
      </c>
      <c r="K431" s="65">
        <f>SUM(I431/J431)-1</f>
        <v>-0.84449005205680161</v>
      </c>
      <c r="L431" s="4">
        <f>SUM(L430)</f>
        <v>85667.96</v>
      </c>
      <c r="M431" s="64">
        <f>SUM(M430)</f>
        <v>184505.96</v>
      </c>
      <c r="N431" s="4">
        <f>SUM(N430)</f>
        <v>171376.21</v>
      </c>
      <c r="O431" s="4">
        <f>SUM(O430)</f>
        <v>159247.71</v>
      </c>
      <c r="P431" s="4">
        <f>SUM(P430)</f>
        <v>147971.29</v>
      </c>
    </row>
    <row r="432" spans="1:16" ht="15.75" thickBot="1" x14ac:dyDescent="0.3">
      <c r="A432" s="21" t="s">
        <v>388</v>
      </c>
      <c r="B432" s="49"/>
      <c r="C432" s="28"/>
      <c r="D432" s="28"/>
      <c r="E432" s="11"/>
      <c r="F432" s="11"/>
      <c r="G432" s="20"/>
      <c r="H432" s="20"/>
      <c r="I432" s="11"/>
      <c r="J432" s="11"/>
      <c r="K432" s="11"/>
      <c r="L432" s="20"/>
      <c r="M432" s="19"/>
      <c r="N432" s="20"/>
      <c r="O432" s="20"/>
    </row>
    <row r="433" spans="1:16" x14ac:dyDescent="0.25">
      <c r="A433" s="37"/>
      <c r="B433" s="45" t="s">
        <v>52</v>
      </c>
      <c r="C433" s="32"/>
      <c r="D433" s="32"/>
      <c r="E433" s="13" t="s">
        <v>2</v>
      </c>
      <c r="F433" s="14" t="s">
        <v>3</v>
      </c>
      <c r="G433" s="15" t="s">
        <v>4</v>
      </c>
      <c r="H433" s="42" t="s">
        <v>403</v>
      </c>
      <c r="I433" s="53" t="s">
        <v>559</v>
      </c>
      <c r="J433" s="13" t="s">
        <v>558</v>
      </c>
      <c r="K433" s="60" t="s">
        <v>435</v>
      </c>
      <c r="L433" s="13" t="s">
        <v>558</v>
      </c>
      <c r="M433" s="87" t="s">
        <v>506</v>
      </c>
      <c r="N433" s="13" t="s">
        <v>484</v>
      </c>
      <c r="O433" s="13" t="s">
        <v>450</v>
      </c>
      <c r="P433" s="13" t="s">
        <v>429</v>
      </c>
    </row>
    <row r="434" spans="1:16" ht="15.75" thickBot="1" x14ac:dyDescent="0.3">
      <c r="A434" s="38" t="s">
        <v>52</v>
      </c>
      <c r="B434" s="38" t="s">
        <v>53</v>
      </c>
      <c r="C434" s="33"/>
      <c r="D434" s="33"/>
      <c r="E434" s="16" t="s">
        <v>5</v>
      </c>
      <c r="F434" s="16" t="s">
        <v>5</v>
      </c>
      <c r="G434" s="16" t="s">
        <v>5</v>
      </c>
      <c r="H434" s="43" t="s">
        <v>568</v>
      </c>
      <c r="I434" s="16" t="s">
        <v>430</v>
      </c>
      <c r="J434" s="16" t="s">
        <v>430</v>
      </c>
      <c r="K434" s="61" t="s">
        <v>560</v>
      </c>
      <c r="L434" s="16" t="s">
        <v>431</v>
      </c>
      <c r="M434" s="86" t="s">
        <v>431</v>
      </c>
      <c r="N434" s="16" t="s">
        <v>431</v>
      </c>
      <c r="O434" s="16" t="s">
        <v>431</v>
      </c>
      <c r="P434" s="16" t="s">
        <v>431</v>
      </c>
    </row>
    <row r="435" spans="1:16" ht="15.75" thickBot="1" x14ac:dyDescent="0.3">
      <c r="A435" s="34" t="s">
        <v>389</v>
      </c>
      <c r="B435" s="34" t="s">
        <v>390</v>
      </c>
      <c r="C435" s="35"/>
      <c r="D435" s="35"/>
      <c r="E435" s="3">
        <v>0</v>
      </c>
      <c r="F435" s="3">
        <v>0</v>
      </c>
      <c r="G435" s="2">
        <v>0</v>
      </c>
      <c r="H435" s="2"/>
      <c r="I435" s="2">
        <f>SUM(E435:H435)</f>
        <v>0</v>
      </c>
      <c r="J435" s="2"/>
      <c r="K435" s="59"/>
      <c r="L435" s="2"/>
      <c r="M435" s="41"/>
      <c r="N435" s="2">
        <v>2420.73</v>
      </c>
      <c r="O435" s="2">
        <v>0</v>
      </c>
      <c r="P435" s="2">
        <v>7449.64</v>
      </c>
    </row>
    <row r="436" spans="1:16" ht="15.75" thickBot="1" x14ac:dyDescent="0.3">
      <c r="A436" s="30" t="s">
        <v>391</v>
      </c>
      <c r="B436" s="46"/>
      <c r="C436" s="31"/>
      <c r="D436" s="31"/>
      <c r="E436" s="4">
        <f>SUM(E435)</f>
        <v>0</v>
      </c>
      <c r="F436" s="4">
        <f t="shared" ref="F436:G436" si="212">SUM(F435)</f>
        <v>0</v>
      </c>
      <c r="G436" s="4">
        <f t="shared" si="212"/>
        <v>0</v>
      </c>
      <c r="H436" s="4">
        <f>SUM(H435)</f>
        <v>0</v>
      </c>
      <c r="I436" s="4">
        <f t="shared" ref="I436" si="213">SUM(I435)</f>
        <v>0</v>
      </c>
      <c r="J436" s="4">
        <f>SUM(J435)</f>
        <v>0</v>
      </c>
      <c r="K436" s="65"/>
      <c r="L436" s="4">
        <f>SUM(L435)</f>
        <v>0</v>
      </c>
      <c r="M436" s="64">
        <f>SUM(M435)</f>
        <v>0</v>
      </c>
      <c r="N436" s="4">
        <f>SUM(N435)</f>
        <v>2420.73</v>
      </c>
      <c r="O436" s="4">
        <f>SUM(O435)</f>
        <v>0</v>
      </c>
      <c r="P436" s="4">
        <f>SUM(P435)</f>
        <v>7449.64</v>
      </c>
    </row>
    <row r="437" spans="1:16" ht="15.75" thickBot="1" x14ac:dyDescent="0.3">
      <c r="A437" s="118" t="s">
        <v>393</v>
      </c>
      <c r="B437" s="119"/>
      <c r="C437" s="119"/>
      <c r="D437" s="119"/>
      <c r="E437" s="11"/>
      <c r="F437" s="11"/>
      <c r="G437" s="20"/>
      <c r="H437" s="20"/>
      <c r="I437" s="11"/>
      <c r="J437" s="11"/>
      <c r="K437" s="11"/>
      <c r="L437" s="20"/>
      <c r="M437" s="19"/>
      <c r="N437" s="20"/>
      <c r="O437" s="20"/>
    </row>
    <row r="438" spans="1:16" x14ac:dyDescent="0.25">
      <c r="A438" s="37"/>
      <c r="B438" s="45" t="s">
        <v>52</v>
      </c>
      <c r="C438" s="32"/>
      <c r="D438" s="32"/>
      <c r="E438" s="13" t="s">
        <v>2</v>
      </c>
      <c r="F438" s="14" t="s">
        <v>3</v>
      </c>
      <c r="G438" s="15" t="s">
        <v>4</v>
      </c>
      <c r="H438" s="42" t="s">
        <v>403</v>
      </c>
      <c r="I438" s="53" t="s">
        <v>559</v>
      </c>
      <c r="J438" s="13" t="s">
        <v>558</v>
      </c>
      <c r="K438" s="60" t="s">
        <v>435</v>
      </c>
      <c r="L438" s="13" t="s">
        <v>558</v>
      </c>
      <c r="M438" s="87" t="s">
        <v>506</v>
      </c>
      <c r="N438" s="13" t="s">
        <v>484</v>
      </c>
      <c r="O438" s="13" t="s">
        <v>450</v>
      </c>
      <c r="P438" s="13" t="s">
        <v>429</v>
      </c>
    </row>
    <row r="439" spans="1:16" ht="15.75" thickBot="1" x14ac:dyDescent="0.3">
      <c r="A439" s="38" t="s">
        <v>52</v>
      </c>
      <c r="B439" s="38" t="s">
        <v>53</v>
      </c>
      <c r="C439" s="33"/>
      <c r="D439" s="33"/>
      <c r="E439" s="16" t="s">
        <v>5</v>
      </c>
      <c r="F439" s="16" t="s">
        <v>5</v>
      </c>
      <c r="G439" s="16" t="s">
        <v>5</v>
      </c>
      <c r="H439" s="43" t="s">
        <v>568</v>
      </c>
      <c r="I439" s="16" t="s">
        <v>430</v>
      </c>
      <c r="J439" s="16" t="s">
        <v>430</v>
      </c>
      <c r="K439" s="61" t="s">
        <v>560</v>
      </c>
      <c r="L439" s="16" t="s">
        <v>431</v>
      </c>
      <c r="M439" s="86" t="s">
        <v>431</v>
      </c>
      <c r="N439" s="16" t="s">
        <v>431</v>
      </c>
      <c r="O439" s="16" t="s">
        <v>431</v>
      </c>
      <c r="P439" s="16" t="s">
        <v>431</v>
      </c>
    </row>
    <row r="440" spans="1:16" ht="15.75" thickBot="1" x14ac:dyDescent="0.3">
      <c r="A440" s="34" t="s">
        <v>394</v>
      </c>
      <c r="B440" s="34" t="s">
        <v>395</v>
      </c>
      <c r="C440" s="35"/>
      <c r="D440" s="35"/>
      <c r="E440" s="3"/>
      <c r="F440" s="3"/>
      <c r="G440" s="2"/>
      <c r="H440" s="2"/>
      <c r="I440" s="2">
        <f>SUM(E440:H440)</f>
        <v>0</v>
      </c>
      <c r="J440" s="2"/>
      <c r="K440" s="59"/>
      <c r="L440" s="2"/>
      <c r="M440" s="41"/>
      <c r="N440" s="2">
        <v>1765.82</v>
      </c>
      <c r="O440" s="2">
        <v>8028.88</v>
      </c>
      <c r="P440" s="2">
        <v>7508.53</v>
      </c>
    </row>
    <row r="441" spans="1:16" ht="15.75" thickBot="1" x14ac:dyDescent="0.3">
      <c r="A441" s="30" t="s">
        <v>393</v>
      </c>
      <c r="B441" s="46"/>
      <c r="C441" s="31"/>
      <c r="D441" s="31"/>
      <c r="E441" s="4">
        <f>SUM(E440)</f>
        <v>0</v>
      </c>
      <c r="F441" s="4">
        <f t="shared" ref="F441:G441" si="214">SUM(F440)</f>
        <v>0</v>
      </c>
      <c r="G441" s="4">
        <f t="shared" si="214"/>
        <v>0</v>
      </c>
      <c r="H441" s="4">
        <f>SUM(H440)</f>
        <v>0</v>
      </c>
      <c r="I441" s="4">
        <f t="shared" ref="I441" si="215">SUM(I440)</f>
        <v>0</v>
      </c>
      <c r="J441" s="4">
        <f>SUM(J440)</f>
        <v>0</v>
      </c>
      <c r="K441" s="65"/>
      <c r="L441" s="4">
        <f>SUM(L440)</f>
        <v>0</v>
      </c>
      <c r="M441" s="64">
        <f>SUM(M440)</f>
        <v>0</v>
      </c>
      <c r="N441" s="4">
        <f>SUM(N440)</f>
        <v>1765.82</v>
      </c>
      <c r="O441" s="4">
        <f>SUM(O440)</f>
        <v>8028.88</v>
      </c>
      <c r="P441" s="4">
        <f>SUM(P440)</f>
        <v>7508.53</v>
      </c>
    </row>
    <row r="442" spans="1:16" ht="15.75" thickBot="1" x14ac:dyDescent="0.3">
      <c r="A442" s="21" t="s">
        <v>420</v>
      </c>
      <c r="B442" s="49"/>
      <c r="C442" s="28"/>
      <c r="D442" s="28"/>
      <c r="E442" s="11"/>
      <c r="F442" s="11"/>
      <c r="G442" s="20"/>
      <c r="H442" s="20"/>
      <c r="I442" s="11"/>
      <c r="J442" s="11"/>
      <c r="K442" s="11"/>
      <c r="L442" s="20"/>
      <c r="M442" s="19"/>
      <c r="N442" s="20"/>
      <c r="O442" s="20"/>
    </row>
    <row r="443" spans="1:16" x14ac:dyDescent="0.25">
      <c r="A443" s="37"/>
      <c r="B443" s="45" t="s">
        <v>52</v>
      </c>
      <c r="C443" s="32"/>
      <c r="D443" s="32"/>
      <c r="E443" s="13" t="s">
        <v>2</v>
      </c>
      <c r="F443" s="14" t="s">
        <v>3</v>
      </c>
      <c r="G443" s="15" t="s">
        <v>4</v>
      </c>
      <c r="H443" s="42" t="s">
        <v>403</v>
      </c>
      <c r="I443" s="53" t="s">
        <v>559</v>
      </c>
      <c r="J443" s="13" t="s">
        <v>558</v>
      </c>
      <c r="K443" s="60" t="s">
        <v>435</v>
      </c>
      <c r="L443" s="13" t="s">
        <v>558</v>
      </c>
      <c r="M443" s="87" t="s">
        <v>506</v>
      </c>
      <c r="N443" s="13" t="s">
        <v>484</v>
      </c>
      <c r="O443" s="13" t="s">
        <v>450</v>
      </c>
      <c r="P443" s="13" t="s">
        <v>429</v>
      </c>
    </row>
    <row r="444" spans="1:16" ht="15.75" thickBot="1" x14ac:dyDescent="0.3">
      <c r="A444" s="38" t="s">
        <v>52</v>
      </c>
      <c r="B444" s="38" t="s">
        <v>53</v>
      </c>
      <c r="C444" s="33"/>
      <c r="D444" s="33"/>
      <c r="E444" s="16" t="s">
        <v>5</v>
      </c>
      <c r="F444" s="16" t="s">
        <v>5</v>
      </c>
      <c r="G444" s="16" t="s">
        <v>5</v>
      </c>
      <c r="H444" s="43" t="s">
        <v>568</v>
      </c>
      <c r="I444" s="16" t="s">
        <v>430</v>
      </c>
      <c r="J444" s="16" t="s">
        <v>430</v>
      </c>
      <c r="K444" s="61" t="s">
        <v>560</v>
      </c>
      <c r="L444" s="16" t="s">
        <v>431</v>
      </c>
      <c r="M444" s="86" t="s">
        <v>431</v>
      </c>
      <c r="N444" s="16" t="s">
        <v>431</v>
      </c>
      <c r="O444" s="16" t="s">
        <v>431</v>
      </c>
      <c r="P444" s="16" t="s">
        <v>431</v>
      </c>
    </row>
    <row r="445" spans="1:16" ht="15.75" thickBot="1" x14ac:dyDescent="0.3">
      <c r="A445" s="34" t="s">
        <v>421</v>
      </c>
      <c r="B445" s="98" t="s">
        <v>422</v>
      </c>
      <c r="C445" s="99"/>
      <c r="D445" s="100"/>
      <c r="E445" s="3"/>
      <c r="F445" s="3"/>
      <c r="G445" s="2"/>
      <c r="H445" s="2"/>
      <c r="I445" s="2">
        <f>SUM(E445:H445)</f>
        <v>0</v>
      </c>
      <c r="J445" s="2"/>
      <c r="K445" s="59"/>
      <c r="L445" s="2"/>
      <c r="M445" s="41"/>
      <c r="N445" s="2">
        <v>2476.3000000000002</v>
      </c>
      <c r="O445" s="2">
        <v>11443.29</v>
      </c>
      <c r="P445" s="2">
        <v>2536.7800000000002</v>
      </c>
    </row>
    <row r="446" spans="1:16" ht="15.75" thickBot="1" x14ac:dyDescent="0.3">
      <c r="A446" s="30" t="s">
        <v>420</v>
      </c>
      <c r="B446" s="46"/>
      <c r="C446" s="31"/>
      <c r="D446" s="31"/>
      <c r="E446" s="4">
        <f>SUM(E445)</f>
        <v>0</v>
      </c>
      <c r="F446" s="4">
        <f t="shared" ref="F446:I446" si="216">SUM(F445)</f>
        <v>0</v>
      </c>
      <c r="G446" s="4">
        <f t="shared" si="216"/>
        <v>0</v>
      </c>
      <c r="H446" s="4">
        <f>SUM(H445)</f>
        <v>0</v>
      </c>
      <c r="I446" s="4">
        <f t="shared" si="216"/>
        <v>0</v>
      </c>
      <c r="J446" s="4">
        <f>SUM(J445)</f>
        <v>0</v>
      </c>
      <c r="K446" s="65"/>
      <c r="L446" s="4">
        <f>SUM(L445)</f>
        <v>0</v>
      </c>
      <c r="M446" s="64">
        <f>SUM(M445)</f>
        <v>0</v>
      </c>
      <c r="N446" s="4">
        <f>SUM(N445)</f>
        <v>2476.3000000000002</v>
      </c>
      <c r="O446" s="4">
        <f>SUM(O445)</f>
        <v>11443.29</v>
      </c>
      <c r="P446" s="4">
        <f>SUM(P445)</f>
        <v>2536.7800000000002</v>
      </c>
    </row>
    <row r="447" spans="1:16" x14ac:dyDescent="0.25">
      <c r="A447" s="10"/>
      <c r="B447" s="10"/>
      <c r="C447" s="28"/>
      <c r="D447" s="28"/>
      <c r="E447" s="11"/>
      <c r="F447" s="11"/>
      <c r="G447" s="20"/>
      <c r="H447" s="20"/>
      <c r="I447" s="11"/>
      <c r="J447" s="11"/>
      <c r="K447" s="11"/>
      <c r="L447" s="17"/>
      <c r="M447" s="17"/>
      <c r="N447" s="17"/>
      <c r="O447" s="17"/>
    </row>
    <row r="448" spans="1:16" ht="15.75" thickBot="1" x14ac:dyDescent="0.3">
      <c r="A448" s="10"/>
      <c r="B448" s="10"/>
      <c r="C448" s="28"/>
      <c r="D448" s="28"/>
      <c r="E448" s="11"/>
      <c r="F448" s="11"/>
      <c r="G448" s="20"/>
      <c r="H448" s="20"/>
      <c r="I448" s="11"/>
      <c r="J448" s="11"/>
      <c r="K448" s="11"/>
      <c r="L448" s="17"/>
      <c r="M448" s="17"/>
      <c r="N448" s="17"/>
      <c r="O448" s="17"/>
    </row>
    <row r="449" spans="1:20" ht="15.75" thickBot="1" x14ac:dyDescent="0.3">
      <c r="A449" s="7"/>
      <c r="B449" s="50" t="s">
        <v>432</v>
      </c>
      <c r="C449" s="8"/>
      <c r="D449" s="8"/>
      <c r="E449" s="4">
        <f>SUM(E446,E13,E22,E29,E34,E39, E49,E58,E65,E76,E82,E96,E101,E126,E139,E148,E162,E167,E172,E184,E190,E204,E212,E232,E249,E258,E263,E271,E276,E281,E286,E291,E298,E309,E322,E327,E332,E345,E352,E359,E364,E370,E377,E388,E393,E401,E409,E415,E421,E426,E431,E436,E441)</f>
        <v>1489707.7599999995</v>
      </c>
      <c r="F449" s="4">
        <f>SUM(F446,F13,F22,F29,F34,F39, F49,F58,F65,F76,F82,F96,F101,F126,F139,F148,F162,F167,F172,F184,F190,F204,F212,F232,F249,F258,F263,F271,F276,F281,F286,F291,F298,F309,F322,F327,F332,F345,F352,F359,F364,F370,F377,F388,F393,F401,F409,F415,F421,F426,F431,F436,F441)</f>
        <v>969366.27999999991</v>
      </c>
      <c r="G449" s="4">
        <f t="shared" ref="G449:H449" si="217">SUM(G446,G13,G22,G29,G34,G39, G49,G58,G65,G76,G82,G96,G101,G126,G139,G148,G162,G167,G172,G184,G190,G204,G212,G232,G249,G258,G263,G271,G276,G281,G286,G291,G298,G309,G322,G327,G332,G345,G352,G359,G364,G370,G377,G388,G393,G401,G409,G415,G421,G426,G431,G436,G441)</f>
        <v>261898.94</v>
      </c>
      <c r="H449" s="4">
        <f t="shared" si="217"/>
        <v>5867653.9499999993</v>
      </c>
      <c r="I449" s="4">
        <f>SUM(I446,I13,I22,I29,I34,I39, I49,I58,I65,I76,I82,I96,I101,I126,I139,I148,I162,I167,I172,I184,I190,I204,I212,I232,I249,I258,I263,I271,I276,I281,I286,I291,I298,I309,I322,I327,I332,I345,I352,I359,I364,I370,I377,I388,I393,I401,I409,I415,I421,I426,I431,I436,I441)</f>
        <v>8588626.9300000016</v>
      </c>
      <c r="J449" s="4">
        <f>SUM(J446,J13,J22,J29,J34,J39, J49,J58,J65,J76,J82,J96,J101,J126,J139,J148,J162,J167,J172,J184,J190,J204,J212,J232,J249,J258,J263,J271,J276,J281,J286,J291,J298,J309,J322,J327,J332,J345,J352,J359,J364,J370,J377,J388,J393,J401,J409,J415,J421,J426,J431,J436,J441)</f>
        <v>17096499.079999998</v>
      </c>
      <c r="K449" s="63">
        <f>SUM(I449/J449)-1</f>
        <v>-0.49763826559981295</v>
      </c>
      <c r="L449" s="4">
        <v>17096499.079999998</v>
      </c>
      <c r="M449" s="64">
        <f>SUM(M446,M13,M22,M29,M34,M39, M49,M58,M65,M76,M82,M96,M101,M126,M139,M148,M162,M167,M172,M184,M190,M204,M212,M232,M249,M258,M263,M271,M276,M281,M286,M291,M298,M309,M322,M327,M332,M345,M352,M359,M364,M370,M377,M388,M393,M401,M409,M415,M421,M426,M431,M436,M441)</f>
        <v>28870656.68</v>
      </c>
      <c r="N449" s="4">
        <f>SUM(N446,N13,N22,N29,N34,N39, N49,N58,N65,N76,N82,N96,N101,N126,N139,N148,N162,N167,N172,N184,N190,N204,N212,N232,N249,N258,N263,N271,N276,N281,N286,N291,N298,N309,N322,N327,N332,N345,N352,N359,N364,N370,N377,N388,N393,N401,N409,N415,N421,N426,N431,N436,N441)</f>
        <v>26374727.730000004</v>
      </c>
      <c r="O449" s="4">
        <f>SUM(O446,O13,O22,O29,O34,O39, O49,O58,O65,O76,O82,O96,O101,O126,O139,O148,O162,O167,O172,O184,O190,O204,O212,O232,O249,O258,O263,O271,O276,O281,O286,O291,O298,O309,O322,O327,O332,O345,O352,O359,O364,O370,O377,O388,O393,O401,O409,O415,O421,O426,O431,O436,O441)</f>
        <v>24678516.899999999</v>
      </c>
      <c r="P449" s="4">
        <f>SUM(P446,P13,P22,P29,P34,P39, P49,P58,P65,P76,P82,P96,P101,P126,P139,P148,P162,P167,P172,P184,P190,P204,P212,P232,P249,P258,P263,P271,P276,P281,P286,P291,P298,P309,P322,P327,P332,P345,P352,P359,P364,P370,P377,P388,P393,P401,P409,P415,P421,P426,P431,P436,P441)</f>
        <v>24481100.82</v>
      </c>
    </row>
    <row r="450" spans="1:20" x14ac:dyDescent="0.25">
      <c r="E450" s="58" t="s">
        <v>561</v>
      </c>
      <c r="F450" s="58" t="s">
        <v>561</v>
      </c>
      <c r="G450" s="58" t="s">
        <v>561</v>
      </c>
      <c r="H450" s="58" t="s">
        <v>561</v>
      </c>
      <c r="I450" s="58" t="s">
        <v>561</v>
      </c>
      <c r="J450" s="58" t="s">
        <v>507</v>
      </c>
      <c r="K450" s="58"/>
      <c r="L450" s="58" t="s">
        <v>507</v>
      </c>
      <c r="M450" s="58" t="s">
        <v>485</v>
      </c>
      <c r="N450" s="58" t="s">
        <v>451</v>
      </c>
      <c r="O450" s="58" t="s">
        <v>404</v>
      </c>
      <c r="P450" s="58" t="s">
        <v>270</v>
      </c>
    </row>
    <row r="451" spans="1:20" x14ac:dyDescent="0.25">
      <c r="E451" s="58"/>
      <c r="F451" s="58"/>
      <c r="G451" s="58"/>
      <c r="H451" s="58"/>
      <c r="I451" s="58"/>
      <c r="J451" s="58"/>
      <c r="K451" s="58"/>
      <c r="L451" s="58"/>
      <c r="M451" s="58"/>
      <c r="N451" s="58"/>
      <c r="O451" s="58"/>
    </row>
    <row r="452" spans="1:20" s="90" customFormat="1" ht="12.75" x14ac:dyDescent="0.2">
      <c r="B452" s="91"/>
      <c r="E452" s="89"/>
      <c r="F452" s="89"/>
      <c r="G452" s="89"/>
      <c r="H452" s="89"/>
      <c r="I452" s="19"/>
      <c r="J452" s="89"/>
      <c r="K452" s="92"/>
      <c r="L452" s="89"/>
      <c r="M452" s="89"/>
      <c r="N452" s="89"/>
      <c r="O452" s="93"/>
      <c r="P452" s="93"/>
      <c r="Q452" s="94"/>
      <c r="T452" s="93"/>
    </row>
    <row r="453" spans="1:20" s="90" customFormat="1" ht="12.75" x14ac:dyDescent="0.2">
      <c r="B453" s="91"/>
      <c r="E453" s="89"/>
      <c r="F453" s="89"/>
      <c r="G453" s="89"/>
      <c r="H453" s="89"/>
      <c r="I453" s="93"/>
      <c r="J453" s="89"/>
      <c r="K453" s="89"/>
      <c r="L453" s="89"/>
      <c r="M453" s="89"/>
      <c r="N453" s="89"/>
      <c r="T453" s="93"/>
    </row>
    <row r="454" spans="1:20" x14ac:dyDescent="0.25">
      <c r="E454" s="58"/>
      <c r="F454" s="58"/>
      <c r="G454" s="58"/>
      <c r="H454" s="58"/>
      <c r="I454" s="11"/>
      <c r="J454" s="58"/>
      <c r="K454" s="80"/>
      <c r="L454" s="58"/>
      <c r="M454" s="58"/>
      <c r="N454" s="58"/>
      <c r="O454" s="12"/>
      <c r="P454" s="12"/>
    </row>
    <row r="455" spans="1:20" x14ac:dyDescent="0.25">
      <c r="N455" s="55"/>
    </row>
    <row r="456" spans="1:20" customFormat="1" x14ac:dyDescent="0.25">
      <c r="A456" s="71"/>
      <c r="B456" s="72"/>
      <c r="C456" s="72"/>
      <c r="D456" s="72"/>
      <c r="E456" s="72"/>
      <c r="M456" s="85"/>
    </row>
    <row r="457" spans="1:20" customFormat="1" x14ac:dyDescent="0.25">
      <c r="A457" s="72"/>
      <c r="B457" s="72"/>
      <c r="C457" s="72"/>
      <c r="D457" s="72"/>
      <c r="E457" s="72"/>
      <c r="M457" s="85"/>
    </row>
    <row r="458" spans="1:20" customFormat="1" x14ac:dyDescent="0.25">
      <c r="A458" s="72"/>
      <c r="B458" s="73"/>
      <c r="C458" s="73"/>
      <c r="D458" s="73"/>
      <c r="E458" s="12"/>
      <c r="M458" s="85"/>
    </row>
    <row r="459" spans="1:20" customFormat="1" x14ac:dyDescent="0.25">
      <c r="A459" s="74"/>
      <c r="B459" s="75"/>
      <c r="C459" s="75"/>
      <c r="D459" s="75"/>
      <c r="E459" s="12"/>
      <c r="M459" s="85"/>
    </row>
    <row r="460" spans="1:20" customFormat="1" x14ac:dyDescent="0.25">
      <c r="A460" s="74"/>
      <c r="B460" s="75"/>
      <c r="C460" s="75"/>
      <c r="D460" s="75"/>
      <c r="E460" s="12"/>
      <c r="M460" s="85"/>
    </row>
    <row r="461" spans="1:20" customFormat="1" x14ac:dyDescent="0.25">
      <c r="A461" s="74"/>
      <c r="B461" s="75"/>
      <c r="C461" s="75"/>
      <c r="D461" s="75"/>
      <c r="E461" s="12"/>
      <c r="M461" s="85"/>
    </row>
    <row r="462" spans="1:20" customFormat="1" x14ac:dyDescent="0.25">
      <c r="A462" s="74"/>
      <c r="B462" s="75"/>
      <c r="C462" s="75"/>
      <c r="D462" s="75"/>
      <c r="E462" s="12"/>
      <c r="M462" s="85"/>
    </row>
    <row r="463" spans="1:20" customFormat="1" x14ac:dyDescent="0.25">
      <c r="A463" s="72"/>
      <c r="B463" s="75"/>
      <c r="C463" s="75"/>
      <c r="D463" s="75"/>
      <c r="E463" s="12"/>
      <c r="M463" s="85"/>
    </row>
    <row r="464" spans="1:20" x14ac:dyDescent="0.25">
      <c r="N464" s="55"/>
    </row>
    <row r="465" spans="14:14" x14ac:dyDescent="0.25">
      <c r="N465" s="55"/>
    </row>
    <row r="466" spans="14:14" x14ac:dyDescent="0.25">
      <c r="N466" s="55"/>
    </row>
    <row r="467" spans="14:14" x14ac:dyDescent="0.25">
      <c r="N467" s="55"/>
    </row>
    <row r="468" spans="14:14" x14ac:dyDescent="0.25">
      <c r="N468" s="55"/>
    </row>
    <row r="469" spans="14:14" x14ac:dyDescent="0.25">
      <c r="N469" s="55"/>
    </row>
    <row r="470" spans="14:14" x14ac:dyDescent="0.25">
      <c r="N470" s="56"/>
    </row>
    <row r="471" spans="14:14" x14ac:dyDescent="0.25">
      <c r="N471" s="54"/>
    </row>
    <row r="472" spans="14:14" x14ac:dyDescent="0.25">
      <c r="N472" s="17"/>
    </row>
    <row r="473" spans="14:14" x14ac:dyDescent="0.25">
      <c r="N473" s="17"/>
    </row>
    <row r="474" spans="14:14" x14ac:dyDescent="0.25">
      <c r="N474" s="55"/>
    </row>
    <row r="475" spans="14:14" x14ac:dyDescent="0.25">
      <c r="N475" s="56"/>
    </row>
    <row r="476" spans="14:14" x14ac:dyDescent="0.25">
      <c r="N476" s="54"/>
    </row>
    <row r="477" spans="14:14" x14ac:dyDescent="0.25">
      <c r="N477" s="17"/>
    </row>
    <row r="478" spans="14:14" x14ac:dyDescent="0.25">
      <c r="N478" s="17"/>
    </row>
    <row r="479" spans="14:14" x14ac:dyDescent="0.25">
      <c r="N479" s="55"/>
    </row>
    <row r="480" spans="14:14" x14ac:dyDescent="0.25">
      <c r="N480" s="56"/>
    </row>
    <row r="481" spans="14:14" x14ac:dyDescent="0.25">
      <c r="N481" s="54"/>
    </row>
    <row r="482" spans="14:14" x14ac:dyDescent="0.25">
      <c r="N482" s="17"/>
    </row>
    <row r="483" spans="14:14" x14ac:dyDescent="0.25">
      <c r="N483" s="17"/>
    </row>
    <row r="484" spans="14:14" x14ac:dyDescent="0.25">
      <c r="N484" s="55"/>
    </row>
    <row r="485" spans="14:14" x14ac:dyDescent="0.25">
      <c r="N485" s="56"/>
    </row>
    <row r="486" spans="14:14" x14ac:dyDescent="0.25">
      <c r="N486" s="54"/>
    </row>
    <row r="487" spans="14:14" x14ac:dyDescent="0.25">
      <c r="N487" s="17"/>
    </row>
    <row r="488" spans="14:14" x14ac:dyDescent="0.25">
      <c r="N488" s="17"/>
    </row>
    <row r="489" spans="14:14" x14ac:dyDescent="0.25">
      <c r="N489" s="55"/>
    </row>
    <row r="490" spans="14:14" x14ac:dyDescent="0.25">
      <c r="N490" s="55"/>
    </row>
    <row r="491" spans="14:14" x14ac:dyDescent="0.25">
      <c r="N491" s="55"/>
    </row>
    <row r="492" spans="14:14" x14ac:dyDescent="0.25">
      <c r="N492" s="55"/>
    </row>
    <row r="493" spans="14:14" x14ac:dyDescent="0.25">
      <c r="N493" s="56"/>
    </row>
    <row r="494" spans="14:14" x14ac:dyDescent="0.25">
      <c r="N494" s="54"/>
    </row>
    <row r="495" spans="14:14" x14ac:dyDescent="0.25">
      <c r="N495" s="17"/>
    </row>
    <row r="496" spans="14:14" x14ac:dyDescent="0.25">
      <c r="N496" s="17"/>
    </row>
    <row r="497" spans="14:14" x14ac:dyDescent="0.25">
      <c r="N497" s="17"/>
    </row>
    <row r="498" spans="14:14" x14ac:dyDescent="0.25">
      <c r="N498" s="55"/>
    </row>
    <row r="499" spans="14:14" x14ac:dyDescent="0.25">
      <c r="N499" s="55"/>
    </row>
    <row r="500" spans="14:14" x14ac:dyDescent="0.25">
      <c r="N500" s="56"/>
    </row>
    <row r="501" spans="14:14" x14ac:dyDescent="0.25">
      <c r="N501" s="54"/>
    </row>
    <row r="502" spans="14:14" x14ac:dyDescent="0.25">
      <c r="N502" s="17"/>
    </row>
    <row r="503" spans="14:14" x14ac:dyDescent="0.25">
      <c r="N503" s="17"/>
    </row>
    <row r="504" spans="14:14" x14ac:dyDescent="0.25">
      <c r="N504" s="55"/>
    </row>
    <row r="505" spans="14:14" x14ac:dyDescent="0.25">
      <c r="N505" s="56"/>
    </row>
    <row r="506" spans="14:14" x14ac:dyDescent="0.25">
      <c r="N506" s="54"/>
    </row>
    <row r="507" spans="14:14" x14ac:dyDescent="0.25">
      <c r="N507" s="17"/>
    </row>
    <row r="508" spans="14:14" x14ac:dyDescent="0.25">
      <c r="N508" s="17"/>
    </row>
    <row r="509" spans="14:14" x14ac:dyDescent="0.25">
      <c r="N509" s="55"/>
    </row>
    <row r="510" spans="14:14" x14ac:dyDescent="0.25">
      <c r="N510" s="55"/>
    </row>
    <row r="511" spans="14:14" x14ac:dyDescent="0.25">
      <c r="N511" s="55"/>
    </row>
    <row r="512" spans="14:14" x14ac:dyDescent="0.25">
      <c r="N512" s="55"/>
    </row>
    <row r="513" spans="14:14" x14ac:dyDescent="0.25">
      <c r="N513" s="56"/>
    </row>
    <row r="514" spans="14:14" x14ac:dyDescent="0.25">
      <c r="N514" s="54"/>
    </row>
    <row r="515" spans="14:14" x14ac:dyDescent="0.25">
      <c r="N515" s="17"/>
    </row>
    <row r="516" spans="14:14" x14ac:dyDescent="0.25">
      <c r="N516" s="17"/>
    </row>
    <row r="517" spans="14:14" x14ac:dyDescent="0.25">
      <c r="N517" s="55"/>
    </row>
    <row r="518" spans="14:14" x14ac:dyDescent="0.25">
      <c r="N518" s="55"/>
    </row>
    <row r="519" spans="14:14" x14ac:dyDescent="0.25">
      <c r="N519" s="56"/>
    </row>
    <row r="520" spans="14:14" x14ac:dyDescent="0.25">
      <c r="N520" s="54"/>
    </row>
    <row r="521" spans="14:14" x14ac:dyDescent="0.25">
      <c r="N521" s="17"/>
    </row>
    <row r="522" spans="14:14" x14ac:dyDescent="0.25">
      <c r="N522" s="17"/>
    </row>
    <row r="523" spans="14:14" x14ac:dyDescent="0.25">
      <c r="N523" s="55"/>
    </row>
    <row r="524" spans="14:14" x14ac:dyDescent="0.25">
      <c r="N524" s="55"/>
    </row>
    <row r="525" spans="14:14" x14ac:dyDescent="0.25">
      <c r="N525" s="56"/>
    </row>
    <row r="526" spans="14:14" x14ac:dyDescent="0.25">
      <c r="N526" s="54"/>
    </row>
    <row r="527" spans="14:14" x14ac:dyDescent="0.25">
      <c r="N527" s="17"/>
    </row>
    <row r="528" spans="14:14" x14ac:dyDescent="0.25">
      <c r="N528" s="17"/>
    </row>
    <row r="529" spans="14:14" x14ac:dyDescent="0.25">
      <c r="N529" s="55"/>
    </row>
    <row r="530" spans="14:14" x14ac:dyDescent="0.25">
      <c r="N530" s="55"/>
    </row>
    <row r="531" spans="14:14" x14ac:dyDescent="0.25">
      <c r="N531" s="56"/>
    </row>
    <row r="532" spans="14:14" x14ac:dyDescent="0.25">
      <c r="N532" s="54"/>
    </row>
    <row r="533" spans="14:14" x14ac:dyDescent="0.25">
      <c r="N533" s="17"/>
    </row>
    <row r="534" spans="14:14" x14ac:dyDescent="0.25">
      <c r="N534" s="17"/>
    </row>
    <row r="535" spans="14:14" x14ac:dyDescent="0.25">
      <c r="N535" s="55"/>
    </row>
    <row r="536" spans="14:14" x14ac:dyDescent="0.25">
      <c r="N536" s="56"/>
    </row>
    <row r="537" spans="14:14" x14ac:dyDescent="0.25">
      <c r="N537" s="54"/>
    </row>
    <row r="538" spans="14:14" x14ac:dyDescent="0.25">
      <c r="N538" s="17"/>
    </row>
    <row r="539" spans="14:14" x14ac:dyDescent="0.25">
      <c r="N539" s="17"/>
    </row>
    <row r="540" spans="14:14" x14ac:dyDescent="0.25">
      <c r="N540" s="55"/>
    </row>
    <row r="541" spans="14:14" x14ac:dyDescent="0.25">
      <c r="N541" s="56"/>
    </row>
    <row r="542" spans="14:14" x14ac:dyDescent="0.25">
      <c r="N542" s="54"/>
    </row>
    <row r="543" spans="14:14" x14ac:dyDescent="0.25">
      <c r="N543" s="17"/>
    </row>
    <row r="544" spans="14:14" x14ac:dyDescent="0.25">
      <c r="N544" s="17"/>
    </row>
    <row r="545" spans="14:14" x14ac:dyDescent="0.25">
      <c r="N545" s="55"/>
    </row>
    <row r="546" spans="14:14" x14ac:dyDescent="0.25">
      <c r="N546" s="56"/>
    </row>
    <row r="547" spans="14:14" x14ac:dyDescent="0.25">
      <c r="N547" s="54"/>
    </row>
    <row r="548" spans="14:14" x14ac:dyDescent="0.25">
      <c r="N548" s="17"/>
    </row>
    <row r="549" spans="14:14" x14ac:dyDescent="0.25">
      <c r="N549" s="17"/>
    </row>
    <row r="550" spans="14:14" x14ac:dyDescent="0.25">
      <c r="N550" s="55"/>
    </row>
    <row r="551" spans="14:14" x14ac:dyDescent="0.25">
      <c r="N551" s="56"/>
    </row>
    <row r="552" spans="14:14" x14ac:dyDescent="0.25">
      <c r="N552" s="54"/>
    </row>
    <row r="553" spans="14:14" x14ac:dyDescent="0.25">
      <c r="N553" s="54"/>
    </row>
    <row r="554" spans="14:14" x14ac:dyDescent="0.25">
      <c r="N554" s="54"/>
    </row>
    <row r="555" spans="14:14" x14ac:dyDescent="0.25">
      <c r="N555" s="56"/>
    </row>
    <row r="557" spans="14:14" x14ac:dyDescent="0.25">
      <c r="N557" s="54"/>
    </row>
  </sheetData>
  <mergeCells count="194">
    <mergeCell ref="B430:D430"/>
    <mergeCell ref="B445:D445"/>
    <mergeCell ref="A437:D437"/>
    <mergeCell ref="A6:D6"/>
    <mergeCell ref="B9:D9"/>
    <mergeCell ref="B12:D12"/>
    <mergeCell ref="B17:D17"/>
    <mergeCell ref="B18:D18"/>
    <mergeCell ref="B21:D21"/>
    <mergeCell ref="B26:D26"/>
    <mergeCell ref="B28:D28"/>
    <mergeCell ref="B43:D43"/>
    <mergeCell ref="B44:D44"/>
    <mergeCell ref="B46:D46"/>
    <mergeCell ref="B48:D48"/>
    <mergeCell ref="A50:D50"/>
    <mergeCell ref="B407:D407"/>
    <mergeCell ref="B413:D413"/>
    <mergeCell ref="B296:D296"/>
    <mergeCell ref="A292:D292"/>
    <mergeCell ref="B297:D297"/>
    <mergeCell ref="B369:D369"/>
    <mergeCell ref="B374:D374"/>
    <mergeCell ref="B47:D47"/>
    <mergeCell ref="A1:P1"/>
    <mergeCell ref="A2:P2"/>
    <mergeCell ref="A3:P3"/>
    <mergeCell ref="A4:P4"/>
    <mergeCell ref="B11:D11"/>
    <mergeCell ref="B20:D20"/>
    <mergeCell ref="A360:D360"/>
    <mergeCell ref="A365:D365"/>
    <mergeCell ref="B368:D368"/>
    <mergeCell ref="B343:D343"/>
    <mergeCell ref="B344:D344"/>
    <mergeCell ref="A353:D353"/>
    <mergeCell ref="B356:D356"/>
    <mergeCell ref="B358:D358"/>
    <mergeCell ref="B357:D357"/>
    <mergeCell ref="B350:D350"/>
    <mergeCell ref="B303:D303"/>
    <mergeCell ref="B304:D304"/>
    <mergeCell ref="B337:D337"/>
    <mergeCell ref="B338:D338"/>
    <mergeCell ref="B340:D340"/>
    <mergeCell ref="B341:D341"/>
    <mergeCell ref="B342:D342"/>
    <mergeCell ref="B351:D351"/>
    <mergeCell ref="B317:D317"/>
    <mergeCell ref="B425:D425"/>
    <mergeCell ref="B397:D397"/>
    <mergeCell ref="B398:D398"/>
    <mergeCell ref="B399:D399"/>
    <mergeCell ref="B400:D400"/>
    <mergeCell ref="B405:D405"/>
    <mergeCell ref="B382:D382"/>
    <mergeCell ref="B383:D383"/>
    <mergeCell ref="B384:D384"/>
    <mergeCell ref="B385:D385"/>
    <mergeCell ref="B392:D392"/>
    <mergeCell ref="B414:D414"/>
    <mergeCell ref="B319:D319"/>
    <mergeCell ref="B321:D321"/>
    <mergeCell ref="B331:D331"/>
    <mergeCell ref="B336:D336"/>
    <mergeCell ref="B318:D318"/>
    <mergeCell ref="B339:D339"/>
    <mergeCell ref="B349:D349"/>
    <mergeCell ref="B419:D419"/>
    <mergeCell ref="B320:D320"/>
    <mergeCell ref="B306:D306"/>
    <mergeCell ref="B313:D313"/>
    <mergeCell ref="B314:D314"/>
    <mergeCell ref="B315:D315"/>
    <mergeCell ref="B316:D316"/>
    <mergeCell ref="B257:D257"/>
    <mergeCell ref="B262:D262"/>
    <mergeCell ref="B275:D275"/>
    <mergeCell ref="B280:D280"/>
    <mergeCell ref="B295:D295"/>
    <mergeCell ref="A250:D250"/>
    <mergeCell ref="B253:D253"/>
    <mergeCell ref="B254:D254"/>
    <mergeCell ref="B255:D255"/>
    <mergeCell ref="B256:D256"/>
    <mergeCell ref="B244:D244"/>
    <mergeCell ref="B245:D245"/>
    <mergeCell ref="B246:D246"/>
    <mergeCell ref="B247:D247"/>
    <mergeCell ref="B248:D248"/>
    <mergeCell ref="B239:D239"/>
    <mergeCell ref="B240:D240"/>
    <mergeCell ref="B241:D241"/>
    <mergeCell ref="B242:D242"/>
    <mergeCell ref="B243:D243"/>
    <mergeCell ref="B228:D228"/>
    <mergeCell ref="A233:D233"/>
    <mergeCell ref="B236:D236"/>
    <mergeCell ref="B237:D237"/>
    <mergeCell ref="B238:D238"/>
    <mergeCell ref="B230:D230"/>
    <mergeCell ref="B229:D229"/>
    <mergeCell ref="B221:D221"/>
    <mergeCell ref="B222:D222"/>
    <mergeCell ref="B225:D225"/>
    <mergeCell ref="B226:D226"/>
    <mergeCell ref="B227:D227"/>
    <mergeCell ref="B231:D231"/>
    <mergeCell ref="A213:D213"/>
    <mergeCell ref="B217:D217"/>
    <mergeCell ref="B218:D218"/>
    <mergeCell ref="B219:D219"/>
    <mergeCell ref="B220:D220"/>
    <mergeCell ref="B202:D202"/>
    <mergeCell ref="B208:D208"/>
    <mergeCell ref="B209:D209"/>
    <mergeCell ref="B210:D210"/>
    <mergeCell ref="B211:D211"/>
    <mergeCell ref="B196:D196"/>
    <mergeCell ref="B198:D198"/>
    <mergeCell ref="B200:D200"/>
    <mergeCell ref="B201:D201"/>
    <mergeCell ref="B195:D195"/>
    <mergeCell ref="B158:D158"/>
    <mergeCell ref="B159:D159"/>
    <mergeCell ref="A149:D149"/>
    <mergeCell ref="B144:D144"/>
    <mergeCell ref="B152:D152"/>
    <mergeCell ref="B153:D153"/>
    <mergeCell ref="B154:D154"/>
    <mergeCell ref="B176:D176"/>
    <mergeCell ref="B177:D177"/>
    <mergeCell ref="B182:D182"/>
    <mergeCell ref="A185:D185"/>
    <mergeCell ref="B189:D189"/>
    <mergeCell ref="B188:D188"/>
    <mergeCell ref="B194:D194"/>
    <mergeCell ref="B178:D178"/>
    <mergeCell ref="B179:D179"/>
    <mergeCell ref="B180:D180"/>
    <mergeCell ref="A163:D163"/>
    <mergeCell ref="B166:D166"/>
    <mergeCell ref="B171:D171"/>
    <mergeCell ref="A168:D168"/>
    <mergeCell ref="A173:D173"/>
    <mergeCell ref="B143:D143"/>
    <mergeCell ref="A140:D140"/>
    <mergeCell ref="B125:D125"/>
    <mergeCell ref="B130:D130"/>
    <mergeCell ref="B131:D131"/>
    <mergeCell ref="B133:D133"/>
    <mergeCell ref="B134:D134"/>
    <mergeCell ref="B155:D155"/>
    <mergeCell ref="B157:D157"/>
    <mergeCell ref="B27:D27"/>
    <mergeCell ref="B116:D116"/>
    <mergeCell ref="B117:D117"/>
    <mergeCell ref="B118:D118"/>
    <mergeCell ref="B119:D119"/>
    <mergeCell ref="B120:D120"/>
    <mergeCell ref="B110:D110"/>
    <mergeCell ref="B111:D111"/>
    <mergeCell ref="B112:D112"/>
    <mergeCell ref="B113:D113"/>
    <mergeCell ref="B115:D115"/>
    <mergeCell ref="B94:D94"/>
    <mergeCell ref="B95:D95"/>
    <mergeCell ref="B89:D89"/>
    <mergeCell ref="B90:D90"/>
    <mergeCell ref="B92:D92"/>
    <mergeCell ref="B45:D45"/>
    <mergeCell ref="B100:D100"/>
    <mergeCell ref="B105:D105"/>
    <mergeCell ref="B106:D106"/>
    <mergeCell ref="B108:D108"/>
    <mergeCell ref="B107:D107"/>
    <mergeCell ref="B57:D57"/>
    <mergeCell ref="B53:D53"/>
    <mergeCell ref="B73:D73"/>
    <mergeCell ref="B74:D74"/>
    <mergeCell ref="B80:D80"/>
    <mergeCell ref="B135:D135"/>
    <mergeCell ref="B136:D136"/>
    <mergeCell ref="B137:D137"/>
    <mergeCell ref="B138:D138"/>
    <mergeCell ref="B54:D54"/>
    <mergeCell ref="B56:D56"/>
    <mergeCell ref="B62:D62"/>
    <mergeCell ref="B63:D63"/>
    <mergeCell ref="B64:D64"/>
    <mergeCell ref="B69:D69"/>
    <mergeCell ref="B70:D70"/>
    <mergeCell ref="B71:D71"/>
    <mergeCell ref="B72:D7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F358E1D396DE48965DB79AD7F3E3E0" ma:contentTypeVersion="8" ma:contentTypeDescription="Create a new document." ma:contentTypeScope="" ma:versionID="da0b25e2d9e2cc5dc59697656164e77b">
  <xsd:schema xmlns:xsd="http://www.w3.org/2001/XMLSchema" xmlns:xs="http://www.w3.org/2001/XMLSchema" xmlns:p="http://schemas.microsoft.com/office/2006/metadata/properties" xmlns:ns3="dfaea16f-6391-4144-a9c2-45e9e6aed4b1" targetNamespace="http://schemas.microsoft.com/office/2006/metadata/properties" ma:root="true" ma:fieldsID="b795a58ccbc97e53cdfc1a0c0464b72b" ns3:_="">
    <xsd:import namespace="dfaea16f-6391-4144-a9c2-45e9e6aed4b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aea16f-6391-4144-a9c2-45e9e6aed4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2151DDC-5834-4677-94D1-83FFDE6F9F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aea16f-6391-4144-a9c2-45e9e6aed4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46CE6D-89F2-4637-A710-1E101ECDA6D1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dfaea16f-6391-4144-a9c2-45e9e6aed4b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EDE2177-2005-48E9-8CD0-3B1F1D679A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Expenditures</vt:lpstr>
    </vt:vector>
  </TitlesOfParts>
  <Company>Texas Tech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Wall, Kay</dc:creator>
  <cp:lastModifiedBy>Williams, Charlene</cp:lastModifiedBy>
  <cp:lastPrinted>2018-01-18T14:32:23Z</cp:lastPrinted>
  <dcterms:created xsi:type="dcterms:W3CDTF">2015-05-01T20:35:26Z</dcterms:created>
  <dcterms:modified xsi:type="dcterms:W3CDTF">2021-10-06T19:10:34Z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0x0101002AF358E1D396DE48965DB79AD7F3E3E0</vt:lpwstr>
  </property>
</Properties>
</file>