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charlene_williams_ttu_edu/Documents/Documents/Reports/Travel Reports/"/>
    </mc:Choice>
  </mc:AlternateContent>
  <xr:revisionPtr revIDLastSave="333" documentId="8_{FB8635FC-ADE9-4B72-92D6-EB1F84A95722}" xr6:coauthVersionLast="47" xr6:coauthVersionMax="47" xr10:uidLastSave="{1883B267-9718-4137-A646-04B06C5514E4}"/>
  <bookViews>
    <workbookView xWindow="-120" yWindow="-120" windowWidth="29040" windowHeight="15840" xr2:uid="{00000000-000D-0000-FFFF-FFFF00000000}"/>
  </bookViews>
  <sheets>
    <sheet name="Travel Expenditu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0" i="2" l="1"/>
  <c r="E403" i="2"/>
  <c r="E411" i="2"/>
  <c r="H234" i="2"/>
  <c r="H347" i="2"/>
  <c r="H372" i="2"/>
  <c r="J273" i="2" l="1"/>
  <c r="J403" i="2"/>
  <c r="J390" i="2"/>
  <c r="J251" i="2"/>
  <c r="J234" i="2"/>
  <c r="J213" i="2"/>
  <c r="J185" i="2"/>
  <c r="J163" i="2"/>
  <c r="J149" i="2"/>
  <c r="J140" i="2"/>
  <c r="J127" i="2"/>
  <c r="J97" i="2"/>
  <c r="J83" i="2"/>
  <c r="J29" i="2"/>
  <c r="I233" i="2" l="1"/>
  <c r="E354" i="2"/>
  <c r="E395" i="2"/>
  <c r="E234" i="2"/>
  <c r="F234" i="2"/>
  <c r="G13" i="2"/>
  <c r="G66" i="2"/>
  <c r="G83" i="2"/>
  <c r="G97" i="2"/>
  <c r="G102" i="2"/>
  <c r="G127" i="2"/>
  <c r="G140" i="2"/>
  <c r="G163" i="2"/>
  <c r="G205" i="2"/>
  <c r="G213" i="2"/>
  <c r="G361" i="2"/>
  <c r="G390" i="2"/>
  <c r="G403" i="2"/>
  <c r="H13" i="2"/>
  <c r="H39" i="2"/>
  <c r="H49" i="2"/>
  <c r="H59" i="2"/>
  <c r="H66" i="2"/>
  <c r="H83" i="2"/>
  <c r="H97" i="2"/>
  <c r="H102" i="2"/>
  <c r="H127" i="2"/>
  <c r="H140" i="2"/>
  <c r="H149" i="2"/>
  <c r="H163" i="2"/>
  <c r="H168" i="2"/>
  <c r="H173" i="2"/>
  <c r="H185" i="2"/>
  <c r="H191" i="2"/>
  <c r="H205" i="2"/>
  <c r="H213" i="2"/>
  <c r="H251" i="2"/>
  <c r="H273" i="2"/>
  <c r="H324" i="2"/>
  <c r="H361" i="2"/>
  <c r="H379" i="2"/>
  <c r="H390" i="2"/>
  <c r="H403" i="2"/>
  <c r="H411" i="2"/>
  <c r="I447" i="2"/>
  <c r="I442" i="2"/>
  <c r="I437" i="2"/>
  <c r="I432" i="2"/>
  <c r="I427" i="2"/>
  <c r="I422" i="2"/>
  <c r="I421" i="2"/>
  <c r="I416" i="2"/>
  <c r="I415" i="2"/>
  <c r="I410" i="2"/>
  <c r="I409" i="2"/>
  <c r="I408" i="2"/>
  <c r="I407" i="2"/>
  <c r="I402" i="2"/>
  <c r="I401" i="2"/>
  <c r="I400" i="2"/>
  <c r="I399" i="2"/>
  <c r="I394" i="2"/>
  <c r="I389" i="2"/>
  <c r="I387" i="2"/>
  <c r="I386" i="2"/>
  <c r="I385" i="2"/>
  <c r="I384" i="2"/>
  <c r="I383" i="2"/>
  <c r="I378" i="2"/>
  <c r="I377" i="2"/>
  <c r="I376" i="2"/>
  <c r="I371" i="2"/>
  <c r="I370" i="2"/>
  <c r="I365" i="2"/>
  <c r="I360" i="2"/>
  <c r="I359" i="2"/>
  <c r="I358" i="2"/>
  <c r="I353" i="2"/>
  <c r="I352" i="2"/>
  <c r="I351" i="2"/>
  <c r="I346" i="2"/>
  <c r="I345" i="2"/>
  <c r="I344" i="2"/>
  <c r="I343" i="2"/>
  <c r="I342" i="2"/>
  <c r="I341" i="2"/>
  <c r="I340" i="2"/>
  <c r="I339" i="2"/>
  <c r="I338" i="2"/>
  <c r="I333" i="2"/>
  <c r="I328" i="2"/>
  <c r="I323" i="2"/>
  <c r="I322" i="2"/>
  <c r="I321" i="2"/>
  <c r="I320" i="2"/>
  <c r="I319" i="2"/>
  <c r="I318" i="2"/>
  <c r="I317" i="2"/>
  <c r="I316" i="2"/>
  <c r="I315" i="2"/>
  <c r="I310" i="2"/>
  <c r="I309" i="2"/>
  <c r="I308" i="2"/>
  <c r="I307" i="2"/>
  <c r="I306" i="2"/>
  <c r="I305" i="2"/>
  <c r="I304" i="2"/>
  <c r="I299" i="2"/>
  <c r="I298" i="2"/>
  <c r="I297" i="2"/>
  <c r="I292" i="2"/>
  <c r="I287" i="2"/>
  <c r="I282" i="2"/>
  <c r="I277" i="2"/>
  <c r="I272" i="2"/>
  <c r="I271" i="2"/>
  <c r="I270" i="2"/>
  <c r="I269" i="2"/>
  <c r="I264" i="2"/>
  <c r="I259" i="2"/>
  <c r="I258" i="2"/>
  <c r="I257" i="2"/>
  <c r="I256" i="2"/>
  <c r="I255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2" i="2"/>
  <c r="I211" i="2"/>
  <c r="I210" i="2"/>
  <c r="I209" i="2"/>
  <c r="I204" i="2"/>
  <c r="I203" i="2"/>
  <c r="I202" i="2"/>
  <c r="I201" i="2"/>
  <c r="I200" i="2"/>
  <c r="I199" i="2"/>
  <c r="I198" i="2"/>
  <c r="I197" i="2"/>
  <c r="I196" i="2"/>
  <c r="I195" i="2"/>
  <c r="I190" i="2"/>
  <c r="I189" i="2"/>
  <c r="I184" i="2"/>
  <c r="I183" i="2"/>
  <c r="I182" i="2"/>
  <c r="I181" i="2"/>
  <c r="I180" i="2"/>
  <c r="I179" i="2"/>
  <c r="I178" i="2"/>
  <c r="I177" i="2"/>
  <c r="I172" i="2"/>
  <c r="I167" i="2"/>
  <c r="I162" i="2"/>
  <c r="I161" i="2"/>
  <c r="I160" i="2"/>
  <c r="I159" i="2"/>
  <c r="I158" i="2"/>
  <c r="I157" i="2"/>
  <c r="I156" i="2"/>
  <c r="I155" i="2"/>
  <c r="I154" i="2"/>
  <c r="I153" i="2"/>
  <c r="I148" i="2"/>
  <c r="I147" i="2"/>
  <c r="I146" i="2"/>
  <c r="I145" i="2"/>
  <c r="I144" i="2"/>
  <c r="I139" i="2"/>
  <c r="I138" i="2"/>
  <c r="I137" i="2"/>
  <c r="I136" i="2"/>
  <c r="I135" i="2"/>
  <c r="I134" i="2"/>
  <c r="I133" i="2"/>
  <c r="I132" i="2"/>
  <c r="I131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1" i="2"/>
  <c r="I96" i="2"/>
  <c r="I95" i="2"/>
  <c r="I94" i="2"/>
  <c r="I93" i="2"/>
  <c r="I92" i="2"/>
  <c r="I91" i="2"/>
  <c r="I90" i="2"/>
  <c r="I89" i="2"/>
  <c r="I88" i="2"/>
  <c r="I87" i="2"/>
  <c r="I82" i="2"/>
  <c r="I81" i="2"/>
  <c r="I76" i="2"/>
  <c r="I75" i="2"/>
  <c r="I74" i="2"/>
  <c r="I73" i="2"/>
  <c r="I72" i="2"/>
  <c r="I71" i="2"/>
  <c r="I70" i="2"/>
  <c r="I65" i="2"/>
  <c r="I64" i="2"/>
  <c r="I63" i="2"/>
  <c r="I57" i="2"/>
  <c r="I56" i="2"/>
  <c r="I55" i="2"/>
  <c r="I54" i="2"/>
  <c r="I53" i="2"/>
  <c r="I48" i="2"/>
  <c r="I47" i="2"/>
  <c r="I46" i="2"/>
  <c r="I45" i="2"/>
  <c r="I44" i="2"/>
  <c r="I43" i="2"/>
  <c r="I42" i="2"/>
  <c r="I38" i="2"/>
  <c r="I33" i="2"/>
  <c r="I28" i="2"/>
  <c r="I27" i="2"/>
  <c r="I26" i="2"/>
  <c r="I21" i="2"/>
  <c r="I20" i="2"/>
  <c r="I19" i="2"/>
  <c r="I18" i="2"/>
  <c r="I17" i="2"/>
  <c r="I12" i="2"/>
  <c r="I11" i="2"/>
  <c r="I10" i="2"/>
  <c r="I9" i="2"/>
  <c r="I29" i="2" l="1"/>
  <c r="I13" i="2"/>
  <c r="I22" i="2"/>
  <c r="I234" i="2"/>
  <c r="L13" i="2"/>
  <c r="L451" i="2" s="1"/>
  <c r="L49" i="2"/>
  <c r="L39" i="2"/>
  <c r="L34" i="2"/>
  <c r="L29" i="2"/>
  <c r="L22" i="2"/>
  <c r="L433" i="2"/>
  <c r="L234" i="2"/>
  <c r="L59" i="2"/>
  <c r="L66" i="2"/>
  <c r="L77" i="2"/>
  <c r="L83" i="2"/>
  <c r="L97" i="2"/>
  <c r="L102" i="2"/>
  <c r="L127" i="2"/>
  <c r="L140" i="2"/>
  <c r="L149" i="2"/>
  <c r="L163" i="2"/>
  <c r="L168" i="2"/>
  <c r="L173" i="2"/>
  <c r="L185" i="2"/>
  <c r="L191" i="2"/>
  <c r="L205" i="2"/>
  <c r="L213" i="2"/>
  <c r="L251" i="2"/>
  <c r="L260" i="2"/>
  <c r="L265" i="2"/>
  <c r="L273" i="2"/>
  <c r="L278" i="2"/>
  <c r="L283" i="2"/>
  <c r="L288" i="2"/>
  <c r="L293" i="2"/>
  <c r="L300" i="2"/>
  <c r="L311" i="2"/>
  <c r="L324" i="2"/>
  <c r="L329" i="2"/>
  <c r="L334" i="2"/>
  <c r="L347" i="2"/>
  <c r="L354" i="2"/>
  <c r="L361" i="2"/>
  <c r="L366" i="2"/>
  <c r="L372" i="2"/>
  <c r="L379" i="2"/>
  <c r="L390" i="2"/>
  <c r="L395" i="2"/>
  <c r="L403" i="2"/>
  <c r="L411" i="2"/>
  <c r="L417" i="2"/>
  <c r="L423" i="2"/>
  <c r="L428" i="2"/>
  <c r="L438" i="2"/>
  <c r="L443" i="2"/>
  <c r="L448" i="2"/>
  <c r="M13" i="2" l="1"/>
  <c r="N13" i="2"/>
  <c r="O13" i="2"/>
  <c r="M22" i="2"/>
  <c r="N22" i="2"/>
  <c r="O22" i="2"/>
  <c r="M29" i="2"/>
  <c r="N29" i="2"/>
  <c r="O29" i="2"/>
  <c r="M34" i="2"/>
  <c r="N34" i="2"/>
  <c r="O34" i="2"/>
  <c r="M39" i="2"/>
  <c r="N39" i="2"/>
  <c r="O39" i="2"/>
  <c r="M49" i="2"/>
  <c r="N49" i="2"/>
  <c r="O49" i="2"/>
  <c r="M59" i="2"/>
  <c r="N59" i="2"/>
  <c r="O59" i="2"/>
  <c r="M66" i="2"/>
  <c r="N66" i="2"/>
  <c r="O66" i="2"/>
  <c r="M77" i="2"/>
  <c r="N77" i="2"/>
  <c r="O77" i="2"/>
  <c r="M83" i="2"/>
  <c r="N83" i="2"/>
  <c r="O83" i="2"/>
  <c r="M97" i="2"/>
  <c r="N97" i="2"/>
  <c r="O97" i="2"/>
  <c r="M102" i="2"/>
  <c r="N102" i="2"/>
  <c r="O102" i="2"/>
  <c r="M127" i="2"/>
  <c r="N127" i="2"/>
  <c r="O127" i="2"/>
  <c r="M140" i="2"/>
  <c r="N140" i="2"/>
  <c r="O140" i="2"/>
  <c r="M149" i="2"/>
  <c r="N149" i="2"/>
  <c r="O149" i="2"/>
  <c r="M163" i="2"/>
  <c r="N163" i="2"/>
  <c r="O163" i="2"/>
  <c r="M168" i="2"/>
  <c r="N168" i="2"/>
  <c r="O168" i="2"/>
  <c r="M173" i="2"/>
  <c r="N173" i="2"/>
  <c r="O173" i="2"/>
  <c r="M185" i="2"/>
  <c r="N185" i="2"/>
  <c r="O185" i="2"/>
  <c r="M191" i="2"/>
  <c r="N191" i="2"/>
  <c r="O191" i="2"/>
  <c r="M205" i="2"/>
  <c r="N205" i="2"/>
  <c r="O205" i="2"/>
  <c r="M213" i="2"/>
  <c r="N213" i="2"/>
  <c r="O213" i="2"/>
  <c r="M234" i="2"/>
  <c r="N234" i="2"/>
  <c r="O234" i="2"/>
  <c r="M251" i="2"/>
  <c r="N251" i="2"/>
  <c r="O251" i="2"/>
  <c r="M260" i="2"/>
  <c r="N260" i="2"/>
  <c r="O260" i="2"/>
  <c r="M265" i="2"/>
  <c r="N265" i="2"/>
  <c r="O265" i="2"/>
  <c r="M273" i="2"/>
  <c r="N273" i="2"/>
  <c r="O273" i="2"/>
  <c r="M278" i="2"/>
  <c r="N278" i="2"/>
  <c r="O278" i="2"/>
  <c r="M283" i="2"/>
  <c r="N283" i="2"/>
  <c r="O283" i="2"/>
  <c r="M288" i="2"/>
  <c r="N288" i="2"/>
  <c r="O288" i="2"/>
  <c r="M293" i="2"/>
  <c r="N293" i="2"/>
  <c r="O293" i="2"/>
  <c r="M300" i="2"/>
  <c r="N300" i="2"/>
  <c r="O300" i="2"/>
  <c r="M311" i="2"/>
  <c r="N311" i="2"/>
  <c r="O311" i="2"/>
  <c r="M324" i="2"/>
  <c r="N324" i="2"/>
  <c r="O324" i="2"/>
  <c r="M329" i="2"/>
  <c r="N329" i="2"/>
  <c r="O329" i="2"/>
  <c r="M334" i="2"/>
  <c r="N334" i="2"/>
  <c r="O334" i="2"/>
  <c r="M347" i="2"/>
  <c r="N347" i="2"/>
  <c r="O347" i="2"/>
  <c r="M354" i="2"/>
  <c r="N354" i="2"/>
  <c r="O354" i="2"/>
  <c r="M361" i="2"/>
  <c r="N361" i="2"/>
  <c r="O361" i="2"/>
  <c r="M366" i="2"/>
  <c r="N366" i="2"/>
  <c r="O366" i="2"/>
  <c r="M372" i="2"/>
  <c r="N372" i="2"/>
  <c r="O372" i="2"/>
  <c r="M379" i="2"/>
  <c r="N379" i="2"/>
  <c r="O379" i="2"/>
  <c r="M390" i="2"/>
  <c r="N390" i="2"/>
  <c r="O390" i="2"/>
  <c r="M395" i="2"/>
  <c r="N395" i="2"/>
  <c r="O395" i="2"/>
  <c r="M403" i="2"/>
  <c r="N403" i="2"/>
  <c r="O403" i="2"/>
  <c r="M411" i="2"/>
  <c r="N411" i="2"/>
  <c r="O411" i="2"/>
  <c r="M417" i="2"/>
  <c r="N417" i="2"/>
  <c r="O417" i="2"/>
  <c r="M423" i="2"/>
  <c r="N423" i="2"/>
  <c r="O423" i="2"/>
  <c r="M428" i="2"/>
  <c r="N428" i="2"/>
  <c r="O428" i="2"/>
  <c r="M433" i="2"/>
  <c r="N433" i="2"/>
  <c r="O433" i="2"/>
  <c r="M438" i="2"/>
  <c r="N438" i="2"/>
  <c r="O438" i="2"/>
  <c r="M443" i="2"/>
  <c r="N443" i="2"/>
  <c r="O443" i="2"/>
  <c r="M448" i="2"/>
  <c r="N448" i="2"/>
  <c r="O448" i="2"/>
  <c r="O451" i="2"/>
  <c r="N451" i="2" l="1"/>
  <c r="J13" i="2"/>
  <c r="J59" i="2"/>
  <c r="J49" i="2"/>
  <c r="J39" i="2"/>
  <c r="J34" i="2"/>
  <c r="J22" i="2"/>
  <c r="J354" i="2" l="1"/>
  <c r="J361" i="2"/>
  <c r="J366" i="2"/>
  <c r="J372" i="2"/>
  <c r="J379" i="2"/>
  <c r="J395" i="2"/>
  <c r="J411" i="2"/>
  <c r="J417" i="2"/>
  <c r="J423" i="2"/>
  <c r="J433" i="2"/>
  <c r="E66" i="2" l="1"/>
  <c r="E13" i="2"/>
  <c r="E265" i="2"/>
  <c r="E97" i="2"/>
  <c r="G354" i="2" l="1"/>
  <c r="F354" i="2"/>
  <c r="H354" i="2"/>
  <c r="F273" i="2" l="1"/>
  <c r="E273" i="2"/>
  <c r="I354" i="2" l="1"/>
  <c r="G39" i="2" l="1"/>
  <c r="F39" i="2"/>
  <c r="E39" i="2"/>
  <c r="I39" i="2" l="1"/>
  <c r="K39" i="2" s="1"/>
  <c r="J265" i="2" l="1"/>
  <c r="G265" i="2"/>
  <c r="F265" i="2"/>
  <c r="I265" i="2" l="1"/>
  <c r="K265" i="2" s="1"/>
  <c r="G433" i="2" l="1"/>
  <c r="F433" i="2"/>
  <c r="E433" i="2"/>
  <c r="J334" i="2" l="1"/>
  <c r="G334" i="2"/>
  <c r="F334" i="2"/>
  <c r="E334" i="2"/>
  <c r="J329" i="2"/>
  <c r="G329" i="2"/>
  <c r="F329" i="2"/>
  <c r="E329" i="2"/>
  <c r="I334" i="2" l="1"/>
  <c r="I329" i="2"/>
  <c r="K329" i="2" s="1"/>
  <c r="J278" i="2" l="1"/>
  <c r="G278" i="2"/>
  <c r="F278" i="2"/>
  <c r="E278" i="2"/>
  <c r="H34" i="2"/>
  <c r="G34" i="2"/>
  <c r="F34" i="2"/>
  <c r="E34" i="2"/>
  <c r="I278" i="2" l="1"/>
  <c r="K278" i="2" s="1"/>
  <c r="I34" i="2"/>
  <c r="K34" i="2" s="1"/>
  <c r="J300" i="2" l="1"/>
  <c r="G300" i="2"/>
  <c r="F300" i="2"/>
  <c r="E300" i="2"/>
  <c r="I300" i="2" l="1"/>
  <c r="K300" i="2" s="1"/>
  <c r="J283" i="2" l="1"/>
  <c r="F83" i="2" l="1"/>
  <c r="E83" i="2"/>
  <c r="F361" i="2" l="1"/>
  <c r="E361" i="2"/>
  <c r="J448" i="2" l="1"/>
  <c r="J443" i="2"/>
  <c r="J438" i="2"/>
  <c r="J428" i="2"/>
  <c r="J347" i="2"/>
  <c r="J324" i="2"/>
  <c r="J311" i="2"/>
  <c r="J293" i="2"/>
  <c r="J288" i="2"/>
  <c r="J260" i="2"/>
  <c r="J205" i="2"/>
  <c r="J191" i="2"/>
  <c r="J173" i="2"/>
  <c r="J168" i="2"/>
  <c r="J102" i="2"/>
  <c r="J77" i="2"/>
  <c r="J66" i="2"/>
  <c r="J451" i="2" l="1"/>
  <c r="H448" i="2" l="1"/>
  <c r="H443" i="2"/>
  <c r="H311" i="2"/>
  <c r="G283" i="2"/>
  <c r="F283" i="2"/>
  <c r="E283" i="2"/>
  <c r="I390" i="2" l="1"/>
  <c r="I273" i="2"/>
  <c r="K273" i="2" s="1"/>
  <c r="I83" i="2"/>
  <c r="I361" i="2"/>
  <c r="I283" i="2"/>
  <c r="K283" i="2" s="1"/>
  <c r="G443" i="2"/>
  <c r="F443" i="2"/>
  <c r="E443" i="2"/>
  <c r="I443" i="2"/>
  <c r="H22" i="2" l="1"/>
  <c r="H451" i="2" s="1"/>
  <c r="G428" i="2" l="1"/>
  <c r="F428" i="2"/>
  <c r="E428" i="2"/>
  <c r="I428" i="2"/>
  <c r="G448" i="2" l="1"/>
  <c r="F448" i="2"/>
  <c r="E448" i="2"/>
  <c r="I448" i="2"/>
  <c r="I433" i="2" l="1"/>
  <c r="K433" i="2" s="1"/>
  <c r="G293" i="2"/>
  <c r="F293" i="2"/>
  <c r="E293" i="2"/>
  <c r="I293" i="2"/>
  <c r="K293" i="2" s="1"/>
  <c r="F390" i="2" l="1"/>
  <c r="G423" i="2" l="1"/>
  <c r="F423" i="2"/>
  <c r="G438" i="2"/>
  <c r="F438" i="2"/>
  <c r="E423" i="2"/>
  <c r="G191" i="2" l="1"/>
  <c r="F191" i="2"/>
  <c r="E191" i="2"/>
  <c r="F140" i="2" l="1"/>
  <c r="E140" i="2"/>
  <c r="G59" i="2"/>
  <c r="F59" i="2"/>
  <c r="E59" i="2"/>
  <c r="I423" i="2"/>
  <c r="K423" i="2" s="1"/>
  <c r="G411" i="2"/>
  <c r="F411" i="2"/>
  <c r="F347" i="2"/>
  <c r="E347" i="2"/>
  <c r="G324" i="2"/>
  <c r="F324" i="2"/>
  <c r="E324" i="2"/>
  <c r="K390" i="2" l="1"/>
  <c r="I411" i="2"/>
  <c r="I324" i="2"/>
  <c r="K324" i="2" s="1"/>
  <c r="F205" i="2"/>
  <c r="E205" i="2"/>
  <c r="G77" i="2"/>
  <c r="F77" i="2"/>
  <c r="E77" i="2"/>
  <c r="I59" i="2"/>
  <c r="K59" i="2" s="1"/>
  <c r="G29" i="2"/>
  <c r="F29" i="2"/>
  <c r="E29" i="2"/>
  <c r="F13" i="2"/>
  <c r="G311" i="2" l="1"/>
  <c r="F311" i="2"/>
  <c r="E311" i="2"/>
  <c r="G395" i="2"/>
  <c r="F395" i="2"/>
  <c r="I395" i="2"/>
  <c r="K395" i="2" s="1"/>
  <c r="G379" i="2"/>
  <c r="F379" i="2"/>
  <c r="E379" i="2"/>
  <c r="G372" i="2"/>
  <c r="F372" i="2"/>
  <c r="E372" i="2"/>
  <c r="G288" i="2"/>
  <c r="F288" i="2"/>
  <c r="E288" i="2"/>
  <c r="I288" i="2"/>
  <c r="K288" i="2" s="1"/>
  <c r="E260" i="2"/>
  <c r="G173" i="2"/>
  <c r="F173" i="2"/>
  <c r="E173" i="2"/>
  <c r="I173" i="2"/>
  <c r="K173" i="2" s="1"/>
  <c r="E438" i="2"/>
  <c r="I438" i="2"/>
  <c r="G417" i="2"/>
  <c r="F417" i="2"/>
  <c r="E417" i="2"/>
  <c r="F403" i="2"/>
  <c r="G366" i="2"/>
  <c r="F366" i="2"/>
  <c r="E366" i="2"/>
  <c r="I366" i="2"/>
  <c r="G251" i="2"/>
  <c r="F251" i="2"/>
  <c r="E251" i="2"/>
  <c r="F213" i="2"/>
  <c r="E213" i="2"/>
  <c r="I205" i="2"/>
  <c r="I191" i="2"/>
  <c r="K191" i="2" s="1"/>
  <c r="G185" i="2"/>
  <c r="F185" i="2"/>
  <c r="E185" i="2"/>
  <c r="G168" i="2"/>
  <c r="F168" i="2"/>
  <c r="E168" i="2"/>
  <c r="I168" i="2"/>
  <c r="F163" i="2"/>
  <c r="E163" i="2"/>
  <c r="E451" i="2" s="1"/>
  <c r="F149" i="2"/>
  <c r="E149" i="2"/>
  <c r="F127" i="2"/>
  <c r="E127" i="2"/>
  <c r="F102" i="2"/>
  <c r="E102" i="2"/>
  <c r="I102" i="2"/>
  <c r="K102" i="2" s="1"/>
  <c r="F97" i="2"/>
  <c r="F66" i="2"/>
  <c r="G49" i="2"/>
  <c r="F49" i="2"/>
  <c r="E49" i="2"/>
  <c r="K29" i="2"/>
  <c r="G22" i="2"/>
  <c r="G451" i="2" s="1"/>
  <c r="F22" i="2"/>
  <c r="E22" i="2"/>
  <c r="F451" i="2" l="1"/>
  <c r="I451" i="2" s="1"/>
  <c r="K13" i="2"/>
  <c r="K366" i="2"/>
  <c r="I140" i="2"/>
  <c r="K140" i="2" s="1"/>
  <c r="I347" i="2"/>
  <c r="I77" i="2"/>
  <c r="K77" i="2" s="1"/>
  <c r="I417" i="2"/>
  <c r="K417" i="2" s="1"/>
  <c r="I260" i="2"/>
  <c r="I372" i="2"/>
  <c r="I311" i="2"/>
  <c r="K311" i="2" s="1"/>
  <c r="I403" i="2"/>
  <c r="K403" i="2" s="1"/>
  <c r="I379" i="2"/>
  <c r="K379" i="2" s="1"/>
  <c r="I163" i="2"/>
  <c r="K163" i="2" s="1"/>
  <c r="I149" i="2"/>
  <c r="K149" i="2" s="1"/>
  <c r="I251" i="2"/>
  <c r="K251" i="2" s="1"/>
  <c r="K22" i="2"/>
  <c r="I97" i="2"/>
  <c r="K97" i="2" s="1"/>
  <c r="I127" i="2"/>
  <c r="K127" i="2" s="1"/>
  <c r="I185" i="2"/>
  <c r="K185" i="2" s="1"/>
  <c r="I213" i="2"/>
  <c r="K213" i="2" s="1"/>
  <c r="I66" i="2"/>
  <c r="K66" i="2" s="1"/>
  <c r="I49" i="2"/>
  <c r="K451" i="2" l="1"/>
  <c r="K372" i="2"/>
  <c r="K49" i="2"/>
</calcChain>
</file>

<file path=xl/sharedStrings.xml><?xml version="1.0" encoding="utf-8"?>
<sst xmlns="http://schemas.openxmlformats.org/spreadsheetml/2006/main" count="1911" uniqueCount="587">
  <si>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</si>
  <si>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</si>
  <si>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</si>
  <si>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</si>
  <si>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</si>
  <si>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</si>
  <si>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</si>
  <si>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</si>
  <si>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</si>
  <si>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</si>
  <si>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</si>
  <si>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</si>
  <si>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</si>
  <si>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</si>
  <si>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</si>
  <si>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</si>
  <si>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</si>
  <si>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</si>
  <si>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</si>
  <si>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</si>
  <si>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</si>
  <si>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</si>
  <si>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</si>
  <si>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</si>
  <si>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</si>
  <si>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</si>
  <si>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</si>
  <si>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</si>
  <si>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</si>
  <si>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</si>
  <si>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</si>
  <si>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</si>
  <si>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</si>
  <si>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</si>
  <si>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</si>
  <si>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</si>
  <si>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</si>
  <si>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</si>
  <si>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</si>
  <si>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</si>
  <si>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</si>
  <si>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</si>
  <si>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</si>
  <si>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</si>
  <si>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</si>
  <si>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</si>
  <si>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</si>
  <si>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</si>
  <si>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</si>
  <si>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</si>
  <si>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</si>
  <si>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</si>
  <si>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</si>
  <si>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</si>
  <si>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</si>
  <si>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</si>
  <si>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</si>
  <si>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</si>
  <si>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</si>
  <si>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</si>
  <si>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</si>
  <si>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</si>
  <si>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</si>
  <si>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</si>
  <si>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</si>
  <si>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</si>
  <si>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</si>
  <si>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</si>
  <si>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</si>
  <si>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</si>
  <si>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</si>
  <si>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</si>
  <si>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</si>
  <si>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</si>
  <si>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</si>
  <si>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</si>
  <si>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</si>
  <si>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</si>
  <si>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</si>
  <si>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</si>
  <si>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</si>
  <si>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</si>
  <si>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</si>
  <si>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</si>
  <si>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</si>
  <si>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</si>
  <si>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</si>
  <si>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</si>
  <si>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</si>
  <si>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</si>
  <si>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</si>
  <si>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</si>
  <si>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</si>
  <si>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</si>
  <si>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</si>
  <si>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</si>
  <si>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</si>
  <si>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</si>
  <si>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</si>
  <si>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</si>
  <si>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</si>
  <si>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</si>
  <si>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</si>
  <si>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</si>
  <si>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</si>
  <si>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</si>
  <si>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</si>
  <si>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</si>
  <si>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</si>
  <si>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</si>
  <si>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</si>
  <si>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</si>
  <si>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</si>
  <si>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</si>
  <si>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</si>
  <si>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</si>
  <si>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</si>
  <si>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</si>
  <si>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</si>
  <si>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</si>
  <si>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</si>
  <si>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</si>
  <si>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</si>
  <si>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</si>
  <si>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</si>
  <si>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</si>
  <si>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</si>
  <si>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</si>
  <si>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</si>
  <si>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</si>
  <si>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</si>
  <si>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</si>
  <si>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</si>
  <si>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</si>
  <si>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</si>
  <si>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</si>
  <si>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</si>
  <si>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</si>
  <si>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</si>
  <si>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</si>
  <si>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</si>
  <si>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</si>
  <si>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</si>
  <si>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</si>
  <si>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</si>
  <si>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</si>
  <si>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</si>
  <si>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</si>
  <si>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</si>
  <si>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</si>
  <si>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</si>
  <si>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</si>
  <si>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</si>
  <si>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</si>
  <si>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</si>
  <si>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</si>
  <si>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</si>
  <si>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</si>
  <si>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</si>
  <si>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</si>
  <si>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</si>
  <si>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</si>
  <si>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</si>
  <si>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</si>
  <si>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</si>
  <si>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</si>
  <si>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</si>
  <si>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</si>
  <si>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</si>
  <si>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</si>
  <si>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</si>
  <si>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</si>
  <si>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</si>
  <si>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</si>
  <si>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</si>
  <si>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</si>
  <si>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</si>
  <si>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</si>
  <si>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</si>
  <si>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</si>
  <si>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</si>
  <si>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</si>
  <si>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</si>
  <si>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</si>
  <si>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</si>
  <si>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</si>
  <si>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</si>
  <si>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</si>
  <si>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</si>
  <si>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</si>
  <si>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</si>
  <si>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</si>
  <si>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</si>
  <si>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</si>
  <si>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</si>
  <si>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</si>
  <si>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</si>
  <si>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</si>
  <si>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</si>
  <si>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</si>
  <si>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</si>
  <si>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</si>
  <si>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</si>
  <si>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</si>
  <si>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</si>
  <si>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</si>
  <si>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</si>
  <si>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</si>
  <si>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</si>
  <si>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</si>
  <si>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</si>
  <si>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</si>
  <si>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</si>
  <si>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</si>
  <si>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</si>
  <si>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</si>
  <si>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</si>
  <si>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</si>
  <si>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</si>
  <si>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</si>
  <si>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</si>
  <si>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</si>
  <si>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</si>
  <si>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</si>
  <si>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</si>
  <si>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</si>
  <si>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</si>
  <si>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</si>
  <si>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</si>
  <si>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</si>
  <si>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</si>
  <si>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</si>
  <si>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</si>
  <si>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</si>
  <si>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</si>
  <si>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</si>
  <si>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</si>
  <si>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</si>
  <si>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</si>
  <si>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</si>
  <si>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</si>
  <si>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</si>
  <si>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</si>
  <si>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</si>
  <si>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</si>
  <si>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</si>
  <si>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</si>
  <si>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</si>
  <si>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</si>
  <si>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</si>
  <si>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</si>
  <si>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</si>
  <si>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</si>
  <si>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</si>
  <si>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</si>
  <si>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</si>
  <si>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</si>
  <si>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</si>
  <si>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</si>
  <si>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</si>
  <si>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</si>
  <si>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</si>
  <si>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</si>
  <si>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</si>
  <si>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</si>
  <si>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</si>
  <si>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</si>
  <si>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</si>
  <si>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</si>
  <si>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</si>
  <si>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</si>
  <si>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</si>
  <si>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</si>
  <si>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</si>
  <si>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</si>
  <si>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</si>
  <si>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</si>
  <si>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</si>
  <si>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</si>
  <si>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</si>
  <si>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</si>
  <si>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</si>
  <si>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</si>
  <si>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</si>
  <si>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</si>
  <si>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</si>
  <si>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</si>
  <si>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</si>
  <si>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</si>
  <si>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</si>
  <si>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</si>
  <si>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</si>
  <si>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</si>
  <si>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</si>
  <si>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</si>
  <si>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</si>
  <si>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</si>
  <si>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</si>
  <si>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</si>
  <si>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</si>
  <si>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</si>
  <si>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</si>
  <si>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</si>
  <si>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</si>
  <si>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</si>
  <si>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</si>
  <si>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</si>
  <si>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</si>
  <si>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</si>
  <si>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</si>
  <si>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</si>
  <si>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</si>
  <si>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</si>
  <si>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</si>
  <si>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</si>
  <si>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</si>
  <si>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</si>
  <si>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</si>
  <si>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</si>
  <si>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</si>
  <si>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</si>
  <si>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</si>
  <si>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</si>
  <si>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</si>
  <si>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</si>
  <si>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</si>
  <si>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</si>
  <si>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</si>
  <si>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</si>
  <si>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</si>
  <si>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</si>
  <si>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</si>
  <si>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</si>
  <si>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</si>
  <si>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</si>
  <si>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</si>
  <si>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</si>
  <si>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</si>
  <si>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</si>
  <si>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</si>
  <si>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</si>
  <si>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</si>
  <si>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</si>
  <si>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</si>
  <si>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</si>
  <si>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</si>
  <si>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</si>
  <si>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</si>
  <si>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</si>
  <si>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</si>
  <si>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</si>
  <si>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</si>
  <si>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</si>
  <si>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</si>
  <si>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</si>
  <si>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</si>
  <si>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</si>
  <si>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</si>
  <si>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</si>
  <si>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</si>
  <si>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</si>
  <si>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</si>
  <si>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</si>
  <si>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</si>
  <si>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</si>
  <si>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</si>
  <si>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</si>
  <si>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</si>
  <si>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</si>
  <si>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</si>
  <si>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</si>
  <si>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</si>
  <si>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</si>
  <si>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</si>
  <si>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</si>
  <si>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</si>
  <si>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</si>
  <si>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</si>
  <si>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</si>
  <si>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</si>
  <si>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</si>
  <si>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</si>
  <si>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</si>
  <si>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</si>
  <si>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</si>
  <si>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</si>
  <si>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</si>
  <si>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</si>
  <si>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</si>
  <si>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</si>
  <si>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</si>
  <si>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</si>
  <si>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</si>
  <si>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</si>
  <si>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</si>
  <si>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</si>
  <si>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</si>
  <si>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</si>
  <si>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</si>
  <si>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</si>
  <si>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</si>
  <si>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</si>
  <si>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</si>
  <si>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</si>
  <si>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</si>
  <si>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</si>
  <si>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</si>
  <si>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</si>
  <si>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</si>
  <si>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</si>
  <si>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</si>
  <si>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</si>
  <si>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</si>
  <si>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</si>
  <si>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</si>
  <si>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</si>
  <si>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</si>
  <si>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</si>
  <si>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</si>
  <si>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</si>
  <si>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</si>
  <si>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</si>
  <si>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</si>
  <si>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</si>
  <si>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</si>
  <si>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</si>
  <si>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</si>
  <si>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</si>
  <si>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</si>
  <si>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</si>
  <si>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</si>
  <si>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</si>
  <si>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</si>
  <si>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</si>
  <si>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</si>
  <si>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</si>
  <si>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</si>
  <si>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</si>
  <si>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</si>
  <si>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</si>
  <si>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</si>
  <si>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</si>
  <si>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</si>
  <si>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</si>
  <si>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</si>
  <si>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</si>
  <si>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</si>
  <si>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</si>
  <si>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</si>
  <si>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</si>
  <si>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</si>
  <si>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</si>
  <si>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</si>
  <si>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</si>
  <si>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</si>
  <si>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</si>
  <si>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</si>
  <si>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</si>
  <si>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</si>
  <si>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</si>
  <si>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</si>
  <si>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</si>
  <si>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</si>
  <si>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</si>
  <si>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</si>
  <si>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</si>
  <si>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</si>
  <si>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</si>
  <si>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</si>
  <si>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</si>
  <si>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</si>
  <si>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</si>
  <si>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</si>
  <si>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</si>
  <si>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</si>
  <si>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</si>
  <si>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</si>
  <si>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</si>
  <si>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</si>
  <si>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</si>
  <si>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</si>
  <si>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</si>
  <si>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</si>
  <si>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</si>
  <si>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</si>
  <si>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</si>
  <si>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</si>
  <si>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</si>
  <si>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</si>
  <si>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</si>
  <si>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</si>
  <si>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</si>
  <si>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</si>
  <si>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</si>
  <si>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</si>
  <si>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</si>
  <si>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</si>
  <si>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</si>
  <si>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</si>
  <si>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</si>
  <si>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</si>
  <si>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</si>
  <si>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</si>
  <si>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</si>
  <si>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</si>
  <si>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</si>
  <si>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</si>
  <si>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</si>
  <si>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</si>
  <si>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</si>
  <si>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</si>
  <si>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</si>
  <si>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</si>
  <si>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</si>
  <si>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</si>
  <si>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</si>
  <si>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</si>
  <si>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</si>
  <si>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</si>
  <si>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</si>
  <si>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</si>
  <si>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</si>
  <si>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</si>
  <si>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</si>
  <si>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</si>
  <si>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</si>
  <si>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</si>
  <si>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</si>
  <si>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</si>
  <si>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</si>
  <si>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</si>
  <si>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</si>
  <si>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</si>
  <si>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</si>
  <si>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</si>
  <si>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</si>
  <si>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</si>
  <si>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</si>
  <si>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</si>
  <si>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</si>
  <si>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</si>
  <si>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</si>
  <si>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</si>
  <si>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</si>
  <si>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</si>
  <si>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</si>
  <si>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</si>
  <si>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</si>
  <si>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</si>
  <si>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</si>
  <si>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</si>
  <si>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</si>
  <si>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</si>
  <si>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</si>
  <si>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</si>
  <si>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</si>
  <si>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</si>
  <si>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</si>
  <si>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</si>
  <si>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</si>
  <si>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</si>
  <si>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</si>
  <si>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</si>
  <si>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</si>
  <si>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</si>
  <si>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</si>
  <si>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>B6504</t>
  </si>
  <si>
    <t>B6325</t>
  </si>
  <si>
    <t>Distance Education</t>
  </si>
  <si>
    <t>C4003</t>
  </si>
  <si>
    <t>B0009</t>
  </si>
  <si>
    <t>B6322</t>
  </si>
  <si>
    <t>TTU at Brownwood</t>
  </si>
  <si>
    <t>B6321</t>
  </si>
  <si>
    <t>TTU at Rockwall</t>
  </si>
  <si>
    <t>C1713</t>
  </si>
  <si>
    <t>Auxiliary Services AVP Admin</t>
  </si>
  <si>
    <t xml:space="preserve">FY22 Total </t>
  </si>
  <si>
    <t>FY21 Total</t>
  </si>
  <si>
    <t>Over FY21</t>
  </si>
  <si>
    <t>FY22</t>
  </si>
  <si>
    <t>-</t>
  </si>
  <si>
    <t>B1210</t>
  </si>
  <si>
    <t>Aerospace Studies AFROTC</t>
  </si>
  <si>
    <t>B6326</t>
  </si>
  <si>
    <t>TTU at Jefferson</t>
  </si>
  <si>
    <t xml:space="preserve">   For Period Beginning September 1, 2021 and Ending November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</si>
</sst>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36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43" fontId="2" fillId="0" borderId="0" xfId="3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4" applyFont="1" applyFill="1" applyBorder="1" applyAlignment="1">
      <alignment horizontal="right"/>
    </xf>
    <xf numFmtId="43" fontId="2" fillId="0" borderId="0" xfId="3" applyFont="1" applyFill="1" applyBorder="1"/>
    <xf numFmtId="43" fontId="2" fillId="0" borderId="0" xfId="0" applyNumberFormat="1" applyFont="1" applyFill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4" fillId="0" borderId="26" xfId="1" applyFont="1" applyBorder="1" applyAlignment="1">
      <alignment horizontal="left" vertical="center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43" fontId="2" fillId="0" borderId="16" xfId="3" applyFont="1" applyBorder="1" applyAlignment="1">
      <alignment horizontal="right"/>
    </xf>
    <xf numFmtId="43" fontId="2" fillId="0" borderId="35" xfId="3" applyFont="1" applyBorder="1"/>
    <xf numFmtId="43" fontId="2" fillId="0" borderId="35" xfId="3" applyFont="1" applyBorder="1" applyAlignment="1">
      <alignment horizontal="right"/>
    </xf>
    <xf numFmtId="43" fontId="2" fillId="0" borderId="35" xfId="3" applyFont="1" applyFill="1" applyBorder="1"/>
  </cellXfs>
  <cellStyles count="5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9"/>
  <sheetViews>
    <sheetView tabSelected="1" topLeftCell="A427" workbookViewId="0">
      <selection activeCell="K451" sqref="K451"/>
    </sheetView>
  </sheetViews>
  <sheetFormatPr defaultColWidth="9.140625" defaultRowHeight="15" x14ac:dyDescent="0.25"/>
  <cols>
    <col min="1" max="1" width="13" style="1" customWidth="1"/>
    <col min="2" max="2" width="13.140625" style="50" customWidth="1"/>
    <col min="3" max="3" width="12.140625" style="1" customWidth="1"/>
    <col min="4" max="4" width="15.42578125" style="1" customWidth="1"/>
    <col min="5" max="5" width="16" style="11" customWidth="1"/>
    <col min="6" max="6" width="15.85546875" style="11" customWidth="1"/>
    <col min="7" max="7" width="14.28515625" style="11" customWidth="1"/>
    <col min="8" max="8" width="15.85546875" style="11" customWidth="1"/>
    <col min="9" max="9" width="17.28515625" style="11" customWidth="1"/>
    <col min="10" max="10" width="17.5703125" style="11" bestFit="1" customWidth="1"/>
    <col min="11" max="11" width="14.85546875" style="11" customWidth="1"/>
    <col min="12" max="12" width="17.5703125" style="11" bestFit="1" customWidth="1"/>
    <col min="13" max="14" width="14.85546875" style="11" customWidth="1"/>
    <col min="15" max="15" width="14.5703125" style="11" customWidth="1"/>
    <col min="16" max="16" width="10.5703125" style="1" bestFit="1" customWidth="1"/>
    <col min="17" max="18" width="9.140625" style="1"/>
    <col min="19" max="19" width="11.5703125" style="11" bestFit="1" customWidth="1"/>
    <col min="20" max="16384" width="9.140625" style="1"/>
  </cols>
  <sheetData>
    <row r="1" spans="1:15" ht="15" customHeight="1" x14ac:dyDescent="0.25">
      <c r="A1" s="101"/>
      <c r="B1" s="101"/>
      <c r="C1" s="101"/>
      <c r="D1" s="101"/>
      <c r="E1" s="101"/>
      <c r="F1" s="101"/>
      <c r="G1" s="101"/>
      <c r="H1" s="101"/>
      <c r="I1" s="101" t="s">
        <v>0</v>
      </c>
      <c r="J1" s="101"/>
      <c r="K1" s="101"/>
      <c r="L1" s="101"/>
      <c r="M1" s="101"/>
      <c r="N1" s="101"/>
      <c r="O1" s="101"/>
    </row>
    <row r="2" spans="1:15" x14ac:dyDescent="0.25">
      <c r="A2" s="102"/>
      <c r="B2" s="102"/>
      <c r="C2" s="102"/>
      <c r="D2" s="102"/>
      <c r="E2" s="102"/>
      <c r="F2" s="102"/>
      <c r="G2" s="102"/>
      <c r="H2" s="102"/>
      <c r="I2" s="102" t="s">
        <v>403</v>
      </c>
      <c r="J2" s="102"/>
      <c r="K2" s="102"/>
      <c r="L2" s="102"/>
      <c r="M2" s="102"/>
      <c r="N2" s="102"/>
      <c r="O2" s="102"/>
    </row>
    <row r="3" spans="1:15" x14ac:dyDescent="0.25">
      <c r="A3" s="103"/>
      <c r="B3" s="103"/>
      <c r="C3" s="103"/>
      <c r="D3" s="103"/>
      <c r="E3" s="103"/>
      <c r="F3" s="103"/>
      <c r="G3" s="103"/>
      <c r="H3" s="103"/>
      <c r="I3" s="103" t="s">
        <v>562</v>
      </c>
      <c r="J3" s="103"/>
      <c r="K3" s="103"/>
      <c r="L3" s="103"/>
      <c r="M3" s="103"/>
      <c r="N3" s="103"/>
      <c r="O3" s="103"/>
    </row>
    <row r="4" spans="1:15" x14ac:dyDescent="0.25">
      <c r="A4" s="102"/>
      <c r="B4" s="102"/>
      <c r="C4" s="102"/>
      <c r="D4" s="102"/>
      <c r="E4" s="102"/>
      <c r="F4" s="102"/>
      <c r="G4" s="102"/>
      <c r="H4" s="102"/>
      <c r="I4" s="102" t="s">
        <v>586</v>
      </c>
      <c r="J4" s="102"/>
      <c r="K4" s="102"/>
      <c r="L4" s="102"/>
      <c r="M4" s="102"/>
      <c r="N4" s="102"/>
      <c r="O4" s="102"/>
    </row>
    <row r="6" spans="1:15" ht="15.75" thickBot="1" x14ac:dyDescent="0.3">
      <c r="A6" s="113" t="s">
        <v>1</v>
      </c>
      <c r="B6" s="113"/>
      <c r="C6" s="113"/>
      <c r="D6" s="113"/>
      <c r="E6" s="10"/>
      <c r="F6" s="10"/>
      <c r="G6" s="10"/>
      <c r="H6" s="10"/>
      <c r="I6" s="17"/>
      <c r="J6" s="17"/>
      <c r="K6" s="10"/>
      <c r="L6" s="17"/>
      <c r="M6" s="10"/>
      <c r="N6" s="17"/>
      <c r="O6" s="53"/>
    </row>
    <row r="7" spans="1:15" x14ac:dyDescent="0.25">
      <c r="A7" s="36"/>
      <c r="B7" s="44" t="s">
        <v>52</v>
      </c>
      <c r="C7" s="31"/>
      <c r="D7" s="31"/>
      <c r="E7" s="12" t="s">
        <v>2</v>
      </c>
      <c r="F7" s="13" t="s">
        <v>3</v>
      </c>
      <c r="G7" s="14" t="s">
        <v>4</v>
      </c>
      <c r="H7" s="41" t="s">
        <v>402</v>
      </c>
      <c r="I7" s="52" t="s">
        <v>577</v>
      </c>
      <c r="J7" s="12" t="s">
        <v>578</v>
      </c>
      <c r="K7" s="59" t="s">
        <v>432</v>
      </c>
      <c r="L7" s="12" t="s">
        <v>578</v>
      </c>
      <c r="M7" s="12" t="s">
        <v>554</v>
      </c>
      <c r="N7" s="80" t="s">
        <v>502</v>
      </c>
      <c r="O7" s="12" t="s">
        <v>480</v>
      </c>
    </row>
    <row r="8" spans="1:15" ht="15.75" thickBot="1" x14ac:dyDescent="0.3">
      <c r="A8" s="37" t="s">
        <v>52</v>
      </c>
      <c r="B8" s="37" t="s">
        <v>53</v>
      </c>
      <c r="C8" s="32"/>
      <c r="D8" s="32"/>
      <c r="E8" s="15" t="s">
        <v>5</v>
      </c>
      <c r="F8" s="15" t="s">
        <v>5</v>
      </c>
      <c r="G8" s="15" t="s">
        <v>5</v>
      </c>
      <c r="H8" s="42" t="s">
        <v>563</v>
      </c>
      <c r="I8" s="15" t="s">
        <v>427</v>
      </c>
      <c r="J8" s="15" t="s">
        <v>427</v>
      </c>
      <c r="K8" s="60" t="s">
        <v>579</v>
      </c>
      <c r="L8" s="79" t="s">
        <v>428</v>
      </c>
      <c r="M8" s="79" t="s">
        <v>428</v>
      </c>
      <c r="N8" s="79" t="s">
        <v>428</v>
      </c>
      <c r="O8" s="15" t="s">
        <v>428</v>
      </c>
    </row>
    <row r="9" spans="1:15" ht="15.75" thickBot="1" x14ac:dyDescent="0.3">
      <c r="A9" s="33" t="s">
        <v>54</v>
      </c>
      <c r="B9" s="91" t="s">
        <v>55</v>
      </c>
      <c r="C9" s="92"/>
      <c r="D9" s="93"/>
      <c r="E9" s="3">
        <v>11697.21</v>
      </c>
      <c r="F9" s="5">
        <v>430.65</v>
      </c>
      <c r="G9" s="40">
        <v>780.44</v>
      </c>
      <c r="H9" s="40">
        <v>0</v>
      </c>
      <c r="I9" s="5">
        <f t="shared" ref="I9:I12" si="0">SUM(E9:H9)</f>
        <v>12908.3</v>
      </c>
      <c r="J9" s="40">
        <v>53.66</v>
      </c>
      <c r="K9" s="58"/>
      <c r="L9" s="3">
        <v>9567.93</v>
      </c>
      <c r="M9" s="40">
        <v>102726.51</v>
      </c>
      <c r="N9" s="40">
        <v>121189</v>
      </c>
      <c r="O9" s="40">
        <v>143975.99</v>
      </c>
    </row>
    <row r="10" spans="1:15" ht="15.75" thickBot="1" x14ac:dyDescent="0.3">
      <c r="A10" s="33" t="s">
        <v>312</v>
      </c>
      <c r="B10" s="33" t="s">
        <v>328</v>
      </c>
      <c r="C10" s="34"/>
      <c r="D10" s="34"/>
      <c r="E10" s="3">
        <v>0</v>
      </c>
      <c r="F10" s="5">
        <v>0</v>
      </c>
      <c r="G10" s="2">
        <v>0</v>
      </c>
      <c r="H10" s="2">
        <v>0</v>
      </c>
      <c r="I10" s="5">
        <f t="shared" si="0"/>
        <v>0</v>
      </c>
      <c r="J10" s="2">
        <v>0</v>
      </c>
      <c r="K10" s="58"/>
      <c r="L10" s="3">
        <v>0</v>
      </c>
      <c r="M10" s="2"/>
      <c r="N10" s="40"/>
      <c r="O10" s="2"/>
    </row>
    <row r="11" spans="1:15" ht="15.75" thickBot="1" x14ac:dyDescent="0.3">
      <c r="A11" s="33" t="s">
        <v>56</v>
      </c>
      <c r="B11" s="88" t="s">
        <v>57</v>
      </c>
      <c r="C11" s="89"/>
      <c r="D11" s="90"/>
      <c r="E11" s="3">
        <v>0</v>
      </c>
      <c r="F11" s="5">
        <v>0</v>
      </c>
      <c r="G11" s="2">
        <v>0</v>
      </c>
      <c r="H11" s="2">
        <v>378.96</v>
      </c>
      <c r="I11" s="5">
        <f t="shared" si="0"/>
        <v>378.96</v>
      </c>
      <c r="J11" s="2">
        <v>0</v>
      </c>
      <c r="K11" s="58"/>
      <c r="L11" s="3">
        <v>1475.81</v>
      </c>
      <c r="M11" s="2">
        <v>480.4</v>
      </c>
      <c r="N11" s="40">
        <v>8988.64</v>
      </c>
      <c r="O11" s="2">
        <v>7155.22</v>
      </c>
    </row>
    <row r="12" spans="1:15" ht="15.75" thickBot="1" x14ac:dyDescent="0.3">
      <c r="A12" s="33" t="s">
        <v>537</v>
      </c>
      <c r="B12" s="88" t="s">
        <v>538</v>
      </c>
      <c r="C12" s="89"/>
      <c r="D12" s="90"/>
      <c r="E12" s="3">
        <v>2593.91</v>
      </c>
      <c r="F12" s="5">
        <v>0</v>
      </c>
      <c r="G12" s="2">
        <v>0</v>
      </c>
      <c r="H12" s="2">
        <v>633.84</v>
      </c>
      <c r="I12" s="5">
        <f t="shared" si="0"/>
        <v>3227.75</v>
      </c>
      <c r="J12" s="2">
        <v>0</v>
      </c>
      <c r="K12" s="58"/>
      <c r="L12" s="3">
        <v>7348.6399999999994</v>
      </c>
      <c r="M12" s="2">
        <v>799</v>
      </c>
      <c r="N12" s="40"/>
      <c r="O12" s="2"/>
    </row>
    <row r="13" spans="1:15" ht="15.75" thickBot="1" x14ac:dyDescent="0.3">
      <c r="A13" s="29" t="s">
        <v>6</v>
      </c>
      <c r="B13" s="45"/>
      <c r="C13" s="30"/>
      <c r="D13" s="30"/>
      <c r="E13" s="4">
        <f>SUM(E9:E12)</f>
        <v>14291.119999999999</v>
      </c>
      <c r="F13" s="4">
        <f t="shared" ref="F13" si="1">SUM(F9:F12)</f>
        <v>430.65</v>
      </c>
      <c r="G13" s="4">
        <f>SUM(G9:G12)</f>
        <v>780.44</v>
      </c>
      <c r="H13" s="4">
        <f>SUM(H9:H12)</f>
        <v>1012.8</v>
      </c>
      <c r="I13" s="4">
        <f>SUM(I9:I12)</f>
        <v>16515.009999999998</v>
      </c>
      <c r="J13" s="4">
        <f>SUM(J9:J12)</f>
        <v>53.66</v>
      </c>
      <c r="K13" s="64">
        <f t="shared" ref="K13" si="2">SUM(I13/J13)-1</f>
        <v>306.77133805441667</v>
      </c>
      <c r="L13" s="4">
        <f>SUM(L9:L12)</f>
        <v>18392.379999999997</v>
      </c>
      <c r="M13" s="63">
        <f>SUM(M9:M12)</f>
        <v>104005.90999999999</v>
      </c>
      <c r="N13" s="63">
        <f>SUM(N9:N12)</f>
        <v>130177.64</v>
      </c>
      <c r="O13" s="4">
        <f>SUM(O9:O12)</f>
        <v>151131.21</v>
      </c>
    </row>
    <row r="14" spans="1:15" ht="15.75" thickBot="1" x14ac:dyDescent="0.3">
      <c r="A14" s="35" t="s">
        <v>539</v>
      </c>
      <c r="B14" s="9"/>
      <c r="C14" s="27"/>
      <c r="D14" s="27"/>
      <c r="E14" s="10"/>
      <c r="F14" s="10"/>
      <c r="G14" s="10"/>
      <c r="H14" s="10"/>
      <c r="I14" s="10"/>
      <c r="J14" s="10"/>
      <c r="K14" s="10"/>
      <c r="L14" s="10"/>
      <c r="M14" s="10"/>
      <c r="N14" s="17"/>
      <c r="O14" s="10"/>
    </row>
    <row r="15" spans="1:15" x14ac:dyDescent="0.25">
      <c r="A15" s="36"/>
      <c r="B15" s="44" t="s">
        <v>52</v>
      </c>
      <c r="C15" s="31"/>
      <c r="D15" s="31"/>
      <c r="E15" s="12" t="s">
        <v>2</v>
      </c>
      <c r="F15" s="13" t="s">
        <v>3</v>
      </c>
      <c r="G15" s="14" t="s">
        <v>4</v>
      </c>
      <c r="H15" s="41" t="s">
        <v>402</v>
      </c>
      <c r="I15" s="52" t="s">
        <v>577</v>
      </c>
      <c r="J15" s="12" t="s">
        <v>578</v>
      </c>
      <c r="K15" s="59" t="s">
        <v>432</v>
      </c>
      <c r="L15" s="12" t="s">
        <v>578</v>
      </c>
      <c r="M15" s="12" t="s">
        <v>554</v>
      </c>
      <c r="N15" s="80" t="s">
        <v>502</v>
      </c>
      <c r="O15" s="12" t="s">
        <v>480</v>
      </c>
    </row>
    <row r="16" spans="1:15" ht="15.75" thickBot="1" x14ac:dyDescent="0.3">
      <c r="A16" s="37" t="s">
        <v>52</v>
      </c>
      <c r="B16" s="37" t="s">
        <v>53</v>
      </c>
      <c r="C16" s="32"/>
      <c r="D16" s="32"/>
      <c r="E16" s="15" t="s">
        <v>5</v>
      </c>
      <c r="F16" s="15" t="s">
        <v>5</v>
      </c>
      <c r="G16" s="15" t="s">
        <v>5</v>
      </c>
      <c r="H16" s="42" t="s">
        <v>563</v>
      </c>
      <c r="I16" s="15" t="s">
        <v>427</v>
      </c>
      <c r="J16" s="15" t="s">
        <v>427</v>
      </c>
      <c r="K16" s="60" t="s">
        <v>579</v>
      </c>
      <c r="L16" s="79" t="s">
        <v>428</v>
      </c>
      <c r="M16" s="15" t="s">
        <v>428</v>
      </c>
      <c r="N16" s="79" t="s">
        <v>428</v>
      </c>
      <c r="O16" s="15" t="s">
        <v>428</v>
      </c>
    </row>
    <row r="17" spans="1:15" ht="15.75" thickBot="1" x14ac:dyDescent="0.3">
      <c r="A17" s="8" t="s">
        <v>58</v>
      </c>
      <c r="B17" s="114" t="s">
        <v>529</v>
      </c>
      <c r="C17" s="114"/>
      <c r="D17" s="115"/>
      <c r="E17" s="51">
        <v>18545.8</v>
      </c>
      <c r="F17" s="39">
        <v>1951.46</v>
      </c>
      <c r="G17" s="23">
        <v>0</v>
      </c>
      <c r="H17" s="43">
        <v>0</v>
      </c>
      <c r="I17" s="22">
        <f>SUM(E17:H17)</f>
        <v>20497.259999999998</v>
      </c>
      <c r="J17" s="43">
        <v>0</v>
      </c>
      <c r="K17" s="58"/>
      <c r="L17" s="22">
        <v>308291.57</v>
      </c>
      <c r="M17" s="43">
        <v>13029.27</v>
      </c>
      <c r="N17" s="43">
        <v>30047.119999999999</v>
      </c>
      <c r="O17" s="43">
        <v>23655.67</v>
      </c>
    </row>
    <row r="18" spans="1:15" ht="15.75" thickBot="1" x14ac:dyDescent="0.3">
      <c r="A18" s="33" t="s">
        <v>59</v>
      </c>
      <c r="B18" s="88" t="s">
        <v>60</v>
      </c>
      <c r="C18" s="89"/>
      <c r="D18" s="90"/>
      <c r="E18" s="21">
        <v>51353.09</v>
      </c>
      <c r="F18" s="3">
        <v>34017.11</v>
      </c>
      <c r="G18" s="22">
        <v>0</v>
      </c>
      <c r="H18" s="22">
        <v>678.77</v>
      </c>
      <c r="I18" s="22">
        <f t="shared" ref="I18:I21" si="3">SUM(E18:H18)</f>
        <v>86048.97</v>
      </c>
      <c r="J18" s="22">
        <v>2423.0700000000002</v>
      </c>
      <c r="K18" s="58"/>
      <c r="L18" s="22">
        <v>39382.22</v>
      </c>
      <c r="M18" s="22">
        <v>225679.75</v>
      </c>
      <c r="N18" s="77">
        <v>346766.61</v>
      </c>
      <c r="O18" s="22">
        <v>264343.99</v>
      </c>
    </row>
    <row r="19" spans="1:15" ht="15.75" thickBot="1" x14ac:dyDescent="0.3">
      <c r="A19" s="33" t="s">
        <v>61</v>
      </c>
      <c r="B19" s="33" t="s">
        <v>62</v>
      </c>
      <c r="C19" s="34"/>
      <c r="D19" s="34"/>
      <c r="E19" s="3">
        <v>4683.46</v>
      </c>
      <c r="F19" s="3">
        <v>690.72</v>
      </c>
      <c r="G19" s="22">
        <v>0</v>
      </c>
      <c r="H19" s="22">
        <v>0</v>
      </c>
      <c r="I19" s="22">
        <f t="shared" si="3"/>
        <v>5374.18</v>
      </c>
      <c r="J19" s="22">
        <v>0</v>
      </c>
      <c r="K19" s="58"/>
      <c r="L19" s="22">
        <v>812.29</v>
      </c>
      <c r="M19" s="22">
        <v>44662.66</v>
      </c>
      <c r="N19" s="77">
        <v>56052.38</v>
      </c>
      <c r="O19" s="22">
        <v>55459.81</v>
      </c>
    </row>
    <row r="20" spans="1:15" ht="15.75" thickBot="1" x14ac:dyDescent="0.3">
      <c r="A20" s="33" t="s">
        <v>313</v>
      </c>
      <c r="B20" s="88" t="s">
        <v>314</v>
      </c>
      <c r="C20" s="89"/>
      <c r="D20" s="90"/>
      <c r="E20" s="3">
        <v>0</v>
      </c>
      <c r="F20" s="3">
        <v>0</v>
      </c>
      <c r="G20" s="22">
        <v>0</v>
      </c>
      <c r="H20" s="22">
        <v>0</v>
      </c>
      <c r="I20" s="22">
        <f t="shared" si="3"/>
        <v>0</v>
      </c>
      <c r="J20" s="22">
        <v>0</v>
      </c>
      <c r="K20" s="58"/>
      <c r="L20" s="22">
        <v>1024.5</v>
      </c>
      <c r="M20" s="22">
        <v>32057.360000000001</v>
      </c>
      <c r="N20" s="77">
        <v>31089.78</v>
      </c>
      <c r="O20" s="22">
        <v>26367.73</v>
      </c>
    </row>
    <row r="21" spans="1:15" ht="15.75" thickBot="1" x14ac:dyDescent="0.3">
      <c r="A21" s="33" t="s">
        <v>518</v>
      </c>
      <c r="B21" s="88" t="s">
        <v>519</v>
      </c>
      <c r="C21" s="89"/>
      <c r="D21" s="90"/>
      <c r="E21" s="3">
        <v>9280.24</v>
      </c>
      <c r="F21" s="3">
        <v>0</v>
      </c>
      <c r="G21" s="22">
        <v>0</v>
      </c>
      <c r="H21" s="22">
        <v>0</v>
      </c>
      <c r="I21" s="22">
        <f t="shared" si="3"/>
        <v>9280.24</v>
      </c>
      <c r="J21" s="22">
        <v>0</v>
      </c>
      <c r="K21" s="58"/>
      <c r="L21" s="22">
        <v>3779.72</v>
      </c>
      <c r="M21" s="22"/>
      <c r="N21" s="77"/>
      <c r="O21" s="22"/>
    </row>
    <row r="22" spans="1:15" ht="15.75" thickBot="1" x14ac:dyDescent="0.3">
      <c r="A22" s="29" t="s">
        <v>540</v>
      </c>
      <c r="B22" s="45"/>
      <c r="C22" s="30"/>
      <c r="D22" s="30"/>
      <c r="E22" s="4">
        <f t="shared" ref="E22:H22" si="4">SUM(E17:E21)</f>
        <v>83862.590000000011</v>
      </c>
      <c r="F22" s="4">
        <f t="shared" si="4"/>
        <v>36659.29</v>
      </c>
      <c r="G22" s="4">
        <f t="shared" si="4"/>
        <v>0</v>
      </c>
      <c r="H22" s="4">
        <f t="shared" si="4"/>
        <v>678.77</v>
      </c>
      <c r="I22" s="4">
        <f>SUM(I17:I21)</f>
        <v>121200.65000000001</v>
      </c>
      <c r="J22" s="4">
        <f>SUM(J17:J21)</f>
        <v>2423.0700000000002</v>
      </c>
      <c r="K22" s="64">
        <f t="shared" ref="K22" si="5">SUM(I22/J22)-1</f>
        <v>49.019458785755262</v>
      </c>
      <c r="L22" s="4">
        <f>SUM(L17:L21)</f>
        <v>353290.3</v>
      </c>
      <c r="M22" s="4">
        <f t="shared" ref="M22" si="6">SUM(M17:M21)</f>
        <v>315429.03999999998</v>
      </c>
      <c r="N22" s="63">
        <f t="shared" ref="N22" si="7">SUM(N17:N21)</f>
        <v>463955.89</v>
      </c>
      <c r="O22" s="4">
        <f t="shared" ref="O22" si="8">SUM(O17:O21)</f>
        <v>369827.19999999995</v>
      </c>
    </row>
    <row r="23" spans="1:15" ht="15.75" thickBot="1" x14ac:dyDescent="0.3">
      <c r="A23" s="35" t="s">
        <v>7</v>
      </c>
      <c r="B23" s="9"/>
      <c r="C23" s="27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7"/>
      <c r="O23" s="10"/>
    </row>
    <row r="24" spans="1:15" x14ac:dyDescent="0.25">
      <c r="A24" s="36"/>
      <c r="B24" s="44" t="s">
        <v>52</v>
      </c>
      <c r="C24" s="31"/>
      <c r="D24" s="31"/>
      <c r="E24" s="12" t="s">
        <v>2</v>
      </c>
      <c r="F24" s="13" t="s">
        <v>3</v>
      </c>
      <c r="G24" s="14" t="s">
        <v>4</v>
      </c>
      <c r="H24" s="41" t="s">
        <v>402</v>
      </c>
      <c r="I24" s="52" t="s">
        <v>577</v>
      </c>
      <c r="J24" s="12" t="s">
        <v>578</v>
      </c>
      <c r="K24" s="59" t="s">
        <v>432</v>
      </c>
      <c r="L24" s="12" t="s">
        <v>578</v>
      </c>
      <c r="M24" s="12" t="s">
        <v>554</v>
      </c>
      <c r="N24" s="80" t="s">
        <v>502</v>
      </c>
      <c r="O24" s="12" t="s">
        <v>480</v>
      </c>
    </row>
    <row r="25" spans="1:15" ht="15.75" thickBot="1" x14ac:dyDescent="0.3">
      <c r="A25" s="37" t="s">
        <v>52</v>
      </c>
      <c r="B25" s="37" t="s">
        <v>53</v>
      </c>
      <c r="C25" s="32"/>
      <c r="D25" s="32"/>
      <c r="E25" s="15" t="s">
        <v>5</v>
      </c>
      <c r="F25" s="15" t="s">
        <v>5</v>
      </c>
      <c r="G25" s="15" t="s">
        <v>5</v>
      </c>
      <c r="H25" s="42" t="s">
        <v>563</v>
      </c>
      <c r="I25" s="15" t="s">
        <v>427</v>
      </c>
      <c r="J25" s="15" t="s">
        <v>427</v>
      </c>
      <c r="K25" s="60" t="s">
        <v>579</v>
      </c>
      <c r="L25" s="79" t="s">
        <v>428</v>
      </c>
      <c r="M25" s="15" t="s">
        <v>428</v>
      </c>
      <c r="N25" s="79" t="s">
        <v>428</v>
      </c>
      <c r="O25" s="15" t="s">
        <v>428</v>
      </c>
    </row>
    <row r="26" spans="1:15" ht="15.75" thickBot="1" x14ac:dyDescent="0.3">
      <c r="A26" s="33" t="s">
        <v>270</v>
      </c>
      <c r="B26" s="91" t="s">
        <v>271</v>
      </c>
      <c r="C26" s="92"/>
      <c r="D26" s="93"/>
      <c r="E26" s="3">
        <v>1488.3</v>
      </c>
      <c r="F26" s="3">
        <v>0</v>
      </c>
      <c r="G26" s="2">
        <v>0</v>
      </c>
      <c r="H26" s="2">
        <v>0</v>
      </c>
      <c r="I26" s="22">
        <f t="shared" ref="I26:I28" si="9">SUM(E26:H26)</f>
        <v>1488.3</v>
      </c>
      <c r="J26" s="2">
        <v>776.59</v>
      </c>
      <c r="K26" s="58"/>
      <c r="L26" s="2">
        <v>9582.92</v>
      </c>
      <c r="M26" s="2">
        <v>14431.41</v>
      </c>
      <c r="N26" s="40">
        <v>25809.35</v>
      </c>
      <c r="O26" s="2">
        <v>11632.67</v>
      </c>
    </row>
    <row r="27" spans="1:15" ht="15.75" thickBot="1" x14ac:dyDescent="0.3">
      <c r="A27" s="33" t="s">
        <v>63</v>
      </c>
      <c r="B27" s="88" t="s">
        <v>64</v>
      </c>
      <c r="C27" s="89"/>
      <c r="D27" s="90"/>
      <c r="E27" s="3">
        <v>121.6</v>
      </c>
      <c r="F27" s="3">
        <v>0</v>
      </c>
      <c r="G27" s="2">
        <v>0</v>
      </c>
      <c r="H27" s="2">
        <v>0</v>
      </c>
      <c r="I27" s="22">
        <f t="shared" si="9"/>
        <v>121.6</v>
      </c>
      <c r="J27" s="2">
        <v>85.1</v>
      </c>
      <c r="K27" s="58"/>
      <c r="L27" s="2">
        <v>390.3</v>
      </c>
      <c r="M27" s="2">
        <v>991.96</v>
      </c>
      <c r="N27" s="40">
        <v>4595.8100000000004</v>
      </c>
      <c r="O27" s="2">
        <v>3171.66</v>
      </c>
    </row>
    <row r="28" spans="1:15" ht="15.75" thickBot="1" x14ac:dyDescent="0.3">
      <c r="A28" s="33" t="s">
        <v>515</v>
      </c>
      <c r="B28" s="88" t="s">
        <v>516</v>
      </c>
      <c r="C28" s="89"/>
      <c r="D28" s="90"/>
      <c r="E28" s="3">
        <v>2985.49</v>
      </c>
      <c r="F28" s="3">
        <v>0</v>
      </c>
      <c r="G28" s="2">
        <v>0</v>
      </c>
      <c r="H28" s="2">
        <v>0</v>
      </c>
      <c r="I28" s="22">
        <f t="shared" si="9"/>
        <v>2985.49</v>
      </c>
      <c r="J28" s="2">
        <v>0</v>
      </c>
      <c r="K28" s="58"/>
      <c r="L28" s="2">
        <v>1869.69</v>
      </c>
      <c r="M28" s="2">
        <v>4428.41</v>
      </c>
      <c r="N28" s="40"/>
      <c r="O28" s="2"/>
    </row>
    <row r="29" spans="1:15" ht="15.75" thickBot="1" x14ac:dyDescent="0.3">
      <c r="A29" s="29" t="s">
        <v>8</v>
      </c>
      <c r="B29" s="45"/>
      <c r="C29" s="30"/>
      <c r="D29" s="30"/>
      <c r="E29" s="4">
        <f>SUM(E26:E28)</f>
        <v>4595.3899999999994</v>
      </c>
      <c r="F29" s="4">
        <f t="shared" ref="F29:G29" si="10">SUM(F26:F28)</f>
        <v>0</v>
      </c>
      <c r="G29" s="4">
        <f t="shared" si="10"/>
        <v>0</v>
      </c>
      <c r="H29" s="4">
        <v>0</v>
      </c>
      <c r="I29" s="4">
        <f>SUM(I26:I28)</f>
        <v>4595.3899999999994</v>
      </c>
      <c r="J29" s="4">
        <f>SUM(J26:J28)</f>
        <v>861.69</v>
      </c>
      <c r="K29" s="64">
        <f t="shared" ref="K29" si="11">SUM(I29/J29)-1</f>
        <v>4.3329967853868547</v>
      </c>
      <c r="L29" s="4">
        <f>SUM(L26:L28)</f>
        <v>11842.91</v>
      </c>
      <c r="M29" s="4">
        <f>SUM(M26:M28)</f>
        <v>19851.78</v>
      </c>
      <c r="N29" s="63">
        <f>SUM(N26:N28)</f>
        <v>30405.16</v>
      </c>
      <c r="O29" s="4">
        <f>SUM(O26:O28)</f>
        <v>14804.33</v>
      </c>
    </row>
    <row r="30" spans="1:15" ht="15.75" thickBot="1" x14ac:dyDescent="0.3">
      <c r="A30" s="35" t="s">
        <v>512</v>
      </c>
      <c r="B30" s="9"/>
      <c r="C30" s="27"/>
      <c r="D30" s="27"/>
      <c r="E30" s="10"/>
      <c r="F30" s="10"/>
      <c r="G30" s="10"/>
      <c r="H30" s="10"/>
      <c r="I30" s="10"/>
      <c r="J30" s="10"/>
      <c r="K30" s="10"/>
      <c r="L30" s="10"/>
      <c r="M30" s="10"/>
      <c r="N30" s="17"/>
      <c r="O30" s="10"/>
    </row>
    <row r="31" spans="1:15" x14ac:dyDescent="0.25">
      <c r="A31" s="36"/>
      <c r="B31" s="44" t="s">
        <v>52</v>
      </c>
      <c r="C31" s="31"/>
      <c r="D31" s="31"/>
      <c r="E31" s="12" t="s">
        <v>2</v>
      </c>
      <c r="F31" s="13" t="s">
        <v>3</v>
      </c>
      <c r="G31" s="14" t="s">
        <v>4</v>
      </c>
      <c r="H31" s="41" t="s">
        <v>402</v>
      </c>
      <c r="I31" s="52" t="s">
        <v>577</v>
      </c>
      <c r="J31" s="12" t="s">
        <v>578</v>
      </c>
      <c r="K31" s="59" t="s">
        <v>432</v>
      </c>
      <c r="L31" s="12" t="s">
        <v>578</v>
      </c>
      <c r="M31" s="12" t="s">
        <v>554</v>
      </c>
      <c r="N31" s="80" t="s">
        <v>502</v>
      </c>
      <c r="O31" s="12" t="s">
        <v>480</v>
      </c>
    </row>
    <row r="32" spans="1:15" ht="15.75" thickBot="1" x14ac:dyDescent="0.3">
      <c r="A32" s="37" t="s">
        <v>52</v>
      </c>
      <c r="B32" s="37" t="s">
        <v>53</v>
      </c>
      <c r="C32" s="32"/>
      <c r="D32" s="32"/>
      <c r="E32" s="15" t="s">
        <v>5</v>
      </c>
      <c r="F32" s="15" t="s">
        <v>5</v>
      </c>
      <c r="G32" s="15" t="s">
        <v>5</v>
      </c>
      <c r="H32" s="42" t="s">
        <v>563</v>
      </c>
      <c r="I32" s="15" t="s">
        <v>427</v>
      </c>
      <c r="J32" s="15" t="s">
        <v>427</v>
      </c>
      <c r="K32" s="60" t="s">
        <v>579</v>
      </c>
      <c r="L32" s="79" t="s">
        <v>428</v>
      </c>
      <c r="M32" s="15" t="s">
        <v>428</v>
      </c>
      <c r="N32" s="79" t="s">
        <v>428</v>
      </c>
      <c r="O32" s="15" t="s">
        <v>428</v>
      </c>
    </row>
    <row r="33" spans="1:15" ht="15.75" thickBot="1" x14ac:dyDescent="0.3">
      <c r="A33" s="33" t="s">
        <v>482</v>
      </c>
      <c r="B33" s="33" t="s">
        <v>513</v>
      </c>
      <c r="C33" s="34"/>
      <c r="D33" s="34"/>
      <c r="E33" s="3">
        <v>7924.15</v>
      </c>
      <c r="F33" s="3">
        <v>1484.84</v>
      </c>
      <c r="G33" s="2">
        <v>0</v>
      </c>
      <c r="H33" s="2">
        <v>602.21</v>
      </c>
      <c r="I33" s="22">
        <f>SUM(E33:H33)</f>
        <v>10011.200000000001</v>
      </c>
      <c r="J33" s="2">
        <v>2152.4299999999998</v>
      </c>
      <c r="K33" s="58"/>
      <c r="L33" s="2">
        <v>14798.15</v>
      </c>
      <c r="M33" s="2">
        <v>38530.639999999999</v>
      </c>
      <c r="N33" s="40">
        <v>63848.45</v>
      </c>
      <c r="O33" s="2"/>
    </row>
    <row r="34" spans="1:15" ht="15.75" thickBot="1" x14ac:dyDescent="0.3">
      <c r="A34" s="29" t="s">
        <v>541</v>
      </c>
      <c r="B34" s="45"/>
      <c r="C34" s="30"/>
      <c r="D34" s="30"/>
      <c r="E34" s="4">
        <f t="shared" ref="E34:I34" si="12">SUM(E33:E33)</f>
        <v>7924.15</v>
      </c>
      <c r="F34" s="4">
        <f t="shared" si="12"/>
        <v>1484.84</v>
      </c>
      <c r="G34" s="4">
        <f t="shared" si="12"/>
        <v>0</v>
      </c>
      <c r="H34" s="4">
        <f t="shared" si="12"/>
        <v>602.21</v>
      </c>
      <c r="I34" s="4">
        <f t="shared" si="12"/>
        <v>10011.200000000001</v>
      </c>
      <c r="J34" s="4">
        <f>SUM(J33)</f>
        <v>2152.4299999999998</v>
      </c>
      <c r="K34" s="75">
        <f t="shared" ref="K34" si="13">SUM(I34/J34)-1</f>
        <v>3.6511152511347644</v>
      </c>
      <c r="L34" s="4">
        <f>SUM(L33)</f>
        <v>14798.15</v>
      </c>
      <c r="M34" s="4">
        <f>SUM(M33:M33)</f>
        <v>38530.639999999999</v>
      </c>
      <c r="N34" s="63">
        <f>SUM(N33:N33)</f>
        <v>63848.45</v>
      </c>
      <c r="O34" s="4">
        <f>SUM(O33:O33)</f>
        <v>0</v>
      </c>
    </row>
    <row r="35" spans="1:15" ht="15.75" thickBot="1" x14ac:dyDescent="0.3">
      <c r="A35" s="35" t="s">
        <v>521</v>
      </c>
      <c r="B35" s="9"/>
      <c r="C35" s="27"/>
      <c r="D35" s="27"/>
      <c r="E35" s="10"/>
      <c r="F35" s="10"/>
      <c r="G35" s="10"/>
      <c r="H35" s="10"/>
      <c r="I35" s="10"/>
      <c r="J35" s="10"/>
      <c r="K35" s="10"/>
      <c r="L35" s="10"/>
      <c r="M35" s="10"/>
      <c r="N35" s="17"/>
      <c r="O35" s="10"/>
    </row>
    <row r="36" spans="1:15" x14ac:dyDescent="0.25">
      <c r="A36" s="36"/>
      <c r="B36" s="44" t="s">
        <v>52</v>
      </c>
      <c r="C36" s="31"/>
      <c r="D36" s="31"/>
      <c r="E36" s="12" t="s">
        <v>2</v>
      </c>
      <c r="F36" s="13" t="s">
        <v>3</v>
      </c>
      <c r="G36" s="14" t="s">
        <v>4</v>
      </c>
      <c r="H36" s="41" t="s">
        <v>402</v>
      </c>
      <c r="I36" s="52" t="s">
        <v>577</v>
      </c>
      <c r="J36" s="12" t="s">
        <v>578</v>
      </c>
      <c r="K36" s="59" t="s">
        <v>432</v>
      </c>
      <c r="L36" s="12" t="s">
        <v>578</v>
      </c>
      <c r="M36" s="12" t="s">
        <v>554</v>
      </c>
      <c r="N36" s="80" t="s">
        <v>502</v>
      </c>
      <c r="O36" s="12" t="s">
        <v>480</v>
      </c>
    </row>
    <row r="37" spans="1:15" ht="15.75" thickBot="1" x14ac:dyDescent="0.3">
      <c r="A37" s="37" t="s">
        <v>52</v>
      </c>
      <c r="B37" s="37" t="s">
        <v>53</v>
      </c>
      <c r="C37" s="32"/>
      <c r="D37" s="32"/>
      <c r="E37" s="15" t="s">
        <v>5</v>
      </c>
      <c r="F37" s="15" t="s">
        <v>5</v>
      </c>
      <c r="G37" s="15" t="s">
        <v>5</v>
      </c>
      <c r="H37" s="42" t="s">
        <v>563</v>
      </c>
      <c r="I37" s="15" t="s">
        <v>427</v>
      </c>
      <c r="J37" s="15" t="s">
        <v>427</v>
      </c>
      <c r="K37" s="60" t="s">
        <v>579</v>
      </c>
      <c r="L37" s="79" t="s">
        <v>428</v>
      </c>
      <c r="M37" s="15" t="s">
        <v>428</v>
      </c>
      <c r="N37" s="79" t="s">
        <v>428</v>
      </c>
      <c r="O37" s="15" t="s">
        <v>428</v>
      </c>
    </row>
    <row r="38" spans="1:15" ht="15.75" thickBot="1" x14ac:dyDescent="0.3">
      <c r="A38" s="33" t="s">
        <v>522</v>
      </c>
      <c r="B38" s="33" t="s">
        <v>523</v>
      </c>
      <c r="C38" s="34"/>
      <c r="D38" s="34"/>
      <c r="E38" s="3">
        <v>550.54</v>
      </c>
      <c r="F38" s="3">
        <v>0</v>
      </c>
      <c r="G38" s="2">
        <v>0</v>
      </c>
      <c r="H38" s="2">
        <v>3693.09</v>
      </c>
      <c r="I38" s="22">
        <f>SUM(E38:H38)</f>
        <v>4243.63</v>
      </c>
      <c r="J38" s="40">
        <v>163.55000000000001</v>
      </c>
      <c r="K38" s="58"/>
      <c r="L38" s="40">
        <v>411.2</v>
      </c>
      <c r="M38" s="2">
        <v>12781.65</v>
      </c>
      <c r="N38" s="40">
        <v>27899.49</v>
      </c>
      <c r="O38" s="2">
        <v>7702.03</v>
      </c>
    </row>
    <row r="39" spans="1:15" ht="15.75" thickBot="1" x14ac:dyDescent="0.3">
      <c r="A39" s="29" t="s">
        <v>524</v>
      </c>
      <c r="B39" s="45"/>
      <c r="C39" s="30"/>
      <c r="D39" s="30"/>
      <c r="E39" s="4">
        <f t="shared" ref="E39:I39" si="14">SUM(E38:E38)</f>
        <v>550.54</v>
      </c>
      <c r="F39" s="4">
        <f t="shared" si="14"/>
        <v>0</v>
      </c>
      <c r="G39" s="4">
        <f t="shared" si="14"/>
        <v>0</v>
      </c>
      <c r="H39" s="4">
        <f>SUM(H38)</f>
        <v>3693.09</v>
      </c>
      <c r="I39" s="4">
        <f t="shared" si="14"/>
        <v>4243.63</v>
      </c>
      <c r="J39" s="4">
        <f>SUM(J38)</f>
        <v>163.55000000000001</v>
      </c>
      <c r="K39" s="75">
        <f t="shared" ref="K39" si="15">SUM(I39/J39)-1</f>
        <v>24.946988688474473</v>
      </c>
      <c r="L39" s="4">
        <f>SUM(L38)</f>
        <v>411.2</v>
      </c>
      <c r="M39" s="4">
        <f>SUM(M38:M38)</f>
        <v>12781.65</v>
      </c>
      <c r="N39" s="63">
        <f>SUM(N38:N38)</f>
        <v>27899.49</v>
      </c>
      <c r="O39" s="4">
        <f>SUM(O38:O38)</f>
        <v>7702.03</v>
      </c>
    </row>
    <row r="40" spans="1:15" x14ac:dyDescent="0.25">
      <c r="A40" s="36"/>
      <c r="B40" s="44" t="s">
        <v>52</v>
      </c>
      <c r="C40" s="31"/>
      <c r="D40" s="31"/>
      <c r="E40" s="12" t="s">
        <v>2</v>
      </c>
      <c r="F40" s="13" t="s">
        <v>3</v>
      </c>
      <c r="G40" s="14" t="s">
        <v>4</v>
      </c>
      <c r="H40" s="41" t="s">
        <v>402</v>
      </c>
      <c r="I40" s="52" t="s">
        <v>577</v>
      </c>
      <c r="J40" s="12" t="s">
        <v>578</v>
      </c>
      <c r="K40" s="59" t="s">
        <v>432</v>
      </c>
      <c r="L40" s="12" t="s">
        <v>578</v>
      </c>
      <c r="M40" s="12" t="s">
        <v>554</v>
      </c>
      <c r="N40" s="80" t="s">
        <v>502</v>
      </c>
      <c r="O40" s="12" t="s">
        <v>480</v>
      </c>
    </row>
    <row r="41" spans="1:15" ht="15.75" thickBot="1" x14ac:dyDescent="0.3">
      <c r="A41" s="37" t="s">
        <v>52</v>
      </c>
      <c r="B41" s="37" t="s">
        <v>53</v>
      </c>
      <c r="C41" s="32"/>
      <c r="D41" s="32"/>
      <c r="E41" s="15" t="s">
        <v>5</v>
      </c>
      <c r="F41" s="15" t="s">
        <v>5</v>
      </c>
      <c r="G41" s="15" t="s">
        <v>5</v>
      </c>
      <c r="H41" s="42" t="s">
        <v>563</v>
      </c>
      <c r="I41" s="15" t="s">
        <v>427</v>
      </c>
      <c r="J41" s="15" t="s">
        <v>427</v>
      </c>
      <c r="K41" s="60" t="s">
        <v>579</v>
      </c>
      <c r="L41" s="79" t="s">
        <v>428</v>
      </c>
      <c r="M41" s="15" t="s">
        <v>428</v>
      </c>
      <c r="N41" s="79" t="s">
        <v>428</v>
      </c>
      <c r="O41" s="15" t="s">
        <v>428</v>
      </c>
    </row>
    <row r="42" spans="1:15" ht="15.75" thickBot="1" x14ac:dyDescent="0.3">
      <c r="A42" s="33" t="s">
        <v>65</v>
      </c>
      <c r="B42" s="33" t="s">
        <v>66</v>
      </c>
      <c r="C42" s="34"/>
      <c r="D42" s="34"/>
      <c r="E42" s="5">
        <v>8762.08</v>
      </c>
      <c r="F42" s="5">
        <v>3758.5</v>
      </c>
      <c r="G42" s="2">
        <v>0</v>
      </c>
      <c r="H42" s="2">
        <v>4584.74</v>
      </c>
      <c r="I42" s="22">
        <f t="shared" ref="I42:I48" si="16">SUM(E42:H42)</f>
        <v>17105.32</v>
      </c>
      <c r="J42" s="2">
        <v>0</v>
      </c>
      <c r="K42" s="58"/>
      <c r="L42" s="2">
        <v>19280.64</v>
      </c>
      <c r="M42" s="2">
        <v>119272.89</v>
      </c>
      <c r="N42" s="40">
        <v>194291.48</v>
      </c>
      <c r="O42" s="2">
        <v>211176.63</v>
      </c>
    </row>
    <row r="43" spans="1:15" ht="15.75" thickBot="1" x14ac:dyDescent="0.3">
      <c r="A43" s="33" t="s">
        <v>67</v>
      </c>
      <c r="B43" s="88" t="s">
        <v>68</v>
      </c>
      <c r="C43" s="89"/>
      <c r="D43" s="90"/>
      <c r="E43" s="3">
        <v>1284.05</v>
      </c>
      <c r="F43" s="3">
        <v>1098.69</v>
      </c>
      <c r="G43" s="2">
        <v>0</v>
      </c>
      <c r="H43" s="2">
        <v>0</v>
      </c>
      <c r="I43" s="22">
        <f t="shared" si="16"/>
        <v>2382.7399999999998</v>
      </c>
      <c r="J43" s="2">
        <v>0</v>
      </c>
      <c r="K43" s="58"/>
      <c r="L43" s="2">
        <v>4537.92</v>
      </c>
      <c r="M43" s="2">
        <v>45417.61</v>
      </c>
      <c r="N43" s="40">
        <v>126433.57</v>
      </c>
      <c r="O43" s="2">
        <v>129086.22</v>
      </c>
    </row>
    <row r="44" spans="1:15" ht="15.75" thickBot="1" x14ac:dyDescent="0.3">
      <c r="A44" s="33" t="s">
        <v>443</v>
      </c>
      <c r="B44" s="88" t="s">
        <v>411</v>
      </c>
      <c r="C44" s="89"/>
      <c r="D44" s="90"/>
      <c r="E44" s="3">
        <v>0</v>
      </c>
      <c r="F44" s="3">
        <v>0</v>
      </c>
      <c r="G44" s="2">
        <v>0</v>
      </c>
      <c r="H44" s="2">
        <v>0</v>
      </c>
      <c r="I44" s="22">
        <f t="shared" si="16"/>
        <v>0</v>
      </c>
      <c r="J44" s="2">
        <v>0</v>
      </c>
      <c r="K44" s="58"/>
      <c r="L44" s="2"/>
      <c r="M44" s="2"/>
      <c r="N44" s="40"/>
      <c r="O44" s="2"/>
    </row>
    <row r="45" spans="1:15" ht="15.75" thickBot="1" x14ac:dyDescent="0.3">
      <c r="A45" s="33" t="s">
        <v>470</v>
      </c>
      <c r="B45" s="88" t="s">
        <v>471</v>
      </c>
      <c r="C45" s="89"/>
      <c r="D45" s="90"/>
      <c r="E45" s="3">
        <v>0</v>
      </c>
      <c r="F45" s="3">
        <v>0</v>
      </c>
      <c r="G45" s="2">
        <v>0</v>
      </c>
      <c r="H45" s="2">
        <v>0</v>
      </c>
      <c r="I45" s="22">
        <f t="shared" si="16"/>
        <v>0</v>
      </c>
      <c r="J45" s="2">
        <v>0</v>
      </c>
      <c r="K45" s="58"/>
      <c r="L45" s="2">
        <v>0</v>
      </c>
      <c r="M45" s="2">
        <v>7210.13</v>
      </c>
      <c r="N45" s="40">
        <v>8877.2900000000009</v>
      </c>
      <c r="O45" s="2">
        <v>6985.05</v>
      </c>
    </row>
    <row r="46" spans="1:15" ht="15.75" thickBot="1" x14ac:dyDescent="0.3">
      <c r="A46" s="33" t="s">
        <v>557</v>
      </c>
      <c r="B46" s="88" t="s">
        <v>558</v>
      </c>
      <c r="C46" s="89"/>
      <c r="D46" s="90"/>
      <c r="E46" s="3">
        <v>783.94</v>
      </c>
      <c r="F46" s="3">
        <v>0</v>
      </c>
      <c r="G46" s="2">
        <v>0</v>
      </c>
      <c r="H46" s="2">
        <v>0</v>
      </c>
      <c r="I46" s="22">
        <f t="shared" si="16"/>
        <v>783.94</v>
      </c>
      <c r="J46" s="2">
        <v>769.65</v>
      </c>
      <c r="K46" s="58"/>
      <c r="L46" s="2">
        <v>2458.25</v>
      </c>
      <c r="M46" s="2"/>
      <c r="N46" s="40"/>
      <c r="O46" s="2"/>
    </row>
    <row r="47" spans="1:15" ht="15.75" thickBot="1" x14ac:dyDescent="0.3">
      <c r="A47" s="33" t="s">
        <v>494</v>
      </c>
      <c r="B47" s="88" t="s">
        <v>495</v>
      </c>
      <c r="C47" s="89"/>
      <c r="D47" s="90"/>
      <c r="E47" s="3">
        <v>0</v>
      </c>
      <c r="F47" s="3">
        <v>0</v>
      </c>
      <c r="G47" s="2">
        <v>0</v>
      </c>
      <c r="H47" s="2">
        <v>266.54000000000002</v>
      </c>
      <c r="I47" s="22">
        <f t="shared" si="16"/>
        <v>266.54000000000002</v>
      </c>
      <c r="J47" s="2">
        <v>0</v>
      </c>
      <c r="K47" s="58"/>
      <c r="L47" s="2">
        <v>0</v>
      </c>
      <c r="M47" s="2">
        <v>6300.74</v>
      </c>
      <c r="N47" s="40">
        <v>6332.29</v>
      </c>
      <c r="O47" s="2"/>
    </row>
    <row r="48" spans="1:15" ht="15.75" thickBot="1" x14ac:dyDescent="0.3">
      <c r="A48" s="33" t="s">
        <v>570</v>
      </c>
      <c r="B48" s="94" t="s">
        <v>330</v>
      </c>
      <c r="C48" s="95"/>
      <c r="D48" s="96"/>
      <c r="E48" s="3">
        <v>0</v>
      </c>
      <c r="F48" s="3">
        <v>0</v>
      </c>
      <c r="G48" s="2">
        <v>0</v>
      </c>
      <c r="H48" s="2">
        <v>0</v>
      </c>
      <c r="I48" s="22">
        <f t="shared" si="16"/>
        <v>0</v>
      </c>
      <c r="J48" s="2">
        <v>0</v>
      </c>
      <c r="K48" s="58"/>
      <c r="L48" s="2">
        <v>3285.52</v>
      </c>
      <c r="M48" s="2">
        <v>6300.74</v>
      </c>
      <c r="N48" s="40">
        <v>6332.29</v>
      </c>
      <c r="O48" s="2"/>
    </row>
    <row r="49" spans="1:15" ht="15.75" thickBot="1" x14ac:dyDescent="0.3">
      <c r="A49" s="29" t="s">
        <v>9</v>
      </c>
      <c r="B49" s="45"/>
      <c r="C49" s="30"/>
      <c r="D49" s="30"/>
      <c r="E49" s="4">
        <f t="shared" ref="E49:I49" si="17">SUM(E42:E48)</f>
        <v>10830.07</v>
      </c>
      <c r="F49" s="4">
        <f t="shared" si="17"/>
        <v>4857.1900000000005</v>
      </c>
      <c r="G49" s="4">
        <f t="shared" si="17"/>
        <v>0</v>
      </c>
      <c r="H49" s="4">
        <f>SUM(H42:H48)</f>
        <v>4851.28</v>
      </c>
      <c r="I49" s="4">
        <f t="shared" si="17"/>
        <v>20538.539999999997</v>
      </c>
      <c r="J49" s="4">
        <f>SUM(J42:J48)</f>
        <v>769.65</v>
      </c>
      <c r="K49" s="64">
        <f t="shared" ref="K49" si="18">SUM(I49/J49)-1</f>
        <v>25.685558370687971</v>
      </c>
      <c r="L49" s="4">
        <f>SUM(L42:L48)</f>
        <v>29562.329999999998</v>
      </c>
      <c r="M49" s="4">
        <f t="shared" ref="M49" si="19">SUM(M42:M48)</f>
        <v>184502.11</v>
      </c>
      <c r="N49" s="63">
        <f t="shared" ref="N49" si="20">SUM(N42:N48)</f>
        <v>342266.92</v>
      </c>
      <c r="O49" s="4">
        <f t="shared" ref="O49" si="21">SUM(O42:O48)</f>
        <v>347247.89999999997</v>
      </c>
    </row>
    <row r="50" spans="1:15" ht="15.75" thickBot="1" x14ac:dyDescent="0.3">
      <c r="A50" s="104" t="s">
        <v>329</v>
      </c>
      <c r="B50" s="104"/>
      <c r="C50" s="104"/>
      <c r="D50" s="104"/>
      <c r="E50" s="17"/>
      <c r="F50" s="17"/>
      <c r="G50" s="18"/>
      <c r="H50" s="18"/>
      <c r="I50" s="17"/>
      <c r="J50" s="17"/>
      <c r="K50" s="17"/>
      <c r="L50" s="17"/>
      <c r="M50" s="18"/>
      <c r="N50" s="18"/>
      <c r="O50" s="18"/>
    </row>
    <row r="51" spans="1:15" x14ac:dyDescent="0.25">
      <c r="A51" s="36"/>
      <c r="B51" s="44" t="s">
        <v>52</v>
      </c>
      <c r="C51" s="31"/>
      <c r="D51" s="31"/>
      <c r="E51" s="12" t="s">
        <v>2</v>
      </c>
      <c r="F51" s="13" t="s">
        <v>3</v>
      </c>
      <c r="G51" s="14" t="s">
        <v>4</v>
      </c>
      <c r="H51" s="41" t="s">
        <v>402</v>
      </c>
      <c r="I51" s="52" t="s">
        <v>577</v>
      </c>
      <c r="J51" s="12" t="s">
        <v>578</v>
      </c>
      <c r="K51" s="59" t="s">
        <v>432</v>
      </c>
      <c r="L51" s="12" t="s">
        <v>578</v>
      </c>
      <c r="M51" s="12" t="s">
        <v>554</v>
      </c>
      <c r="N51" s="80" t="s">
        <v>502</v>
      </c>
      <c r="O51" s="12" t="s">
        <v>480</v>
      </c>
    </row>
    <row r="52" spans="1:15" ht="15.75" thickBot="1" x14ac:dyDescent="0.3">
      <c r="A52" s="37" t="s">
        <v>52</v>
      </c>
      <c r="B52" s="37" t="s">
        <v>53</v>
      </c>
      <c r="C52" s="32"/>
      <c r="D52" s="32"/>
      <c r="E52" s="15" t="s">
        <v>5</v>
      </c>
      <c r="F52" s="15" t="s">
        <v>5</v>
      </c>
      <c r="G52" s="15" t="s">
        <v>5</v>
      </c>
      <c r="H52" s="42" t="s">
        <v>563</v>
      </c>
      <c r="I52" s="15" t="s">
        <v>427</v>
      </c>
      <c r="J52" s="15" t="s">
        <v>427</v>
      </c>
      <c r="K52" s="60" t="s">
        <v>579</v>
      </c>
      <c r="L52" s="79" t="s">
        <v>428</v>
      </c>
      <c r="M52" s="15" t="s">
        <v>428</v>
      </c>
      <c r="N52" s="79" t="s">
        <v>428</v>
      </c>
      <c r="O52" s="15" t="s">
        <v>428</v>
      </c>
    </row>
    <row r="53" spans="1:15" ht="15.75" thickBot="1" x14ac:dyDescent="0.3">
      <c r="A53" s="33" t="s">
        <v>349</v>
      </c>
      <c r="B53" s="91" t="s">
        <v>350</v>
      </c>
      <c r="C53" s="92"/>
      <c r="D53" s="93"/>
      <c r="E53" s="3">
        <v>0</v>
      </c>
      <c r="F53" s="56">
        <v>0</v>
      </c>
      <c r="G53" s="2">
        <v>0</v>
      </c>
      <c r="H53" s="40">
        <v>0</v>
      </c>
      <c r="I53" s="22">
        <f t="shared" ref="I53:I57" si="22">SUM(E53:H53)</f>
        <v>0</v>
      </c>
      <c r="J53" s="2">
        <v>0</v>
      </c>
      <c r="K53" s="58"/>
      <c r="L53" s="2">
        <v>0</v>
      </c>
      <c r="M53" s="2"/>
      <c r="N53" s="40"/>
      <c r="O53" s="2">
        <v>93.24</v>
      </c>
    </row>
    <row r="54" spans="1:15" ht="15.75" thickBot="1" x14ac:dyDescent="0.3">
      <c r="A54" s="33" t="s">
        <v>461</v>
      </c>
      <c r="B54" s="88" t="s">
        <v>462</v>
      </c>
      <c r="C54" s="89"/>
      <c r="D54" s="90"/>
      <c r="E54" s="3">
        <v>0</v>
      </c>
      <c r="F54" s="56">
        <v>0</v>
      </c>
      <c r="G54" s="2">
        <v>0</v>
      </c>
      <c r="H54" s="40">
        <v>0</v>
      </c>
      <c r="I54" s="22">
        <f t="shared" si="22"/>
        <v>0</v>
      </c>
      <c r="J54" s="2">
        <v>0</v>
      </c>
      <c r="K54" s="58"/>
      <c r="L54" s="2">
        <v>0</v>
      </c>
      <c r="M54" s="2"/>
      <c r="N54" s="40"/>
      <c r="O54" s="2"/>
    </row>
    <row r="55" spans="1:15" ht="15.75" thickBot="1" x14ac:dyDescent="0.3">
      <c r="A55" s="33" t="s">
        <v>70</v>
      </c>
      <c r="B55" s="88" t="s">
        <v>330</v>
      </c>
      <c r="C55" s="89"/>
      <c r="D55" s="90"/>
      <c r="E55" s="3">
        <v>0</v>
      </c>
      <c r="F55" s="5">
        <v>0</v>
      </c>
      <c r="G55" s="2">
        <v>0</v>
      </c>
      <c r="H55" s="2">
        <v>0</v>
      </c>
      <c r="I55" s="22">
        <f t="shared" si="22"/>
        <v>0</v>
      </c>
      <c r="J55" s="2">
        <v>0</v>
      </c>
      <c r="K55" s="58"/>
      <c r="L55" s="2">
        <v>0</v>
      </c>
      <c r="M55" s="2">
        <v>83026.84</v>
      </c>
      <c r="N55" s="40">
        <v>75757.72</v>
      </c>
      <c r="O55" s="2">
        <v>107039.74</v>
      </c>
    </row>
    <row r="56" spans="1:15" ht="15.75" thickBot="1" x14ac:dyDescent="0.3">
      <c r="A56" s="33" t="s">
        <v>433</v>
      </c>
      <c r="B56" s="88" t="s">
        <v>434</v>
      </c>
      <c r="C56" s="89"/>
      <c r="D56" s="90"/>
      <c r="E56" s="3">
        <v>0</v>
      </c>
      <c r="F56" s="3">
        <v>0</v>
      </c>
      <c r="G56" s="2">
        <v>0</v>
      </c>
      <c r="H56" s="2">
        <v>0</v>
      </c>
      <c r="I56" s="22">
        <f t="shared" si="22"/>
        <v>0</v>
      </c>
      <c r="J56" s="2">
        <v>0</v>
      </c>
      <c r="K56" s="58"/>
      <c r="L56" s="2">
        <v>0</v>
      </c>
      <c r="M56" s="2"/>
      <c r="N56" s="40"/>
      <c r="O56" s="2">
        <v>5505.17</v>
      </c>
    </row>
    <row r="57" spans="1:15" ht="15.75" thickBot="1" x14ac:dyDescent="0.3">
      <c r="A57" s="33" t="s">
        <v>444</v>
      </c>
      <c r="B57" s="88" t="s">
        <v>504</v>
      </c>
      <c r="C57" s="89"/>
      <c r="D57" s="90"/>
      <c r="E57" s="3">
        <v>1488.55</v>
      </c>
      <c r="F57" s="3">
        <v>5368.26</v>
      </c>
      <c r="G57" s="2">
        <v>0</v>
      </c>
      <c r="H57" s="2">
        <v>0</v>
      </c>
      <c r="I57" s="22">
        <f t="shared" si="22"/>
        <v>6856.81</v>
      </c>
      <c r="J57" s="2">
        <v>0</v>
      </c>
      <c r="K57" s="58"/>
      <c r="L57" s="2">
        <v>0</v>
      </c>
      <c r="M57" s="2">
        <v>63568.6</v>
      </c>
      <c r="N57" s="40">
        <v>85912.75</v>
      </c>
      <c r="O57" s="2">
        <v>67904.39</v>
      </c>
    </row>
    <row r="58" spans="1:15" ht="15.75" thickBot="1" x14ac:dyDescent="0.3">
      <c r="A58" s="116" t="s">
        <v>582</v>
      </c>
      <c r="B58" s="117" t="s">
        <v>583</v>
      </c>
      <c r="C58" s="117"/>
      <c r="D58" s="117"/>
      <c r="E58" s="118"/>
      <c r="F58" s="118"/>
      <c r="G58" s="119"/>
      <c r="H58" s="119">
        <v>-766.45</v>
      </c>
      <c r="I58" s="120"/>
      <c r="J58" s="119"/>
      <c r="K58" s="58"/>
      <c r="L58" s="119"/>
      <c r="M58" s="119"/>
      <c r="N58" s="121"/>
      <c r="O58" s="119"/>
    </row>
    <row r="59" spans="1:15" ht="15.75" thickBot="1" x14ac:dyDescent="0.3">
      <c r="A59" s="24" t="s">
        <v>331</v>
      </c>
      <c r="B59" s="47"/>
      <c r="C59" s="25"/>
      <c r="D59" s="25"/>
      <c r="E59" s="26">
        <f>SUM(E53:E57)</f>
        <v>1488.55</v>
      </c>
      <c r="F59" s="26">
        <f t="shared" ref="F59:I59" si="23">SUM(F53:F57)</f>
        <v>5368.26</v>
      </c>
      <c r="G59" s="26">
        <f t="shared" si="23"/>
        <v>0</v>
      </c>
      <c r="H59" s="26">
        <f>SUM(H53:H58)</f>
        <v>-766.45</v>
      </c>
      <c r="I59" s="26">
        <f t="shared" si="23"/>
        <v>6856.81</v>
      </c>
      <c r="J59" s="26">
        <f>SUM(J53:J57)</f>
        <v>0</v>
      </c>
      <c r="K59" s="64" t="e">
        <f t="shared" ref="K59" si="24">SUM(I59/J59)-1</f>
        <v>#DIV/0!</v>
      </c>
      <c r="L59" s="26">
        <f>SUM(L53:L57)</f>
        <v>0</v>
      </c>
      <c r="M59" s="26">
        <f>SUM(M53:M57)</f>
        <v>146595.44</v>
      </c>
      <c r="N59" s="81">
        <f>SUM(N53:N57)</f>
        <v>161670.47</v>
      </c>
      <c r="O59" s="26">
        <f>SUM(O53:O57)</f>
        <v>180542.54</v>
      </c>
    </row>
    <row r="60" spans="1:15" ht="15.75" thickBot="1" x14ac:dyDescent="0.3">
      <c r="A60" s="35" t="s">
        <v>10</v>
      </c>
      <c r="B60" s="9"/>
      <c r="C60" s="27"/>
      <c r="D60" s="27"/>
      <c r="E60" s="10"/>
      <c r="F60" s="10"/>
      <c r="G60" s="10"/>
      <c r="H60" s="10"/>
      <c r="I60" s="10"/>
      <c r="J60" s="10"/>
      <c r="K60" s="10"/>
      <c r="L60" s="10"/>
      <c r="M60" s="10"/>
      <c r="N60" s="17"/>
      <c r="O60" s="10"/>
    </row>
    <row r="61" spans="1:15" x14ac:dyDescent="0.25">
      <c r="A61" s="36"/>
      <c r="B61" s="44" t="s">
        <v>52</v>
      </c>
      <c r="C61" s="31"/>
      <c r="D61" s="31"/>
      <c r="E61" s="12" t="s">
        <v>2</v>
      </c>
      <c r="F61" s="13" t="s">
        <v>3</v>
      </c>
      <c r="G61" s="14" t="s">
        <v>4</v>
      </c>
      <c r="H61" s="41" t="s">
        <v>402</v>
      </c>
      <c r="I61" s="52" t="s">
        <v>577</v>
      </c>
      <c r="J61" s="12" t="s">
        <v>578</v>
      </c>
      <c r="K61" s="59" t="s">
        <v>432</v>
      </c>
      <c r="L61" s="12" t="s">
        <v>578</v>
      </c>
      <c r="M61" s="12" t="s">
        <v>554</v>
      </c>
      <c r="N61" s="80" t="s">
        <v>502</v>
      </c>
      <c r="O61" s="12" t="s">
        <v>480</v>
      </c>
    </row>
    <row r="62" spans="1:15" ht="15.75" thickBot="1" x14ac:dyDescent="0.3">
      <c r="A62" s="37" t="s">
        <v>52</v>
      </c>
      <c r="B62" s="37" t="s">
        <v>53</v>
      </c>
      <c r="C62" s="32"/>
      <c r="D62" s="32"/>
      <c r="E62" s="15" t="s">
        <v>5</v>
      </c>
      <c r="F62" s="15" t="s">
        <v>5</v>
      </c>
      <c r="G62" s="15" t="s">
        <v>5</v>
      </c>
      <c r="H62" s="42" t="s">
        <v>563</v>
      </c>
      <c r="I62" s="15" t="s">
        <v>427</v>
      </c>
      <c r="J62" s="15" t="s">
        <v>427</v>
      </c>
      <c r="K62" s="60" t="s">
        <v>579</v>
      </c>
      <c r="L62" s="79" t="s">
        <v>428</v>
      </c>
      <c r="M62" s="15" t="s">
        <v>428</v>
      </c>
      <c r="N62" s="79" t="s">
        <v>428</v>
      </c>
      <c r="O62" s="15" t="s">
        <v>428</v>
      </c>
    </row>
    <row r="63" spans="1:15" ht="15.75" thickBot="1" x14ac:dyDescent="0.3">
      <c r="A63" s="33" t="s">
        <v>71</v>
      </c>
      <c r="B63" s="91" t="s">
        <v>72</v>
      </c>
      <c r="C63" s="92"/>
      <c r="D63" s="93"/>
      <c r="E63" s="3">
        <v>2837.33</v>
      </c>
      <c r="F63" s="3">
        <v>0</v>
      </c>
      <c r="G63" s="2">
        <v>2665.18</v>
      </c>
      <c r="H63" s="2">
        <v>65399.45</v>
      </c>
      <c r="I63" s="22">
        <f t="shared" ref="I63:I65" si="25">SUM(E63:H63)</f>
        <v>70901.959999999992</v>
      </c>
      <c r="J63" s="2">
        <v>1181.08</v>
      </c>
      <c r="K63" s="58"/>
      <c r="L63" s="2">
        <v>339012.57999999996</v>
      </c>
      <c r="M63" s="2">
        <v>489923.9</v>
      </c>
      <c r="N63" s="40">
        <v>2444634.83</v>
      </c>
      <c r="O63" s="2">
        <v>2614848.66</v>
      </c>
    </row>
    <row r="64" spans="1:15" ht="15.75" thickBot="1" x14ac:dyDescent="0.3">
      <c r="A64" s="33" t="s">
        <v>355</v>
      </c>
      <c r="B64" s="88" t="s">
        <v>356</v>
      </c>
      <c r="C64" s="89"/>
      <c r="D64" s="90"/>
      <c r="E64" s="3">
        <v>0</v>
      </c>
      <c r="F64" s="3">
        <v>0</v>
      </c>
      <c r="G64" s="2">
        <v>407.99</v>
      </c>
      <c r="H64" s="2">
        <v>2324.6799999999998</v>
      </c>
      <c r="I64" s="22">
        <f t="shared" si="25"/>
        <v>2732.67</v>
      </c>
      <c r="J64" s="2">
        <v>0</v>
      </c>
      <c r="K64" s="58"/>
      <c r="L64" s="2">
        <v>2221.9299999999998</v>
      </c>
      <c r="M64" s="2">
        <v>17470.84</v>
      </c>
      <c r="N64" s="40">
        <v>23401.42</v>
      </c>
      <c r="O64" s="2">
        <v>8550.99</v>
      </c>
    </row>
    <row r="65" spans="1:15" ht="15.75" thickBot="1" x14ac:dyDescent="0.3">
      <c r="A65" s="33" t="s">
        <v>73</v>
      </c>
      <c r="B65" s="88" t="s">
        <v>74</v>
      </c>
      <c r="C65" s="89"/>
      <c r="D65" s="90"/>
      <c r="E65" s="3">
        <v>0</v>
      </c>
      <c r="F65" s="3">
        <v>0</v>
      </c>
      <c r="G65" s="2">
        <v>0</v>
      </c>
      <c r="H65" s="2">
        <v>0</v>
      </c>
      <c r="I65" s="22">
        <f t="shared" si="25"/>
        <v>0</v>
      </c>
      <c r="J65" s="2">
        <v>0</v>
      </c>
      <c r="K65" s="58"/>
      <c r="L65" s="2">
        <v>0</v>
      </c>
      <c r="M65" s="2"/>
      <c r="N65" s="40"/>
      <c r="O65" s="2"/>
    </row>
    <row r="66" spans="1:15" ht="15.75" thickBot="1" x14ac:dyDescent="0.3">
      <c r="A66" s="29" t="s">
        <v>11</v>
      </c>
      <c r="B66" s="45"/>
      <c r="C66" s="30"/>
      <c r="D66" s="30"/>
      <c r="E66" s="4">
        <f>SUM(E63:E65)</f>
        <v>2837.33</v>
      </c>
      <c r="F66" s="4">
        <f t="shared" ref="F66:I66" si="26">SUM(F63:F65)</f>
        <v>0</v>
      </c>
      <c r="G66" s="4">
        <f>SUM(G63:G65)</f>
        <v>3073.17</v>
      </c>
      <c r="H66" s="4">
        <f>SUM(H63:H65)</f>
        <v>67724.12999999999</v>
      </c>
      <c r="I66" s="4">
        <f t="shared" si="26"/>
        <v>73634.62999999999</v>
      </c>
      <c r="J66" s="4">
        <f>SUM(J63:J65)</f>
        <v>1181.08</v>
      </c>
      <c r="K66" s="64">
        <f t="shared" ref="K66" si="27">SUM(I66/J66)-1</f>
        <v>61.345167135164424</v>
      </c>
      <c r="L66" s="4">
        <f>SUM(L63:L65)</f>
        <v>341234.50999999995</v>
      </c>
      <c r="M66" s="4">
        <f>SUM(M63:M65)</f>
        <v>507394.74000000005</v>
      </c>
      <c r="N66" s="63">
        <f>SUM(N63:N65)</f>
        <v>2468036.25</v>
      </c>
      <c r="O66" s="4">
        <f>SUM(O63:O65)</f>
        <v>2623399.6500000004</v>
      </c>
    </row>
    <row r="67" spans="1:15" ht="15.75" thickBot="1" x14ac:dyDescent="0.3">
      <c r="A67" s="38" t="s">
        <v>12</v>
      </c>
      <c r="B67" s="46"/>
      <c r="C67" s="28"/>
      <c r="D67" s="28"/>
      <c r="E67" s="17"/>
      <c r="F67" s="17"/>
      <c r="G67" s="18"/>
      <c r="H67" s="18"/>
      <c r="I67" s="17"/>
      <c r="J67" s="17"/>
      <c r="K67" s="17"/>
      <c r="L67" s="17"/>
      <c r="M67" s="18"/>
      <c r="N67" s="18"/>
      <c r="O67" s="18"/>
    </row>
    <row r="68" spans="1:15" x14ac:dyDescent="0.25">
      <c r="A68" s="36"/>
      <c r="B68" s="44" t="s">
        <v>52</v>
      </c>
      <c r="C68" s="31"/>
      <c r="D68" s="31"/>
      <c r="E68" s="12" t="s">
        <v>2</v>
      </c>
      <c r="F68" s="13" t="s">
        <v>3</v>
      </c>
      <c r="G68" s="14" t="s">
        <v>4</v>
      </c>
      <c r="H68" s="41" t="s">
        <v>402</v>
      </c>
      <c r="I68" s="52" t="s">
        <v>577</v>
      </c>
      <c r="J68" s="12" t="s">
        <v>578</v>
      </c>
      <c r="K68" s="59" t="s">
        <v>432</v>
      </c>
      <c r="L68" s="12" t="s">
        <v>578</v>
      </c>
      <c r="M68" s="12" t="s">
        <v>554</v>
      </c>
      <c r="N68" s="80" t="s">
        <v>502</v>
      </c>
      <c r="O68" s="12" t="s">
        <v>480</v>
      </c>
    </row>
    <row r="69" spans="1:15" ht="15.75" thickBot="1" x14ac:dyDescent="0.3">
      <c r="A69" s="37" t="s">
        <v>52</v>
      </c>
      <c r="B69" s="37" t="s">
        <v>53</v>
      </c>
      <c r="C69" s="32"/>
      <c r="D69" s="32"/>
      <c r="E69" s="15" t="s">
        <v>5</v>
      </c>
      <c r="F69" s="15" t="s">
        <v>5</v>
      </c>
      <c r="G69" s="15" t="s">
        <v>5</v>
      </c>
      <c r="H69" s="42" t="s">
        <v>563</v>
      </c>
      <c r="I69" s="15" t="s">
        <v>427</v>
      </c>
      <c r="J69" s="15" t="s">
        <v>427</v>
      </c>
      <c r="K69" s="60" t="s">
        <v>579</v>
      </c>
      <c r="L69" s="79" t="s">
        <v>428</v>
      </c>
      <c r="M69" s="15" t="s">
        <v>428</v>
      </c>
      <c r="N69" s="79" t="s">
        <v>428</v>
      </c>
      <c r="O69" s="15" t="s">
        <v>428</v>
      </c>
    </row>
    <row r="70" spans="1:15" ht="15.75" thickBot="1" x14ac:dyDescent="0.3">
      <c r="A70" s="33" t="s">
        <v>75</v>
      </c>
      <c r="B70" s="91" t="s">
        <v>76</v>
      </c>
      <c r="C70" s="92"/>
      <c r="D70" s="93"/>
      <c r="E70" s="3">
        <v>0</v>
      </c>
      <c r="F70" s="3">
        <v>0</v>
      </c>
      <c r="G70" s="2">
        <v>0</v>
      </c>
      <c r="H70" s="2">
        <v>0</v>
      </c>
      <c r="I70" s="22">
        <f t="shared" ref="I70:I76" si="28">SUM(E70:H70)</f>
        <v>0</v>
      </c>
      <c r="J70" s="2">
        <v>0</v>
      </c>
      <c r="K70" s="58"/>
      <c r="L70" s="2">
        <v>89.99</v>
      </c>
      <c r="M70" s="2">
        <v>34023.300000000003</v>
      </c>
      <c r="N70" s="40">
        <v>50334.559999999998</v>
      </c>
      <c r="O70" s="2">
        <v>34021.72</v>
      </c>
    </row>
    <row r="71" spans="1:15" ht="15.75" thickBot="1" x14ac:dyDescent="0.3">
      <c r="A71" s="33" t="s">
        <v>272</v>
      </c>
      <c r="B71" s="88" t="s">
        <v>273</v>
      </c>
      <c r="C71" s="89"/>
      <c r="D71" s="90"/>
      <c r="E71" s="3">
        <v>0</v>
      </c>
      <c r="F71" s="56">
        <v>0</v>
      </c>
      <c r="G71" s="2">
        <v>0</v>
      </c>
      <c r="H71" s="2">
        <v>0</v>
      </c>
      <c r="I71" s="22">
        <f t="shared" si="28"/>
        <v>0</v>
      </c>
      <c r="J71" s="2">
        <v>0</v>
      </c>
      <c r="K71" s="58"/>
      <c r="L71" s="2">
        <v>700</v>
      </c>
      <c r="M71" s="2">
        <v>13722.92</v>
      </c>
      <c r="N71" s="40">
        <v>20097.57</v>
      </c>
      <c r="O71" s="2">
        <v>43944.62</v>
      </c>
    </row>
    <row r="72" spans="1:15" ht="15.75" thickBot="1" x14ac:dyDescent="0.3">
      <c r="A72" s="33" t="s">
        <v>357</v>
      </c>
      <c r="B72" s="88" t="s">
        <v>358</v>
      </c>
      <c r="C72" s="89"/>
      <c r="D72" s="90"/>
      <c r="E72" s="3">
        <v>0</v>
      </c>
      <c r="F72" s="3">
        <v>0</v>
      </c>
      <c r="G72" s="2">
        <v>0</v>
      </c>
      <c r="H72" s="2">
        <v>0</v>
      </c>
      <c r="I72" s="22">
        <f t="shared" si="28"/>
        <v>0</v>
      </c>
      <c r="J72" s="2">
        <v>0</v>
      </c>
      <c r="K72" s="58"/>
      <c r="L72" s="2">
        <v>110.88</v>
      </c>
      <c r="M72" s="2">
        <v>8304.7199999999993</v>
      </c>
      <c r="N72" s="40">
        <v>14638.27</v>
      </c>
      <c r="O72" s="2">
        <v>13186.2</v>
      </c>
    </row>
    <row r="73" spans="1:15" ht="15.75" thickBot="1" x14ac:dyDescent="0.3">
      <c r="A73" s="33" t="s">
        <v>77</v>
      </c>
      <c r="B73" s="88" t="s">
        <v>78</v>
      </c>
      <c r="C73" s="89"/>
      <c r="D73" s="90"/>
      <c r="E73" s="3">
        <v>142.61000000000001</v>
      </c>
      <c r="F73" s="3">
        <v>0</v>
      </c>
      <c r="G73" s="2">
        <v>0</v>
      </c>
      <c r="H73" s="2">
        <v>0</v>
      </c>
      <c r="I73" s="22">
        <f t="shared" si="28"/>
        <v>142.61000000000001</v>
      </c>
      <c r="J73" s="2">
        <v>0</v>
      </c>
      <c r="K73" s="58"/>
      <c r="L73" s="2">
        <v>1302.7</v>
      </c>
      <c r="M73" s="2">
        <v>9060.5400000000009</v>
      </c>
      <c r="N73" s="40">
        <v>19513.45</v>
      </c>
      <c r="O73" s="2">
        <v>20964.38</v>
      </c>
    </row>
    <row r="74" spans="1:15" ht="15.75" thickBot="1" x14ac:dyDescent="0.3">
      <c r="A74" s="33" t="s">
        <v>79</v>
      </c>
      <c r="B74" s="88" t="s">
        <v>80</v>
      </c>
      <c r="C74" s="89"/>
      <c r="D74" s="90"/>
      <c r="E74" s="3">
        <v>826.25</v>
      </c>
      <c r="F74" s="3">
        <v>0</v>
      </c>
      <c r="G74" s="2">
        <v>0</v>
      </c>
      <c r="H74" s="2">
        <v>0</v>
      </c>
      <c r="I74" s="22">
        <f t="shared" si="28"/>
        <v>826.25</v>
      </c>
      <c r="J74" s="2">
        <v>1600.95</v>
      </c>
      <c r="K74" s="58"/>
      <c r="L74" s="2">
        <v>1600.95</v>
      </c>
      <c r="M74" s="2">
        <v>10321.969999999999</v>
      </c>
      <c r="N74" s="40">
        <v>19892.810000000001</v>
      </c>
      <c r="O74" s="2">
        <v>18037.87</v>
      </c>
    </row>
    <row r="75" spans="1:15" ht="15.75" thickBot="1" x14ac:dyDescent="0.3">
      <c r="A75" s="33" t="s">
        <v>81</v>
      </c>
      <c r="B75" s="88" t="s">
        <v>82</v>
      </c>
      <c r="C75" s="89"/>
      <c r="D75" s="90"/>
      <c r="E75" s="3">
        <v>0</v>
      </c>
      <c r="F75" s="3">
        <v>0</v>
      </c>
      <c r="G75" s="2">
        <v>0</v>
      </c>
      <c r="H75" s="2">
        <v>0</v>
      </c>
      <c r="I75" s="22">
        <f t="shared" si="28"/>
        <v>0</v>
      </c>
      <c r="J75" s="2">
        <v>0</v>
      </c>
      <c r="K75" s="58"/>
      <c r="L75" s="2">
        <v>0</v>
      </c>
      <c r="M75" s="2">
        <v>6359.57</v>
      </c>
      <c r="N75" s="40">
        <v>7586.24</v>
      </c>
      <c r="O75" s="2">
        <v>12429.32</v>
      </c>
    </row>
    <row r="76" spans="1:15" ht="15.75" thickBot="1" x14ac:dyDescent="0.3">
      <c r="A76" s="33" t="s">
        <v>374</v>
      </c>
      <c r="B76" s="33" t="s">
        <v>375</v>
      </c>
      <c r="C76" s="34"/>
      <c r="D76" s="34"/>
      <c r="E76" s="3">
        <v>0</v>
      </c>
      <c r="F76" s="3">
        <v>0</v>
      </c>
      <c r="G76" s="2">
        <v>0</v>
      </c>
      <c r="H76" s="2">
        <v>0</v>
      </c>
      <c r="I76" s="22">
        <f t="shared" si="28"/>
        <v>0</v>
      </c>
      <c r="J76" s="2">
        <v>0</v>
      </c>
      <c r="K76" s="58"/>
      <c r="L76" s="2">
        <v>0</v>
      </c>
      <c r="M76" s="2">
        <v>1209.3900000000001</v>
      </c>
      <c r="N76" s="40"/>
      <c r="O76" s="2"/>
    </row>
    <row r="77" spans="1:15" ht="15.75" thickBot="1" x14ac:dyDescent="0.3">
      <c r="A77" s="24" t="s">
        <v>13</v>
      </c>
      <c r="B77" s="47"/>
      <c r="C77" s="25"/>
      <c r="D77" s="25"/>
      <c r="E77" s="26">
        <f>SUM(E70:E76)</f>
        <v>968.86</v>
      </c>
      <c r="F77" s="26">
        <f t="shared" ref="F77:I77" si="29">SUM(F70:F76)</f>
        <v>0</v>
      </c>
      <c r="G77" s="26">
        <f t="shared" si="29"/>
        <v>0</v>
      </c>
      <c r="H77" s="26">
        <v>0</v>
      </c>
      <c r="I77" s="26">
        <f t="shared" si="29"/>
        <v>968.86</v>
      </c>
      <c r="J77" s="26">
        <f>SUM(J70:J76)</f>
        <v>1600.95</v>
      </c>
      <c r="K77" s="64">
        <f t="shared" ref="K77" si="30">SUM(I77/J77)-1</f>
        <v>-0.39482182454167836</v>
      </c>
      <c r="L77" s="26">
        <f>SUM(L70:L76)</f>
        <v>3804.5200000000004</v>
      </c>
      <c r="M77" s="26">
        <f>SUM(M70:M76)</f>
        <v>83002.409999999989</v>
      </c>
      <c r="N77" s="81">
        <f>SUM(N70:N76)</f>
        <v>132062.9</v>
      </c>
      <c r="O77" s="26">
        <f>SUM(O70:O76)</f>
        <v>142584.10999999999</v>
      </c>
    </row>
    <row r="78" spans="1:15" ht="15.75" thickBot="1" x14ac:dyDescent="0.3">
      <c r="A78" s="38" t="s">
        <v>258</v>
      </c>
      <c r="B78" s="46"/>
      <c r="C78" s="28"/>
      <c r="D78" s="28"/>
      <c r="E78" s="17"/>
      <c r="F78" s="17"/>
      <c r="G78" s="18"/>
      <c r="H78" s="18"/>
      <c r="I78" s="17"/>
      <c r="J78" s="17"/>
      <c r="K78" s="17"/>
      <c r="L78" s="17"/>
      <c r="M78" s="18"/>
      <c r="N78" s="18"/>
      <c r="O78" s="18"/>
    </row>
    <row r="79" spans="1:15" x14ac:dyDescent="0.25">
      <c r="A79" s="36"/>
      <c r="B79" s="44" t="s">
        <v>52</v>
      </c>
      <c r="C79" s="31"/>
      <c r="D79" s="31"/>
      <c r="E79" s="12" t="s">
        <v>2</v>
      </c>
      <c r="F79" s="13" t="s">
        <v>3</v>
      </c>
      <c r="G79" s="14" t="s">
        <v>4</v>
      </c>
      <c r="H79" s="41" t="s">
        <v>402</v>
      </c>
      <c r="I79" s="52" t="s">
        <v>577</v>
      </c>
      <c r="J79" s="12" t="s">
        <v>578</v>
      </c>
      <c r="K79" s="59" t="s">
        <v>432</v>
      </c>
      <c r="L79" s="12" t="s">
        <v>578</v>
      </c>
      <c r="M79" s="12" t="s">
        <v>554</v>
      </c>
      <c r="N79" s="80" t="s">
        <v>502</v>
      </c>
      <c r="O79" s="12" t="s">
        <v>480</v>
      </c>
    </row>
    <row r="80" spans="1:15" ht="15.75" thickBot="1" x14ac:dyDescent="0.3">
      <c r="A80" s="37" t="s">
        <v>52</v>
      </c>
      <c r="B80" s="37" t="s">
        <v>53</v>
      </c>
      <c r="C80" s="32"/>
      <c r="D80" s="32"/>
      <c r="E80" s="15" t="s">
        <v>5</v>
      </c>
      <c r="F80" s="15" t="s">
        <v>5</v>
      </c>
      <c r="G80" s="15" t="s">
        <v>5</v>
      </c>
      <c r="H80" s="42" t="s">
        <v>563</v>
      </c>
      <c r="I80" s="15" t="s">
        <v>427</v>
      </c>
      <c r="J80" s="15" t="s">
        <v>427</v>
      </c>
      <c r="K80" s="60" t="s">
        <v>579</v>
      </c>
      <c r="L80" s="79" t="s">
        <v>428</v>
      </c>
      <c r="M80" s="15" t="s">
        <v>428</v>
      </c>
      <c r="N80" s="79" t="s">
        <v>428</v>
      </c>
      <c r="O80" s="15" t="s">
        <v>428</v>
      </c>
    </row>
    <row r="81" spans="1:15" ht="15.75" thickBot="1" x14ac:dyDescent="0.3">
      <c r="A81" s="33" t="s">
        <v>83</v>
      </c>
      <c r="B81" s="91" t="s">
        <v>84</v>
      </c>
      <c r="C81" s="92"/>
      <c r="D81" s="93"/>
      <c r="E81" s="5">
        <v>289.19</v>
      </c>
      <c r="F81" s="3">
        <v>5477.24</v>
      </c>
      <c r="G81" s="2">
        <v>432.18</v>
      </c>
      <c r="H81" s="2">
        <v>8304.06</v>
      </c>
      <c r="I81" s="22">
        <f t="shared" ref="I81:I82" si="31">SUM(E81:H81)</f>
        <v>14502.669999999998</v>
      </c>
      <c r="J81" s="2">
        <v>670.29</v>
      </c>
      <c r="K81" s="58"/>
      <c r="L81" s="2">
        <v>4550.3999999999996</v>
      </c>
      <c r="M81" s="2">
        <v>13565.42</v>
      </c>
      <c r="N81" s="40">
        <v>35974.629999999997</v>
      </c>
      <c r="O81" s="2">
        <v>37950.29</v>
      </c>
    </row>
    <row r="82" spans="1:15" ht="15.75" thickBot="1" x14ac:dyDescent="0.3">
      <c r="A82" s="33" t="s">
        <v>440</v>
      </c>
      <c r="B82" s="33" t="s">
        <v>441</v>
      </c>
      <c r="C82" s="34"/>
      <c r="D82" s="34"/>
      <c r="E82" s="3">
        <v>0</v>
      </c>
      <c r="F82" s="3">
        <v>0</v>
      </c>
      <c r="G82" s="2">
        <v>0</v>
      </c>
      <c r="H82" s="2">
        <v>0</v>
      </c>
      <c r="I82" s="22">
        <f t="shared" si="31"/>
        <v>0</v>
      </c>
      <c r="J82" s="2">
        <v>0</v>
      </c>
      <c r="K82" s="58"/>
      <c r="L82" s="2"/>
      <c r="M82" s="2"/>
      <c r="N82" s="40">
        <v>829.3</v>
      </c>
      <c r="O82" s="2">
        <v>3847.54</v>
      </c>
    </row>
    <row r="83" spans="1:15" ht="15.75" thickBot="1" x14ac:dyDescent="0.3">
      <c r="A83" s="24" t="s">
        <v>259</v>
      </c>
      <c r="B83" s="47"/>
      <c r="C83" s="25"/>
      <c r="D83" s="25"/>
      <c r="E83" s="26">
        <f>SUM(E81:E82)</f>
        <v>289.19</v>
      </c>
      <c r="F83" s="26">
        <f t="shared" ref="F83" si="32">SUM(F81:F82)</f>
        <v>5477.24</v>
      </c>
      <c r="G83" s="26">
        <f>SUM(G81:G82)</f>
        <v>432.18</v>
      </c>
      <c r="H83" s="26">
        <f>SUM(H81:H82)</f>
        <v>8304.06</v>
      </c>
      <c r="I83" s="26">
        <f>SUM(I81:I82)</f>
        <v>14502.669999999998</v>
      </c>
      <c r="J83" s="26">
        <f>SUM(J81:J82)</f>
        <v>670.29</v>
      </c>
      <c r="K83" s="64">
        <v>1</v>
      </c>
      <c r="L83" s="26">
        <f>SUM(L81:L82)</f>
        <v>4550.3999999999996</v>
      </c>
      <c r="M83" s="26">
        <f>SUM(M81:M82)</f>
        <v>13565.42</v>
      </c>
      <c r="N83" s="81">
        <f>SUM(N81:N82)</f>
        <v>36803.93</v>
      </c>
      <c r="O83" s="26">
        <f>SUM(O81:O82)</f>
        <v>41797.83</v>
      </c>
    </row>
    <row r="84" spans="1:15" ht="15.75" thickBot="1" x14ac:dyDescent="0.3">
      <c r="A84" s="35" t="s">
        <v>260</v>
      </c>
      <c r="B84" s="9"/>
      <c r="C84" s="27"/>
      <c r="D84" s="27"/>
      <c r="E84" s="10"/>
      <c r="F84" s="10"/>
      <c r="G84" s="10"/>
      <c r="H84" s="10"/>
      <c r="I84" s="10"/>
      <c r="J84" s="10"/>
      <c r="K84" s="10"/>
      <c r="L84" s="10"/>
      <c r="M84" s="10"/>
      <c r="N84" s="17"/>
      <c r="O84" s="10"/>
    </row>
    <row r="85" spans="1:15" x14ac:dyDescent="0.25">
      <c r="A85" s="36"/>
      <c r="B85" s="44" t="s">
        <v>52</v>
      </c>
      <c r="C85" s="31"/>
      <c r="D85" s="31"/>
      <c r="E85" s="12" t="s">
        <v>2</v>
      </c>
      <c r="F85" s="13" t="s">
        <v>3</v>
      </c>
      <c r="G85" s="14" t="s">
        <v>4</v>
      </c>
      <c r="H85" s="41" t="s">
        <v>402</v>
      </c>
      <c r="I85" s="52" t="s">
        <v>577</v>
      </c>
      <c r="J85" s="12" t="s">
        <v>578</v>
      </c>
      <c r="K85" s="59" t="s">
        <v>432</v>
      </c>
      <c r="L85" s="12" t="s">
        <v>578</v>
      </c>
      <c r="M85" s="12" t="s">
        <v>554</v>
      </c>
      <c r="N85" s="80" t="s">
        <v>502</v>
      </c>
      <c r="O85" s="12" t="s">
        <v>480</v>
      </c>
    </row>
    <row r="86" spans="1:15" ht="15.75" thickBot="1" x14ac:dyDescent="0.3">
      <c r="A86" s="37" t="s">
        <v>52</v>
      </c>
      <c r="B86" s="37" t="s">
        <v>53</v>
      </c>
      <c r="C86" s="32"/>
      <c r="D86" s="32"/>
      <c r="E86" s="15" t="s">
        <v>5</v>
      </c>
      <c r="F86" s="15" t="s">
        <v>5</v>
      </c>
      <c r="G86" s="15" t="s">
        <v>5</v>
      </c>
      <c r="H86" s="42" t="s">
        <v>563</v>
      </c>
      <c r="I86" s="15" t="s">
        <v>427</v>
      </c>
      <c r="J86" s="15" t="s">
        <v>427</v>
      </c>
      <c r="K86" s="60" t="s">
        <v>579</v>
      </c>
      <c r="L86" s="79" t="s">
        <v>428</v>
      </c>
      <c r="M86" s="15" t="s">
        <v>428</v>
      </c>
      <c r="N86" s="79" t="s">
        <v>428</v>
      </c>
      <c r="O86" s="15" t="s">
        <v>428</v>
      </c>
    </row>
    <row r="87" spans="1:15" ht="15.75" thickBot="1" x14ac:dyDescent="0.3">
      <c r="A87" s="33" t="s">
        <v>85</v>
      </c>
      <c r="B87" s="33" t="s">
        <v>86</v>
      </c>
      <c r="C87" s="34"/>
      <c r="D87" s="34"/>
      <c r="E87" s="3">
        <v>6298.39</v>
      </c>
      <c r="F87" s="3">
        <v>15510.67</v>
      </c>
      <c r="G87" s="2">
        <v>0</v>
      </c>
      <c r="H87" s="2">
        <v>3290.03</v>
      </c>
      <c r="I87" s="22">
        <f t="shared" ref="I87:I96" si="33">SUM(E87:H87)</f>
        <v>25099.09</v>
      </c>
      <c r="J87" s="2">
        <v>4485.5200000000004</v>
      </c>
      <c r="K87" s="58"/>
      <c r="L87" s="2">
        <v>49800.160000000003</v>
      </c>
      <c r="M87" s="2">
        <v>87220.62</v>
      </c>
      <c r="N87" s="40">
        <v>127768.92</v>
      </c>
      <c r="O87" s="2">
        <v>126518.13</v>
      </c>
    </row>
    <row r="88" spans="1:15" ht="15.75" thickBot="1" x14ac:dyDescent="0.3">
      <c r="A88" s="33" t="s">
        <v>87</v>
      </c>
      <c r="B88" s="33" t="s">
        <v>88</v>
      </c>
      <c r="C88" s="34"/>
      <c r="D88" s="34"/>
      <c r="E88" s="3">
        <v>416.6</v>
      </c>
      <c r="F88" s="3">
        <v>0</v>
      </c>
      <c r="G88" s="2">
        <v>0</v>
      </c>
      <c r="H88" s="2">
        <v>0</v>
      </c>
      <c r="I88" s="22">
        <f t="shared" si="33"/>
        <v>416.6</v>
      </c>
      <c r="J88" s="2">
        <v>0</v>
      </c>
      <c r="K88" s="58"/>
      <c r="L88" s="2">
        <v>11460.85</v>
      </c>
      <c r="M88" s="2">
        <v>35986.199999999997</v>
      </c>
      <c r="N88" s="40">
        <v>103068.54</v>
      </c>
      <c r="O88" s="2">
        <v>141182.87</v>
      </c>
    </row>
    <row r="89" spans="1:15" ht="15.75" thickBot="1" x14ac:dyDescent="0.3">
      <c r="A89" s="33" t="s">
        <v>89</v>
      </c>
      <c r="B89" s="33" t="s">
        <v>90</v>
      </c>
      <c r="C89" s="34"/>
      <c r="D89" s="34"/>
      <c r="E89" s="3">
        <v>865.01</v>
      </c>
      <c r="F89" s="3">
        <v>8323.25</v>
      </c>
      <c r="G89" s="2">
        <v>0</v>
      </c>
      <c r="H89" s="2">
        <v>0</v>
      </c>
      <c r="I89" s="22">
        <f t="shared" si="33"/>
        <v>9188.26</v>
      </c>
      <c r="J89" s="2">
        <v>518.28</v>
      </c>
      <c r="K89" s="58"/>
      <c r="L89" s="2">
        <v>15793.5</v>
      </c>
      <c r="M89" s="2">
        <v>41831.839999999997</v>
      </c>
      <c r="N89" s="40">
        <v>132751.70000000001</v>
      </c>
      <c r="O89" s="2">
        <v>87347.94</v>
      </c>
    </row>
    <row r="90" spans="1:15" ht="15.75" thickBot="1" x14ac:dyDescent="0.3">
      <c r="A90" s="33" t="s">
        <v>91</v>
      </c>
      <c r="B90" s="88" t="s">
        <v>92</v>
      </c>
      <c r="C90" s="89"/>
      <c r="D90" s="90"/>
      <c r="E90" s="3">
        <v>7761.62</v>
      </c>
      <c r="F90" s="3">
        <v>49857.1</v>
      </c>
      <c r="G90" s="2">
        <v>0</v>
      </c>
      <c r="H90" s="2">
        <v>16397.46</v>
      </c>
      <c r="I90" s="22">
        <f t="shared" si="33"/>
        <v>74016.179999999993</v>
      </c>
      <c r="J90" s="2">
        <v>10546.02</v>
      </c>
      <c r="K90" s="58"/>
      <c r="L90" s="2">
        <v>183342.47</v>
      </c>
      <c r="M90" s="2">
        <v>181626.52</v>
      </c>
      <c r="N90" s="40">
        <v>505425.34</v>
      </c>
      <c r="O90" s="2">
        <v>611838.02</v>
      </c>
    </row>
    <row r="91" spans="1:15" ht="15.75" thickBot="1" x14ac:dyDescent="0.3">
      <c r="A91" s="33" t="s">
        <v>93</v>
      </c>
      <c r="B91" s="88" t="s">
        <v>94</v>
      </c>
      <c r="C91" s="89"/>
      <c r="D91" s="90"/>
      <c r="E91" s="3">
        <v>0</v>
      </c>
      <c r="F91" s="3">
        <v>0</v>
      </c>
      <c r="G91" s="2">
        <v>0</v>
      </c>
      <c r="H91" s="2">
        <v>0</v>
      </c>
      <c r="I91" s="22">
        <f t="shared" si="33"/>
        <v>0</v>
      </c>
      <c r="J91" s="2">
        <v>61.53</v>
      </c>
      <c r="K91" s="58"/>
      <c r="L91" s="2">
        <v>3985.09</v>
      </c>
      <c r="M91" s="2">
        <v>17400.75</v>
      </c>
      <c r="N91" s="40">
        <v>51822.96</v>
      </c>
      <c r="O91" s="2">
        <v>35803.480000000003</v>
      </c>
    </row>
    <row r="92" spans="1:15" ht="15.75" thickBot="1" x14ac:dyDescent="0.3">
      <c r="A92" s="33" t="s">
        <v>95</v>
      </c>
      <c r="B92" s="33" t="s">
        <v>257</v>
      </c>
      <c r="C92" s="34"/>
      <c r="D92" s="34"/>
      <c r="E92" s="3">
        <v>14028.49</v>
      </c>
      <c r="F92" s="3">
        <v>4432.08</v>
      </c>
      <c r="G92" s="2">
        <v>0</v>
      </c>
      <c r="H92" s="2">
        <v>24709.8</v>
      </c>
      <c r="I92" s="22">
        <f t="shared" si="33"/>
        <v>43170.369999999995</v>
      </c>
      <c r="J92" s="2">
        <v>19616.939999999999</v>
      </c>
      <c r="K92" s="58"/>
      <c r="L92" s="2">
        <v>100219.16</v>
      </c>
      <c r="M92" s="2">
        <v>106736.09</v>
      </c>
      <c r="N92" s="40">
        <v>163711.67999999999</v>
      </c>
      <c r="O92" s="2">
        <v>177297.14</v>
      </c>
    </row>
    <row r="93" spans="1:15" ht="15.75" thickBot="1" x14ac:dyDescent="0.3">
      <c r="A93" s="33" t="s">
        <v>96</v>
      </c>
      <c r="B93" s="88" t="s">
        <v>97</v>
      </c>
      <c r="C93" s="89"/>
      <c r="D93" s="90"/>
      <c r="E93" s="3">
        <v>5741.07</v>
      </c>
      <c r="F93" s="3">
        <v>25094.93</v>
      </c>
      <c r="G93" s="2">
        <v>0</v>
      </c>
      <c r="H93" s="2">
        <v>2613.09</v>
      </c>
      <c r="I93" s="22">
        <f t="shared" si="33"/>
        <v>33449.089999999997</v>
      </c>
      <c r="J93" s="2">
        <v>8695.2199999999993</v>
      </c>
      <c r="K93" s="58"/>
      <c r="L93" s="2">
        <v>55699.009999999995</v>
      </c>
      <c r="M93" s="2">
        <v>148275.74</v>
      </c>
      <c r="N93" s="40">
        <v>292231.71999999997</v>
      </c>
      <c r="O93" s="2">
        <v>272616.34999999998</v>
      </c>
    </row>
    <row r="94" spans="1:15" ht="15.75" thickBot="1" x14ac:dyDescent="0.3">
      <c r="A94" s="33" t="s">
        <v>98</v>
      </c>
      <c r="B94" s="33" t="s">
        <v>261</v>
      </c>
      <c r="C94" s="34"/>
      <c r="D94" s="34"/>
      <c r="E94" s="3">
        <v>0</v>
      </c>
      <c r="F94" s="3">
        <v>2829.13</v>
      </c>
      <c r="G94" s="2">
        <v>0</v>
      </c>
      <c r="H94" s="2">
        <v>0</v>
      </c>
      <c r="I94" s="22">
        <f t="shared" si="33"/>
        <v>2829.13</v>
      </c>
      <c r="J94" s="2">
        <v>270.64999999999998</v>
      </c>
      <c r="K94" s="58"/>
      <c r="L94" s="2">
        <v>505.62</v>
      </c>
      <c r="M94" s="2">
        <v>14384.67</v>
      </c>
      <c r="N94" s="40">
        <v>21150.27</v>
      </c>
      <c r="O94" s="2">
        <v>30935.86</v>
      </c>
    </row>
    <row r="95" spans="1:15" ht="15.75" thickBot="1" x14ac:dyDescent="0.3">
      <c r="A95" s="33" t="s">
        <v>99</v>
      </c>
      <c r="B95" s="88" t="s">
        <v>100</v>
      </c>
      <c r="C95" s="89"/>
      <c r="D95" s="90"/>
      <c r="E95" s="3">
        <v>5979.22</v>
      </c>
      <c r="F95" s="3">
        <v>14087.36</v>
      </c>
      <c r="G95" s="2">
        <v>5295.51</v>
      </c>
      <c r="H95" s="2">
        <v>0</v>
      </c>
      <c r="I95" s="22">
        <f t="shared" si="33"/>
        <v>25362.090000000004</v>
      </c>
      <c r="J95" s="2">
        <v>676.41</v>
      </c>
      <c r="K95" s="58"/>
      <c r="L95" s="2">
        <v>50089.869999999995</v>
      </c>
      <c r="M95" s="2">
        <v>86431.84</v>
      </c>
      <c r="N95" s="40">
        <v>132739.65</v>
      </c>
      <c r="O95" s="2">
        <v>179349.67</v>
      </c>
    </row>
    <row r="96" spans="1:15" ht="15.75" thickBot="1" x14ac:dyDescent="0.3">
      <c r="A96" s="33" t="s">
        <v>476</v>
      </c>
      <c r="B96" s="94" t="s">
        <v>561</v>
      </c>
      <c r="C96" s="95"/>
      <c r="D96" s="96"/>
      <c r="E96" s="3">
        <v>534.79999999999995</v>
      </c>
      <c r="F96" s="3">
        <v>0</v>
      </c>
      <c r="G96" s="2">
        <v>0</v>
      </c>
      <c r="H96" s="2">
        <v>0</v>
      </c>
      <c r="I96" s="22">
        <f t="shared" si="33"/>
        <v>534.79999999999995</v>
      </c>
      <c r="J96" s="2">
        <v>680.54</v>
      </c>
      <c r="K96" s="58"/>
      <c r="L96" s="2">
        <v>2301.06</v>
      </c>
      <c r="M96" s="2">
        <v>3183.33</v>
      </c>
      <c r="N96" s="40">
        <v>670.48</v>
      </c>
      <c r="O96" s="2">
        <v>2314.3000000000002</v>
      </c>
    </row>
    <row r="97" spans="1:15" ht="15.75" thickBot="1" x14ac:dyDescent="0.3">
      <c r="A97" s="29" t="s">
        <v>14</v>
      </c>
      <c r="B97" s="45"/>
      <c r="C97" s="30"/>
      <c r="D97" s="30"/>
      <c r="E97" s="4">
        <f>SUM(E87:E96)</f>
        <v>41625.200000000004</v>
      </c>
      <c r="F97" s="4">
        <f t="shared" ref="F97:I97" si="34">SUM(F87:F96)</f>
        <v>120134.52</v>
      </c>
      <c r="G97" s="4">
        <f>SUM(G87:G96)</f>
        <v>5295.51</v>
      </c>
      <c r="H97" s="4">
        <f>SUM(H87:H96)</f>
        <v>47010.37999999999</v>
      </c>
      <c r="I97" s="4">
        <f t="shared" si="34"/>
        <v>214065.61</v>
      </c>
      <c r="J97" s="4">
        <f>SUM(J87:J96)</f>
        <v>45551.110000000008</v>
      </c>
      <c r="K97" s="64">
        <f t="shared" ref="K97" si="35">SUM(I97/J97)-1</f>
        <v>3.6994597936252251</v>
      </c>
      <c r="L97" s="4">
        <f t="shared" ref="L97" si="36">SUM(L87:L96)</f>
        <v>473196.79</v>
      </c>
      <c r="M97" s="4">
        <f t="shared" ref="M97" si="37">SUM(M87:M96)</f>
        <v>723077.59999999986</v>
      </c>
      <c r="N97" s="63">
        <f t="shared" ref="N97" si="38">SUM(N87:N96)</f>
        <v>1531341.2599999998</v>
      </c>
      <c r="O97" s="4">
        <f t="shared" ref="O97" si="39">SUM(O87:O96)</f>
        <v>1665203.7600000002</v>
      </c>
    </row>
    <row r="98" spans="1:15" ht="15.75" thickBot="1" x14ac:dyDescent="0.3">
      <c r="A98" s="35" t="s">
        <v>15</v>
      </c>
      <c r="B98" s="9"/>
      <c r="C98" s="27"/>
      <c r="D98" s="27"/>
      <c r="E98" s="10"/>
      <c r="F98" s="10"/>
      <c r="G98" s="10"/>
      <c r="H98" s="10"/>
      <c r="I98" s="10"/>
      <c r="J98" s="10"/>
      <c r="K98" s="10"/>
      <c r="L98" s="10"/>
      <c r="M98" s="10"/>
      <c r="N98" s="17"/>
      <c r="O98" s="10"/>
    </row>
    <row r="99" spans="1:15" x14ac:dyDescent="0.25">
      <c r="A99" s="36"/>
      <c r="B99" s="44" t="s">
        <v>52</v>
      </c>
      <c r="C99" s="31"/>
      <c r="D99" s="31"/>
      <c r="E99" s="12" t="s">
        <v>2</v>
      </c>
      <c r="F99" s="13" t="s">
        <v>3</v>
      </c>
      <c r="G99" s="14" t="s">
        <v>4</v>
      </c>
      <c r="H99" s="41" t="s">
        <v>402</v>
      </c>
      <c r="I99" s="52" t="s">
        <v>577</v>
      </c>
      <c r="J99" s="12" t="s">
        <v>578</v>
      </c>
      <c r="K99" s="59" t="s">
        <v>432</v>
      </c>
      <c r="L99" s="12" t="s">
        <v>578</v>
      </c>
      <c r="M99" s="12" t="s">
        <v>554</v>
      </c>
      <c r="N99" s="80" t="s">
        <v>502</v>
      </c>
      <c r="O99" s="12" t="s">
        <v>480</v>
      </c>
    </row>
    <row r="100" spans="1:15" ht="15.75" thickBot="1" x14ac:dyDescent="0.3">
      <c r="A100" s="37" t="s">
        <v>52</v>
      </c>
      <c r="B100" s="37" t="s">
        <v>53</v>
      </c>
      <c r="C100" s="32"/>
      <c r="D100" s="32"/>
      <c r="E100" s="15" t="s">
        <v>5</v>
      </c>
      <c r="F100" s="15" t="s">
        <v>5</v>
      </c>
      <c r="G100" s="15" t="s">
        <v>5</v>
      </c>
      <c r="H100" s="42" t="s">
        <v>563</v>
      </c>
      <c r="I100" s="15" t="s">
        <v>427</v>
      </c>
      <c r="J100" s="15" t="s">
        <v>427</v>
      </c>
      <c r="K100" s="60" t="s">
        <v>579</v>
      </c>
      <c r="L100" s="79" t="s">
        <v>428</v>
      </c>
      <c r="M100" s="15" t="s">
        <v>428</v>
      </c>
      <c r="N100" s="79" t="s">
        <v>428</v>
      </c>
      <c r="O100" s="15" t="s">
        <v>428</v>
      </c>
    </row>
    <row r="101" spans="1:15" ht="15.75" thickBot="1" x14ac:dyDescent="0.3">
      <c r="A101" s="33" t="s">
        <v>101</v>
      </c>
      <c r="B101" s="91" t="s">
        <v>102</v>
      </c>
      <c r="C101" s="92"/>
      <c r="D101" s="93"/>
      <c r="E101" s="5">
        <v>7909.85</v>
      </c>
      <c r="F101" s="3">
        <v>6022.46</v>
      </c>
      <c r="G101" s="2">
        <v>7723.75</v>
      </c>
      <c r="H101" s="2">
        <v>88062.11</v>
      </c>
      <c r="I101" s="22">
        <f>SUM(E101:H101)</f>
        <v>109718.17</v>
      </c>
      <c r="J101" s="2">
        <v>-3585.32</v>
      </c>
      <c r="K101" s="58"/>
      <c r="L101" s="2">
        <v>6920.02</v>
      </c>
      <c r="M101" s="2">
        <v>371662.98</v>
      </c>
      <c r="N101" s="40">
        <v>447048.27</v>
      </c>
      <c r="O101" s="2">
        <v>334816.61</v>
      </c>
    </row>
    <row r="102" spans="1:15" ht="15.75" thickBot="1" x14ac:dyDescent="0.3">
      <c r="A102" s="29" t="s">
        <v>16</v>
      </c>
      <c r="B102" s="45"/>
      <c r="C102" s="30"/>
      <c r="D102" s="30"/>
      <c r="E102" s="4">
        <f>SUM(E101)</f>
        <v>7909.85</v>
      </c>
      <c r="F102" s="4">
        <f t="shared" ref="F102:I102" si="40">SUM(F101)</f>
        <v>6022.46</v>
      </c>
      <c r="G102" s="4">
        <f>SUM(G101)</f>
        <v>7723.75</v>
      </c>
      <c r="H102" s="4">
        <f>SUM(H101)</f>
        <v>88062.11</v>
      </c>
      <c r="I102" s="4">
        <f t="shared" si="40"/>
        <v>109718.17</v>
      </c>
      <c r="J102" s="4">
        <f>SUM(J101)</f>
        <v>-3585.32</v>
      </c>
      <c r="K102" s="64">
        <f t="shared" ref="K102" si="41">SUM(I102/J102)-1</f>
        <v>-31.602057835841709</v>
      </c>
      <c r="L102" s="4">
        <f>SUM(L101)</f>
        <v>6920.02</v>
      </c>
      <c r="M102" s="4">
        <f>SUM(M101)</f>
        <v>371662.98</v>
      </c>
      <c r="N102" s="63">
        <f>SUM(N101)</f>
        <v>447048.27</v>
      </c>
      <c r="O102" s="4">
        <f>SUM(O101)</f>
        <v>334816.61</v>
      </c>
    </row>
    <row r="103" spans="1:15" ht="15.75" thickBot="1" x14ac:dyDescent="0.3">
      <c r="A103" s="35" t="s">
        <v>17</v>
      </c>
      <c r="B103" s="9"/>
      <c r="C103" s="27"/>
      <c r="D103" s="27"/>
      <c r="E103" s="10"/>
      <c r="F103" s="10"/>
      <c r="G103" s="10"/>
      <c r="H103" s="10"/>
      <c r="I103" s="10"/>
      <c r="J103" s="10"/>
      <c r="K103" s="10"/>
      <c r="L103" s="10"/>
      <c r="M103" s="10"/>
      <c r="N103" s="17"/>
      <c r="O103" s="10"/>
    </row>
    <row r="104" spans="1:15" x14ac:dyDescent="0.25">
      <c r="A104" s="36"/>
      <c r="B104" s="44" t="s">
        <v>52</v>
      </c>
      <c r="C104" s="31"/>
      <c r="D104" s="31"/>
      <c r="E104" s="12" t="s">
        <v>2</v>
      </c>
      <c r="F104" s="13" t="s">
        <v>3</v>
      </c>
      <c r="G104" s="14" t="s">
        <v>4</v>
      </c>
      <c r="H104" s="41" t="s">
        <v>402</v>
      </c>
      <c r="I104" s="52" t="s">
        <v>577</v>
      </c>
      <c r="J104" s="12" t="s">
        <v>578</v>
      </c>
      <c r="K104" s="59" t="s">
        <v>432</v>
      </c>
      <c r="L104" s="12" t="s">
        <v>578</v>
      </c>
      <c r="M104" s="12" t="s">
        <v>554</v>
      </c>
      <c r="N104" s="80" t="s">
        <v>502</v>
      </c>
      <c r="O104" s="12" t="s">
        <v>480</v>
      </c>
    </row>
    <row r="105" spans="1:15" ht="15.75" thickBot="1" x14ac:dyDescent="0.3">
      <c r="A105" s="37" t="s">
        <v>52</v>
      </c>
      <c r="B105" s="37" t="s">
        <v>53</v>
      </c>
      <c r="C105" s="32"/>
      <c r="D105" s="32"/>
      <c r="E105" s="15" t="s">
        <v>5</v>
      </c>
      <c r="F105" s="15" t="s">
        <v>5</v>
      </c>
      <c r="G105" s="15" t="s">
        <v>5</v>
      </c>
      <c r="H105" s="42" t="s">
        <v>563</v>
      </c>
      <c r="I105" s="15" t="s">
        <v>427</v>
      </c>
      <c r="J105" s="15" t="s">
        <v>427</v>
      </c>
      <c r="K105" s="60" t="s">
        <v>579</v>
      </c>
      <c r="L105" s="79" t="s">
        <v>428</v>
      </c>
      <c r="M105" s="15" t="s">
        <v>428</v>
      </c>
      <c r="N105" s="79" t="s">
        <v>428</v>
      </c>
      <c r="O105" s="15" t="s">
        <v>428</v>
      </c>
    </row>
    <row r="106" spans="1:15" ht="15.75" thickBot="1" x14ac:dyDescent="0.3">
      <c r="A106" s="33" t="s">
        <v>103</v>
      </c>
      <c r="B106" s="91" t="s">
        <v>104</v>
      </c>
      <c r="C106" s="92"/>
      <c r="D106" s="93"/>
      <c r="E106" s="3">
        <v>4887.04</v>
      </c>
      <c r="F106" s="3">
        <v>0</v>
      </c>
      <c r="G106" s="2">
        <v>0</v>
      </c>
      <c r="H106" s="2">
        <v>0</v>
      </c>
      <c r="I106" s="22">
        <f t="shared" ref="I106:I126" si="42">SUM(E106:H106)</f>
        <v>4887.04</v>
      </c>
      <c r="J106" s="40">
        <v>134.57</v>
      </c>
      <c r="K106" s="58"/>
      <c r="L106" s="40">
        <v>16681.03</v>
      </c>
      <c r="M106" s="40">
        <v>57449.47</v>
      </c>
      <c r="N106" s="40">
        <v>115942.34</v>
      </c>
      <c r="O106" s="40">
        <v>115105.06</v>
      </c>
    </row>
    <row r="107" spans="1:15" ht="15.75" thickBot="1" x14ac:dyDescent="0.3">
      <c r="A107" s="33" t="s">
        <v>408</v>
      </c>
      <c r="B107" s="88" t="s">
        <v>409</v>
      </c>
      <c r="C107" s="89"/>
      <c r="D107" s="90"/>
      <c r="E107" s="3">
        <v>0</v>
      </c>
      <c r="F107" s="3">
        <v>0</v>
      </c>
      <c r="G107" s="2">
        <v>0</v>
      </c>
      <c r="H107" s="2">
        <v>0</v>
      </c>
      <c r="I107" s="22">
        <f t="shared" si="42"/>
        <v>0</v>
      </c>
      <c r="J107" s="2">
        <v>0</v>
      </c>
      <c r="K107" s="58"/>
      <c r="L107" s="2"/>
      <c r="M107" s="2"/>
      <c r="N107" s="40"/>
      <c r="O107" s="2"/>
    </row>
    <row r="108" spans="1:15" ht="15.75" thickBot="1" x14ac:dyDescent="0.3">
      <c r="A108" s="33" t="s">
        <v>105</v>
      </c>
      <c r="B108" s="88" t="s">
        <v>106</v>
      </c>
      <c r="C108" s="89"/>
      <c r="D108" s="90"/>
      <c r="E108" s="5">
        <v>1977.99</v>
      </c>
      <c r="F108" s="3">
        <v>5283.07</v>
      </c>
      <c r="G108" s="2">
        <v>7650.26</v>
      </c>
      <c r="H108" s="2">
        <v>322.17</v>
      </c>
      <c r="I108" s="22">
        <f t="shared" si="42"/>
        <v>15233.49</v>
      </c>
      <c r="J108" s="2">
        <v>16536.43</v>
      </c>
      <c r="K108" s="58"/>
      <c r="L108" s="2">
        <v>60916.119999999995</v>
      </c>
      <c r="M108" s="2">
        <v>107289.05</v>
      </c>
      <c r="N108" s="40">
        <v>197843.58</v>
      </c>
      <c r="O108" s="2">
        <v>183938.82</v>
      </c>
    </row>
    <row r="109" spans="1:15" ht="15.75" thickBot="1" x14ac:dyDescent="0.3">
      <c r="A109" s="33" t="s">
        <v>107</v>
      </c>
      <c r="B109" s="88" t="s">
        <v>108</v>
      </c>
      <c r="C109" s="89"/>
      <c r="D109" s="90"/>
      <c r="E109" s="3">
        <v>3271.6</v>
      </c>
      <c r="F109" s="3">
        <v>19122.580000000002</v>
      </c>
      <c r="G109" s="2">
        <v>0</v>
      </c>
      <c r="H109" s="2">
        <v>612.08000000000004</v>
      </c>
      <c r="I109" s="22">
        <f t="shared" si="42"/>
        <v>23006.260000000002</v>
      </c>
      <c r="J109" s="40">
        <v>3938.36</v>
      </c>
      <c r="K109" s="58"/>
      <c r="L109" s="40">
        <v>3988.36</v>
      </c>
      <c r="M109" s="2">
        <v>89174.25</v>
      </c>
      <c r="N109" s="40">
        <v>176887.35</v>
      </c>
      <c r="O109" s="2">
        <v>121222.96</v>
      </c>
    </row>
    <row r="110" spans="1:15" ht="15.75" thickBot="1" x14ac:dyDescent="0.3">
      <c r="A110" s="33" t="s">
        <v>109</v>
      </c>
      <c r="B110" s="33" t="s">
        <v>110</v>
      </c>
      <c r="C110" s="34"/>
      <c r="D110" s="34"/>
      <c r="E110" s="3">
        <v>1298.78</v>
      </c>
      <c r="F110" s="3">
        <v>4949.8</v>
      </c>
      <c r="G110" s="2">
        <v>3056.81</v>
      </c>
      <c r="H110" s="2">
        <v>883.55</v>
      </c>
      <c r="I110" s="22">
        <f t="shared" si="42"/>
        <v>10188.939999999999</v>
      </c>
      <c r="J110" s="2">
        <v>901.67</v>
      </c>
      <c r="K110" s="58"/>
      <c r="L110" s="2">
        <v>48605.88</v>
      </c>
      <c r="M110" s="2">
        <v>82509.08</v>
      </c>
      <c r="N110" s="40">
        <v>178820.08</v>
      </c>
      <c r="O110" s="2">
        <v>134945.43</v>
      </c>
    </row>
    <row r="111" spans="1:15" ht="15.75" thickBot="1" x14ac:dyDescent="0.3">
      <c r="A111" s="33" t="s">
        <v>359</v>
      </c>
      <c r="B111" s="88" t="s">
        <v>360</v>
      </c>
      <c r="C111" s="89"/>
      <c r="D111" s="90"/>
      <c r="E111" s="3">
        <v>672.88</v>
      </c>
      <c r="F111" s="3">
        <v>776.34</v>
      </c>
      <c r="G111" s="2">
        <v>0</v>
      </c>
      <c r="H111" s="2">
        <v>0</v>
      </c>
      <c r="I111" s="22">
        <f t="shared" si="42"/>
        <v>1449.22</v>
      </c>
      <c r="J111" s="2">
        <v>0</v>
      </c>
      <c r="K111" s="58"/>
      <c r="L111" s="2">
        <v>0</v>
      </c>
      <c r="M111" s="2">
        <v>21849.14</v>
      </c>
      <c r="N111" s="40">
        <v>49391.16</v>
      </c>
      <c r="O111" s="2">
        <v>28019.74</v>
      </c>
    </row>
    <row r="112" spans="1:15" ht="15.75" thickBot="1" x14ac:dyDescent="0.3">
      <c r="A112" s="33" t="s">
        <v>111</v>
      </c>
      <c r="B112" s="88" t="s">
        <v>112</v>
      </c>
      <c r="C112" s="89"/>
      <c r="D112" s="90"/>
      <c r="E112" s="3">
        <v>1729.3</v>
      </c>
      <c r="F112" s="3">
        <v>10521.88</v>
      </c>
      <c r="G112" s="2">
        <v>8216.25</v>
      </c>
      <c r="H112" s="2">
        <v>1717.2</v>
      </c>
      <c r="I112" s="22">
        <f t="shared" si="42"/>
        <v>22184.63</v>
      </c>
      <c r="J112" s="2">
        <v>8196.8700000000008</v>
      </c>
      <c r="K112" s="58"/>
      <c r="L112" s="2">
        <v>31547.82</v>
      </c>
      <c r="M112" s="2">
        <v>95442.27</v>
      </c>
      <c r="N112" s="40">
        <v>172601.72</v>
      </c>
      <c r="O112" s="2">
        <v>153018.01</v>
      </c>
    </row>
    <row r="113" spans="1:15" ht="15.75" thickBot="1" x14ac:dyDescent="0.3">
      <c r="A113" s="33" t="s">
        <v>113</v>
      </c>
      <c r="B113" s="88" t="s">
        <v>114</v>
      </c>
      <c r="C113" s="89"/>
      <c r="D113" s="90"/>
      <c r="E113" s="3">
        <v>0</v>
      </c>
      <c r="F113" s="3">
        <v>8541.18</v>
      </c>
      <c r="G113" s="2">
        <v>4421.3999999999996</v>
      </c>
      <c r="H113" s="2">
        <v>6332.39</v>
      </c>
      <c r="I113" s="22">
        <f t="shared" si="42"/>
        <v>19294.97</v>
      </c>
      <c r="J113" s="2">
        <v>3369.51</v>
      </c>
      <c r="K113" s="58"/>
      <c r="L113" s="2">
        <v>95324.489999999991</v>
      </c>
      <c r="M113" s="2">
        <v>129944.57</v>
      </c>
      <c r="N113" s="40">
        <v>365528.01</v>
      </c>
      <c r="O113" s="2">
        <v>286186.18</v>
      </c>
    </row>
    <row r="114" spans="1:15" ht="15.75" thickBot="1" x14ac:dyDescent="0.3">
      <c r="A114" s="33" t="s">
        <v>115</v>
      </c>
      <c r="B114" s="88" t="s">
        <v>116</v>
      </c>
      <c r="C114" s="89"/>
      <c r="D114" s="90"/>
      <c r="E114" s="3">
        <v>0</v>
      </c>
      <c r="F114" s="3">
        <v>7254.89</v>
      </c>
      <c r="G114" s="2">
        <v>1754.7</v>
      </c>
      <c r="H114" s="2">
        <v>5270</v>
      </c>
      <c r="I114" s="22">
        <f t="shared" si="42"/>
        <v>14279.59</v>
      </c>
      <c r="J114" s="2">
        <v>5651.51</v>
      </c>
      <c r="K114" s="58"/>
      <c r="L114" s="2">
        <v>36211.840000000004</v>
      </c>
      <c r="M114" s="2">
        <v>39566.31</v>
      </c>
      <c r="N114" s="40">
        <v>118049.96</v>
      </c>
      <c r="O114" s="2">
        <v>115318.15</v>
      </c>
    </row>
    <row r="115" spans="1:15" ht="15.75" thickBot="1" x14ac:dyDescent="0.3">
      <c r="A115" s="33" t="s">
        <v>117</v>
      </c>
      <c r="B115" s="33" t="s">
        <v>380</v>
      </c>
      <c r="C115" s="34"/>
      <c r="D115" s="34"/>
      <c r="E115" s="3">
        <v>0</v>
      </c>
      <c r="F115" s="3">
        <v>3611.24</v>
      </c>
      <c r="G115" s="2">
        <v>0</v>
      </c>
      <c r="H115" s="2">
        <v>392.4</v>
      </c>
      <c r="I115" s="22">
        <f t="shared" si="42"/>
        <v>4003.64</v>
      </c>
      <c r="J115" s="2">
        <v>0</v>
      </c>
      <c r="K115" s="58"/>
      <c r="L115" s="2">
        <v>3709.84</v>
      </c>
      <c r="M115" s="2">
        <v>44427.37</v>
      </c>
      <c r="N115" s="40">
        <v>54566.96</v>
      </c>
      <c r="O115" s="2">
        <v>70902.53</v>
      </c>
    </row>
    <row r="116" spans="1:15" ht="15.75" thickBot="1" x14ac:dyDescent="0.3">
      <c r="A116" s="33" t="s">
        <v>118</v>
      </c>
      <c r="B116" s="88" t="s">
        <v>119</v>
      </c>
      <c r="C116" s="89"/>
      <c r="D116" s="90"/>
      <c r="E116" s="3">
        <v>2881.5</v>
      </c>
      <c r="F116" s="3">
        <v>0</v>
      </c>
      <c r="G116" s="2">
        <v>2001</v>
      </c>
      <c r="H116" s="2">
        <v>10119.56</v>
      </c>
      <c r="I116" s="22">
        <f t="shared" si="42"/>
        <v>15002.06</v>
      </c>
      <c r="J116" s="2">
        <v>0</v>
      </c>
      <c r="K116" s="58"/>
      <c r="L116" s="2">
        <v>7449.84</v>
      </c>
      <c r="M116" s="2">
        <v>98560.55</v>
      </c>
      <c r="N116" s="40">
        <v>124344.55</v>
      </c>
      <c r="O116" s="2">
        <v>149164.56</v>
      </c>
    </row>
    <row r="117" spans="1:15" ht="15.75" thickBot="1" x14ac:dyDescent="0.3">
      <c r="A117" s="33" t="s">
        <v>410</v>
      </c>
      <c r="B117" s="88" t="s">
        <v>411</v>
      </c>
      <c r="C117" s="89"/>
      <c r="D117" s="90"/>
      <c r="E117" s="3">
        <v>0</v>
      </c>
      <c r="F117" s="3">
        <v>0</v>
      </c>
      <c r="G117" s="2">
        <v>0</v>
      </c>
      <c r="H117" s="2">
        <v>0</v>
      </c>
      <c r="I117" s="22">
        <f t="shared" si="42"/>
        <v>0</v>
      </c>
      <c r="J117" s="2">
        <v>0</v>
      </c>
      <c r="K117" s="58"/>
      <c r="L117" s="2"/>
      <c r="M117" s="2"/>
      <c r="N117" s="40"/>
      <c r="O117" s="2"/>
    </row>
    <row r="118" spans="1:15" ht="15.75" thickBot="1" x14ac:dyDescent="0.3">
      <c r="A118" s="33" t="s">
        <v>305</v>
      </c>
      <c r="B118" s="88" t="s">
        <v>306</v>
      </c>
      <c r="C118" s="89"/>
      <c r="D118" s="90"/>
      <c r="E118" s="3">
        <v>0</v>
      </c>
      <c r="F118" s="3">
        <v>1170.55</v>
      </c>
      <c r="G118" s="2">
        <v>0</v>
      </c>
      <c r="H118" s="66">
        <v>0</v>
      </c>
      <c r="I118" s="22">
        <f t="shared" si="42"/>
        <v>1170.55</v>
      </c>
      <c r="J118" s="2">
        <v>4623.0200000000004</v>
      </c>
      <c r="K118" s="58"/>
      <c r="L118" s="2">
        <v>11648.18</v>
      </c>
      <c r="M118" s="2">
        <v>16061.29</v>
      </c>
      <c r="N118" s="40">
        <v>21590.89</v>
      </c>
      <c r="O118" s="2">
        <v>23646.17</v>
      </c>
    </row>
    <row r="119" spans="1:15" ht="15.75" thickBot="1" x14ac:dyDescent="0.3">
      <c r="A119" s="33" t="s">
        <v>120</v>
      </c>
      <c r="B119" s="88" t="s">
        <v>121</v>
      </c>
      <c r="C119" s="89"/>
      <c r="D119" s="90"/>
      <c r="E119" s="3">
        <v>3483.28</v>
      </c>
      <c r="F119" s="3">
        <v>5862.71</v>
      </c>
      <c r="G119" s="2">
        <v>0</v>
      </c>
      <c r="H119" s="2">
        <v>1939.3</v>
      </c>
      <c r="I119" s="22">
        <f t="shared" si="42"/>
        <v>11285.289999999999</v>
      </c>
      <c r="J119" s="2">
        <v>5841.4</v>
      </c>
      <c r="K119" s="58"/>
      <c r="L119" s="2">
        <v>16574.350000000002</v>
      </c>
      <c r="M119" s="2">
        <v>105407.95</v>
      </c>
      <c r="N119" s="40">
        <v>204146.4</v>
      </c>
      <c r="O119" s="2">
        <v>226248.59</v>
      </c>
    </row>
    <row r="120" spans="1:15" ht="15.75" thickBot="1" x14ac:dyDescent="0.3">
      <c r="A120" s="33" t="s">
        <v>122</v>
      </c>
      <c r="B120" s="88" t="s">
        <v>123</v>
      </c>
      <c r="C120" s="89"/>
      <c r="D120" s="90"/>
      <c r="E120" s="3">
        <v>429.5</v>
      </c>
      <c r="F120" s="3">
        <v>12308.82</v>
      </c>
      <c r="G120" s="2">
        <v>0</v>
      </c>
      <c r="H120" s="2">
        <v>11529.61</v>
      </c>
      <c r="I120" s="22">
        <f t="shared" si="42"/>
        <v>24267.93</v>
      </c>
      <c r="J120" s="2">
        <v>0</v>
      </c>
      <c r="K120" s="58"/>
      <c r="L120" s="2">
        <v>13677.519999999999</v>
      </c>
      <c r="M120" s="2">
        <v>57391.59</v>
      </c>
      <c r="N120" s="40">
        <v>168871.61</v>
      </c>
      <c r="O120" s="2">
        <v>148672.69</v>
      </c>
    </row>
    <row r="121" spans="1:15" ht="15.75" thickBot="1" x14ac:dyDescent="0.3">
      <c r="A121" s="33" t="s">
        <v>124</v>
      </c>
      <c r="B121" s="88" t="s">
        <v>262</v>
      </c>
      <c r="C121" s="89"/>
      <c r="D121" s="90"/>
      <c r="E121" s="3">
        <v>4397.68</v>
      </c>
      <c r="F121" s="3">
        <v>7271.36</v>
      </c>
      <c r="G121" s="2">
        <v>0</v>
      </c>
      <c r="H121" s="2">
        <v>0</v>
      </c>
      <c r="I121" s="22">
        <f t="shared" si="42"/>
        <v>11669.04</v>
      </c>
      <c r="J121" s="2">
        <v>4641.4399999999996</v>
      </c>
      <c r="K121" s="58"/>
      <c r="L121" s="2">
        <v>25916.65</v>
      </c>
      <c r="M121" s="2">
        <v>81525.72</v>
      </c>
      <c r="N121" s="40">
        <v>137229.19</v>
      </c>
      <c r="O121" s="2">
        <v>124495.02</v>
      </c>
    </row>
    <row r="122" spans="1:15" ht="15.75" thickBot="1" x14ac:dyDescent="0.3">
      <c r="A122" s="33" t="s">
        <v>125</v>
      </c>
      <c r="B122" s="33" t="s">
        <v>126</v>
      </c>
      <c r="C122" s="34"/>
      <c r="D122" s="34"/>
      <c r="E122" s="3">
        <v>1397.1</v>
      </c>
      <c r="F122" s="3">
        <v>11654.06</v>
      </c>
      <c r="G122" s="2">
        <v>0</v>
      </c>
      <c r="H122" s="2">
        <v>0</v>
      </c>
      <c r="I122" s="22">
        <f t="shared" si="42"/>
        <v>13051.16</v>
      </c>
      <c r="J122" s="2">
        <v>1953.12</v>
      </c>
      <c r="K122" s="58"/>
      <c r="L122" s="2">
        <v>2433.9499999999998</v>
      </c>
      <c r="M122" s="2">
        <v>45596.31</v>
      </c>
      <c r="N122" s="40">
        <v>153510.98000000001</v>
      </c>
      <c r="O122" s="2">
        <v>130415.85</v>
      </c>
    </row>
    <row r="123" spans="1:15" ht="15.75" thickBot="1" x14ac:dyDescent="0.3">
      <c r="A123" s="33" t="s">
        <v>377</v>
      </c>
      <c r="B123" s="33" t="s">
        <v>376</v>
      </c>
      <c r="C123" s="34"/>
      <c r="D123" s="34"/>
      <c r="E123" s="3">
        <v>0</v>
      </c>
      <c r="F123" s="3">
        <v>0</v>
      </c>
      <c r="G123" s="2">
        <v>0</v>
      </c>
      <c r="H123" s="2">
        <v>0</v>
      </c>
      <c r="I123" s="22">
        <f t="shared" si="42"/>
        <v>0</v>
      </c>
      <c r="J123" s="2">
        <v>0</v>
      </c>
      <c r="K123" s="58"/>
      <c r="L123" s="2"/>
      <c r="M123" s="2"/>
      <c r="N123" s="40"/>
      <c r="O123" s="2"/>
    </row>
    <row r="124" spans="1:15" ht="15.75" thickBot="1" x14ac:dyDescent="0.3">
      <c r="A124" s="33" t="s">
        <v>274</v>
      </c>
      <c r="B124" s="33" t="s">
        <v>275</v>
      </c>
      <c r="C124" s="34"/>
      <c r="D124" s="34"/>
      <c r="E124" s="3">
        <v>0</v>
      </c>
      <c r="F124" s="3">
        <v>0</v>
      </c>
      <c r="G124" s="2">
        <v>0</v>
      </c>
      <c r="H124" s="2">
        <v>0</v>
      </c>
      <c r="I124" s="22">
        <f t="shared" si="42"/>
        <v>0</v>
      </c>
      <c r="J124" s="2">
        <v>0</v>
      </c>
      <c r="K124" s="58"/>
      <c r="L124" s="2">
        <v>0</v>
      </c>
      <c r="M124" s="2"/>
      <c r="N124" s="40">
        <v>2676.92</v>
      </c>
      <c r="O124" s="2">
        <v>1957.21</v>
      </c>
    </row>
    <row r="125" spans="1:15" ht="15.75" thickBot="1" x14ac:dyDescent="0.3">
      <c r="A125" s="33" t="s">
        <v>127</v>
      </c>
      <c r="B125" s="33" t="s">
        <v>69</v>
      </c>
      <c r="C125" s="34"/>
      <c r="D125" s="34"/>
      <c r="E125" s="3">
        <v>1948.71</v>
      </c>
      <c r="F125" s="3">
        <v>9.94</v>
      </c>
      <c r="G125" s="2">
        <v>0</v>
      </c>
      <c r="H125" s="2">
        <v>209.28</v>
      </c>
      <c r="I125" s="22">
        <f t="shared" si="42"/>
        <v>2167.9300000000003</v>
      </c>
      <c r="J125" s="2">
        <v>1612.76</v>
      </c>
      <c r="K125" s="58"/>
      <c r="L125" s="2">
        <v>6570.3099999999995</v>
      </c>
      <c r="M125" s="2">
        <v>34521.82</v>
      </c>
      <c r="N125" s="40">
        <v>69678.8</v>
      </c>
      <c r="O125" s="2">
        <v>139581.64000000001</v>
      </c>
    </row>
    <row r="126" spans="1:15" ht="15.75" thickBot="1" x14ac:dyDescent="0.3">
      <c r="A126" s="33" t="s">
        <v>442</v>
      </c>
      <c r="B126" s="88" t="s">
        <v>74</v>
      </c>
      <c r="C126" s="89"/>
      <c r="D126" s="90"/>
      <c r="E126" s="3">
        <v>0</v>
      </c>
      <c r="F126" s="3">
        <v>0</v>
      </c>
      <c r="G126" s="2">
        <v>0</v>
      </c>
      <c r="H126" s="2">
        <v>0</v>
      </c>
      <c r="I126" s="22">
        <f t="shared" si="42"/>
        <v>0</v>
      </c>
      <c r="J126" s="2">
        <v>0</v>
      </c>
      <c r="K126" s="58"/>
      <c r="L126" s="2">
        <v>4733.7299999999996</v>
      </c>
      <c r="M126" s="2">
        <v>10532.87</v>
      </c>
      <c r="N126" s="40">
        <v>25335.89</v>
      </c>
      <c r="O126" s="2">
        <v>18452.740000000002</v>
      </c>
    </row>
    <row r="127" spans="1:15" ht="15.75" thickBot="1" x14ac:dyDescent="0.3">
      <c r="A127" s="29" t="s">
        <v>18</v>
      </c>
      <c r="B127" s="45"/>
      <c r="C127" s="30"/>
      <c r="D127" s="30"/>
      <c r="E127" s="4">
        <f t="shared" ref="E127:I127" si="43">SUM(E106:E126)</f>
        <v>28375.359999999993</v>
      </c>
      <c r="F127" s="4">
        <f t="shared" si="43"/>
        <v>98338.42</v>
      </c>
      <c r="G127" s="4">
        <f>SUM(G106:G126)</f>
        <v>27100.420000000002</v>
      </c>
      <c r="H127" s="4">
        <f>SUM(H106:H126)</f>
        <v>39327.539999999994</v>
      </c>
      <c r="I127" s="4">
        <f t="shared" si="43"/>
        <v>193141.74</v>
      </c>
      <c r="J127" s="4">
        <f>SUM(J106:J126)</f>
        <v>57400.660000000011</v>
      </c>
      <c r="K127" s="64">
        <f t="shared" ref="K127" si="44">SUM(I127/J127)-1</f>
        <v>2.3647999866203619</v>
      </c>
      <c r="L127" s="4">
        <f t="shared" ref="L127" si="45">SUM(L106:L126)</f>
        <v>385989.91000000003</v>
      </c>
      <c r="M127" s="4">
        <f t="shared" ref="M127" si="46">SUM(M106:M126)</f>
        <v>1117249.6100000003</v>
      </c>
      <c r="N127" s="63">
        <f t="shared" ref="N127" si="47">SUM(N106:N126)</f>
        <v>2337016.3899999997</v>
      </c>
      <c r="O127" s="4">
        <f t="shared" ref="O127" si="48">SUM(O106:O126)</f>
        <v>2171291.35</v>
      </c>
    </row>
    <row r="128" spans="1:15" ht="15.75" thickBot="1" x14ac:dyDescent="0.3">
      <c r="A128" s="35" t="s">
        <v>19</v>
      </c>
      <c r="B128" s="9"/>
      <c r="C128" s="27"/>
      <c r="D128" s="27"/>
      <c r="E128" s="10"/>
      <c r="F128" s="10"/>
      <c r="G128" s="10"/>
      <c r="H128" s="10"/>
      <c r="I128" s="10"/>
      <c r="J128" s="10"/>
      <c r="K128" s="10"/>
      <c r="L128" s="10"/>
      <c r="M128" s="10"/>
      <c r="N128" s="17"/>
      <c r="O128" s="10"/>
    </row>
    <row r="129" spans="1:15" x14ac:dyDescent="0.25">
      <c r="A129" s="36"/>
      <c r="B129" s="44" t="s">
        <v>52</v>
      </c>
      <c r="C129" s="31"/>
      <c r="D129" s="31"/>
      <c r="E129" s="12" t="s">
        <v>2</v>
      </c>
      <c r="F129" s="13" t="s">
        <v>3</v>
      </c>
      <c r="G129" s="14" t="s">
        <v>4</v>
      </c>
      <c r="H129" s="41" t="s">
        <v>402</v>
      </c>
      <c r="I129" s="52" t="s">
        <v>577</v>
      </c>
      <c r="J129" s="12" t="s">
        <v>578</v>
      </c>
      <c r="K129" s="59" t="s">
        <v>432</v>
      </c>
      <c r="L129" s="12" t="s">
        <v>578</v>
      </c>
      <c r="M129" s="12" t="s">
        <v>554</v>
      </c>
      <c r="N129" s="80" t="s">
        <v>502</v>
      </c>
      <c r="O129" s="12" t="s">
        <v>480</v>
      </c>
    </row>
    <row r="130" spans="1:15" ht="15.75" thickBot="1" x14ac:dyDescent="0.3">
      <c r="A130" s="37" t="s">
        <v>52</v>
      </c>
      <c r="B130" s="37" t="s">
        <v>53</v>
      </c>
      <c r="C130" s="32"/>
      <c r="D130" s="32"/>
      <c r="E130" s="15" t="s">
        <v>5</v>
      </c>
      <c r="F130" s="15" t="s">
        <v>5</v>
      </c>
      <c r="G130" s="15" t="s">
        <v>5</v>
      </c>
      <c r="H130" s="42" t="s">
        <v>563</v>
      </c>
      <c r="I130" s="15" t="s">
        <v>427</v>
      </c>
      <c r="J130" s="15" t="s">
        <v>427</v>
      </c>
      <c r="K130" s="60" t="s">
        <v>579</v>
      </c>
      <c r="L130" s="79" t="s">
        <v>428</v>
      </c>
      <c r="M130" s="15" t="s">
        <v>428</v>
      </c>
      <c r="N130" s="79" t="s">
        <v>428</v>
      </c>
      <c r="O130" s="15" t="s">
        <v>428</v>
      </c>
    </row>
    <row r="131" spans="1:15" ht="15.75" thickBot="1" x14ac:dyDescent="0.3">
      <c r="A131" s="33" t="s">
        <v>128</v>
      </c>
      <c r="B131" s="91" t="s">
        <v>129</v>
      </c>
      <c r="C131" s="92"/>
      <c r="D131" s="93"/>
      <c r="E131" s="3">
        <v>26061.68</v>
      </c>
      <c r="F131" s="3">
        <v>7744.79</v>
      </c>
      <c r="G131" s="2">
        <v>0</v>
      </c>
      <c r="H131" s="2">
        <v>47723.839999999997</v>
      </c>
      <c r="I131" s="22">
        <f t="shared" ref="I131:I139" si="49">SUM(E131:H131)</f>
        <v>81530.31</v>
      </c>
      <c r="J131" s="2">
        <v>13926.97</v>
      </c>
      <c r="K131" s="58"/>
      <c r="L131" s="2">
        <v>61401.74</v>
      </c>
      <c r="M131" s="2">
        <v>264268.19</v>
      </c>
      <c r="N131" s="40">
        <v>614768.82999999996</v>
      </c>
      <c r="O131" s="2">
        <v>700005.41</v>
      </c>
    </row>
    <row r="132" spans="1:15" ht="15.75" thickBot="1" x14ac:dyDescent="0.3">
      <c r="A132" s="33" t="s">
        <v>130</v>
      </c>
      <c r="B132" s="88" t="s">
        <v>131</v>
      </c>
      <c r="C132" s="89"/>
      <c r="D132" s="90"/>
      <c r="E132" s="3">
        <v>1911.26</v>
      </c>
      <c r="F132" s="3">
        <v>3041.45</v>
      </c>
      <c r="G132" s="2">
        <v>0</v>
      </c>
      <c r="H132" s="2">
        <v>0</v>
      </c>
      <c r="I132" s="22">
        <f t="shared" si="49"/>
        <v>4952.71</v>
      </c>
      <c r="J132" s="2">
        <v>0</v>
      </c>
      <c r="K132" s="58"/>
      <c r="L132" s="2">
        <v>739.11</v>
      </c>
      <c r="M132" s="2">
        <v>39291.96</v>
      </c>
      <c r="N132" s="40">
        <v>104398.99</v>
      </c>
      <c r="O132" s="2">
        <v>102806.12</v>
      </c>
    </row>
    <row r="133" spans="1:15" ht="15.75" thickBot="1" x14ac:dyDescent="0.3">
      <c r="A133" s="33" t="s">
        <v>368</v>
      </c>
      <c r="B133" s="33" t="s">
        <v>369</v>
      </c>
      <c r="C133" s="34"/>
      <c r="D133" s="34"/>
      <c r="E133" s="3">
        <v>0</v>
      </c>
      <c r="F133" s="3">
        <v>0</v>
      </c>
      <c r="G133" s="2">
        <v>0</v>
      </c>
      <c r="H133" s="2">
        <v>635.38</v>
      </c>
      <c r="I133" s="22">
        <f t="shared" si="49"/>
        <v>635.38</v>
      </c>
      <c r="J133" s="2">
        <v>0</v>
      </c>
      <c r="K133" s="58"/>
      <c r="L133" s="2">
        <v>0</v>
      </c>
      <c r="M133" s="2"/>
      <c r="N133" s="40"/>
      <c r="O133" s="2">
        <v>1911.45</v>
      </c>
    </row>
    <row r="134" spans="1:15" ht="15.75" thickBot="1" x14ac:dyDescent="0.3">
      <c r="A134" s="33" t="s">
        <v>132</v>
      </c>
      <c r="B134" s="88" t="s">
        <v>133</v>
      </c>
      <c r="C134" s="89"/>
      <c r="D134" s="90"/>
      <c r="E134" s="3">
        <v>1701.75</v>
      </c>
      <c r="F134" s="3">
        <v>1864.17</v>
      </c>
      <c r="G134" s="2">
        <v>0</v>
      </c>
      <c r="H134" s="2">
        <v>3273.84</v>
      </c>
      <c r="I134" s="22">
        <f t="shared" si="49"/>
        <v>6839.76</v>
      </c>
      <c r="J134" s="2">
        <v>4562.3999999999996</v>
      </c>
      <c r="K134" s="58"/>
      <c r="L134" s="2">
        <v>8265</v>
      </c>
      <c r="M134" s="2">
        <v>23723.16</v>
      </c>
      <c r="N134" s="40">
        <v>49388.35</v>
      </c>
      <c r="O134" s="2">
        <v>70487.149999999994</v>
      </c>
    </row>
    <row r="135" spans="1:15" ht="15.75" thickBot="1" x14ac:dyDescent="0.3">
      <c r="A135" s="33" t="s">
        <v>134</v>
      </c>
      <c r="B135" s="88" t="s">
        <v>135</v>
      </c>
      <c r="C135" s="89"/>
      <c r="D135" s="90"/>
      <c r="E135" s="3">
        <v>5771.78</v>
      </c>
      <c r="F135" s="3">
        <v>9809.99</v>
      </c>
      <c r="G135" s="2">
        <v>0</v>
      </c>
      <c r="H135" s="2">
        <v>2653.88</v>
      </c>
      <c r="I135" s="22">
        <f t="shared" si="49"/>
        <v>18235.650000000001</v>
      </c>
      <c r="J135" s="2">
        <v>2140.54</v>
      </c>
      <c r="K135" s="58"/>
      <c r="L135" s="2">
        <v>14665.05</v>
      </c>
      <c r="M135" s="2">
        <v>50728.57</v>
      </c>
      <c r="N135" s="40">
        <v>73634.78</v>
      </c>
      <c r="O135" s="2">
        <v>66789.56</v>
      </c>
    </row>
    <row r="136" spans="1:15" ht="15.75" thickBot="1" x14ac:dyDescent="0.3">
      <c r="A136" s="33" t="s">
        <v>315</v>
      </c>
      <c r="B136" s="88" t="s">
        <v>316</v>
      </c>
      <c r="C136" s="89"/>
      <c r="D136" s="90"/>
      <c r="E136" s="3">
        <v>1351.99</v>
      </c>
      <c r="F136" s="3">
        <v>2393.62</v>
      </c>
      <c r="G136" s="2">
        <v>0</v>
      </c>
      <c r="H136" s="2">
        <v>0</v>
      </c>
      <c r="I136" s="22">
        <f t="shared" si="49"/>
        <v>3745.6099999999997</v>
      </c>
      <c r="J136" s="2">
        <v>0</v>
      </c>
      <c r="K136" s="58"/>
      <c r="L136" s="2">
        <v>0</v>
      </c>
      <c r="M136" s="2">
        <v>44323.9</v>
      </c>
      <c r="N136" s="40">
        <v>76294.149999999994</v>
      </c>
      <c r="O136" s="2">
        <v>62930.16</v>
      </c>
    </row>
    <row r="137" spans="1:15" ht="15.75" thickBot="1" x14ac:dyDescent="0.3">
      <c r="A137" s="33" t="s">
        <v>351</v>
      </c>
      <c r="B137" s="88" t="s">
        <v>352</v>
      </c>
      <c r="C137" s="89"/>
      <c r="D137" s="90"/>
      <c r="E137" s="3">
        <v>0</v>
      </c>
      <c r="F137" s="3">
        <v>9959.49</v>
      </c>
      <c r="G137" s="2">
        <v>10128.31</v>
      </c>
      <c r="H137" s="2">
        <v>0</v>
      </c>
      <c r="I137" s="22">
        <f t="shared" si="49"/>
        <v>20087.8</v>
      </c>
      <c r="J137" s="2">
        <v>0</v>
      </c>
      <c r="K137" s="58"/>
      <c r="L137" s="2">
        <v>1067.1099999999999</v>
      </c>
      <c r="M137" s="2">
        <v>13929.42</v>
      </c>
      <c r="N137" s="40">
        <v>72591.38</v>
      </c>
      <c r="O137" s="2">
        <v>83048.58</v>
      </c>
    </row>
    <row r="138" spans="1:15" ht="15.75" thickBot="1" x14ac:dyDescent="0.3">
      <c r="A138" s="33" t="s">
        <v>276</v>
      </c>
      <c r="B138" s="88" t="s">
        <v>277</v>
      </c>
      <c r="C138" s="89"/>
      <c r="D138" s="90"/>
      <c r="E138" s="3">
        <v>0</v>
      </c>
      <c r="F138" s="3">
        <v>4585.7299999999996</v>
      </c>
      <c r="G138" s="2">
        <v>0</v>
      </c>
      <c r="H138" s="2">
        <v>104.64</v>
      </c>
      <c r="I138" s="22">
        <f t="shared" si="49"/>
        <v>4690.37</v>
      </c>
      <c r="J138" s="2">
        <v>0</v>
      </c>
      <c r="K138" s="58"/>
      <c r="L138" s="2">
        <v>3028.25</v>
      </c>
      <c r="M138" s="2">
        <v>40424.120000000003</v>
      </c>
      <c r="N138" s="40">
        <v>64972.03</v>
      </c>
      <c r="O138" s="2">
        <v>55246.7</v>
      </c>
    </row>
    <row r="139" spans="1:15" ht="15.75" thickBot="1" x14ac:dyDescent="0.3">
      <c r="A139" s="33" t="s">
        <v>317</v>
      </c>
      <c r="B139" s="88" t="s">
        <v>318</v>
      </c>
      <c r="C139" s="89"/>
      <c r="D139" s="90"/>
      <c r="E139" s="3">
        <v>0</v>
      </c>
      <c r="F139" s="3">
        <v>3099.93</v>
      </c>
      <c r="G139" s="2">
        <v>0</v>
      </c>
      <c r="H139" s="2">
        <v>0</v>
      </c>
      <c r="I139" s="22">
        <f t="shared" si="49"/>
        <v>3099.93</v>
      </c>
      <c r="J139" s="2">
        <v>0</v>
      </c>
      <c r="K139" s="58"/>
      <c r="L139" s="2">
        <v>0</v>
      </c>
      <c r="M139" s="2">
        <v>5253.13</v>
      </c>
      <c r="N139" s="40">
        <v>85671.66</v>
      </c>
      <c r="O139" s="2">
        <v>95799.69</v>
      </c>
    </row>
    <row r="140" spans="1:15" ht="15.75" thickBot="1" x14ac:dyDescent="0.3">
      <c r="A140" s="29" t="s">
        <v>20</v>
      </c>
      <c r="B140" s="45"/>
      <c r="C140" s="30"/>
      <c r="D140" s="30"/>
      <c r="E140" s="4">
        <f t="shared" ref="E140:I140" si="50">SUM(E131:E139)</f>
        <v>36798.46</v>
      </c>
      <c r="F140" s="4">
        <f t="shared" si="50"/>
        <v>42499.170000000006</v>
      </c>
      <c r="G140" s="4">
        <f>SUM(G131:G139)</f>
        <v>10128.31</v>
      </c>
      <c r="H140" s="4">
        <f>SUM(H131:H139)</f>
        <v>54391.579999999994</v>
      </c>
      <c r="I140" s="4">
        <f t="shared" si="50"/>
        <v>143817.51999999999</v>
      </c>
      <c r="J140" s="4">
        <f>SUM(J131:J139)</f>
        <v>20629.91</v>
      </c>
      <c r="K140" s="64">
        <f t="shared" ref="K140" si="51">SUM(I140/J140)-1</f>
        <v>5.9713110721277989</v>
      </c>
      <c r="L140" s="4">
        <f t="shared" ref="L140" si="52">SUM(L131:L139)</f>
        <v>89166.260000000009</v>
      </c>
      <c r="M140" s="4">
        <f t="shared" ref="M140" si="53">SUM(M131:M139)</f>
        <v>481942.45</v>
      </c>
      <c r="N140" s="63">
        <f t="shared" ref="N140" si="54">SUM(N131:N139)</f>
        <v>1141720.17</v>
      </c>
      <c r="O140" s="4">
        <f t="shared" ref="O140" si="55">SUM(O131:O139)</f>
        <v>1239024.8199999998</v>
      </c>
    </row>
    <row r="141" spans="1:15" ht="15.75" thickBot="1" x14ac:dyDescent="0.3">
      <c r="A141" s="97" t="s">
        <v>21</v>
      </c>
      <c r="B141" s="97"/>
      <c r="C141" s="97"/>
      <c r="D141" s="97"/>
      <c r="E141" s="10"/>
      <c r="F141" s="10"/>
      <c r="G141" s="10"/>
      <c r="H141" s="10"/>
      <c r="I141" s="10"/>
      <c r="J141" s="10"/>
      <c r="K141" s="10"/>
      <c r="L141" s="10"/>
      <c r="M141" s="10"/>
      <c r="N141" s="17"/>
      <c r="O141" s="10"/>
    </row>
    <row r="142" spans="1:15" x14ac:dyDescent="0.25">
      <c r="A142" s="36"/>
      <c r="B142" s="44" t="s">
        <v>52</v>
      </c>
      <c r="C142" s="31"/>
      <c r="D142" s="31"/>
      <c r="E142" s="12" t="s">
        <v>2</v>
      </c>
      <c r="F142" s="13" t="s">
        <v>3</v>
      </c>
      <c r="G142" s="14" t="s">
        <v>4</v>
      </c>
      <c r="H142" s="41" t="s">
        <v>402</v>
      </c>
      <c r="I142" s="52" t="s">
        <v>577</v>
      </c>
      <c r="J142" s="12" t="s">
        <v>578</v>
      </c>
      <c r="K142" s="59" t="s">
        <v>432</v>
      </c>
      <c r="L142" s="12" t="s">
        <v>578</v>
      </c>
      <c r="M142" s="12" t="s">
        <v>554</v>
      </c>
      <c r="N142" s="80" t="s">
        <v>502</v>
      </c>
      <c r="O142" s="12" t="s">
        <v>480</v>
      </c>
    </row>
    <row r="143" spans="1:15" ht="15.75" thickBot="1" x14ac:dyDescent="0.3">
      <c r="A143" s="37" t="s">
        <v>52</v>
      </c>
      <c r="B143" s="37" t="s">
        <v>53</v>
      </c>
      <c r="C143" s="32"/>
      <c r="D143" s="32"/>
      <c r="E143" s="15" t="s">
        <v>5</v>
      </c>
      <c r="F143" s="15" t="s">
        <v>5</v>
      </c>
      <c r="G143" s="15" t="s">
        <v>5</v>
      </c>
      <c r="H143" s="42" t="s">
        <v>563</v>
      </c>
      <c r="I143" s="15" t="s">
        <v>427</v>
      </c>
      <c r="J143" s="15" t="s">
        <v>427</v>
      </c>
      <c r="K143" s="60" t="s">
        <v>579</v>
      </c>
      <c r="L143" s="79" t="s">
        <v>428</v>
      </c>
      <c r="M143" s="15" t="s">
        <v>428</v>
      </c>
      <c r="N143" s="79" t="s">
        <v>428</v>
      </c>
      <c r="O143" s="15" t="s">
        <v>428</v>
      </c>
    </row>
    <row r="144" spans="1:15" ht="15.75" thickBot="1" x14ac:dyDescent="0.3">
      <c r="A144" s="33" t="s">
        <v>136</v>
      </c>
      <c r="B144" s="91" t="s">
        <v>137</v>
      </c>
      <c r="C144" s="92"/>
      <c r="D144" s="93"/>
      <c r="E144" s="5">
        <v>3542.07</v>
      </c>
      <c r="F144" s="3">
        <v>6273.63</v>
      </c>
      <c r="G144" s="2">
        <v>0</v>
      </c>
      <c r="H144" s="2">
        <v>1257.8900000000001</v>
      </c>
      <c r="I144" s="22">
        <f t="shared" ref="I144:I148" si="56">SUM(E144:H144)</f>
        <v>11073.59</v>
      </c>
      <c r="J144" s="40">
        <v>3609.55</v>
      </c>
      <c r="K144" s="58"/>
      <c r="L144" s="40">
        <v>10413.799999999999</v>
      </c>
      <c r="M144" s="40">
        <v>60693.88</v>
      </c>
      <c r="N144" s="40">
        <v>318323.51</v>
      </c>
      <c r="O144" s="40">
        <v>577894.40000000002</v>
      </c>
    </row>
    <row r="145" spans="1:15" ht="15.75" thickBot="1" x14ac:dyDescent="0.3">
      <c r="A145" s="33" t="s">
        <v>138</v>
      </c>
      <c r="B145" s="88" t="s">
        <v>139</v>
      </c>
      <c r="C145" s="89"/>
      <c r="D145" s="90"/>
      <c r="E145" s="3">
        <v>13916.6</v>
      </c>
      <c r="F145" s="3">
        <v>10587.89</v>
      </c>
      <c r="G145" s="2">
        <v>0</v>
      </c>
      <c r="H145" s="2">
        <v>243.6</v>
      </c>
      <c r="I145" s="22">
        <f t="shared" si="56"/>
        <v>24748.089999999997</v>
      </c>
      <c r="J145" s="2">
        <v>4924.16</v>
      </c>
      <c r="K145" s="58"/>
      <c r="L145" s="2">
        <v>54246.11</v>
      </c>
      <c r="M145" s="2">
        <v>161763.19</v>
      </c>
      <c r="N145" s="40">
        <v>332508.09000000003</v>
      </c>
      <c r="O145" s="2">
        <v>223296.78</v>
      </c>
    </row>
    <row r="146" spans="1:15" ht="15.75" thickBot="1" x14ac:dyDescent="0.3">
      <c r="A146" s="33" t="s">
        <v>140</v>
      </c>
      <c r="B146" s="88" t="s">
        <v>141</v>
      </c>
      <c r="C146" s="89"/>
      <c r="D146" s="90"/>
      <c r="E146" s="3">
        <v>68028.3</v>
      </c>
      <c r="F146" s="3">
        <v>21875.06</v>
      </c>
      <c r="G146" s="2">
        <v>0</v>
      </c>
      <c r="H146" s="2">
        <v>15172.41</v>
      </c>
      <c r="I146" s="22">
        <f t="shared" si="56"/>
        <v>105075.77</v>
      </c>
      <c r="J146" s="2">
        <v>13822.56</v>
      </c>
      <c r="K146" s="58"/>
      <c r="L146" s="2">
        <v>119260.56</v>
      </c>
      <c r="M146" s="2">
        <v>446445.98</v>
      </c>
      <c r="N146" s="40">
        <v>519987.57</v>
      </c>
      <c r="O146" s="2">
        <v>157146.26999999999</v>
      </c>
    </row>
    <row r="147" spans="1:15" ht="15.75" thickBot="1" x14ac:dyDescent="0.3">
      <c r="A147" s="33" t="s">
        <v>142</v>
      </c>
      <c r="B147" s="33" t="s">
        <v>143</v>
      </c>
      <c r="C147" s="34"/>
      <c r="D147" s="34"/>
      <c r="E147" s="3">
        <v>2648.82</v>
      </c>
      <c r="F147" s="3">
        <v>4193.3</v>
      </c>
      <c r="G147" s="2">
        <v>0</v>
      </c>
      <c r="H147" s="2">
        <v>0</v>
      </c>
      <c r="I147" s="22">
        <f t="shared" si="56"/>
        <v>6842.1200000000008</v>
      </c>
      <c r="J147" s="2">
        <v>227</v>
      </c>
      <c r="K147" s="58"/>
      <c r="L147" s="2">
        <v>7960.24</v>
      </c>
      <c r="M147" s="2">
        <v>51295.96</v>
      </c>
      <c r="N147" s="40">
        <v>76507.13</v>
      </c>
      <c r="O147" s="2">
        <v>63397.39</v>
      </c>
    </row>
    <row r="148" spans="1:15" ht="15.75" thickBot="1" x14ac:dyDescent="0.3">
      <c r="A148" s="33" t="s">
        <v>559</v>
      </c>
      <c r="B148" s="33" t="s">
        <v>560</v>
      </c>
      <c r="C148" s="34"/>
      <c r="D148" s="34"/>
      <c r="E148" s="3">
        <v>14575.35</v>
      </c>
      <c r="F148" s="3">
        <v>873.12</v>
      </c>
      <c r="G148" s="2">
        <v>0</v>
      </c>
      <c r="H148" s="2">
        <v>1102.23</v>
      </c>
      <c r="I148" s="22">
        <f t="shared" si="56"/>
        <v>16550.7</v>
      </c>
      <c r="J148" s="2">
        <v>281.83999999999997</v>
      </c>
      <c r="K148" s="58"/>
      <c r="L148" s="2">
        <v>36052.910000000003</v>
      </c>
      <c r="M148" s="2">
        <v>59908.45</v>
      </c>
      <c r="N148" s="40">
        <v>77512.88</v>
      </c>
      <c r="O148" s="2">
        <v>96997.42</v>
      </c>
    </row>
    <row r="149" spans="1:15" ht="15.75" thickBot="1" x14ac:dyDescent="0.3">
      <c r="A149" s="29" t="s">
        <v>22</v>
      </c>
      <c r="B149" s="45"/>
      <c r="C149" s="30"/>
      <c r="D149" s="30"/>
      <c r="E149" s="4">
        <f>SUM(E144:E148)</f>
        <v>102711.14000000001</v>
      </c>
      <c r="F149" s="4">
        <f t="shared" ref="F149:I149" si="57">SUM(F144:F148)</f>
        <v>43803.000000000007</v>
      </c>
      <c r="G149" s="4">
        <v>0</v>
      </c>
      <c r="H149" s="4">
        <f>SUM(H144:H148)</f>
        <v>17776.13</v>
      </c>
      <c r="I149" s="4">
        <f t="shared" si="57"/>
        <v>164290.27000000002</v>
      </c>
      <c r="J149" s="4">
        <f>SUM(J144:J148)</f>
        <v>22865.109999999997</v>
      </c>
      <c r="K149" s="64">
        <f t="shared" ref="K149" si="58">SUM(I149/J149)-1</f>
        <v>6.1851948230294997</v>
      </c>
      <c r="L149" s="4">
        <f>SUM(L144:L148)</f>
        <v>227933.62</v>
      </c>
      <c r="M149" s="4">
        <f>SUM(M144:M148)</f>
        <v>780107.46</v>
      </c>
      <c r="N149" s="63">
        <f>SUM(N144:N148)</f>
        <v>1324839.1800000002</v>
      </c>
      <c r="O149" s="4">
        <f>SUM(O144:O148)</f>
        <v>1118732.26</v>
      </c>
    </row>
    <row r="150" spans="1:15" ht="15.75" thickBot="1" x14ac:dyDescent="0.3">
      <c r="A150" s="97" t="s">
        <v>23</v>
      </c>
      <c r="B150" s="97"/>
      <c r="C150" s="97"/>
      <c r="D150" s="97"/>
      <c r="E150" s="10"/>
      <c r="F150" s="10"/>
      <c r="G150" s="10"/>
      <c r="H150" s="10"/>
      <c r="I150" s="10"/>
      <c r="J150" s="10"/>
      <c r="K150" s="10"/>
      <c r="L150" s="10"/>
      <c r="M150" s="10"/>
      <c r="N150" s="17"/>
      <c r="O150" s="10"/>
    </row>
    <row r="151" spans="1:15" x14ac:dyDescent="0.25">
      <c r="A151" s="36"/>
      <c r="B151" s="44" t="s">
        <v>52</v>
      </c>
      <c r="C151" s="31"/>
      <c r="D151" s="31"/>
      <c r="E151" s="12" t="s">
        <v>2</v>
      </c>
      <c r="F151" s="13" t="s">
        <v>3</v>
      </c>
      <c r="G151" s="14" t="s">
        <v>4</v>
      </c>
      <c r="H151" s="41" t="s">
        <v>402</v>
      </c>
      <c r="I151" s="52" t="s">
        <v>577</v>
      </c>
      <c r="J151" s="12" t="s">
        <v>578</v>
      </c>
      <c r="K151" s="59" t="s">
        <v>432</v>
      </c>
      <c r="L151" s="12" t="s">
        <v>578</v>
      </c>
      <c r="M151" s="12" t="s">
        <v>554</v>
      </c>
      <c r="N151" s="80" t="s">
        <v>502</v>
      </c>
      <c r="O151" s="12" t="s">
        <v>480</v>
      </c>
    </row>
    <row r="152" spans="1:15" ht="15.75" thickBot="1" x14ac:dyDescent="0.3">
      <c r="A152" s="37" t="s">
        <v>52</v>
      </c>
      <c r="B152" s="37" t="s">
        <v>53</v>
      </c>
      <c r="C152" s="32"/>
      <c r="D152" s="32"/>
      <c r="E152" s="15" t="s">
        <v>5</v>
      </c>
      <c r="F152" s="15" t="s">
        <v>5</v>
      </c>
      <c r="G152" s="15" t="s">
        <v>5</v>
      </c>
      <c r="H152" s="42" t="s">
        <v>563</v>
      </c>
      <c r="I152" s="15" t="s">
        <v>427</v>
      </c>
      <c r="J152" s="15" t="s">
        <v>427</v>
      </c>
      <c r="K152" s="60" t="s">
        <v>579</v>
      </c>
      <c r="L152" s="79" t="s">
        <v>428</v>
      </c>
      <c r="M152" s="15" t="s">
        <v>428</v>
      </c>
      <c r="N152" s="79" t="s">
        <v>428</v>
      </c>
      <c r="O152" s="15" t="s">
        <v>428</v>
      </c>
    </row>
    <row r="153" spans="1:15" ht="15.75" thickBot="1" x14ac:dyDescent="0.3">
      <c r="A153" s="33" t="s">
        <v>144</v>
      </c>
      <c r="B153" s="91" t="s">
        <v>145</v>
      </c>
      <c r="C153" s="92"/>
      <c r="D153" s="93"/>
      <c r="E153" s="3">
        <v>19485.04</v>
      </c>
      <c r="F153" s="3">
        <v>12678.06</v>
      </c>
      <c r="G153" s="2">
        <v>0</v>
      </c>
      <c r="H153" s="2">
        <v>5065.95</v>
      </c>
      <c r="I153" s="22">
        <f t="shared" ref="I153:I162" si="59">SUM(E153:H153)</f>
        <v>37229.049999999996</v>
      </c>
      <c r="J153" s="40">
        <v>13402.96</v>
      </c>
      <c r="K153" s="58"/>
      <c r="L153" s="40">
        <v>124996.87999999999</v>
      </c>
      <c r="M153" s="2">
        <v>282996.53000000003</v>
      </c>
      <c r="N153" s="40">
        <v>575487.03</v>
      </c>
      <c r="O153" s="2">
        <v>493073.85</v>
      </c>
    </row>
    <row r="154" spans="1:15" ht="15.75" thickBot="1" x14ac:dyDescent="0.3">
      <c r="A154" s="33" t="s">
        <v>146</v>
      </c>
      <c r="B154" s="88" t="s">
        <v>147</v>
      </c>
      <c r="C154" s="89"/>
      <c r="D154" s="90"/>
      <c r="E154" s="3">
        <v>68.88</v>
      </c>
      <c r="F154" s="3">
        <v>11347.62</v>
      </c>
      <c r="G154" s="2">
        <v>0</v>
      </c>
      <c r="H154" s="2">
        <v>559.11</v>
      </c>
      <c r="I154" s="22">
        <f t="shared" si="59"/>
        <v>11975.61</v>
      </c>
      <c r="J154" s="2">
        <v>0</v>
      </c>
      <c r="K154" s="58"/>
      <c r="L154" s="2">
        <v>22012.2</v>
      </c>
      <c r="M154" s="2">
        <v>113706.96</v>
      </c>
      <c r="N154" s="40">
        <v>165733.56</v>
      </c>
      <c r="O154" s="2">
        <v>145711.01999999999</v>
      </c>
    </row>
    <row r="155" spans="1:15" ht="15.75" thickBot="1" x14ac:dyDescent="0.3">
      <c r="A155" s="33" t="s">
        <v>148</v>
      </c>
      <c r="B155" s="88" t="s">
        <v>149</v>
      </c>
      <c r="C155" s="89"/>
      <c r="D155" s="90"/>
      <c r="E155" s="3">
        <v>962.71</v>
      </c>
      <c r="F155" s="3">
        <v>1767.39</v>
      </c>
      <c r="G155" s="2">
        <v>0</v>
      </c>
      <c r="H155" s="2">
        <v>0</v>
      </c>
      <c r="I155" s="22">
        <f t="shared" si="59"/>
        <v>2730.1000000000004</v>
      </c>
      <c r="J155" s="2">
        <v>5603.48</v>
      </c>
      <c r="K155" s="58"/>
      <c r="L155" s="2">
        <v>14652.34</v>
      </c>
      <c r="M155" s="2">
        <v>54592.02</v>
      </c>
      <c r="N155" s="40">
        <v>57610.41</v>
      </c>
      <c r="O155" s="2">
        <v>81471.56</v>
      </c>
    </row>
    <row r="156" spans="1:15" ht="15.75" thickBot="1" x14ac:dyDescent="0.3">
      <c r="A156" s="33" t="s">
        <v>150</v>
      </c>
      <c r="B156" s="88" t="s">
        <v>151</v>
      </c>
      <c r="C156" s="89"/>
      <c r="D156" s="90"/>
      <c r="E156" s="3">
        <v>0</v>
      </c>
      <c r="F156" s="3">
        <v>2831.16</v>
      </c>
      <c r="G156" s="2">
        <v>0</v>
      </c>
      <c r="H156" s="2">
        <v>0</v>
      </c>
      <c r="I156" s="22">
        <f t="shared" si="59"/>
        <v>2831.16</v>
      </c>
      <c r="J156" s="2">
        <v>0</v>
      </c>
      <c r="K156" s="58"/>
      <c r="L156" s="2">
        <v>14909.51</v>
      </c>
      <c r="M156" s="2">
        <v>55239.839999999997</v>
      </c>
      <c r="N156" s="40">
        <v>87403.14</v>
      </c>
      <c r="O156" s="2">
        <v>73851.78</v>
      </c>
    </row>
    <row r="157" spans="1:15" ht="15.75" thickBot="1" x14ac:dyDescent="0.3">
      <c r="A157" s="33" t="s">
        <v>152</v>
      </c>
      <c r="B157" s="33" t="s">
        <v>153</v>
      </c>
      <c r="C157" s="34"/>
      <c r="D157" s="34"/>
      <c r="E157" s="3">
        <v>2295.9699999999998</v>
      </c>
      <c r="F157" s="3">
        <v>7777.75</v>
      </c>
      <c r="G157" s="2">
        <v>0</v>
      </c>
      <c r="H157" s="2">
        <v>0</v>
      </c>
      <c r="I157" s="22">
        <f t="shared" si="59"/>
        <v>10073.719999999999</v>
      </c>
      <c r="J157" s="2">
        <v>856.06</v>
      </c>
      <c r="K157" s="58"/>
      <c r="L157" s="2">
        <v>13730.81</v>
      </c>
      <c r="M157" s="2">
        <v>121243.03</v>
      </c>
      <c r="N157" s="40">
        <v>211845.49</v>
      </c>
      <c r="O157" s="2">
        <v>219568.84</v>
      </c>
    </row>
    <row r="158" spans="1:15" ht="15.75" thickBot="1" x14ac:dyDescent="0.3">
      <c r="A158" s="33" t="s">
        <v>154</v>
      </c>
      <c r="B158" s="88" t="s">
        <v>155</v>
      </c>
      <c r="C158" s="89"/>
      <c r="D158" s="90"/>
      <c r="E158" s="3">
        <v>662.58</v>
      </c>
      <c r="F158" s="3">
        <v>11375.56</v>
      </c>
      <c r="G158" s="2">
        <v>0</v>
      </c>
      <c r="H158" s="2">
        <v>209.28</v>
      </c>
      <c r="I158" s="22">
        <f t="shared" si="59"/>
        <v>12247.42</v>
      </c>
      <c r="J158" s="2">
        <v>197.9</v>
      </c>
      <c r="K158" s="58"/>
      <c r="L158" s="2">
        <v>8594.64</v>
      </c>
      <c r="M158" s="2">
        <v>34879.97</v>
      </c>
      <c r="N158" s="40">
        <v>57627.78</v>
      </c>
      <c r="O158" s="2">
        <v>57346.17</v>
      </c>
    </row>
    <row r="159" spans="1:15" ht="15.75" thickBot="1" x14ac:dyDescent="0.3">
      <c r="A159" s="33" t="s">
        <v>156</v>
      </c>
      <c r="B159" s="88" t="s">
        <v>157</v>
      </c>
      <c r="C159" s="89"/>
      <c r="D159" s="90"/>
      <c r="E159" s="3">
        <v>0</v>
      </c>
      <c r="F159" s="3">
        <v>6360.61</v>
      </c>
      <c r="G159" s="2">
        <v>0</v>
      </c>
      <c r="H159" s="2">
        <v>0</v>
      </c>
      <c r="I159" s="22">
        <f t="shared" si="59"/>
        <v>6360.61</v>
      </c>
      <c r="J159" s="2">
        <v>0</v>
      </c>
      <c r="K159" s="58"/>
      <c r="L159" s="2">
        <v>872.57</v>
      </c>
      <c r="M159" s="2">
        <v>133785.25</v>
      </c>
      <c r="N159" s="40">
        <v>270061.36</v>
      </c>
      <c r="O159" s="2">
        <v>341885.43</v>
      </c>
    </row>
    <row r="160" spans="1:15" ht="15.75" thickBot="1" x14ac:dyDescent="0.3">
      <c r="A160" s="33" t="s">
        <v>158</v>
      </c>
      <c r="B160" s="88" t="s">
        <v>159</v>
      </c>
      <c r="C160" s="89"/>
      <c r="D160" s="90"/>
      <c r="E160" s="3">
        <v>1038.3900000000001</v>
      </c>
      <c r="F160" s="3">
        <v>0</v>
      </c>
      <c r="G160" s="2">
        <v>15141.83</v>
      </c>
      <c r="H160" s="2">
        <v>600</v>
      </c>
      <c r="I160" s="22">
        <f t="shared" si="59"/>
        <v>16780.22</v>
      </c>
      <c r="J160" s="2">
        <v>550</v>
      </c>
      <c r="K160" s="58"/>
      <c r="L160" s="2">
        <v>22283.14</v>
      </c>
      <c r="M160" s="2">
        <v>65541.929999999993</v>
      </c>
      <c r="N160" s="40">
        <v>82721.119999999995</v>
      </c>
      <c r="O160" s="2">
        <v>68400.27</v>
      </c>
    </row>
    <row r="161" spans="1:15" ht="15.75" thickBot="1" x14ac:dyDescent="0.3">
      <c r="A161" s="33" t="s">
        <v>160</v>
      </c>
      <c r="B161" s="33" t="s">
        <v>161</v>
      </c>
      <c r="C161" s="34"/>
      <c r="D161" s="34"/>
      <c r="E161" s="3">
        <v>1609.37</v>
      </c>
      <c r="F161" s="3">
        <v>0</v>
      </c>
      <c r="G161" s="2">
        <v>0</v>
      </c>
      <c r="H161" s="2">
        <v>0</v>
      </c>
      <c r="I161" s="22">
        <f t="shared" si="59"/>
        <v>1609.37</v>
      </c>
      <c r="J161" s="2">
        <v>0</v>
      </c>
      <c r="K161" s="58"/>
      <c r="L161" s="2">
        <v>925.62</v>
      </c>
      <c r="M161" s="2">
        <v>25150.69</v>
      </c>
      <c r="N161" s="40">
        <v>28983.58</v>
      </c>
      <c r="O161" s="2">
        <v>20790.28</v>
      </c>
    </row>
    <row r="162" spans="1:15" ht="15.75" thickBot="1" x14ac:dyDescent="0.3">
      <c r="A162" s="33" t="s">
        <v>332</v>
      </c>
      <c r="B162" s="33" t="s">
        <v>333</v>
      </c>
      <c r="C162" s="34"/>
      <c r="D162" s="34"/>
      <c r="E162" s="5">
        <v>-23.16</v>
      </c>
      <c r="F162" s="3">
        <v>1324.78</v>
      </c>
      <c r="G162" s="2">
        <v>0</v>
      </c>
      <c r="H162" s="2">
        <v>0</v>
      </c>
      <c r="I162" s="22">
        <f t="shared" si="59"/>
        <v>1301.6199999999999</v>
      </c>
      <c r="J162" s="2">
        <v>769.27</v>
      </c>
      <c r="K162" s="58"/>
      <c r="L162" s="2">
        <v>2949.57</v>
      </c>
      <c r="M162" s="2">
        <v>20335.16</v>
      </c>
      <c r="N162" s="40">
        <v>49568.92</v>
      </c>
      <c r="O162" s="2">
        <v>15451.95</v>
      </c>
    </row>
    <row r="163" spans="1:15" ht="15.75" thickBot="1" x14ac:dyDescent="0.3">
      <c r="A163" s="29" t="s">
        <v>24</v>
      </c>
      <c r="B163" s="45"/>
      <c r="C163" s="30"/>
      <c r="D163" s="30"/>
      <c r="E163" s="4">
        <f t="shared" ref="E163:I163" si="60">SUM(E153:E162)</f>
        <v>26099.780000000002</v>
      </c>
      <c r="F163" s="4">
        <f t="shared" si="60"/>
        <v>55462.929999999993</v>
      </c>
      <c r="G163" s="4">
        <f>SUM(G153:G162)</f>
        <v>15141.83</v>
      </c>
      <c r="H163" s="4">
        <f>SUM(H153:H162)</f>
        <v>6434.3399999999992</v>
      </c>
      <c r="I163" s="4">
        <f t="shared" si="60"/>
        <v>103138.87999999999</v>
      </c>
      <c r="J163" s="4">
        <f>SUM(J153:J162)</f>
        <v>21379.670000000002</v>
      </c>
      <c r="K163" s="64">
        <f t="shared" ref="K163" si="61">SUM(I163/J163)-1</f>
        <v>3.8241567807173817</v>
      </c>
      <c r="L163" s="4">
        <f t="shared" ref="L163" si="62">SUM(L153:L162)</f>
        <v>225927.28000000003</v>
      </c>
      <c r="M163" s="4">
        <f t="shared" ref="M163" si="63">SUM(M153:M162)</f>
        <v>907471.38</v>
      </c>
      <c r="N163" s="63">
        <f t="shared" ref="N163" si="64">SUM(N153:N162)</f>
        <v>1587042.3900000001</v>
      </c>
      <c r="O163" s="4">
        <f t="shared" ref="O163" si="65">SUM(O153:O162)</f>
        <v>1517551.15</v>
      </c>
    </row>
    <row r="164" spans="1:15" ht="15.75" thickBot="1" x14ac:dyDescent="0.3">
      <c r="A164" s="97" t="s">
        <v>25</v>
      </c>
      <c r="B164" s="97"/>
      <c r="C164" s="97"/>
      <c r="D164" s="97"/>
      <c r="E164" s="10"/>
      <c r="F164" s="10"/>
      <c r="G164" s="10"/>
      <c r="H164" s="10"/>
      <c r="I164" s="10"/>
      <c r="J164" s="10"/>
      <c r="K164" s="10"/>
      <c r="L164" s="10"/>
      <c r="M164" s="10"/>
      <c r="N164" s="17"/>
      <c r="O164" s="10"/>
    </row>
    <row r="165" spans="1:15" x14ac:dyDescent="0.25">
      <c r="A165" s="36"/>
      <c r="B165" s="44" t="s">
        <v>52</v>
      </c>
      <c r="C165" s="31"/>
      <c r="D165" s="31"/>
      <c r="E165" s="12" t="s">
        <v>2</v>
      </c>
      <c r="F165" s="13" t="s">
        <v>3</v>
      </c>
      <c r="G165" s="14" t="s">
        <v>4</v>
      </c>
      <c r="H165" s="41" t="s">
        <v>402</v>
      </c>
      <c r="I165" s="52" t="s">
        <v>577</v>
      </c>
      <c r="J165" s="12" t="s">
        <v>578</v>
      </c>
      <c r="K165" s="59" t="s">
        <v>432</v>
      </c>
      <c r="L165" s="12" t="s">
        <v>578</v>
      </c>
      <c r="M165" s="12" t="s">
        <v>554</v>
      </c>
      <c r="N165" s="80" t="s">
        <v>502</v>
      </c>
      <c r="O165" s="12" t="s">
        <v>480</v>
      </c>
    </row>
    <row r="166" spans="1:15" ht="15.75" thickBot="1" x14ac:dyDescent="0.3">
      <c r="A166" s="37" t="s">
        <v>52</v>
      </c>
      <c r="B166" s="37" t="s">
        <v>53</v>
      </c>
      <c r="C166" s="32"/>
      <c r="D166" s="32"/>
      <c r="E166" s="15" t="s">
        <v>5</v>
      </c>
      <c r="F166" s="15" t="s">
        <v>5</v>
      </c>
      <c r="G166" s="15" t="s">
        <v>5</v>
      </c>
      <c r="H166" s="42" t="s">
        <v>563</v>
      </c>
      <c r="I166" s="15" t="s">
        <v>427</v>
      </c>
      <c r="J166" s="15" t="s">
        <v>427</v>
      </c>
      <c r="K166" s="60" t="s">
        <v>579</v>
      </c>
      <c r="L166" s="79" t="s">
        <v>428</v>
      </c>
      <c r="M166" s="15" t="s">
        <v>428</v>
      </c>
      <c r="N166" s="79" t="s">
        <v>428</v>
      </c>
      <c r="O166" s="15" t="s">
        <v>428</v>
      </c>
    </row>
    <row r="167" spans="1:15" ht="15.75" thickBot="1" x14ac:dyDescent="0.3">
      <c r="A167" s="33" t="s">
        <v>162</v>
      </c>
      <c r="B167" s="91" t="s">
        <v>163</v>
      </c>
      <c r="C167" s="92"/>
      <c r="D167" s="93"/>
      <c r="E167" s="5">
        <v>4532.6000000000004</v>
      </c>
      <c r="F167" s="5">
        <v>15554.18</v>
      </c>
      <c r="G167" s="2">
        <v>0</v>
      </c>
      <c r="H167" s="2">
        <v>1215.7</v>
      </c>
      <c r="I167" s="22">
        <f>SUM(E167:H167)</f>
        <v>21302.48</v>
      </c>
      <c r="J167" s="2">
        <v>766.31</v>
      </c>
      <c r="K167" s="58"/>
      <c r="L167" s="2">
        <v>6716.28</v>
      </c>
      <c r="M167" s="2">
        <v>151807.42000000001</v>
      </c>
      <c r="N167" s="40">
        <v>236021.5</v>
      </c>
      <c r="O167" s="2">
        <v>250564.97</v>
      </c>
    </row>
    <row r="168" spans="1:15" ht="15.75" thickBot="1" x14ac:dyDescent="0.3">
      <c r="A168" s="29" t="s">
        <v>26</v>
      </c>
      <c r="B168" s="45"/>
      <c r="C168" s="30"/>
      <c r="D168" s="30"/>
      <c r="E168" s="4">
        <f>SUM(E167)</f>
        <v>4532.6000000000004</v>
      </c>
      <c r="F168" s="4">
        <f t="shared" ref="F168:I168" si="66">SUM(F167)</f>
        <v>15554.18</v>
      </c>
      <c r="G168" s="4">
        <f t="shared" si="66"/>
        <v>0</v>
      </c>
      <c r="H168" s="4">
        <f>SUM(H167)</f>
        <v>1215.7</v>
      </c>
      <c r="I168" s="4">
        <f t="shared" si="66"/>
        <v>21302.48</v>
      </c>
      <c r="J168" s="4">
        <f>SUM(J167)</f>
        <v>766.31</v>
      </c>
      <c r="K168" s="64">
        <v>1</v>
      </c>
      <c r="L168" s="4">
        <f>SUM(L167)</f>
        <v>6716.28</v>
      </c>
      <c r="M168" s="4">
        <f>SUM(M167)</f>
        <v>151807.42000000001</v>
      </c>
      <c r="N168" s="63">
        <f>SUM(N167)</f>
        <v>236021.5</v>
      </c>
      <c r="O168" s="4">
        <f>SUM(O167)</f>
        <v>250564.97</v>
      </c>
    </row>
    <row r="169" spans="1:15" ht="15.75" thickBot="1" x14ac:dyDescent="0.3">
      <c r="A169" s="97" t="s">
        <v>263</v>
      </c>
      <c r="B169" s="97"/>
      <c r="C169" s="97"/>
      <c r="D169" s="97"/>
      <c r="E169" s="10"/>
      <c r="F169" s="10"/>
      <c r="G169" s="10"/>
      <c r="H169" s="10"/>
      <c r="I169" s="10"/>
      <c r="J169" s="69"/>
      <c r="K169" s="10"/>
      <c r="L169" s="69"/>
      <c r="M169" s="10"/>
      <c r="N169" s="17"/>
      <c r="O169" s="10"/>
    </row>
    <row r="170" spans="1:15" x14ac:dyDescent="0.25">
      <c r="A170" s="36"/>
      <c r="B170" s="44" t="s">
        <v>52</v>
      </c>
      <c r="C170" s="31"/>
      <c r="D170" s="31"/>
      <c r="E170" s="12" t="s">
        <v>2</v>
      </c>
      <c r="F170" s="13" t="s">
        <v>3</v>
      </c>
      <c r="G170" s="14" t="s">
        <v>4</v>
      </c>
      <c r="H170" s="41" t="s">
        <v>402</v>
      </c>
      <c r="I170" s="52" t="s">
        <v>577</v>
      </c>
      <c r="J170" s="12" t="s">
        <v>578</v>
      </c>
      <c r="K170" s="59" t="s">
        <v>432</v>
      </c>
      <c r="L170" s="12" t="s">
        <v>578</v>
      </c>
      <c r="M170" s="12" t="s">
        <v>554</v>
      </c>
      <c r="N170" s="80" t="s">
        <v>502</v>
      </c>
      <c r="O170" s="12" t="s">
        <v>480</v>
      </c>
    </row>
    <row r="171" spans="1:15" ht="15.75" thickBot="1" x14ac:dyDescent="0.3">
      <c r="A171" s="37" t="s">
        <v>52</v>
      </c>
      <c r="B171" s="37" t="s">
        <v>53</v>
      </c>
      <c r="C171" s="32"/>
      <c r="D171" s="32"/>
      <c r="E171" s="15" t="s">
        <v>5</v>
      </c>
      <c r="F171" s="15" t="s">
        <v>5</v>
      </c>
      <c r="G171" s="15" t="s">
        <v>5</v>
      </c>
      <c r="H171" s="42" t="s">
        <v>563</v>
      </c>
      <c r="I171" s="15" t="s">
        <v>427</v>
      </c>
      <c r="J171" s="15" t="s">
        <v>427</v>
      </c>
      <c r="K171" s="60" t="s">
        <v>579</v>
      </c>
      <c r="L171" s="79" t="s">
        <v>428</v>
      </c>
      <c r="M171" s="15" t="s">
        <v>428</v>
      </c>
      <c r="N171" s="79" t="s">
        <v>428</v>
      </c>
      <c r="O171" s="15" t="s">
        <v>428</v>
      </c>
    </row>
    <row r="172" spans="1:15" ht="15.75" thickBot="1" x14ac:dyDescent="0.3">
      <c r="A172" s="33" t="s">
        <v>164</v>
      </c>
      <c r="B172" s="91" t="s">
        <v>165</v>
      </c>
      <c r="C172" s="92"/>
      <c r="D172" s="93"/>
      <c r="E172" s="3">
        <v>0</v>
      </c>
      <c r="F172" s="3">
        <v>13051.6</v>
      </c>
      <c r="G172" s="2">
        <v>0</v>
      </c>
      <c r="H172" s="2">
        <v>509.28</v>
      </c>
      <c r="I172" s="22">
        <f>SUM(E172:H172)</f>
        <v>13560.880000000001</v>
      </c>
      <c r="J172" s="2">
        <v>0</v>
      </c>
      <c r="K172" s="58"/>
      <c r="L172" s="2">
        <v>26852.560000000001</v>
      </c>
      <c r="M172" s="2">
        <v>32067.53</v>
      </c>
      <c r="N172" s="40">
        <v>57687.59</v>
      </c>
      <c r="O172" s="2">
        <v>61562.5</v>
      </c>
    </row>
    <row r="173" spans="1:15" ht="15.75" thickBot="1" x14ac:dyDescent="0.3">
      <c r="A173" s="29" t="s">
        <v>264</v>
      </c>
      <c r="B173" s="45"/>
      <c r="C173" s="30"/>
      <c r="D173" s="30"/>
      <c r="E173" s="4">
        <f>SUM(E172)</f>
        <v>0</v>
      </c>
      <c r="F173" s="4">
        <f t="shared" ref="F173" si="67">SUM(F172)</f>
        <v>13051.6</v>
      </c>
      <c r="G173" s="4">
        <f t="shared" ref="G173" si="68">SUM(G172)</f>
        <v>0</v>
      </c>
      <c r="H173" s="4">
        <f>SUM(H172)</f>
        <v>509.28</v>
      </c>
      <c r="I173" s="4">
        <f t="shared" ref="I173" si="69">SUM(I172)</f>
        <v>13560.880000000001</v>
      </c>
      <c r="J173" s="4">
        <f>SUM(J172)</f>
        <v>0</v>
      </c>
      <c r="K173" s="64" t="e">
        <f t="shared" ref="K173" si="70">SUM(I173/J173)-1</f>
        <v>#DIV/0!</v>
      </c>
      <c r="L173" s="4">
        <f>SUM(L172)</f>
        <v>26852.560000000001</v>
      </c>
      <c r="M173" s="4">
        <f>SUM(M172)</f>
        <v>32067.53</v>
      </c>
      <c r="N173" s="63">
        <f>SUM(N172)</f>
        <v>57687.59</v>
      </c>
      <c r="O173" s="4">
        <f>SUM(O172)</f>
        <v>61562.5</v>
      </c>
    </row>
    <row r="174" spans="1:15" ht="15.75" thickBot="1" x14ac:dyDescent="0.3">
      <c r="A174" s="97" t="s">
        <v>27</v>
      </c>
      <c r="B174" s="97"/>
      <c r="C174" s="97"/>
      <c r="D174" s="97"/>
      <c r="E174" s="10"/>
      <c r="F174" s="10"/>
      <c r="G174" s="10"/>
      <c r="H174" s="10"/>
      <c r="I174" s="10"/>
      <c r="J174" s="10"/>
      <c r="K174" s="10"/>
      <c r="L174" s="10"/>
      <c r="M174" s="10"/>
      <c r="N174" s="17"/>
      <c r="O174" s="10"/>
    </row>
    <row r="175" spans="1:15" x14ac:dyDescent="0.25">
      <c r="A175" s="36"/>
      <c r="B175" s="44" t="s">
        <v>52</v>
      </c>
      <c r="C175" s="31"/>
      <c r="D175" s="31"/>
      <c r="E175" s="12" t="s">
        <v>2</v>
      </c>
      <c r="F175" s="13" t="s">
        <v>3</v>
      </c>
      <c r="G175" s="14" t="s">
        <v>4</v>
      </c>
      <c r="H175" s="41" t="s">
        <v>402</v>
      </c>
      <c r="I175" s="52" t="s">
        <v>577</v>
      </c>
      <c r="J175" s="12" t="s">
        <v>578</v>
      </c>
      <c r="K175" s="59" t="s">
        <v>432</v>
      </c>
      <c r="L175" s="12" t="s">
        <v>578</v>
      </c>
      <c r="M175" s="12" t="s">
        <v>554</v>
      </c>
      <c r="N175" s="80" t="s">
        <v>502</v>
      </c>
      <c r="O175" s="12" t="s">
        <v>480</v>
      </c>
    </row>
    <row r="176" spans="1:15" ht="15.75" thickBot="1" x14ac:dyDescent="0.3">
      <c r="A176" s="37" t="s">
        <v>52</v>
      </c>
      <c r="B176" s="37" t="s">
        <v>53</v>
      </c>
      <c r="C176" s="32"/>
      <c r="D176" s="32"/>
      <c r="E176" s="15" t="s">
        <v>5</v>
      </c>
      <c r="F176" s="15" t="s">
        <v>5</v>
      </c>
      <c r="G176" s="15" t="s">
        <v>5</v>
      </c>
      <c r="H176" s="42" t="s">
        <v>563</v>
      </c>
      <c r="I176" s="15" t="s">
        <v>427</v>
      </c>
      <c r="J176" s="15" t="s">
        <v>427</v>
      </c>
      <c r="K176" s="60" t="s">
        <v>579</v>
      </c>
      <c r="L176" s="79" t="s">
        <v>428</v>
      </c>
      <c r="M176" s="15" t="s">
        <v>428</v>
      </c>
      <c r="N176" s="79" t="s">
        <v>428</v>
      </c>
      <c r="O176" s="15" t="s">
        <v>428</v>
      </c>
    </row>
    <row r="177" spans="1:15" ht="15.75" thickBot="1" x14ac:dyDescent="0.3">
      <c r="A177" s="33" t="s">
        <v>166</v>
      </c>
      <c r="B177" s="91" t="s">
        <v>167</v>
      </c>
      <c r="C177" s="92"/>
      <c r="D177" s="93"/>
      <c r="E177" s="5">
        <v>8686.74</v>
      </c>
      <c r="F177" s="3">
        <v>2677.81</v>
      </c>
      <c r="G177" s="2">
        <v>0</v>
      </c>
      <c r="H177" s="2">
        <v>205.44</v>
      </c>
      <c r="I177" s="22">
        <f t="shared" ref="I177:I184" si="71">SUM(E177:H177)</f>
        <v>11569.99</v>
      </c>
      <c r="J177" s="40">
        <v>172.52</v>
      </c>
      <c r="K177" s="58"/>
      <c r="L177" s="40">
        <v>17777.29</v>
      </c>
      <c r="M177" s="2">
        <v>57976.51</v>
      </c>
      <c r="N177" s="40">
        <v>87982.19</v>
      </c>
      <c r="O177" s="2">
        <v>128551.87</v>
      </c>
    </row>
    <row r="178" spans="1:15" ht="15.75" thickBot="1" x14ac:dyDescent="0.3">
      <c r="A178" s="33" t="s">
        <v>334</v>
      </c>
      <c r="B178" s="88" t="s">
        <v>278</v>
      </c>
      <c r="C178" s="89"/>
      <c r="D178" s="90"/>
      <c r="E178" s="5">
        <v>1755</v>
      </c>
      <c r="F178" s="3">
        <v>3891.57</v>
      </c>
      <c r="G178" s="2">
        <v>0</v>
      </c>
      <c r="H178" s="2">
        <v>0</v>
      </c>
      <c r="I178" s="22">
        <f t="shared" si="71"/>
        <v>5646.57</v>
      </c>
      <c r="J178" s="2">
        <v>100</v>
      </c>
      <c r="K178" s="58"/>
      <c r="L178" s="2">
        <v>1578.84</v>
      </c>
      <c r="M178" s="2">
        <v>102233.26</v>
      </c>
      <c r="N178" s="40">
        <v>189172.39</v>
      </c>
      <c r="O178" s="2">
        <v>111629.67</v>
      </c>
    </row>
    <row r="179" spans="1:15" ht="15.75" thickBot="1" x14ac:dyDescent="0.3">
      <c r="A179" s="33" t="s">
        <v>168</v>
      </c>
      <c r="B179" s="88" t="s">
        <v>169</v>
      </c>
      <c r="C179" s="89"/>
      <c r="D179" s="90"/>
      <c r="E179" s="3">
        <v>5959.09</v>
      </c>
      <c r="F179" s="3">
        <v>0</v>
      </c>
      <c r="G179" s="2">
        <v>0</v>
      </c>
      <c r="H179" s="2">
        <v>951.21</v>
      </c>
      <c r="I179" s="22">
        <f t="shared" si="71"/>
        <v>6910.3</v>
      </c>
      <c r="J179" s="2">
        <v>0</v>
      </c>
      <c r="K179" s="58"/>
      <c r="L179" s="2">
        <v>6739.04</v>
      </c>
      <c r="M179" s="2">
        <v>16443.93</v>
      </c>
      <c r="N179" s="40">
        <v>74687.399999999994</v>
      </c>
      <c r="O179" s="2">
        <v>131883.85999999999</v>
      </c>
    </row>
    <row r="180" spans="1:15" ht="15.75" thickBot="1" x14ac:dyDescent="0.3">
      <c r="A180" s="33" t="s">
        <v>170</v>
      </c>
      <c r="B180" s="88" t="s">
        <v>171</v>
      </c>
      <c r="C180" s="89"/>
      <c r="D180" s="90"/>
      <c r="E180" s="3">
        <v>3149.89</v>
      </c>
      <c r="F180" s="3">
        <v>7127.23</v>
      </c>
      <c r="G180" s="2">
        <v>0</v>
      </c>
      <c r="H180" s="2">
        <v>537.39</v>
      </c>
      <c r="I180" s="22">
        <f t="shared" si="71"/>
        <v>10814.509999999998</v>
      </c>
      <c r="J180" s="2">
        <v>210.84</v>
      </c>
      <c r="K180" s="58"/>
      <c r="L180" s="2">
        <v>2861.2</v>
      </c>
      <c r="M180" s="2">
        <v>79954.740000000005</v>
      </c>
      <c r="N180" s="40">
        <v>182345.75</v>
      </c>
      <c r="O180" s="2">
        <v>156240.67000000001</v>
      </c>
    </row>
    <row r="181" spans="1:15" ht="15.75" thickBot="1" x14ac:dyDescent="0.3">
      <c r="A181" s="33" t="s">
        <v>435</v>
      </c>
      <c r="B181" s="88" t="s">
        <v>436</v>
      </c>
      <c r="C181" s="89"/>
      <c r="D181" s="90"/>
      <c r="E181" s="3">
        <v>0</v>
      </c>
      <c r="F181" s="3">
        <v>0</v>
      </c>
      <c r="G181" s="2">
        <v>0</v>
      </c>
      <c r="H181" s="2">
        <v>0</v>
      </c>
      <c r="I181" s="22">
        <f t="shared" si="71"/>
        <v>0</v>
      </c>
      <c r="J181" s="2" t="s">
        <v>581</v>
      </c>
      <c r="K181" s="58"/>
      <c r="L181" s="2">
        <v>0</v>
      </c>
      <c r="M181" s="2"/>
      <c r="N181" s="40">
        <v>1055.6400000000001</v>
      </c>
      <c r="O181" s="2"/>
    </row>
    <row r="182" spans="1:15" ht="15.75" thickBot="1" x14ac:dyDescent="0.3">
      <c r="A182" s="33" t="s">
        <v>172</v>
      </c>
      <c r="B182" s="33" t="s">
        <v>173</v>
      </c>
      <c r="C182" s="34"/>
      <c r="D182" s="34"/>
      <c r="E182" s="3">
        <v>1159</v>
      </c>
      <c r="F182" s="3">
        <v>2709.92</v>
      </c>
      <c r="G182" s="2">
        <v>5900.68</v>
      </c>
      <c r="H182" s="2">
        <v>2563.17</v>
      </c>
      <c r="I182" s="22">
        <f t="shared" si="71"/>
        <v>12332.77</v>
      </c>
      <c r="J182" s="2">
        <v>550.96</v>
      </c>
      <c r="K182" s="58"/>
      <c r="L182" s="2">
        <v>5380.0499999999993</v>
      </c>
      <c r="M182" s="2">
        <v>83610.399999999994</v>
      </c>
      <c r="N182" s="40">
        <v>124284.07</v>
      </c>
      <c r="O182" s="2">
        <v>96990.47</v>
      </c>
    </row>
    <row r="183" spans="1:15" ht="15.75" thickBot="1" x14ac:dyDescent="0.3">
      <c r="A183" s="33" t="s">
        <v>335</v>
      </c>
      <c r="B183" s="88" t="s">
        <v>336</v>
      </c>
      <c r="C183" s="89"/>
      <c r="D183" s="90"/>
      <c r="E183" s="3">
        <v>1279.79</v>
      </c>
      <c r="F183" s="3">
        <v>1087.75</v>
      </c>
      <c r="G183" s="2">
        <v>991.35</v>
      </c>
      <c r="H183" s="2">
        <v>0</v>
      </c>
      <c r="I183" s="22">
        <f t="shared" si="71"/>
        <v>3358.89</v>
      </c>
      <c r="J183" s="2">
        <v>58.83</v>
      </c>
      <c r="K183" s="58"/>
      <c r="L183" s="2">
        <v>23771.759999999998</v>
      </c>
      <c r="M183" s="2">
        <v>60695.88</v>
      </c>
      <c r="N183" s="40">
        <v>105013.92</v>
      </c>
      <c r="O183" s="2">
        <v>93293.08</v>
      </c>
    </row>
    <row r="184" spans="1:15" ht="15.75" thickBot="1" x14ac:dyDescent="0.3">
      <c r="A184" s="33" t="s">
        <v>174</v>
      </c>
      <c r="B184" s="33" t="s">
        <v>175</v>
      </c>
      <c r="C184" s="34"/>
      <c r="D184" s="34"/>
      <c r="E184" s="3">
        <v>1233.25</v>
      </c>
      <c r="F184" s="3">
        <v>0</v>
      </c>
      <c r="G184" s="2">
        <v>1439.72</v>
      </c>
      <c r="H184" s="2">
        <v>704.18</v>
      </c>
      <c r="I184" s="22">
        <f t="shared" si="71"/>
        <v>3377.15</v>
      </c>
      <c r="J184" s="2">
        <v>600</v>
      </c>
      <c r="K184" s="58"/>
      <c r="L184" s="2">
        <v>4114</v>
      </c>
      <c r="M184" s="2">
        <v>47613.73</v>
      </c>
      <c r="N184" s="40">
        <v>89115.35</v>
      </c>
      <c r="O184" s="2">
        <v>51752.71</v>
      </c>
    </row>
    <row r="185" spans="1:15" ht="15.75" thickBot="1" x14ac:dyDescent="0.3">
      <c r="A185" s="29" t="s">
        <v>28</v>
      </c>
      <c r="B185" s="45"/>
      <c r="C185" s="30"/>
      <c r="D185" s="30"/>
      <c r="E185" s="4">
        <f t="shared" ref="E185:I185" si="72">SUM(E177:E184)</f>
        <v>23222.760000000002</v>
      </c>
      <c r="F185" s="4">
        <f t="shared" si="72"/>
        <v>17494.28</v>
      </c>
      <c r="G185" s="4">
        <f t="shared" si="72"/>
        <v>8331.75</v>
      </c>
      <c r="H185" s="4">
        <f>SUM(H177:H184)</f>
        <v>4961.3900000000003</v>
      </c>
      <c r="I185" s="4">
        <f t="shared" si="72"/>
        <v>54010.18</v>
      </c>
      <c r="J185" s="4">
        <f>SUM(J177:J184)</f>
        <v>1693.15</v>
      </c>
      <c r="K185" s="64">
        <f t="shared" ref="K185" si="73">SUM(I185/J185)-1</f>
        <v>30.899229247261022</v>
      </c>
      <c r="L185" s="4">
        <f t="shared" ref="L185" si="74">SUM(L177:L184)</f>
        <v>62222.179999999993</v>
      </c>
      <c r="M185" s="4">
        <f t="shared" ref="M185" si="75">SUM(M177:M184)</f>
        <v>448528.44999999995</v>
      </c>
      <c r="N185" s="63">
        <f t="shared" ref="N185" si="76">SUM(N177:N184)</f>
        <v>853656.71</v>
      </c>
      <c r="O185" s="4">
        <f t="shared" ref="O185" si="77">SUM(O177:O184)</f>
        <v>770342.32999999984</v>
      </c>
    </row>
    <row r="186" spans="1:15" ht="15.75" thickBot="1" x14ac:dyDescent="0.3">
      <c r="A186" s="97" t="s">
        <v>29</v>
      </c>
      <c r="B186" s="97"/>
      <c r="C186" s="97"/>
      <c r="D186" s="97"/>
      <c r="E186" s="10"/>
      <c r="F186" s="10"/>
      <c r="G186" s="10"/>
      <c r="H186" s="10"/>
      <c r="I186" s="10"/>
      <c r="J186" s="10"/>
      <c r="K186" s="10"/>
      <c r="L186" s="10"/>
      <c r="M186" s="10"/>
      <c r="N186" s="17"/>
      <c r="O186" s="10"/>
    </row>
    <row r="187" spans="1:15" x14ac:dyDescent="0.25">
      <c r="A187" s="36"/>
      <c r="B187" s="44" t="s">
        <v>52</v>
      </c>
      <c r="C187" s="31"/>
      <c r="D187" s="31"/>
      <c r="E187" s="12" t="s">
        <v>2</v>
      </c>
      <c r="F187" s="13" t="s">
        <v>3</v>
      </c>
      <c r="G187" s="14" t="s">
        <v>4</v>
      </c>
      <c r="H187" s="41" t="s">
        <v>402</v>
      </c>
      <c r="I187" s="52" t="s">
        <v>577</v>
      </c>
      <c r="J187" s="12" t="s">
        <v>578</v>
      </c>
      <c r="K187" s="59" t="s">
        <v>432</v>
      </c>
      <c r="L187" s="12" t="s">
        <v>578</v>
      </c>
      <c r="M187" s="12" t="s">
        <v>554</v>
      </c>
      <c r="N187" s="80" t="s">
        <v>502</v>
      </c>
      <c r="O187" s="12" t="s">
        <v>480</v>
      </c>
    </row>
    <row r="188" spans="1:15" ht="15.75" thickBot="1" x14ac:dyDescent="0.3">
      <c r="A188" s="37" t="s">
        <v>52</v>
      </c>
      <c r="B188" s="37" t="s">
        <v>53</v>
      </c>
      <c r="C188" s="32"/>
      <c r="D188" s="32"/>
      <c r="E188" s="15" t="s">
        <v>5</v>
      </c>
      <c r="F188" s="15" t="s">
        <v>5</v>
      </c>
      <c r="G188" s="15" t="s">
        <v>5</v>
      </c>
      <c r="H188" s="42" t="s">
        <v>563</v>
      </c>
      <c r="I188" s="15" t="s">
        <v>427</v>
      </c>
      <c r="J188" s="15" t="s">
        <v>427</v>
      </c>
      <c r="K188" s="60" t="s">
        <v>579</v>
      </c>
      <c r="L188" s="79" t="s">
        <v>428</v>
      </c>
      <c r="M188" s="15" t="s">
        <v>428</v>
      </c>
      <c r="N188" s="79" t="s">
        <v>428</v>
      </c>
      <c r="O188" s="15" t="s">
        <v>428</v>
      </c>
    </row>
    <row r="189" spans="1:15" ht="15.75" thickBot="1" x14ac:dyDescent="0.3">
      <c r="A189" s="33" t="s">
        <v>176</v>
      </c>
      <c r="B189" s="91" t="s">
        <v>177</v>
      </c>
      <c r="C189" s="92"/>
      <c r="D189" s="93"/>
      <c r="E189" s="56">
        <v>12348.05</v>
      </c>
      <c r="F189" s="5">
        <v>10131.4</v>
      </c>
      <c r="G189" s="2">
        <v>3107.77</v>
      </c>
      <c r="H189" s="22">
        <v>2168.41</v>
      </c>
      <c r="I189" s="22">
        <f t="shared" ref="I189:I190" si="78">SUM(E189:H189)</f>
        <v>27755.629999999997</v>
      </c>
      <c r="J189" s="2">
        <v>692.35</v>
      </c>
      <c r="K189" s="58"/>
      <c r="L189" s="2">
        <v>40531.490000000005</v>
      </c>
      <c r="M189" s="2">
        <v>284351.09999999998</v>
      </c>
      <c r="N189" s="40">
        <v>425106.91</v>
      </c>
      <c r="O189" s="2">
        <v>422353.73</v>
      </c>
    </row>
    <row r="190" spans="1:15" ht="15.75" thickBot="1" x14ac:dyDescent="0.3">
      <c r="A190" s="33" t="s">
        <v>178</v>
      </c>
      <c r="B190" s="88" t="s">
        <v>179</v>
      </c>
      <c r="C190" s="89"/>
      <c r="D190" s="90"/>
      <c r="E190" s="3">
        <v>0</v>
      </c>
      <c r="F190" s="3">
        <v>0</v>
      </c>
      <c r="G190" s="2">
        <v>0</v>
      </c>
      <c r="H190" s="2">
        <v>0</v>
      </c>
      <c r="I190" s="22">
        <f t="shared" si="78"/>
        <v>0</v>
      </c>
      <c r="J190" s="2">
        <v>0</v>
      </c>
      <c r="K190" s="58"/>
      <c r="L190" s="2"/>
      <c r="M190" s="2">
        <v>6215.65</v>
      </c>
      <c r="N190" s="40">
        <v>12456.01</v>
      </c>
      <c r="O190" s="2">
        <v>9455.39</v>
      </c>
    </row>
    <row r="191" spans="1:15" ht="15.75" thickBot="1" x14ac:dyDescent="0.3">
      <c r="A191" s="29" t="s">
        <v>30</v>
      </c>
      <c r="B191" s="45"/>
      <c r="C191" s="30"/>
      <c r="D191" s="30"/>
      <c r="E191" s="4">
        <f>SUM(E189:E190)</f>
        <v>12348.05</v>
      </c>
      <c r="F191" s="4">
        <f t="shared" ref="F191:G191" si="79">SUM(F189:F190)</f>
        <v>10131.4</v>
      </c>
      <c r="G191" s="4">
        <f t="shared" si="79"/>
        <v>3107.77</v>
      </c>
      <c r="H191" s="4">
        <f>SUM(H189:H190)</f>
        <v>2168.41</v>
      </c>
      <c r="I191" s="4">
        <f>SUM(I189:I190)</f>
        <v>27755.629999999997</v>
      </c>
      <c r="J191" s="4">
        <f>SUM(J189:J190)</f>
        <v>692.35</v>
      </c>
      <c r="K191" s="64">
        <f t="shared" ref="K191" si="80">SUM(I191/J191)-1</f>
        <v>39.089015671264526</v>
      </c>
      <c r="L191" s="4">
        <f>SUM(L189:L190)</f>
        <v>40531.490000000005</v>
      </c>
      <c r="M191" s="4">
        <f>SUM(M189:M190)</f>
        <v>290566.75</v>
      </c>
      <c r="N191" s="63">
        <f>SUM(N189:N190)</f>
        <v>437562.92</v>
      </c>
      <c r="O191" s="4">
        <f>SUM(O189:O190)</f>
        <v>431809.12</v>
      </c>
    </row>
    <row r="192" spans="1:15" ht="15.75" thickBot="1" x14ac:dyDescent="0.3">
      <c r="A192" s="35" t="s">
        <v>31</v>
      </c>
      <c r="B192" s="9"/>
      <c r="C192" s="27"/>
      <c r="D192" s="27"/>
      <c r="E192" s="10"/>
      <c r="F192" s="10"/>
      <c r="G192" s="10"/>
      <c r="H192" s="10"/>
      <c r="I192" s="10"/>
      <c r="J192" s="10"/>
      <c r="K192" s="10"/>
      <c r="L192" s="10"/>
      <c r="M192" s="10"/>
      <c r="N192" s="17"/>
      <c r="O192" s="10"/>
    </row>
    <row r="193" spans="1:15" x14ac:dyDescent="0.25">
      <c r="A193" s="36"/>
      <c r="B193" s="44" t="s">
        <v>52</v>
      </c>
      <c r="C193" s="31"/>
      <c r="D193" s="31"/>
      <c r="E193" s="12" t="s">
        <v>2</v>
      </c>
      <c r="F193" s="13" t="s">
        <v>3</v>
      </c>
      <c r="G193" s="14" t="s">
        <v>4</v>
      </c>
      <c r="H193" s="41" t="s">
        <v>402</v>
      </c>
      <c r="I193" s="52" t="s">
        <v>577</v>
      </c>
      <c r="J193" s="12" t="s">
        <v>578</v>
      </c>
      <c r="K193" s="59" t="s">
        <v>432</v>
      </c>
      <c r="L193" s="12" t="s">
        <v>578</v>
      </c>
      <c r="M193" s="12" t="s">
        <v>554</v>
      </c>
      <c r="N193" s="80" t="s">
        <v>502</v>
      </c>
      <c r="O193" s="12" t="s">
        <v>480</v>
      </c>
    </row>
    <row r="194" spans="1:15" ht="15.75" thickBot="1" x14ac:dyDescent="0.3">
      <c r="A194" s="37" t="s">
        <v>52</v>
      </c>
      <c r="B194" s="37" t="s">
        <v>53</v>
      </c>
      <c r="C194" s="32"/>
      <c r="D194" s="32"/>
      <c r="E194" s="15" t="s">
        <v>5</v>
      </c>
      <c r="F194" s="15" t="s">
        <v>5</v>
      </c>
      <c r="G194" s="15" t="s">
        <v>5</v>
      </c>
      <c r="H194" s="42" t="s">
        <v>563</v>
      </c>
      <c r="I194" s="15" t="s">
        <v>427</v>
      </c>
      <c r="J194" s="15" t="s">
        <v>427</v>
      </c>
      <c r="K194" s="60" t="s">
        <v>579</v>
      </c>
      <c r="L194" s="79" t="s">
        <v>428</v>
      </c>
      <c r="M194" s="15" t="s">
        <v>428</v>
      </c>
      <c r="N194" s="79" t="s">
        <v>428</v>
      </c>
      <c r="O194" s="15" t="s">
        <v>428</v>
      </c>
    </row>
    <row r="195" spans="1:15" ht="15.75" thickBot="1" x14ac:dyDescent="0.3">
      <c r="A195" s="33" t="s">
        <v>180</v>
      </c>
      <c r="B195" s="91" t="s">
        <v>181</v>
      </c>
      <c r="C195" s="92"/>
      <c r="D195" s="93"/>
      <c r="E195" s="3">
        <v>7379.9</v>
      </c>
      <c r="F195" s="3">
        <v>2451.62</v>
      </c>
      <c r="G195" s="2">
        <v>0</v>
      </c>
      <c r="H195" s="2">
        <v>3741.58</v>
      </c>
      <c r="I195" s="22">
        <f t="shared" ref="I195:I204" si="81">SUM(E195:H195)</f>
        <v>13573.1</v>
      </c>
      <c r="J195" s="2">
        <v>1997.8</v>
      </c>
      <c r="K195" s="58"/>
      <c r="L195" s="2">
        <v>29117.29</v>
      </c>
      <c r="M195" s="2">
        <v>77398.679999999993</v>
      </c>
      <c r="N195" s="40">
        <v>277793.21999999997</v>
      </c>
      <c r="O195" s="2">
        <v>207575.05</v>
      </c>
    </row>
    <row r="196" spans="1:15" ht="15.75" thickBot="1" x14ac:dyDescent="0.3">
      <c r="A196" s="33" t="s">
        <v>454</v>
      </c>
      <c r="B196" s="88" t="s">
        <v>362</v>
      </c>
      <c r="C196" s="89"/>
      <c r="D196" s="90"/>
      <c r="E196" s="3">
        <v>0</v>
      </c>
      <c r="F196" s="3">
        <v>0</v>
      </c>
      <c r="G196" s="2">
        <v>0</v>
      </c>
      <c r="H196" s="2">
        <v>0</v>
      </c>
      <c r="I196" s="22">
        <f t="shared" si="81"/>
        <v>0</v>
      </c>
      <c r="J196" s="2">
        <v>0</v>
      </c>
      <c r="K196" s="58"/>
      <c r="L196" s="2">
        <v>0</v>
      </c>
      <c r="M196" s="2">
        <v>2122.52</v>
      </c>
      <c r="N196" s="40">
        <v>4610.1499999999996</v>
      </c>
      <c r="O196" s="2">
        <v>4151.3100000000004</v>
      </c>
    </row>
    <row r="197" spans="1:15" ht="15.75" thickBot="1" x14ac:dyDescent="0.3">
      <c r="A197" s="33" t="s">
        <v>337</v>
      </c>
      <c r="B197" s="88" t="s">
        <v>463</v>
      </c>
      <c r="C197" s="89"/>
      <c r="D197" s="90"/>
      <c r="E197" s="3">
        <v>0</v>
      </c>
      <c r="F197" s="3">
        <v>0</v>
      </c>
      <c r="G197" s="2">
        <v>0</v>
      </c>
      <c r="H197" s="2">
        <v>0</v>
      </c>
      <c r="I197" s="22">
        <f t="shared" si="81"/>
        <v>0</v>
      </c>
      <c r="J197" s="2">
        <v>0</v>
      </c>
      <c r="K197" s="58"/>
      <c r="L197" s="2">
        <v>4133.6400000000003</v>
      </c>
      <c r="M197" s="2">
        <v>65717.67</v>
      </c>
      <c r="N197" s="40">
        <v>86478.9</v>
      </c>
      <c r="O197" s="2">
        <v>86616.16</v>
      </c>
    </row>
    <row r="198" spans="1:15" ht="15.75" thickBot="1" x14ac:dyDescent="0.3">
      <c r="A198" s="33" t="s">
        <v>478</v>
      </c>
      <c r="B198" s="33" t="s">
        <v>479</v>
      </c>
      <c r="C198" s="34"/>
      <c r="D198" s="34"/>
      <c r="E198" s="3">
        <v>0</v>
      </c>
      <c r="F198" s="3">
        <v>0</v>
      </c>
      <c r="G198" s="2">
        <v>0</v>
      </c>
      <c r="H198" s="2">
        <v>0</v>
      </c>
      <c r="I198" s="22">
        <f t="shared" si="81"/>
        <v>0</v>
      </c>
      <c r="J198" s="2">
        <v>0</v>
      </c>
      <c r="K198" s="58"/>
      <c r="L198" s="2">
        <v>0</v>
      </c>
      <c r="M198" s="2"/>
      <c r="N198" s="40">
        <v>4381.13</v>
      </c>
      <c r="O198" s="2">
        <v>64.75</v>
      </c>
    </row>
    <row r="199" spans="1:15" ht="15.75" thickBot="1" x14ac:dyDescent="0.3">
      <c r="A199" s="33" t="s">
        <v>466</v>
      </c>
      <c r="B199" s="88" t="s">
        <v>467</v>
      </c>
      <c r="C199" s="89"/>
      <c r="D199" s="90"/>
      <c r="E199" s="3">
        <v>984.16</v>
      </c>
      <c r="F199" s="3">
        <v>1766.52</v>
      </c>
      <c r="G199" s="2">
        <v>2977.67</v>
      </c>
      <c r="H199" s="2">
        <v>0</v>
      </c>
      <c r="I199" s="22">
        <f t="shared" si="81"/>
        <v>5728.35</v>
      </c>
      <c r="J199" s="2">
        <v>0</v>
      </c>
      <c r="K199" s="58"/>
      <c r="L199" s="2">
        <v>131.04</v>
      </c>
      <c r="M199" s="2">
        <v>21919.24</v>
      </c>
      <c r="N199" s="40">
        <v>13030.68</v>
      </c>
      <c r="O199" s="2">
        <v>9560.76</v>
      </c>
    </row>
    <row r="200" spans="1:15" ht="15.75" thickBot="1" x14ac:dyDescent="0.3">
      <c r="A200" s="33" t="s">
        <v>468</v>
      </c>
      <c r="B200" s="33" t="s">
        <v>477</v>
      </c>
      <c r="C200" s="34"/>
      <c r="D200" s="34"/>
      <c r="E200" s="3">
        <v>0</v>
      </c>
      <c r="F200" s="3">
        <v>0</v>
      </c>
      <c r="G200" s="2">
        <v>2144.87</v>
      </c>
      <c r="H200" s="2">
        <v>1173.95</v>
      </c>
      <c r="I200" s="22">
        <f t="shared" si="81"/>
        <v>3318.8199999999997</v>
      </c>
      <c r="J200" s="2">
        <v>0</v>
      </c>
      <c r="K200" s="58"/>
      <c r="L200" s="2">
        <v>2274.14</v>
      </c>
      <c r="M200" s="2">
        <v>25666.14</v>
      </c>
      <c r="N200" s="40">
        <v>18159.32</v>
      </c>
      <c r="O200" s="2">
        <v>9534.94</v>
      </c>
    </row>
    <row r="201" spans="1:15" ht="15.75" thickBot="1" x14ac:dyDescent="0.3">
      <c r="A201" s="33" t="s">
        <v>464</v>
      </c>
      <c r="B201" s="88" t="s">
        <v>465</v>
      </c>
      <c r="C201" s="89"/>
      <c r="D201" s="90"/>
      <c r="E201" s="3">
        <v>0</v>
      </c>
      <c r="F201" s="3">
        <v>0</v>
      </c>
      <c r="G201" s="2">
        <v>0</v>
      </c>
      <c r="H201" s="2">
        <v>0</v>
      </c>
      <c r="I201" s="22">
        <f t="shared" si="81"/>
        <v>0</v>
      </c>
      <c r="J201" s="2">
        <v>0</v>
      </c>
      <c r="K201" s="58"/>
      <c r="L201" s="2">
        <v>0</v>
      </c>
      <c r="M201" s="2">
        <v>10378.66</v>
      </c>
      <c r="N201" s="40">
        <v>21144.240000000002</v>
      </c>
      <c r="O201" s="2">
        <v>13726.12</v>
      </c>
    </row>
    <row r="202" spans="1:15" ht="15.75" thickBot="1" x14ac:dyDescent="0.3">
      <c r="A202" s="33" t="s">
        <v>469</v>
      </c>
      <c r="B202" s="88" t="s">
        <v>486</v>
      </c>
      <c r="C202" s="89"/>
      <c r="D202" s="90"/>
      <c r="E202" s="3">
        <v>0</v>
      </c>
      <c r="F202" s="3">
        <v>0</v>
      </c>
      <c r="G202" s="2">
        <v>0</v>
      </c>
      <c r="H202" s="2">
        <v>0</v>
      </c>
      <c r="I202" s="22">
        <f t="shared" si="81"/>
        <v>0</v>
      </c>
      <c r="J202" s="2">
        <v>0</v>
      </c>
      <c r="K202" s="58"/>
      <c r="L202" s="2">
        <v>191.64</v>
      </c>
      <c r="M202" s="2">
        <v>19274.669999999998</v>
      </c>
      <c r="N202" s="40">
        <v>1156.57</v>
      </c>
      <c r="O202" s="2">
        <v>260.98</v>
      </c>
    </row>
    <row r="203" spans="1:15" ht="15.75" thickBot="1" x14ac:dyDescent="0.3">
      <c r="A203" s="33" t="s">
        <v>475</v>
      </c>
      <c r="B203" s="88" t="s">
        <v>509</v>
      </c>
      <c r="C203" s="89"/>
      <c r="D203" s="90"/>
      <c r="E203" s="3">
        <v>0</v>
      </c>
      <c r="F203" s="3">
        <v>0</v>
      </c>
      <c r="G203" s="2">
        <v>0</v>
      </c>
      <c r="H203" s="2">
        <v>0</v>
      </c>
      <c r="I203" s="22">
        <f t="shared" si="81"/>
        <v>0</v>
      </c>
      <c r="J203" s="2">
        <v>0</v>
      </c>
      <c r="K203" s="58"/>
      <c r="L203" s="2">
        <v>0</v>
      </c>
      <c r="M203" s="2">
        <v>516.20000000000005</v>
      </c>
      <c r="N203" s="40">
        <v>1930</v>
      </c>
      <c r="O203" s="2">
        <v>3605.78</v>
      </c>
    </row>
    <row r="204" spans="1:15" ht="15.75" thickBot="1" x14ac:dyDescent="0.3">
      <c r="A204" s="33" t="s">
        <v>497</v>
      </c>
      <c r="B204" s="33" t="s">
        <v>498</v>
      </c>
      <c r="C204" s="34"/>
      <c r="D204" s="34"/>
      <c r="E204" s="3">
        <v>0</v>
      </c>
      <c r="F204" s="3">
        <v>448.93</v>
      </c>
      <c r="G204" s="2">
        <v>0</v>
      </c>
      <c r="H204" s="2">
        <v>0</v>
      </c>
      <c r="I204" s="22">
        <f t="shared" si="81"/>
        <v>448.93</v>
      </c>
      <c r="J204" s="2">
        <v>0</v>
      </c>
      <c r="K204" s="58"/>
      <c r="L204" s="2">
        <v>0</v>
      </c>
      <c r="M204" s="2">
        <v>8894.67</v>
      </c>
      <c r="N204" s="40">
        <v>27012.85</v>
      </c>
      <c r="O204" s="2"/>
    </row>
    <row r="205" spans="1:15" ht="15.75" thickBot="1" x14ac:dyDescent="0.3">
      <c r="A205" s="29" t="s">
        <v>32</v>
      </c>
      <c r="B205" s="45"/>
      <c r="C205" s="30"/>
      <c r="D205" s="30"/>
      <c r="E205" s="4">
        <f>SUM(E195:E204)</f>
        <v>8364.06</v>
      </c>
      <c r="F205" s="4">
        <f t="shared" ref="F205:I205" si="82">SUM(F195:F204)</f>
        <v>4667.07</v>
      </c>
      <c r="G205" s="4">
        <f>SUM(G195:G204)</f>
        <v>5122.54</v>
      </c>
      <c r="H205" s="4">
        <f>SUM(H195:H204)</f>
        <v>4915.53</v>
      </c>
      <c r="I205" s="4">
        <f t="shared" si="82"/>
        <v>23069.200000000001</v>
      </c>
      <c r="J205" s="4">
        <f>SUM(J195:J204)</f>
        <v>1997.8</v>
      </c>
      <c r="K205" s="64">
        <v>1</v>
      </c>
      <c r="L205" s="4">
        <f>SUM(L195:L204)</f>
        <v>35847.75</v>
      </c>
      <c r="M205" s="4">
        <f>SUM(M195:M204)</f>
        <v>231888.45000000004</v>
      </c>
      <c r="N205" s="63">
        <f>SUM(N195:N204)</f>
        <v>455697.06</v>
      </c>
      <c r="O205" s="4">
        <f>SUM(O195:O204)</f>
        <v>335095.85000000003</v>
      </c>
    </row>
    <row r="206" spans="1:15" ht="15.75" thickBot="1" x14ac:dyDescent="0.3">
      <c r="A206" s="35" t="s">
        <v>33</v>
      </c>
      <c r="B206" s="9"/>
      <c r="C206" s="27"/>
      <c r="D206" s="27"/>
      <c r="E206" s="10"/>
      <c r="F206" s="10"/>
      <c r="G206" s="10"/>
      <c r="H206" s="10"/>
      <c r="I206" s="10"/>
      <c r="J206" s="10"/>
      <c r="K206" s="10"/>
      <c r="L206" s="10"/>
      <c r="M206" s="10"/>
      <c r="N206" s="17"/>
      <c r="O206" s="10"/>
    </row>
    <row r="207" spans="1:15" x14ac:dyDescent="0.25">
      <c r="A207" s="36"/>
      <c r="B207" s="44" t="s">
        <v>52</v>
      </c>
      <c r="C207" s="31"/>
      <c r="D207" s="31"/>
      <c r="E207" s="12" t="s">
        <v>2</v>
      </c>
      <c r="F207" s="13" t="s">
        <v>3</v>
      </c>
      <c r="G207" s="14" t="s">
        <v>4</v>
      </c>
      <c r="H207" s="41" t="s">
        <v>402</v>
      </c>
      <c r="I207" s="52" t="s">
        <v>577</v>
      </c>
      <c r="J207" s="12" t="s">
        <v>578</v>
      </c>
      <c r="K207" s="59" t="s">
        <v>432</v>
      </c>
      <c r="L207" s="12" t="s">
        <v>578</v>
      </c>
      <c r="M207" s="12" t="s">
        <v>554</v>
      </c>
      <c r="N207" s="80" t="s">
        <v>502</v>
      </c>
      <c r="O207" s="12" t="s">
        <v>480</v>
      </c>
    </row>
    <row r="208" spans="1:15" ht="15.75" thickBot="1" x14ac:dyDescent="0.3">
      <c r="A208" s="37" t="s">
        <v>52</v>
      </c>
      <c r="B208" s="37" t="s">
        <v>53</v>
      </c>
      <c r="C208" s="32"/>
      <c r="D208" s="32"/>
      <c r="E208" s="15" t="s">
        <v>5</v>
      </c>
      <c r="F208" s="15" t="s">
        <v>5</v>
      </c>
      <c r="G208" s="15" t="s">
        <v>5</v>
      </c>
      <c r="H208" s="42" t="s">
        <v>563</v>
      </c>
      <c r="I208" s="15" t="s">
        <v>427</v>
      </c>
      <c r="J208" s="15" t="s">
        <v>427</v>
      </c>
      <c r="K208" s="60" t="s">
        <v>579</v>
      </c>
      <c r="L208" s="79" t="s">
        <v>428</v>
      </c>
      <c r="M208" s="15" t="s">
        <v>428</v>
      </c>
      <c r="N208" s="79" t="s">
        <v>428</v>
      </c>
      <c r="O208" s="15" t="s">
        <v>428</v>
      </c>
    </row>
    <row r="209" spans="1:15" ht="15.75" thickBot="1" x14ac:dyDescent="0.3">
      <c r="A209" s="33" t="s">
        <v>182</v>
      </c>
      <c r="B209" s="91" t="s">
        <v>183</v>
      </c>
      <c r="C209" s="92"/>
      <c r="D209" s="93"/>
      <c r="E209" s="3">
        <v>1258.57</v>
      </c>
      <c r="F209" s="3">
        <v>1547.77</v>
      </c>
      <c r="G209" s="2">
        <v>0</v>
      </c>
      <c r="H209" s="2">
        <v>0</v>
      </c>
      <c r="I209" s="22">
        <f t="shared" ref="I209:I212" si="83">SUM(E209:H209)</f>
        <v>2806.34</v>
      </c>
      <c r="J209" s="2">
        <v>0</v>
      </c>
      <c r="K209" s="58"/>
      <c r="L209" s="2">
        <v>4030.1000000000004</v>
      </c>
      <c r="M209" s="40">
        <v>67597.67</v>
      </c>
      <c r="N209" s="40">
        <v>162189.13</v>
      </c>
      <c r="O209" s="2">
        <v>145071.03</v>
      </c>
    </row>
    <row r="210" spans="1:15" ht="15.75" thickBot="1" x14ac:dyDescent="0.3">
      <c r="A210" s="33" t="s">
        <v>184</v>
      </c>
      <c r="B210" s="88" t="s">
        <v>185</v>
      </c>
      <c r="C210" s="89"/>
      <c r="D210" s="90"/>
      <c r="E210" s="3">
        <v>1384.44</v>
      </c>
      <c r="F210" s="3">
        <v>3963.44</v>
      </c>
      <c r="G210" s="2">
        <v>0</v>
      </c>
      <c r="H210" s="2">
        <v>3232.95</v>
      </c>
      <c r="I210" s="22">
        <f t="shared" si="83"/>
        <v>8580.83</v>
      </c>
      <c r="J210" s="2">
        <v>830.41</v>
      </c>
      <c r="K210" s="58"/>
      <c r="L210" s="2">
        <v>13403.07</v>
      </c>
      <c r="M210" s="2">
        <v>55113.51</v>
      </c>
      <c r="N210" s="40">
        <v>69362.740000000005</v>
      </c>
      <c r="O210" s="2">
        <v>75024.87</v>
      </c>
    </row>
    <row r="211" spans="1:15" ht="15.75" thickBot="1" x14ac:dyDescent="0.3">
      <c r="A211" s="33" t="s">
        <v>186</v>
      </c>
      <c r="B211" s="88" t="s">
        <v>187</v>
      </c>
      <c r="C211" s="89"/>
      <c r="D211" s="90"/>
      <c r="E211" s="3">
        <v>12547.49</v>
      </c>
      <c r="F211" s="3">
        <v>2317</v>
      </c>
      <c r="G211" s="2">
        <v>2611.7600000000002</v>
      </c>
      <c r="H211" s="2">
        <v>146262.57</v>
      </c>
      <c r="I211" s="22">
        <f t="shared" si="83"/>
        <v>163738.82</v>
      </c>
      <c r="J211" s="2">
        <v>-3622.99</v>
      </c>
      <c r="K211" s="58"/>
      <c r="L211" s="2">
        <v>50564.960000000006</v>
      </c>
      <c r="M211" s="2">
        <v>407569.17</v>
      </c>
      <c r="N211" s="40">
        <v>721628.38</v>
      </c>
      <c r="O211" s="2">
        <v>618218.85</v>
      </c>
    </row>
    <row r="212" spans="1:15" ht="15.75" thickBot="1" x14ac:dyDescent="0.3">
      <c r="A212" s="33" t="s">
        <v>188</v>
      </c>
      <c r="B212" s="88" t="s">
        <v>189</v>
      </c>
      <c r="C212" s="89"/>
      <c r="D212" s="90"/>
      <c r="E212" s="3">
        <v>2242.1999999999998</v>
      </c>
      <c r="F212" s="3">
        <v>11024.91</v>
      </c>
      <c r="G212" s="2">
        <v>2773.37</v>
      </c>
      <c r="H212" s="2">
        <v>5352.88</v>
      </c>
      <c r="I212" s="22">
        <f t="shared" si="83"/>
        <v>21393.360000000001</v>
      </c>
      <c r="J212" s="2">
        <v>0</v>
      </c>
      <c r="K212" s="58"/>
      <c r="L212" s="2">
        <v>16098.6</v>
      </c>
      <c r="M212" s="2">
        <v>122576.81</v>
      </c>
      <c r="N212" s="40">
        <v>192266.55</v>
      </c>
      <c r="O212" s="2">
        <v>177557.07</v>
      </c>
    </row>
    <row r="213" spans="1:15" ht="15.75" thickBot="1" x14ac:dyDescent="0.3">
      <c r="A213" s="29" t="s">
        <v>34</v>
      </c>
      <c r="B213" s="45"/>
      <c r="C213" s="30"/>
      <c r="D213" s="30"/>
      <c r="E213" s="4">
        <f t="shared" ref="E213:I213" si="84">SUM(E209:E212)</f>
        <v>17432.7</v>
      </c>
      <c r="F213" s="4">
        <f t="shared" si="84"/>
        <v>18853.12</v>
      </c>
      <c r="G213" s="4">
        <f>SUM(G209:G212)</f>
        <v>5385.13</v>
      </c>
      <c r="H213" s="4">
        <f>SUM(H209:H212)</f>
        <v>154848.40000000002</v>
      </c>
      <c r="I213" s="4">
        <f t="shared" si="84"/>
        <v>196519.35000000003</v>
      </c>
      <c r="J213" s="4">
        <f>SUM(J209:J212)</f>
        <v>-2792.58</v>
      </c>
      <c r="K213" s="64">
        <f t="shared" ref="K213" si="85">SUM(I213/J213)-1</f>
        <v>-71.371967857680005</v>
      </c>
      <c r="L213" s="4">
        <f t="shared" ref="L213" si="86">SUM(L209:L212)</f>
        <v>84096.73000000001</v>
      </c>
      <c r="M213" s="4">
        <f t="shared" ref="M213" si="87">SUM(M209:M212)</f>
        <v>652857.15999999992</v>
      </c>
      <c r="N213" s="63">
        <f t="shared" ref="N213" si="88">SUM(N209:N212)</f>
        <v>1145446.8</v>
      </c>
      <c r="O213" s="4">
        <f t="shared" ref="O213" si="89">SUM(O209:O212)</f>
        <v>1015871.8200000001</v>
      </c>
    </row>
    <row r="214" spans="1:15" ht="15.75" thickBot="1" x14ac:dyDescent="0.3">
      <c r="A214" s="97" t="s">
        <v>280</v>
      </c>
      <c r="B214" s="97"/>
      <c r="C214" s="97"/>
      <c r="D214" s="97"/>
      <c r="E214" s="10"/>
      <c r="F214" s="10"/>
      <c r="G214" s="10"/>
      <c r="H214" s="10"/>
      <c r="I214" s="10"/>
      <c r="J214" s="10"/>
      <c r="K214" s="10"/>
      <c r="L214" s="10"/>
      <c r="M214" s="10"/>
      <c r="N214" s="17"/>
      <c r="O214" s="10"/>
    </row>
    <row r="215" spans="1:15" x14ac:dyDescent="0.25">
      <c r="A215" s="36"/>
      <c r="B215" s="44" t="s">
        <v>52</v>
      </c>
      <c r="C215" s="31"/>
      <c r="D215" s="31"/>
      <c r="E215" s="12" t="s">
        <v>2</v>
      </c>
      <c r="F215" s="13" t="s">
        <v>3</v>
      </c>
      <c r="G215" s="14" t="s">
        <v>4</v>
      </c>
      <c r="H215" s="41" t="s">
        <v>402</v>
      </c>
      <c r="I215" s="52" t="s">
        <v>577</v>
      </c>
      <c r="J215" s="12" t="s">
        <v>578</v>
      </c>
      <c r="K215" s="59" t="s">
        <v>432</v>
      </c>
      <c r="L215" s="12" t="s">
        <v>578</v>
      </c>
      <c r="M215" s="12" t="s">
        <v>554</v>
      </c>
      <c r="N215" s="80" t="s">
        <v>502</v>
      </c>
      <c r="O215" s="12" t="s">
        <v>480</v>
      </c>
    </row>
    <row r="216" spans="1:15" ht="15.75" thickBot="1" x14ac:dyDescent="0.3">
      <c r="A216" s="37" t="s">
        <v>52</v>
      </c>
      <c r="B216" s="37" t="s">
        <v>53</v>
      </c>
      <c r="C216" s="32"/>
      <c r="D216" s="32"/>
      <c r="E216" s="15" t="s">
        <v>5</v>
      </c>
      <c r="F216" s="15" t="s">
        <v>5</v>
      </c>
      <c r="G216" s="15" t="s">
        <v>5</v>
      </c>
      <c r="H216" s="42" t="s">
        <v>563</v>
      </c>
      <c r="I216" s="15" t="s">
        <v>427</v>
      </c>
      <c r="J216" s="15" t="s">
        <v>427</v>
      </c>
      <c r="K216" s="60" t="s">
        <v>579</v>
      </c>
      <c r="L216" s="79" t="s">
        <v>428</v>
      </c>
      <c r="M216" s="15" t="s">
        <v>428</v>
      </c>
      <c r="N216" s="79" t="s">
        <v>428</v>
      </c>
      <c r="O216" s="15" t="s">
        <v>428</v>
      </c>
    </row>
    <row r="217" spans="1:15" ht="15.75" thickBot="1" x14ac:dyDescent="0.3">
      <c r="A217" s="33" t="s">
        <v>190</v>
      </c>
      <c r="B217" s="33" t="s">
        <v>496</v>
      </c>
      <c r="C217" s="34"/>
      <c r="D217" s="34"/>
      <c r="E217" s="5">
        <v>990.35</v>
      </c>
      <c r="F217" s="3">
        <v>0</v>
      </c>
      <c r="G217" s="2">
        <v>0</v>
      </c>
      <c r="H217" s="2">
        <v>0</v>
      </c>
      <c r="I217" s="22">
        <f t="shared" ref="I217:I232" si="90">SUM(E217:H217)</f>
        <v>990.35</v>
      </c>
      <c r="J217" s="2">
        <v>161</v>
      </c>
      <c r="K217" s="58"/>
      <c r="L217" s="2">
        <v>3042.12</v>
      </c>
      <c r="M217" s="2">
        <v>4277.6000000000004</v>
      </c>
      <c r="N217" s="40">
        <v>26715.65</v>
      </c>
      <c r="O217" s="2">
        <v>22130.15</v>
      </c>
    </row>
    <row r="218" spans="1:15" ht="15.75" thickBot="1" x14ac:dyDescent="0.3">
      <c r="A218" s="33" t="s">
        <v>191</v>
      </c>
      <c r="B218" s="88" t="s">
        <v>192</v>
      </c>
      <c r="C218" s="89"/>
      <c r="D218" s="90"/>
      <c r="E218" s="5">
        <v>0</v>
      </c>
      <c r="F218" s="3">
        <v>0</v>
      </c>
      <c r="G218" s="2">
        <v>0</v>
      </c>
      <c r="H218" s="2">
        <v>0</v>
      </c>
      <c r="I218" s="22">
        <f t="shared" si="90"/>
        <v>0</v>
      </c>
      <c r="J218" s="2">
        <v>0</v>
      </c>
      <c r="K218" s="58"/>
      <c r="L218" s="2">
        <v>487.2</v>
      </c>
      <c r="M218" s="2">
        <v>5366.41</v>
      </c>
      <c r="N218" s="40">
        <v>12041.92</v>
      </c>
      <c r="O218" s="2">
        <v>11253.14</v>
      </c>
    </row>
    <row r="219" spans="1:15" ht="15.75" thickBot="1" x14ac:dyDescent="0.3">
      <c r="A219" s="33" t="s">
        <v>412</v>
      </c>
      <c r="B219" s="88" t="s">
        <v>413</v>
      </c>
      <c r="C219" s="89"/>
      <c r="D219" s="90"/>
      <c r="E219" s="5">
        <v>0</v>
      </c>
      <c r="F219" s="3">
        <v>0</v>
      </c>
      <c r="G219" s="2">
        <v>0</v>
      </c>
      <c r="H219" s="2">
        <v>0</v>
      </c>
      <c r="I219" s="22">
        <f t="shared" si="90"/>
        <v>0</v>
      </c>
      <c r="J219" s="2">
        <v>0</v>
      </c>
      <c r="K219" s="58"/>
      <c r="L219" s="2">
        <v>0</v>
      </c>
      <c r="M219" s="2"/>
      <c r="N219" s="40"/>
      <c r="O219" s="2"/>
    </row>
    <row r="220" spans="1:15" ht="15.75" thickBot="1" x14ac:dyDescent="0.3">
      <c r="A220" s="33" t="s">
        <v>193</v>
      </c>
      <c r="B220" s="88" t="s">
        <v>194</v>
      </c>
      <c r="C220" s="89"/>
      <c r="D220" s="90"/>
      <c r="E220" s="5">
        <v>298.41000000000003</v>
      </c>
      <c r="F220" s="3">
        <v>0</v>
      </c>
      <c r="G220" s="2">
        <v>0</v>
      </c>
      <c r="H220" s="2">
        <v>0</v>
      </c>
      <c r="I220" s="22">
        <f t="shared" si="90"/>
        <v>298.41000000000003</v>
      </c>
      <c r="J220" s="2">
        <v>0</v>
      </c>
      <c r="K220" s="58"/>
      <c r="L220" s="2">
        <v>588.24</v>
      </c>
      <c r="M220" s="2">
        <v>451.38</v>
      </c>
      <c r="N220" s="40">
        <v>2883.22</v>
      </c>
      <c r="O220" s="2">
        <v>4576.2299999999996</v>
      </c>
    </row>
    <row r="221" spans="1:15" ht="15.75" thickBot="1" x14ac:dyDescent="0.3">
      <c r="A221" s="33" t="s">
        <v>195</v>
      </c>
      <c r="B221" s="88" t="s">
        <v>196</v>
      </c>
      <c r="C221" s="89"/>
      <c r="D221" s="90"/>
      <c r="E221" s="3">
        <v>353.3</v>
      </c>
      <c r="F221" s="3">
        <v>0</v>
      </c>
      <c r="G221" s="2">
        <v>0</v>
      </c>
      <c r="H221" s="2">
        <v>0</v>
      </c>
      <c r="I221" s="22">
        <f t="shared" si="90"/>
        <v>353.3</v>
      </c>
      <c r="J221" s="2">
        <v>0</v>
      </c>
      <c r="K221" s="58"/>
      <c r="L221" s="2">
        <v>757.92</v>
      </c>
      <c r="M221" s="2">
        <v>127.6</v>
      </c>
      <c r="N221" s="40">
        <v>893.76</v>
      </c>
      <c r="O221" s="2">
        <v>605.9</v>
      </c>
    </row>
    <row r="222" spans="1:15" ht="15.75" thickBot="1" x14ac:dyDescent="0.3">
      <c r="A222" s="33" t="s">
        <v>197</v>
      </c>
      <c r="B222" s="88" t="s">
        <v>265</v>
      </c>
      <c r="C222" s="89"/>
      <c r="D222" s="90"/>
      <c r="E222" s="3">
        <v>0</v>
      </c>
      <c r="F222" s="3">
        <v>0</v>
      </c>
      <c r="G222" s="2">
        <v>0</v>
      </c>
      <c r="H222" s="2">
        <v>0</v>
      </c>
      <c r="I222" s="22">
        <f t="shared" si="90"/>
        <v>0</v>
      </c>
      <c r="J222" s="2">
        <v>0</v>
      </c>
      <c r="K222" s="58"/>
      <c r="L222" s="2">
        <v>3976.56</v>
      </c>
      <c r="M222" s="2">
        <v>1401.92</v>
      </c>
      <c r="N222" s="40">
        <v>5094.4399999999996</v>
      </c>
      <c r="O222" s="2">
        <v>4701.76</v>
      </c>
    </row>
    <row r="223" spans="1:15" ht="15.75" thickBot="1" x14ac:dyDescent="0.3">
      <c r="A223" s="33" t="s">
        <v>381</v>
      </c>
      <c r="B223" s="88" t="s">
        <v>382</v>
      </c>
      <c r="C223" s="89"/>
      <c r="D223" s="90"/>
      <c r="E223" s="3">
        <v>0</v>
      </c>
      <c r="F223" s="3">
        <v>0</v>
      </c>
      <c r="G223" s="2">
        <v>0</v>
      </c>
      <c r="H223" s="2">
        <v>437.08</v>
      </c>
      <c r="I223" s="22">
        <f t="shared" si="90"/>
        <v>437.08</v>
      </c>
      <c r="J223" s="2">
        <v>0</v>
      </c>
      <c r="K223" s="58"/>
      <c r="L223" s="2">
        <v>3082.07</v>
      </c>
      <c r="M223" s="2">
        <v>5786.62</v>
      </c>
      <c r="N223" s="40">
        <v>876.68</v>
      </c>
      <c r="O223" s="2">
        <v>710.68</v>
      </c>
    </row>
    <row r="224" spans="1:15" ht="15.75" thickBot="1" x14ac:dyDescent="0.3">
      <c r="A224" s="33" t="s">
        <v>404</v>
      </c>
      <c r="B224" s="33" t="s">
        <v>405</v>
      </c>
      <c r="C224" s="34"/>
      <c r="D224" s="34"/>
      <c r="E224" s="3">
        <v>602.09</v>
      </c>
      <c r="F224" s="3">
        <v>0</v>
      </c>
      <c r="G224" s="2">
        <v>0</v>
      </c>
      <c r="H224" s="2">
        <v>0</v>
      </c>
      <c r="I224" s="22">
        <f t="shared" si="90"/>
        <v>602.09</v>
      </c>
      <c r="J224" s="2">
        <v>0</v>
      </c>
      <c r="K224" s="58"/>
      <c r="L224" s="2">
        <v>235.64</v>
      </c>
      <c r="M224" s="2">
        <v>8018.95</v>
      </c>
      <c r="N224" s="40">
        <v>12973.82</v>
      </c>
      <c r="O224" s="2">
        <v>10514.66</v>
      </c>
    </row>
    <row r="225" spans="1:15" ht="15.75" thickBot="1" x14ac:dyDescent="0.3">
      <c r="A225" s="33" t="s">
        <v>445</v>
      </c>
      <c r="B225" s="33" t="s">
        <v>446</v>
      </c>
      <c r="C225" s="34"/>
      <c r="D225" s="34"/>
      <c r="E225" s="3">
        <v>0</v>
      </c>
      <c r="F225" s="3">
        <v>0</v>
      </c>
      <c r="G225" s="2">
        <v>0</v>
      </c>
      <c r="H225" s="2">
        <v>0</v>
      </c>
      <c r="I225" s="22">
        <f t="shared" si="90"/>
        <v>0</v>
      </c>
      <c r="J225" s="2">
        <v>0</v>
      </c>
      <c r="K225" s="58"/>
      <c r="L225" s="2">
        <v>0</v>
      </c>
      <c r="M225" s="2"/>
      <c r="N225" s="40"/>
      <c r="O225" s="2"/>
    </row>
    <row r="226" spans="1:15" ht="15.75" thickBot="1" x14ac:dyDescent="0.3">
      <c r="A226" s="33" t="s">
        <v>437</v>
      </c>
      <c r="B226" s="88" t="s">
        <v>438</v>
      </c>
      <c r="C226" s="89"/>
      <c r="D226" s="90"/>
      <c r="E226" s="3">
        <v>614.88</v>
      </c>
      <c r="F226" s="3">
        <v>0</v>
      </c>
      <c r="G226" s="2">
        <v>0</v>
      </c>
      <c r="H226" s="2">
        <v>0</v>
      </c>
      <c r="I226" s="22">
        <f t="shared" si="90"/>
        <v>614.88</v>
      </c>
      <c r="J226" s="2">
        <v>0</v>
      </c>
      <c r="K226" s="58"/>
      <c r="L226" s="2">
        <v>328.18</v>
      </c>
      <c r="M226" s="2">
        <v>1197.46</v>
      </c>
      <c r="N226" s="40">
        <v>979.52</v>
      </c>
      <c r="O226" s="2">
        <v>69.56</v>
      </c>
    </row>
    <row r="227" spans="1:15" ht="15.75" thickBot="1" x14ac:dyDescent="0.3">
      <c r="A227" s="33" t="s">
        <v>455</v>
      </c>
      <c r="B227" s="88" t="s">
        <v>457</v>
      </c>
      <c r="C227" s="89"/>
      <c r="D227" s="90"/>
      <c r="E227" s="3">
        <v>1280.05</v>
      </c>
      <c r="F227" s="3">
        <v>0</v>
      </c>
      <c r="G227" s="2">
        <v>0</v>
      </c>
      <c r="H227" s="2">
        <v>0</v>
      </c>
      <c r="I227" s="22">
        <f t="shared" si="90"/>
        <v>1280.05</v>
      </c>
      <c r="J227" s="2">
        <v>62.06</v>
      </c>
      <c r="K227" s="58"/>
      <c r="L227" s="2">
        <v>5922.24</v>
      </c>
      <c r="M227" s="2">
        <v>8010.27</v>
      </c>
      <c r="N227" s="40">
        <v>12255.06</v>
      </c>
      <c r="O227" s="2">
        <v>11888.46</v>
      </c>
    </row>
    <row r="228" spans="1:15" ht="15.75" thickBot="1" x14ac:dyDescent="0.3">
      <c r="A228" s="33" t="s">
        <v>459</v>
      </c>
      <c r="B228" s="88" t="s">
        <v>460</v>
      </c>
      <c r="C228" s="89"/>
      <c r="D228" s="90"/>
      <c r="E228" s="3">
        <v>2376</v>
      </c>
      <c r="F228" s="3">
        <v>0</v>
      </c>
      <c r="G228" s="2">
        <v>0</v>
      </c>
      <c r="H228" s="2">
        <v>0</v>
      </c>
      <c r="I228" s="22">
        <f t="shared" si="90"/>
        <v>2376</v>
      </c>
      <c r="J228" s="2">
        <v>0</v>
      </c>
      <c r="K228" s="58"/>
      <c r="L228" s="2">
        <v>0</v>
      </c>
      <c r="M228" s="2">
        <v>3873.06</v>
      </c>
      <c r="N228" s="40">
        <v>5779.41</v>
      </c>
      <c r="O228" s="2">
        <v>15016.78</v>
      </c>
    </row>
    <row r="229" spans="1:15" ht="15.75" thickBot="1" x14ac:dyDescent="0.3">
      <c r="A229" s="33" t="s">
        <v>456</v>
      </c>
      <c r="B229" s="88" t="s">
        <v>458</v>
      </c>
      <c r="C229" s="89"/>
      <c r="D229" s="90"/>
      <c r="E229" s="3">
        <v>11772.54</v>
      </c>
      <c r="F229" s="3">
        <v>0</v>
      </c>
      <c r="G229" s="2">
        <v>0</v>
      </c>
      <c r="H229" s="2">
        <v>0</v>
      </c>
      <c r="I229" s="22">
        <f t="shared" si="90"/>
        <v>11772.54</v>
      </c>
      <c r="J229" s="2">
        <v>1403.5</v>
      </c>
      <c r="K229" s="58"/>
      <c r="L229" s="2">
        <v>14865.64</v>
      </c>
      <c r="M229" s="2">
        <v>54846.12</v>
      </c>
      <c r="N229" s="40">
        <v>85123.88</v>
      </c>
      <c r="O229" s="2">
        <v>53942.21</v>
      </c>
    </row>
    <row r="230" spans="1:15" ht="15.75" thickBot="1" x14ac:dyDescent="0.3">
      <c r="A230" s="33" t="s">
        <v>573</v>
      </c>
      <c r="B230" s="94" t="s">
        <v>574</v>
      </c>
      <c r="C230" s="95"/>
      <c r="D230" s="96"/>
      <c r="E230" s="3">
        <v>0</v>
      </c>
      <c r="F230" s="3">
        <v>0</v>
      </c>
      <c r="G230" s="2">
        <v>0</v>
      </c>
      <c r="H230" s="2">
        <v>0</v>
      </c>
      <c r="I230" s="22">
        <f t="shared" si="90"/>
        <v>0</v>
      </c>
      <c r="J230" s="2">
        <v>0</v>
      </c>
      <c r="K230" s="58"/>
      <c r="L230" s="2">
        <v>786.08</v>
      </c>
      <c r="M230" s="2">
        <v>54846.12</v>
      </c>
      <c r="N230" s="40">
        <v>85123.88</v>
      </c>
      <c r="O230" s="2">
        <v>53942.21</v>
      </c>
    </row>
    <row r="231" spans="1:15" ht="15.75" thickBot="1" x14ac:dyDescent="0.3">
      <c r="A231" s="33" t="s">
        <v>571</v>
      </c>
      <c r="B231" s="94" t="s">
        <v>572</v>
      </c>
      <c r="C231" s="95"/>
      <c r="D231" s="96"/>
      <c r="E231" s="3">
        <v>17.920000000000002</v>
      </c>
      <c r="F231" s="3">
        <v>0</v>
      </c>
      <c r="G231" s="2">
        <v>0</v>
      </c>
      <c r="H231" s="2">
        <v>0</v>
      </c>
      <c r="I231" s="22">
        <f t="shared" si="90"/>
        <v>17.920000000000002</v>
      </c>
      <c r="J231" s="2">
        <v>0</v>
      </c>
      <c r="K231" s="58"/>
      <c r="L231" s="2">
        <v>589.33000000000004</v>
      </c>
      <c r="M231" s="2">
        <v>54846.12</v>
      </c>
      <c r="N231" s="40">
        <v>85123.88</v>
      </c>
      <c r="O231" s="2">
        <v>53942.21</v>
      </c>
    </row>
    <row r="232" spans="1:15" ht="15.75" thickBot="1" x14ac:dyDescent="0.3">
      <c r="A232" s="33" t="s">
        <v>567</v>
      </c>
      <c r="B232" s="88" t="s">
        <v>568</v>
      </c>
      <c r="C232" s="89"/>
      <c r="D232" s="90"/>
      <c r="E232" s="3">
        <v>1834.97</v>
      </c>
      <c r="F232" s="3">
        <v>0</v>
      </c>
      <c r="G232" s="2">
        <v>0</v>
      </c>
      <c r="H232" s="2">
        <v>0</v>
      </c>
      <c r="I232" s="22">
        <f t="shared" si="90"/>
        <v>1834.97</v>
      </c>
      <c r="J232" s="2">
        <v>0</v>
      </c>
      <c r="K232" s="58"/>
      <c r="L232" s="2">
        <v>96.25</v>
      </c>
      <c r="M232" s="2">
        <v>54846.12</v>
      </c>
      <c r="N232" s="40">
        <v>85123.88</v>
      </c>
      <c r="O232" s="2">
        <v>53942.21</v>
      </c>
    </row>
    <row r="233" spans="1:15" ht="15.75" thickBot="1" x14ac:dyDescent="0.3">
      <c r="A233" s="88" t="s">
        <v>584</v>
      </c>
      <c r="B233" s="89" t="s">
        <v>585</v>
      </c>
      <c r="C233" s="89"/>
      <c r="D233" s="89"/>
      <c r="E233" s="3">
        <v>42</v>
      </c>
      <c r="F233" s="3">
        <v>74.48</v>
      </c>
      <c r="G233" s="2"/>
      <c r="H233" s="2"/>
      <c r="I233" s="22">
        <f>SUM(E233:H233)</f>
        <v>116.48</v>
      </c>
      <c r="J233" s="2"/>
      <c r="K233" s="58"/>
      <c r="L233" s="2"/>
      <c r="M233" s="2"/>
      <c r="N233" s="40"/>
      <c r="O233" s="2"/>
    </row>
    <row r="234" spans="1:15" ht="15.75" thickBot="1" x14ac:dyDescent="0.3">
      <c r="A234" s="29" t="s">
        <v>279</v>
      </c>
      <c r="B234" s="45"/>
      <c r="C234" s="30"/>
      <c r="D234" s="30"/>
      <c r="E234" s="4">
        <f>SUM(E217:E233)</f>
        <v>20182.510000000002</v>
      </c>
      <c r="F234" s="4">
        <f>SUM(F217:F233)</f>
        <v>74.48</v>
      </c>
      <c r="G234" s="4">
        <v>0</v>
      </c>
      <c r="H234" s="4">
        <f>SUM(H217:H233)</f>
        <v>437.08</v>
      </c>
      <c r="I234" s="4">
        <f>SUM(I217:I233)</f>
        <v>20694.07</v>
      </c>
      <c r="J234" s="4">
        <f>SUM(J217:J233)</f>
        <v>1626.56</v>
      </c>
      <c r="K234" s="64">
        <v>1</v>
      </c>
      <c r="L234" s="4">
        <f>SUM(L217:L232)</f>
        <v>34757.47</v>
      </c>
      <c r="M234" s="4">
        <f>SUM(M217:M229)</f>
        <v>93357.39</v>
      </c>
      <c r="N234" s="63">
        <f>SUM(N217:N229)</f>
        <v>165617.36000000002</v>
      </c>
      <c r="O234" s="4">
        <f>SUM(O217:O229)</f>
        <v>135409.53</v>
      </c>
    </row>
    <row r="235" spans="1:15" ht="15.75" thickBot="1" x14ac:dyDescent="0.3">
      <c r="A235" s="97" t="s">
        <v>35</v>
      </c>
      <c r="B235" s="97"/>
      <c r="C235" s="97"/>
      <c r="D235" s="97"/>
      <c r="E235" s="10"/>
      <c r="F235" s="10"/>
      <c r="G235" s="10"/>
      <c r="H235" s="10"/>
      <c r="I235" s="10"/>
      <c r="J235" s="10"/>
      <c r="K235" s="10"/>
      <c r="L235" s="10"/>
      <c r="M235" s="10"/>
      <c r="N235" s="17"/>
      <c r="O235" s="10"/>
    </row>
    <row r="236" spans="1:15" x14ac:dyDescent="0.25">
      <c r="A236" s="36"/>
      <c r="B236" s="44" t="s">
        <v>52</v>
      </c>
      <c r="C236" s="31"/>
      <c r="D236" s="31"/>
      <c r="E236" s="12" t="s">
        <v>2</v>
      </c>
      <c r="F236" s="13" t="s">
        <v>3</v>
      </c>
      <c r="G236" s="14" t="s">
        <v>4</v>
      </c>
      <c r="H236" s="41" t="s">
        <v>402</v>
      </c>
      <c r="I236" s="52" t="s">
        <v>577</v>
      </c>
      <c r="J236" s="12" t="s">
        <v>578</v>
      </c>
      <c r="K236" s="59" t="s">
        <v>432</v>
      </c>
      <c r="L236" s="12" t="s">
        <v>578</v>
      </c>
      <c r="M236" s="12" t="s">
        <v>554</v>
      </c>
      <c r="N236" s="80" t="s">
        <v>502</v>
      </c>
      <c r="O236" s="12" t="s">
        <v>480</v>
      </c>
    </row>
    <row r="237" spans="1:15" ht="15.75" thickBot="1" x14ac:dyDescent="0.3">
      <c r="A237" s="37" t="s">
        <v>52</v>
      </c>
      <c r="B237" s="37" t="s">
        <v>53</v>
      </c>
      <c r="C237" s="32"/>
      <c r="D237" s="32"/>
      <c r="E237" s="15" t="s">
        <v>5</v>
      </c>
      <c r="F237" s="15" t="s">
        <v>5</v>
      </c>
      <c r="G237" s="15" t="s">
        <v>5</v>
      </c>
      <c r="H237" s="42" t="s">
        <v>563</v>
      </c>
      <c r="I237" s="15" t="s">
        <v>427</v>
      </c>
      <c r="J237" s="15" t="s">
        <v>427</v>
      </c>
      <c r="K237" s="60" t="s">
        <v>579</v>
      </c>
      <c r="L237" s="79" t="s">
        <v>428</v>
      </c>
      <c r="M237" s="15" t="s">
        <v>428</v>
      </c>
      <c r="N237" s="79" t="s">
        <v>428</v>
      </c>
      <c r="O237" s="15" t="s">
        <v>428</v>
      </c>
    </row>
    <row r="238" spans="1:15" ht="15.75" thickBot="1" x14ac:dyDescent="0.3">
      <c r="A238" s="33" t="s">
        <v>198</v>
      </c>
      <c r="B238" s="91" t="s">
        <v>474</v>
      </c>
      <c r="C238" s="92"/>
      <c r="D238" s="93"/>
      <c r="E238" s="3">
        <v>1878.8</v>
      </c>
      <c r="F238" s="3">
        <v>0</v>
      </c>
      <c r="G238" s="2">
        <v>0</v>
      </c>
      <c r="H238" s="2">
        <v>1909.42</v>
      </c>
      <c r="I238" s="22">
        <f t="shared" ref="I238:I250" si="91">SUM(E238:H238)</f>
        <v>3788.2200000000003</v>
      </c>
      <c r="J238" s="2">
        <v>410.88</v>
      </c>
      <c r="K238" s="58"/>
      <c r="L238" s="2">
        <v>1668.8600000000001</v>
      </c>
      <c r="M238" s="2">
        <v>31228.83</v>
      </c>
      <c r="N238" s="40">
        <v>49041.17</v>
      </c>
      <c r="O238" s="2">
        <v>21315.919999999998</v>
      </c>
    </row>
    <row r="239" spans="1:15" ht="15.75" thickBot="1" x14ac:dyDescent="0.3">
      <c r="A239" s="33" t="s">
        <v>319</v>
      </c>
      <c r="B239" s="88" t="s">
        <v>320</v>
      </c>
      <c r="C239" s="89"/>
      <c r="D239" s="90"/>
      <c r="E239" s="3">
        <v>0</v>
      </c>
      <c r="F239" s="3">
        <v>0</v>
      </c>
      <c r="G239" s="2">
        <v>0</v>
      </c>
      <c r="H239" s="2">
        <v>0</v>
      </c>
      <c r="I239" s="22">
        <f t="shared" si="91"/>
        <v>0</v>
      </c>
      <c r="J239" s="2">
        <v>0</v>
      </c>
      <c r="K239" s="58"/>
      <c r="L239" s="2">
        <v>0</v>
      </c>
      <c r="M239" s="2">
        <v>7706.18</v>
      </c>
      <c r="N239" s="40">
        <v>9367.69</v>
      </c>
      <c r="O239" s="2">
        <v>3759.98</v>
      </c>
    </row>
    <row r="240" spans="1:15" ht="15.75" thickBot="1" x14ac:dyDescent="0.3">
      <c r="A240" s="33" t="s">
        <v>396</v>
      </c>
      <c r="B240" s="88" t="s">
        <v>397</v>
      </c>
      <c r="C240" s="89"/>
      <c r="D240" s="90"/>
      <c r="E240" s="3">
        <v>113.82</v>
      </c>
      <c r="F240" s="3">
        <v>1650.21</v>
      </c>
      <c r="G240" s="2">
        <v>0</v>
      </c>
      <c r="H240" s="2">
        <v>70172.73</v>
      </c>
      <c r="I240" s="22">
        <f t="shared" si="91"/>
        <v>71936.759999999995</v>
      </c>
      <c r="J240" s="2">
        <v>13082.87</v>
      </c>
      <c r="K240" s="58"/>
      <c r="L240" s="2">
        <v>94274.84</v>
      </c>
      <c r="M240" s="2">
        <v>226212.1</v>
      </c>
      <c r="N240" s="40">
        <v>383158.7</v>
      </c>
      <c r="O240" s="2">
        <v>343002.17</v>
      </c>
    </row>
    <row r="241" spans="1:15" ht="15.75" thickBot="1" x14ac:dyDescent="0.3">
      <c r="A241" s="33" t="s">
        <v>338</v>
      </c>
      <c r="B241" s="88" t="s">
        <v>339</v>
      </c>
      <c r="C241" s="89"/>
      <c r="D241" s="90"/>
      <c r="E241" s="3">
        <v>516.91</v>
      </c>
      <c r="F241" s="3">
        <v>0</v>
      </c>
      <c r="G241" s="2">
        <v>0</v>
      </c>
      <c r="H241" s="2">
        <v>3993.02</v>
      </c>
      <c r="I241" s="22">
        <f t="shared" si="91"/>
        <v>4509.93</v>
      </c>
      <c r="J241" s="2">
        <v>0</v>
      </c>
      <c r="K241" s="58"/>
      <c r="L241" s="2">
        <v>2357.2200000000003</v>
      </c>
      <c r="M241" s="2">
        <v>23394.28</v>
      </c>
      <c r="N241" s="40">
        <v>31568.85</v>
      </c>
      <c r="O241" s="2">
        <v>27823.62</v>
      </c>
    </row>
    <row r="242" spans="1:15" ht="15.75" thickBot="1" x14ac:dyDescent="0.3">
      <c r="A242" s="33" t="s">
        <v>282</v>
      </c>
      <c r="B242" s="88" t="s">
        <v>283</v>
      </c>
      <c r="C242" s="89"/>
      <c r="D242" s="90"/>
      <c r="E242" s="3">
        <v>993.44</v>
      </c>
      <c r="F242" s="3">
        <v>524.34</v>
      </c>
      <c r="G242" s="2">
        <v>0</v>
      </c>
      <c r="H242" s="2">
        <v>13115.17</v>
      </c>
      <c r="I242" s="22">
        <f t="shared" si="91"/>
        <v>14632.95</v>
      </c>
      <c r="J242" s="2">
        <v>700.2</v>
      </c>
      <c r="K242" s="58"/>
      <c r="L242" s="2">
        <v>74384.97</v>
      </c>
      <c r="M242" s="2">
        <v>89785.41</v>
      </c>
      <c r="N242" s="40">
        <v>146923.93</v>
      </c>
      <c r="O242" s="2">
        <v>244805.79</v>
      </c>
    </row>
    <row r="243" spans="1:15" ht="15.75" thickBot="1" x14ac:dyDescent="0.3">
      <c r="A243" s="33" t="s">
        <v>281</v>
      </c>
      <c r="B243" s="88" t="s">
        <v>284</v>
      </c>
      <c r="C243" s="89"/>
      <c r="D243" s="90"/>
      <c r="E243" s="3">
        <v>1570.25</v>
      </c>
      <c r="F243" s="3">
        <v>1116.6199999999999</v>
      </c>
      <c r="G243" s="2">
        <v>0</v>
      </c>
      <c r="H243" s="2">
        <v>0</v>
      </c>
      <c r="I243" s="22">
        <f t="shared" si="91"/>
        <v>2686.87</v>
      </c>
      <c r="J243" s="2">
        <v>0</v>
      </c>
      <c r="K243" s="58"/>
      <c r="L243" s="2">
        <v>0</v>
      </c>
      <c r="M243" s="2">
        <v>7541</v>
      </c>
      <c r="N243" s="40">
        <v>5538.44</v>
      </c>
      <c r="O243" s="2">
        <v>8667.64</v>
      </c>
    </row>
    <row r="244" spans="1:15" ht="15.75" thickBot="1" x14ac:dyDescent="0.3">
      <c r="A244" s="33" t="s">
        <v>199</v>
      </c>
      <c r="B244" s="88" t="s">
        <v>514</v>
      </c>
      <c r="C244" s="89"/>
      <c r="D244" s="90"/>
      <c r="E244" s="3">
        <v>0</v>
      </c>
      <c r="F244" s="3">
        <v>0</v>
      </c>
      <c r="G244" s="2">
        <v>0</v>
      </c>
      <c r="H244" s="2">
        <v>0</v>
      </c>
      <c r="I244" s="22">
        <f t="shared" si="91"/>
        <v>0</v>
      </c>
      <c r="J244" s="2">
        <v>0</v>
      </c>
      <c r="K244" s="58"/>
      <c r="L244" s="2">
        <v>1519.36</v>
      </c>
      <c r="M244" s="2">
        <v>3608.62</v>
      </c>
      <c r="N244" s="40">
        <v>6942.59</v>
      </c>
      <c r="O244" s="2">
        <v>16616.900000000001</v>
      </c>
    </row>
    <row r="245" spans="1:15" ht="15.75" thickBot="1" x14ac:dyDescent="0.3">
      <c r="A245" s="33" t="s">
        <v>200</v>
      </c>
      <c r="B245" s="88" t="s">
        <v>201</v>
      </c>
      <c r="C245" s="89"/>
      <c r="D245" s="90"/>
      <c r="E245" s="3">
        <v>189.28</v>
      </c>
      <c r="F245" s="3">
        <v>0</v>
      </c>
      <c r="G245" s="2">
        <v>0</v>
      </c>
      <c r="H245" s="2">
        <v>0</v>
      </c>
      <c r="I245" s="22">
        <f t="shared" si="91"/>
        <v>189.28</v>
      </c>
      <c r="J245" s="2">
        <v>0</v>
      </c>
      <c r="K245" s="58"/>
      <c r="L245" s="2">
        <v>1253.4000000000001</v>
      </c>
      <c r="M245" s="2">
        <v>1251.31</v>
      </c>
      <c r="N245" s="40">
        <v>2957.84</v>
      </c>
      <c r="O245" s="2">
        <v>2238.2600000000002</v>
      </c>
    </row>
    <row r="246" spans="1:15" ht="15.75" thickBot="1" x14ac:dyDescent="0.3">
      <c r="A246" s="33" t="s">
        <v>202</v>
      </c>
      <c r="B246" s="88" t="s">
        <v>203</v>
      </c>
      <c r="C246" s="89"/>
      <c r="D246" s="90"/>
      <c r="E246" s="3">
        <v>925.67</v>
      </c>
      <c r="F246" s="3">
        <v>0</v>
      </c>
      <c r="G246" s="2">
        <v>0</v>
      </c>
      <c r="H246" s="2">
        <v>0</v>
      </c>
      <c r="I246" s="22">
        <f t="shared" si="91"/>
        <v>925.67</v>
      </c>
      <c r="J246" s="2">
        <v>0</v>
      </c>
      <c r="K246" s="58"/>
      <c r="L246" s="2">
        <v>0</v>
      </c>
      <c r="M246" s="2">
        <v>18805.07</v>
      </c>
      <c r="N246" s="40">
        <v>23883.41</v>
      </c>
      <c r="O246" s="2">
        <v>26447.72</v>
      </c>
    </row>
    <row r="247" spans="1:15" ht="15.75" thickBot="1" x14ac:dyDescent="0.3">
      <c r="A247" s="33" t="s">
        <v>204</v>
      </c>
      <c r="B247" s="88" t="s">
        <v>205</v>
      </c>
      <c r="C247" s="89"/>
      <c r="D247" s="90"/>
      <c r="E247" s="3">
        <v>0</v>
      </c>
      <c r="F247" s="3">
        <v>0</v>
      </c>
      <c r="G247" s="2">
        <v>0</v>
      </c>
      <c r="H247" s="2">
        <v>0</v>
      </c>
      <c r="I247" s="22">
        <f t="shared" si="91"/>
        <v>0</v>
      </c>
      <c r="J247" s="2">
        <v>0</v>
      </c>
      <c r="K247" s="58"/>
      <c r="L247" s="2">
        <v>0</v>
      </c>
      <c r="M247" s="2">
        <v>9521.18</v>
      </c>
      <c r="N247" s="40">
        <v>17605.64</v>
      </c>
      <c r="O247" s="2">
        <v>12506.81</v>
      </c>
    </row>
    <row r="248" spans="1:15" ht="15.75" thickBot="1" x14ac:dyDescent="0.3">
      <c r="A248" s="33" t="s">
        <v>285</v>
      </c>
      <c r="B248" s="88" t="s">
        <v>286</v>
      </c>
      <c r="C248" s="89"/>
      <c r="D248" s="90"/>
      <c r="E248" s="3">
        <v>1402.45</v>
      </c>
      <c r="F248" s="3">
        <v>12858.85</v>
      </c>
      <c r="G248" s="2">
        <v>0</v>
      </c>
      <c r="H248" s="2">
        <v>0</v>
      </c>
      <c r="I248" s="22">
        <f t="shared" si="91"/>
        <v>14261.300000000001</v>
      </c>
      <c r="J248" s="2">
        <v>411.6</v>
      </c>
      <c r="K248" s="58"/>
      <c r="L248" s="2">
        <v>19262.63</v>
      </c>
      <c r="M248" s="2">
        <v>50140.480000000003</v>
      </c>
      <c r="N248" s="40">
        <v>83898.89</v>
      </c>
      <c r="O248" s="2">
        <v>73029.36</v>
      </c>
    </row>
    <row r="249" spans="1:15" ht="15.75" thickBot="1" x14ac:dyDescent="0.3">
      <c r="A249" s="33" t="s">
        <v>361</v>
      </c>
      <c r="B249" s="88" t="s">
        <v>362</v>
      </c>
      <c r="C249" s="89"/>
      <c r="D249" s="90"/>
      <c r="E249" s="3">
        <v>0</v>
      </c>
      <c r="F249" s="3">
        <v>0</v>
      </c>
      <c r="G249" s="2">
        <v>0</v>
      </c>
      <c r="H249" s="2">
        <v>0</v>
      </c>
      <c r="I249" s="22">
        <f t="shared" si="91"/>
        <v>0</v>
      </c>
      <c r="J249" s="2">
        <v>0</v>
      </c>
      <c r="K249" s="58"/>
      <c r="L249" s="2">
        <v>0</v>
      </c>
      <c r="M249" s="2">
        <v>6250.19</v>
      </c>
      <c r="N249" s="40">
        <v>7968.98</v>
      </c>
      <c r="O249" s="2">
        <v>5281.96</v>
      </c>
    </row>
    <row r="250" spans="1:15" ht="15.75" thickBot="1" x14ac:dyDescent="0.3">
      <c r="A250" s="33" t="s">
        <v>287</v>
      </c>
      <c r="B250" s="88" t="s">
        <v>288</v>
      </c>
      <c r="C250" s="89"/>
      <c r="D250" s="90"/>
      <c r="E250" s="3">
        <v>0</v>
      </c>
      <c r="F250" s="3">
        <v>1462.97</v>
      </c>
      <c r="G250" s="2">
        <v>0</v>
      </c>
      <c r="H250" s="2">
        <v>0</v>
      </c>
      <c r="I250" s="22">
        <f t="shared" si="91"/>
        <v>1462.97</v>
      </c>
      <c r="J250" s="2">
        <v>1183.42</v>
      </c>
      <c r="K250" s="58"/>
      <c r="L250" s="2">
        <v>3275.4799999999996</v>
      </c>
      <c r="M250" s="2">
        <v>41915.74</v>
      </c>
      <c r="N250" s="40">
        <v>70803.179999999993</v>
      </c>
      <c r="O250" s="2">
        <v>68747.75</v>
      </c>
    </row>
    <row r="251" spans="1:15" ht="15.75" thickBot="1" x14ac:dyDescent="0.3">
      <c r="A251" s="29" t="s">
        <v>36</v>
      </c>
      <c r="B251" s="45"/>
      <c r="C251" s="30"/>
      <c r="D251" s="30"/>
      <c r="E251" s="4">
        <f t="shared" ref="E251:I251" si="92">SUM(E238:E250)</f>
        <v>7590.619999999999</v>
      </c>
      <c r="F251" s="4">
        <f t="shared" si="92"/>
        <v>17612.990000000002</v>
      </c>
      <c r="G251" s="4">
        <f t="shared" si="92"/>
        <v>0</v>
      </c>
      <c r="H251" s="4">
        <f>SUM(H238:H250)</f>
        <v>89190.34</v>
      </c>
      <c r="I251" s="4">
        <f t="shared" si="92"/>
        <v>114393.95</v>
      </c>
      <c r="J251" s="4">
        <f>SUM(J238:J250)</f>
        <v>15788.970000000001</v>
      </c>
      <c r="K251" s="64">
        <f t="shared" ref="K251" si="93">SUM(I251/J251)-1</f>
        <v>6.2451812879497517</v>
      </c>
      <c r="L251" s="4">
        <f t="shared" ref="L251" si="94">SUM(L238:L250)</f>
        <v>197996.76</v>
      </c>
      <c r="M251" s="4">
        <f t="shared" ref="M251" si="95">SUM(M238:M250)</f>
        <v>517360.39</v>
      </c>
      <c r="N251" s="63">
        <f t="shared" ref="N251" si="96">SUM(N238:N250)</f>
        <v>839659.30999999982</v>
      </c>
      <c r="O251" s="4">
        <f t="shared" ref="O251" si="97">SUM(O238:O250)</f>
        <v>854243.88</v>
      </c>
    </row>
    <row r="252" spans="1:15" ht="15.75" thickBot="1" x14ac:dyDescent="0.3">
      <c r="A252" s="97" t="s">
        <v>448</v>
      </c>
      <c r="B252" s="97"/>
      <c r="C252" s="97"/>
      <c r="D252" s="97"/>
      <c r="E252" s="10"/>
      <c r="F252" s="10"/>
      <c r="G252" s="10"/>
      <c r="H252" s="10"/>
      <c r="I252" s="10"/>
      <c r="J252" s="10"/>
      <c r="K252" s="10"/>
      <c r="L252" s="10"/>
      <c r="M252" s="10"/>
      <c r="N252" s="17"/>
      <c r="O252" s="10"/>
    </row>
    <row r="253" spans="1:15" x14ac:dyDescent="0.25">
      <c r="A253" s="36"/>
      <c r="B253" s="44" t="s">
        <v>52</v>
      </c>
      <c r="C253" s="31"/>
      <c r="D253" s="31"/>
      <c r="E253" s="12" t="s">
        <v>2</v>
      </c>
      <c r="F253" s="13" t="s">
        <v>3</v>
      </c>
      <c r="G253" s="14" t="s">
        <v>4</v>
      </c>
      <c r="H253" s="41" t="s">
        <v>402</v>
      </c>
      <c r="I253" s="52" t="s">
        <v>577</v>
      </c>
      <c r="J253" s="12" t="s">
        <v>578</v>
      </c>
      <c r="K253" s="59" t="s">
        <v>432</v>
      </c>
      <c r="L253" s="12" t="s">
        <v>578</v>
      </c>
      <c r="M253" s="12" t="s">
        <v>554</v>
      </c>
      <c r="N253" s="80" t="s">
        <v>502</v>
      </c>
      <c r="O253" s="12" t="s">
        <v>480</v>
      </c>
    </row>
    <row r="254" spans="1:15" ht="15.75" thickBot="1" x14ac:dyDescent="0.3">
      <c r="A254" s="37" t="s">
        <v>52</v>
      </c>
      <c r="B254" s="37" t="s">
        <v>53</v>
      </c>
      <c r="C254" s="32"/>
      <c r="D254" s="32"/>
      <c r="E254" s="15" t="s">
        <v>5</v>
      </c>
      <c r="F254" s="15" t="s">
        <v>5</v>
      </c>
      <c r="G254" s="15" t="s">
        <v>5</v>
      </c>
      <c r="H254" s="42" t="s">
        <v>563</v>
      </c>
      <c r="I254" s="15" t="s">
        <v>427</v>
      </c>
      <c r="J254" s="15" t="s">
        <v>427</v>
      </c>
      <c r="K254" s="60" t="s">
        <v>579</v>
      </c>
      <c r="L254" s="79" t="s">
        <v>428</v>
      </c>
      <c r="M254" s="15" t="s">
        <v>428</v>
      </c>
      <c r="N254" s="79" t="s">
        <v>428</v>
      </c>
      <c r="O254" s="15" t="s">
        <v>428</v>
      </c>
    </row>
    <row r="255" spans="1:15" ht="15.75" thickBot="1" x14ac:dyDescent="0.3">
      <c r="A255" s="33" t="s">
        <v>206</v>
      </c>
      <c r="B255" s="91" t="s">
        <v>449</v>
      </c>
      <c r="C255" s="92"/>
      <c r="D255" s="93"/>
      <c r="E255" s="3">
        <v>348.42</v>
      </c>
      <c r="F255" s="3">
        <v>0</v>
      </c>
      <c r="G255" s="2">
        <v>0</v>
      </c>
      <c r="H255" s="2">
        <v>0</v>
      </c>
      <c r="I255" s="22">
        <f t="shared" ref="I255:I259" si="98">SUM(E255:H255)</f>
        <v>348.42</v>
      </c>
      <c r="J255" s="2">
        <v>0</v>
      </c>
      <c r="K255" s="58"/>
      <c r="L255" s="2">
        <v>0</v>
      </c>
      <c r="M255" s="2">
        <v>22377.73</v>
      </c>
      <c r="N255" s="40">
        <v>34424.19</v>
      </c>
      <c r="O255" s="2">
        <v>39344.21</v>
      </c>
    </row>
    <row r="256" spans="1:15" ht="15.75" thickBot="1" x14ac:dyDescent="0.3">
      <c r="A256" s="33" t="s">
        <v>363</v>
      </c>
      <c r="B256" s="88" t="s">
        <v>450</v>
      </c>
      <c r="C256" s="89"/>
      <c r="D256" s="90"/>
      <c r="E256" s="3">
        <v>1495.07</v>
      </c>
      <c r="F256" s="3">
        <v>0</v>
      </c>
      <c r="G256" s="2">
        <v>0</v>
      </c>
      <c r="H256" s="2">
        <v>0</v>
      </c>
      <c r="I256" s="22">
        <f t="shared" si="98"/>
        <v>1495.07</v>
      </c>
      <c r="J256" s="2">
        <v>0</v>
      </c>
      <c r="K256" s="58"/>
      <c r="L256" s="2">
        <v>0</v>
      </c>
      <c r="M256" s="2">
        <v>10455.290000000001</v>
      </c>
      <c r="N256" s="40">
        <v>18328.34</v>
      </c>
      <c r="O256" s="2">
        <v>14275.85</v>
      </c>
    </row>
    <row r="257" spans="1:15" ht="15.75" thickBot="1" x14ac:dyDescent="0.3">
      <c r="A257" s="33" t="s">
        <v>307</v>
      </c>
      <c r="B257" s="88" t="s">
        <v>451</v>
      </c>
      <c r="C257" s="89"/>
      <c r="D257" s="90"/>
      <c r="E257" s="3">
        <v>0</v>
      </c>
      <c r="F257" s="3">
        <v>0</v>
      </c>
      <c r="G257" s="2">
        <v>0</v>
      </c>
      <c r="H257" s="2">
        <v>0</v>
      </c>
      <c r="I257" s="22">
        <f t="shared" si="98"/>
        <v>0</v>
      </c>
      <c r="J257" s="2">
        <v>0</v>
      </c>
      <c r="K257" s="58"/>
      <c r="L257" s="2">
        <v>0</v>
      </c>
      <c r="M257" s="2">
        <v>3557.46</v>
      </c>
      <c r="N257" s="40">
        <v>4361.66</v>
      </c>
      <c r="O257" s="2">
        <v>4955.68</v>
      </c>
    </row>
    <row r="258" spans="1:15" ht="15.75" thickBot="1" x14ac:dyDescent="0.3">
      <c r="A258" s="33" t="s">
        <v>566</v>
      </c>
      <c r="B258" s="88" t="s">
        <v>452</v>
      </c>
      <c r="C258" s="89"/>
      <c r="D258" s="90"/>
      <c r="E258" s="3">
        <v>2535.1</v>
      </c>
      <c r="F258" s="3">
        <v>0</v>
      </c>
      <c r="G258" s="2">
        <v>0</v>
      </c>
      <c r="H258" s="2">
        <v>0</v>
      </c>
      <c r="I258" s="22">
        <f t="shared" si="98"/>
        <v>2535.1</v>
      </c>
      <c r="J258" s="2">
        <v>0</v>
      </c>
      <c r="K258" s="58"/>
      <c r="L258" s="2">
        <v>340.11</v>
      </c>
      <c r="M258" s="2">
        <v>3489.12</v>
      </c>
      <c r="N258" s="40">
        <v>4331.5</v>
      </c>
      <c r="O258" s="2">
        <v>2491.31</v>
      </c>
    </row>
    <row r="259" spans="1:15" ht="15.75" thickBot="1" x14ac:dyDescent="0.3">
      <c r="A259" s="33" t="s">
        <v>207</v>
      </c>
      <c r="B259" s="88" t="s">
        <v>453</v>
      </c>
      <c r="C259" s="89"/>
      <c r="D259" s="90"/>
      <c r="E259" s="3">
        <v>0</v>
      </c>
      <c r="F259" s="3">
        <v>0</v>
      </c>
      <c r="G259" s="2">
        <v>0</v>
      </c>
      <c r="H259" s="2">
        <v>0</v>
      </c>
      <c r="I259" s="22">
        <f t="shared" si="98"/>
        <v>0</v>
      </c>
      <c r="J259" s="2">
        <v>0</v>
      </c>
      <c r="K259" s="58"/>
      <c r="L259" s="2">
        <v>814.04</v>
      </c>
      <c r="M259" s="2">
        <v>17741.580000000002</v>
      </c>
      <c r="N259" s="40">
        <v>18628.43</v>
      </c>
      <c r="O259" s="2">
        <v>15106.75</v>
      </c>
    </row>
    <row r="260" spans="1:15" ht="15.75" thickBot="1" x14ac:dyDescent="0.3">
      <c r="A260" s="29" t="s">
        <v>37</v>
      </c>
      <c r="B260" s="45"/>
      <c r="C260" s="30"/>
      <c r="D260" s="30"/>
      <c r="E260" s="4">
        <f>SUM(E255:E259)</f>
        <v>4378.59</v>
      </c>
      <c r="F260" s="4">
        <v>0</v>
      </c>
      <c r="G260" s="4">
        <v>0</v>
      </c>
      <c r="H260" s="4">
        <v>0</v>
      </c>
      <c r="I260" s="4">
        <f t="shared" ref="I260" si="99">SUM(I255:I259)</f>
        <v>4378.59</v>
      </c>
      <c r="J260" s="4">
        <f>SUM(J255:J259)</f>
        <v>0</v>
      </c>
      <c r="K260" s="64">
        <v>1</v>
      </c>
      <c r="L260" s="4">
        <f>SUM(L255:L259)</f>
        <v>1154.1500000000001</v>
      </c>
      <c r="M260" s="4">
        <f>SUM(M255:M259)</f>
        <v>57621.180000000008</v>
      </c>
      <c r="N260" s="63">
        <f>SUM(N255:N259)</f>
        <v>80074.12</v>
      </c>
      <c r="O260" s="4">
        <f>SUM(O255:O259)</f>
        <v>76173.799999999988</v>
      </c>
    </row>
    <row r="261" spans="1:15" ht="15.75" thickBot="1" x14ac:dyDescent="0.3">
      <c r="A261" s="35" t="s">
        <v>508</v>
      </c>
      <c r="B261" s="9"/>
      <c r="C261" s="27"/>
      <c r="D261" s="27"/>
      <c r="E261" s="10"/>
      <c r="F261" s="10"/>
      <c r="G261" s="10"/>
      <c r="H261" s="10"/>
      <c r="I261" s="10"/>
      <c r="J261" s="10"/>
      <c r="K261" s="10"/>
      <c r="L261" s="10"/>
      <c r="M261" s="10"/>
      <c r="N261" s="17"/>
      <c r="O261" s="10"/>
    </row>
    <row r="262" spans="1:15" x14ac:dyDescent="0.25">
      <c r="A262" s="36"/>
      <c r="B262" s="44" t="s">
        <v>52</v>
      </c>
      <c r="C262" s="31"/>
      <c r="D262" s="31"/>
      <c r="E262" s="12" t="s">
        <v>2</v>
      </c>
      <c r="F262" s="13" t="s">
        <v>3</v>
      </c>
      <c r="G262" s="14" t="s">
        <v>4</v>
      </c>
      <c r="H262" s="41" t="s">
        <v>402</v>
      </c>
      <c r="I262" s="52" t="s">
        <v>577</v>
      </c>
      <c r="J262" s="12" t="s">
        <v>578</v>
      </c>
      <c r="K262" s="59" t="s">
        <v>432</v>
      </c>
      <c r="L262" s="12" t="s">
        <v>578</v>
      </c>
      <c r="M262" s="12" t="s">
        <v>554</v>
      </c>
      <c r="N262" s="80" t="s">
        <v>502</v>
      </c>
      <c r="O262" s="12" t="s">
        <v>480</v>
      </c>
    </row>
    <row r="263" spans="1:15" ht="15.75" thickBot="1" x14ac:dyDescent="0.3">
      <c r="A263" s="37" t="s">
        <v>52</v>
      </c>
      <c r="B263" s="37" t="s">
        <v>53</v>
      </c>
      <c r="C263" s="32"/>
      <c r="D263" s="32"/>
      <c r="E263" s="15" t="s">
        <v>5</v>
      </c>
      <c r="F263" s="15" t="s">
        <v>5</v>
      </c>
      <c r="G263" s="15" t="s">
        <v>5</v>
      </c>
      <c r="H263" s="42" t="s">
        <v>563</v>
      </c>
      <c r="I263" s="15" t="s">
        <v>427</v>
      </c>
      <c r="J263" s="15" t="s">
        <v>427</v>
      </c>
      <c r="K263" s="60" t="s">
        <v>579</v>
      </c>
      <c r="L263" s="79" t="s">
        <v>428</v>
      </c>
      <c r="M263" s="15" t="s">
        <v>428</v>
      </c>
      <c r="N263" s="79" t="s">
        <v>428</v>
      </c>
      <c r="O263" s="15" t="s">
        <v>428</v>
      </c>
    </row>
    <row r="264" spans="1:15" ht="15.75" thickBot="1" x14ac:dyDescent="0.3">
      <c r="A264" s="33" t="s">
        <v>505</v>
      </c>
      <c r="B264" s="91" t="s">
        <v>506</v>
      </c>
      <c r="C264" s="92"/>
      <c r="D264" s="93"/>
      <c r="E264" s="3">
        <v>15807.76</v>
      </c>
      <c r="F264" s="3">
        <v>1642.84</v>
      </c>
      <c r="G264" s="2">
        <v>0</v>
      </c>
      <c r="H264" s="2">
        <v>0</v>
      </c>
      <c r="I264" s="22">
        <f>SUM(E264:H264)</f>
        <v>17450.599999999999</v>
      </c>
      <c r="J264" s="2">
        <v>8130.01</v>
      </c>
      <c r="K264" s="58"/>
      <c r="L264" s="2">
        <v>61714.97</v>
      </c>
      <c r="M264" s="2">
        <v>32540.16</v>
      </c>
      <c r="N264" s="40">
        <v>0</v>
      </c>
      <c r="O264" s="2">
        <v>0</v>
      </c>
    </row>
    <row r="265" spans="1:15" ht="15.75" thickBot="1" x14ac:dyDescent="0.3">
      <c r="A265" s="29" t="s">
        <v>507</v>
      </c>
      <c r="B265" s="45"/>
      <c r="C265" s="30"/>
      <c r="D265" s="30"/>
      <c r="E265" s="4">
        <f>SUM(E264)</f>
        <v>15807.76</v>
      </c>
      <c r="F265" s="4">
        <f>SUM(F264:F264)</f>
        <v>1642.84</v>
      </c>
      <c r="G265" s="4">
        <f>SUM(G264:G264)</f>
        <v>0</v>
      </c>
      <c r="H265" s="4">
        <v>0</v>
      </c>
      <c r="I265" s="4">
        <f>SUM(I264:I264)</f>
        <v>17450.599999999999</v>
      </c>
      <c r="J265" s="4">
        <f>SUM(J264)</f>
        <v>8130.01</v>
      </c>
      <c r="K265" s="64">
        <f t="shared" ref="K265" si="100">SUM(I265/J265)-1</f>
        <v>1.1464426243018151</v>
      </c>
      <c r="L265" s="4">
        <f>SUM(L264)</f>
        <v>61714.97</v>
      </c>
      <c r="M265" s="4">
        <f>SUM(M264)</f>
        <v>32540.16</v>
      </c>
      <c r="N265" s="63">
        <f>SUM(N264)</f>
        <v>0</v>
      </c>
      <c r="O265" s="4">
        <f>SUM(O264)</f>
        <v>0</v>
      </c>
    </row>
    <row r="266" spans="1:15" ht="15.75" thickBot="1" x14ac:dyDescent="0.3">
      <c r="A266" s="35" t="s">
        <v>266</v>
      </c>
      <c r="B266" s="9"/>
      <c r="C266" s="27"/>
      <c r="D266" s="27"/>
      <c r="E266" s="10"/>
      <c r="F266" s="10"/>
      <c r="G266" s="10"/>
      <c r="H266" s="10"/>
      <c r="I266" s="10"/>
      <c r="J266" s="10"/>
      <c r="K266" s="10"/>
      <c r="L266" s="10"/>
      <c r="M266" s="10"/>
      <c r="N266" s="17"/>
      <c r="O266" s="10"/>
    </row>
    <row r="267" spans="1:15" x14ac:dyDescent="0.25">
      <c r="A267" s="36"/>
      <c r="B267" s="44" t="s">
        <v>52</v>
      </c>
      <c r="C267" s="31"/>
      <c r="D267" s="31"/>
      <c r="E267" s="12" t="s">
        <v>2</v>
      </c>
      <c r="F267" s="13" t="s">
        <v>3</v>
      </c>
      <c r="G267" s="14" t="s">
        <v>4</v>
      </c>
      <c r="H267" s="41" t="s">
        <v>402</v>
      </c>
      <c r="I267" s="52" t="s">
        <v>577</v>
      </c>
      <c r="J267" s="12"/>
      <c r="K267" s="59" t="s">
        <v>432</v>
      </c>
      <c r="L267" s="12" t="s">
        <v>578</v>
      </c>
      <c r="M267" s="12" t="s">
        <v>554</v>
      </c>
      <c r="N267" s="80" t="s">
        <v>502</v>
      </c>
      <c r="O267" s="12" t="s">
        <v>480</v>
      </c>
    </row>
    <row r="268" spans="1:15" ht="15.75" thickBot="1" x14ac:dyDescent="0.3">
      <c r="A268" s="37" t="s">
        <v>52</v>
      </c>
      <c r="B268" s="37" t="s">
        <v>53</v>
      </c>
      <c r="C268" s="32"/>
      <c r="D268" s="32"/>
      <c r="E268" s="15" t="s">
        <v>5</v>
      </c>
      <c r="F268" s="15" t="s">
        <v>5</v>
      </c>
      <c r="G268" s="15" t="s">
        <v>5</v>
      </c>
      <c r="H268" s="42" t="s">
        <v>563</v>
      </c>
      <c r="I268" s="15" t="s">
        <v>427</v>
      </c>
      <c r="J268" s="15" t="s">
        <v>427</v>
      </c>
      <c r="K268" s="60" t="s">
        <v>579</v>
      </c>
      <c r="L268" s="79" t="s">
        <v>428</v>
      </c>
      <c r="M268" s="15" t="s">
        <v>428</v>
      </c>
      <c r="N268" s="79" t="s">
        <v>428</v>
      </c>
      <c r="O268" s="15" t="s">
        <v>428</v>
      </c>
    </row>
    <row r="269" spans="1:15" ht="15.75" thickBot="1" x14ac:dyDescent="0.3">
      <c r="A269" s="33" t="s">
        <v>208</v>
      </c>
      <c r="B269" s="33" t="s">
        <v>209</v>
      </c>
      <c r="C269" s="34"/>
      <c r="D269" s="34"/>
      <c r="E269" s="3">
        <v>514.04</v>
      </c>
      <c r="F269" s="3">
        <v>812.91</v>
      </c>
      <c r="G269" s="2">
        <v>0</v>
      </c>
      <c r="H269" s="2">
        <v>0</v>
      </c>
      <c r="I269" s="22">
        <f t="shared" ref="I269:I272" si="101">SUM(E269:H269)</f>
        <v>1326.9499999999998</v>
      </c>
      <c r="J269" s="2" t="s">
        <v>581</v>
      </c>
      <c r="K269" s="58"/>
      <c r="L269" s="2">
        <v>0</v>
      </c>
      <c r="M269" s="2">
        <v>9521.81</v>
      </c>
      <c r="N269" s="40">
        <v>10171.780000000001</v>
      </c>
      <c r="O269" s="2">
        <v>9377.61</v>
      </c>
    </row>
    <row r="270" spans="1:15" ht="15.75" thickBot="1" x14ac:dyDescent="0.3">
      <c r="A270" s="33" t="s">
        <v>549</v>
      </c>
      <c r="B270" s="33" t="s">
        <v>550</v>
      </c>
      <c r="C270" s="34"/>
      <c r="D270" s="34"/>
      <c r="E270" s="3">
        <v>0</v>
      </c>
      <c r="F270" s="3">
        <v>0</v>
      </c>
      <c r="G270" s="2">
        <v>0</v>
      </c>
      <c r="H270" s="2">
        <v>0</v>
      </c>
      <c r="I270" s="22">
        <f t="shared" si="101"/>
        <v>0</v>
      </c>
      <c r="J270" s="2">
        <v>1987.72</v>
      </c>
      <c r="K270" s="58"/>
      <c r="L270" s="2">
        <v>-52549.32</v>
      </c>
      <c r="M270" s="2">
        <v>239252.81</v>
      </c>
      <c r="N270" s="40">
        <v>26885.77</v>
      </c>
      <c r="O270" s="2">
        <v>26264.55</v>
      </c>
    </row>
    <row r="271" spans="1:15" ht="15.75" thickBot="1" x14ac:dyDescent="0.3">
      <c r="A271" s="33" t="s">
        <v>564</v>
      </c>
      <c r="B271" s="33" t="s">
        <v>565</v>
      </c>
      <c r="C271" s="34"/>
      <c r="D271" s="34"/>
      <c r="E271" s="3">
        <v>0</v>
      </c>
      <c r="F271" s="3">
        <v>0</v>
      </c>
      <c r="G271" s="2">
        <v>0</v>
      </c>
      <c r="H271" s="2">
        <v>0</v>
      </c>
      <c r="I271" s="22">
        <f t="shared" si="101"/>
        <v>0</v>
      </c>
      <c r="J271" s="2" t="s">
        <v>581</v>
      </c>
      <c r="K271" s="58"/>
      <c r="L271" s="2"/>
      <c r="M271" s="2">
        <v>10159.85</v>
      </c>
      <c r="N271" s="40">
        <v>12506.11</v>
      </c>
      <c r="O271" s="2">
        <v>1198.73</v>
      </c>
    </row>
    <row r="272" spans="1:15" ht="15.75" thickBot="1" x14ac:dyDescent="0.3">
      <c r="A272" s="33" t="s">
        <v>551</v>
      </c>
      <c r="B272" s="33" t="s">
        <v>552</v>
      </c>
      <c r="C272" s="34"/>
      <c r="D272" s="34"/>
      <c r="E272" s="3">
        <v>0</v>
      </c>
      <c r="F272" s="3">
        <v>0</v>
      </c>
      <c r="G272" s="2">
        <v>0</v>
      </c>
      <c r="H272" s="2">
        <v>16467.72</v>
      </c>
      <c r="I272" s="22">
        <f t="shared" si="101"/>
        <v>16467.72</v>
      </c>
      <c r="J272" s="2">
        <v>178391.98</v>
      </c>
      <c r="K272" s="58"/>
      <c r="L272" s="2">
        <v>64901.079999999994</v>
      </c>
      <c r="M272" s="2">
        <v>76770.490000000005</v>
      </c>
      <c r="N272" s="40"/>
      <c r="O272" s="2"/>
    </row>
    <row r="273" spans="1:15" ht="15.75" thickBot="1" x14ac:dyDescent="0.3">
      <c r="A273" s="29" t="s">
        <v>267</v>
      </c>
      <c r="B273" s="45"/>
      <c r="C273" s="30"/>
      <c r="D273" s="30"/>
      <c r="E273" s="4">
        <f>SUM(E269:E272)</f>
        <v>514.04</v>
      </c>
      <c r="F273" s="4">
        <f t="shared" ref="F273:I273" si="102">SUM(F269:F272)</f>
        <v>812.91</v>
      </c>
      <c r="G273" s="4">
        <v>0</v>
      </c>
      <c r="H273" s="4">
        <f>SUM(H269:H272)</f>
        <v>16467.72</v>
      </c>
      <c r="I273" s="4">
        <f t="shared" si="102"/>
        <v>17794.670000000002</v>
      </c>
      <c r="J273" s="4">
        <f>SUM(J269:J272)</f>
        <v>180379.7</v>
      </c>
      <c r="K273" s="64">
        <f t="shared" ref="K273" si="103">SUM(I273/J273)-1</f>
        <v>-0.90134882140285189</v>
      </c>
      <c r="L273" s="4">
        <f>SUM(L269:L272)</f>
        <v>12351.759999999995</v>
      </c>
      <c r="M273" s="4">
        <f t="shared" ref="M273" si="104">SUM(M269:M272)</f>
        <v>335704.96</v>
      </c>
      <c r="N273" s="63">
        <f t="shared" ref="N273" si="105">SUM(N269:N272)</f>
        <v>49563.66</v>
      </c>
      <c r="O273" s="4">
        <f t="shared" ref="O273" si="106">SUM(O269:O272)</f>
        <v>36840.890000000007</v>
      </c>
    </row>
    <row r="274" spans="1:15" ht="15.75" thickBot="1" x14ac:dyDescent="0.3">
      <c r="A274" s="35" t="s">
        <v>483</v>
      </c>
      <c r="B274" s="9"/>
      <c r="C274" s="27"/>
      <c r="D274" s="27"/>
      <c r="E274" s="10"/>
      <c r="F274" s="10"/>
      <c r="G274" s="10"/>
      <c r="H274" s="10"/>
      <c r="I274" s="10"/>
      <c r="J274" s="10"/>
      <c r="K274" s="10"/>
      <c r="L274" s="10"/>
      <c r="M274" s="10"/>
      <c r="N274" s="17"/>
      <c r="O274" s="10"/>
    </row>
    <row r="275" spans="1:15" x14ac:dyDescent="0.25">
      <c r="A275" s="36"/>
      <c r="B275" s="44" t="s">
        <v>52</v>
      </c>
      <c r="C275" s="31"/>
      <c r="D275" s="31"/>
      <c r="E275" s="12" t="s">
        <v>2</v>
      </c>
      <c r="F275" s="13" t="s">
        <v>3</v>
      </c>
      <c r="G275" s="14" t="s">
        <v>4</v>
      </c>
      <c r="H275" s="41" t="s">
        <v>402</v>
      </c>
      <c r="I275" s="52" t="s">
        <v>577</v>
      </c>
      <c r="J275" s="12" t="s">
        <v>578</v>
      </c>
      <c r="K275" s="59" t="s">
        <v>432</v>
      </c>
      <c r="L275" s="12" t="s">
        <v>578</v>
      </c>
      <c r="M275" s="12" t="s">
        <v>554</v>
      </c>
      <c r="N275" s="80" t="s">
        <v>502</v>
      </c>
      <c r="O275" s="12" t="s">
        <v>480</v>
      </c>
    </row>
    <row r="276" spans="1:15" ht="15.75" thickBot="1" x14ac:dyDescent="0.3">
      <c r="A276" s="37" t="s">
        <v>52</v>
      </c>
      <c r="B276" s="37" t="s">
        <v>53</v>
      </c>
      <c r="C276" s="32"/>
      <c r="D276" s="32"/>
      <c r="E276" s="15" t="s">
        <v>5</v>
      </c>
      <c r="F276" s="15" t="s">
        <v>5</v>
      </c>
      <c r="G276" s="15" t="s">
        <v>5</v>
      </c>
      <c r="H276" s="42" t="s">
        <v>563</v>
      </c>
      <c r="I276" s="15" t="s">
        <v>427</v>
      </c>
      <c r="J276" s="15" t="s">
        <v>427</v>
      </c>
      <c r="K276" s="60" t="s">
        <v>579</v>
      </c>
      <c r="L276" s="79" t="s">
        <v>428</v>
      </c>
      <c r="M276" s="15" t="s">
        <v>428</v>
      </c>
      <c r="N276" s="79" t="s">
        <v>428</v>
      </c>
      <c r="O276" s="15" t="s">
        <v>428</v>
      </c>
    </row>
    <row r="277" spans="1:15" ht="15.75" thickBot="1" x14ac:dyDescent="0.3">
      <c r="A277" s="33" t="s">
        <v>484</v>
      </c>
      <c r="B277" s="91" t="s">
        <v>293</v>
      </c>
      <c r="C277" s="92"/>
      <c r="D277" s="93"/>
      <c r="E277" s="3">
        <v>0</v>
      </c>
      <c r="F277" s="3">
        <v>0</v>
      </c>
      <c r="G277" s="2">
        <v>0</v>
      </c>
      <c r="H277" s="2">
        <v>0</v>
      </c>
      <c r="I277" s="22">
        <f>SUM(E277:H277)</f>
        <v>0</v>
      </c>
      <c r="J277" s="2">
        <v>0</v>
      </c>
      <c r="K277" s="58"/>
      <c r="L277" s="2">
        <v>90.72</v>
      </c>
      <c r="M277" s="2">
        <v>10722.39</v>
      </c>
      <c r="N277" s="40">
        <v>15096.63</v>
      </c>
      <c r="O277" s="2"/>
    </row>
    <row r="278" spans="1:15" ht="15.75" thickBot="1" x14ac:dyDescent="0.3">
      <c r="A278" s="29" t="s">
        <v>485</v>
      </c>
      <c r="B278" s="45"/>
      <c r="C278" s="30"/>
      <c r="D278" s="30"/>
      <c r="E278" s="4">
        <f>SUM(E277:E277)</f>
        <v>0</v>
      </c>
      <c r="F278" s="4">
        <f>SUM(F277:F277)</f>
        <v>0</v>
      </c>
      <c r="G278" s="4">
        <f>SUM(G277:G277)</f>
        <v>0</v>
      </c>
      <c r="H278" s="4">
        <v>0</v>
      </c>
      <c r="I278" s="4">
        <f>SUM(I277:I277)</f>
        <v>0</v>
      </c>
      <c r="J278" s="4">
        <f>SUM(J277)</f>
        <v>0</v>
      </c>
      <c r="K278" s="64" t="e">
        <f t="shared" ref="K278" si="107">SUM(I278/J278)-1</f>
        <v>#DIV/0!</v>
      </c>
      <c r="L278" s="4">
        <f>SUM(L277)</f>
        <v>90.72</v>
      </c>
      <c r="M278" s="4">
        <f>SUM(M277)</f>
        <v>10722.39</v>
      </c>
      <c r="N278" s="63">
        <f>SUM(N277)</f>
        <v>15096.63</v>
      </c>
      <c r="O278" s="4">
        <f>SUM(O277)</f>
        <v>0</v>
      </c>
    </row>
    <row r="279" spans="1:15" ht="15.75" thickBot="1" x14ac:dyDescent="0.3">
      <c r="A279" s="35" t="s">
        <v>421</v>
      </c>
      <c r="B279" s="9"/>
      <c r="C279" s="27"/>
      <c r="D279" s="27"/>
      <c r="E279" s="10"/>
      <c r="F279" s="10"/>
      <c r="G279" s="10"/>
      <c r="H279" s="10"/>
      <c r="I279" s="10"/>
      <c r="J279" s="10"/>
      <c r="K279" s="10"/>
      <c r="L279" s="10"/>
      <c r="M279" s="10"/>
      <c r="N279" s="17"/>
      <c r="O279" s="10"/>
    </row>
    <row r="280" spans="1:15" x14ac:dyDescent="0.25">
      <c r="A280" s="36"/>
      <c r="B280" s="44" t="s">
        <v>52</v>
      </c>
      <c r="C280" s="31"/>
      <c r="D280" s="31"/>
      <c r="E280" s="12" t="s">
        <v>2</v>
      </c>
      <c r="F280" s="13" t="s">
        <v>3</v>
      </c>
      <c r="G280" s="14" t="s">
        <v>4</v>
      </c>
      <c r="H280" s="41" t="s">
        <v>402</v>
      </c>
      <c r="I280" s="52" t="s">
        <v>577</v>
      </c>
      <c r="J280" s="12" t="s">
        <v>578</v>
      </c>
      <c r="K280" s="59" t="s">
        <v>432</v>
      </c>
      <c r="L280" s="12" t="s">
        <v>578</v>
      </c>
      <c r="M280" s="12" t="s">
        <v>554</v>
      </c>
      <c r="N280" s="80" t="s">
        <v>502</v>
      </c>
      <c r="O280" s="12" t="s">
        <v>480</v>
      </c>
    </row>
    <row r="281" spans="1:15" ht="15.75" thickBot="1" x14ac:dyDescent="0.3">
      <c r="A281" s="37" t="s">
        <v>52</v>
      </c>
      <c r="B281" s="37" t="s">
        <v>53</v>
      </c>
      <c r="C281" s="32"/>
      <c r="D281" s="32"/>
      <c r="E281" s="15" t="s">
        <v>5</v>
      </c>
      <c r="F281" s="15" t="s">
        <v>5</v>
      </c>
      <c r="G281" s="15" t="s">
        <v>5</v>
      </c>
      <c r="H281" s="42" t="s">
        <v>563</v>
      </c>
      <c r="I281" s="15" t="s">
        <v>427</v>
      </c>
      <c r="J281" s="15" t="s">
        <v>427</v>
      </c>
      <c r="K281" s="60" t="s">
        <v>579</v>
      </c>
      <c r="L281" s="79" t="s">
        <v>428</v>
      </c>
      <c r="M281" s="15" t="s">
        <v>428</v>
      </c>
      <c r="N281" s="79" t="s">
        <v>428</v>
      </c>
      <c r="O281" s="15" t="s">
        <v>428</v>
      </c>
    </row>
    <row r="282" spans="1:15" ht="15.75" thickBot="1" x14ac:dyDescent="0.3">
      <c r="A282" s="33" t="s">
        <v>422</v>
      </c>
      <c r="B282" s="91" t="s">
        <v>423</v>
      </c>
      <c r="C282" s="92"/>
      <c r="D282" s="93"/>
      <c r="E282" s="3">
        <v>0</v>
      </c>
      <c r="F282" s="3">
        <v>0</v>
      </c>
      <c r="G282" s="2">
        <v>0</v>
      </c>
      <c r="H282" s="2">
        <v>0</v>
      </c>
      <c r="I282" s="22">
        <f>SUM(E282:H282)</f>
        <v>0</v>
      </c>
      <c r="J282" s="2">
        <v>155.72999999999999</v>
      </c>
      <c r="K282" s="58"/>
      <c r="L282" s="2">
        <v>155.72999999999999</v>
      </c>
      <c r="M282" s="2">
        <v>5102.03</v>
      </c>
      <c r="N282" s="40">
        <v>19479.02</v>
      </c>
      <c r="O282" s="2">
        <v>9990.14</v>
      </c>
    </row>
    <row r="283" spans="1:15" ht="15.75" thickBot="1" x14ac:dyDescent="0.3">
      <c r="A283" s="29" t="s">
        <v>424</v>
      </c>
      <c r="B283" s="45"/>
      <c r="C283" s="30"/>
      <c r="D283" s="30"/>
      <c r="E283" s="4">
        <f>SUM(E282:E282)</f>
        <v>0</v>
      </c>
      <c r="F283" s="4">
        <f>SUM(F282:F282)</f>
        <v>0</v>
      </c>
      <c r="G283" s="4">
        <f>SUM(G282:G282)</f>
        <v>0</v>
      </c>
      <c r="H283" s="4">
        <v>0</v>
      </c>
      <c r="I283" s="4">
        <f>SUM(I282:I282)</f>
        <v>0</v>
      </c>
      <c r="J283" s="4">
        <f>SUM(J282)</f>
        <v>155.72999999999999</v>
      </c>
      <c r="K283" s="64">
        <f t="shared" ref="K283" si="108">SUM(I283/J283)-1</f>
        <v>-1</v>
      </c>
      <c r="L283" s="4">
        <f>SUM(L282)</f>
        <v>155.72999999999999</v>
      </c>
      <c r="M283" s="4">
        <f>SUM(M282)</f>
        <v>5102.03</v>
      </c>
      <c r="N283" s="63">
        <f>SUM(N282)</f>
        <v>19479.02</v>
      </c>
      <c r="O283" s="4">
        <f>SUM(O282)</f>
        <v>9990.14</v>
      </c>
    </row>
    <row r="284" spans="1:15" ht="15.75" thickBot="1" x14ac:dyDescent="0.3">
      <c r="A284" s="35" t="s">
        <v>546</v>
      </c>
      <c r="B284" s="9"/>
      <c r="C284" s="27"/>
      <c r="D284" s="27"/>
      <c r="E284" s="10"/>
      <c r="F284" s="10"/>
      <c r="G284" s="10"/>
      <c r="H284" s="10"/>
      <c r="I284" s="10"/>
      <c r="J284" s="10"/>
      <c r="K284" s="10"/>
      <c r="L284" s="10"/>
      <c r="M284" s="10"/>
      <c r="N284" s="17"/>
      <c r="O284" s="10"/>
    </row>
    <row r="285" spans="1:15" x14ac:dyDescent="0.25">
      <c r="A285" s="36"/>
      <c r="B285" s="44" t="s">
        <v>52</v>
      </c>
      <c r="C285" s="31"/>
      <c r="D285" s="31"/>
      <c r="E285" s="12" t="s">
        <v>2</v>
      </c>
      <c r="F285" s="13" t="s">
        <v>3</v>
      </c>
      <c r="G285" s="14" t="s">
        <v>4</v>
      </c>
      <c r="H285" s="41" t="s">
        <v>402</v>
      </c>
      <c r="I285" s="52" t="s">
        <v>577</v>
      </c>
      <c r="J285" s="12" t="s">
        <v>578</v>
      </c>
      <c r="K285" s="59" t="s">
        <v>432</v>
      </c>
      <c r="L285" s="12" t="s">
        <v>578</v>
      </c>
      <c r="M285" s="12" t="s">
        <v>554</v>
      </c>
      <c r="N285" s="80" t="s">
        <v>502</v>
      </c>
      <c r="O285" s="12" t="s">
        <v>480</v>
      </c>
    </row>
    <row r="286" spans="1:15" ht="15.75" thickBot="1" x14ac:dyDescent="0.3">
      <c r="A286" s="37" t="s">
        <v>52</v>
      </c>
      <c r="B286" s="37" t="s">
        <v>53</v>
      </c>
      <c r="C286" s="32"/>
      <c r="D286" s="32"/>
      <c r="E286" s="15" t="s">
        <v>5</v>
      </c>
      <c r="F286" s="15" t="s">
        <v>5</v>
      </c>
      <c r="G286" s="15" t="s">
        <v>5</v>
      </c>
      <c r="H286" s="42" t="s">
        <v>563</v>
      </c>
      <c r="I286" s="15" t="s">
        <v>427</v>
      </c>
      <c r="J286" s="15" t="s">
        <v>427</v>
      </c>
      <c r="K286" s="60" t="s">
        <v>579</v>
      </c>
      <c r="L286" s="79" t="s">
        <v>428</v>
      </c>
      <c r="M286" s="15" t="s">
        <v>428</v>
      </c>
      <c r="N286" s="79" t="s">
        <v>428</v>
      </c>
      <c r="O286" s="15" t="s">
        <v>428</v>
      </c>
    </row>
    <row r="287" spans="1:15" ht="15.75" thickBot="1" x14ac:dyDescent="0.3">
      <c r="A287" s="33" t="s">
        <v>321</v>
      </c>
      <c r="B287" s="33" t="s">
        <v>547</v>
      </c>
      <c r="C287" s="34"/>
      <c r="D287" s="34"/>
      <c r="E287" s="3">
        <v>0</v>
      </c>
      <c r="F287" s="3">
        <v>0</v>
      </c>
      <c r="G287" s="2">
        <v>0</v>
      </c>
      <c r="H287" s="2">
        <v>0</v>
      </c>
      <c r="I287" s="22">
        <f>SUM(E287:H287)</f>
        <v>0</v>
      </c>
      <c r="J287" s="2">
        <v>0</v>
      </c>
      <c r="K287" s="58"/>
      <c r="L287" s="2"/>
      <c r="M287" s="2">
        <v>2946.78</v>
      </c>
      <c r="N287" s="40">
        <v>6662.96</v>
      </c>
      <c r="O287" s="2">
        <v>3394.5</v>
      </c>
    </row>
    <row r="288" spans="1:15" ht="15.75" thickBot="1" x14ac:dyDescent="0.3">
      <c r="A288" s="29" t="s">
        <v>548</v>
      </c>
      <c r="B288" s="45"/>
      <c r="C288" s="30"/>
      <c r="D288" s="30"/>
      <c r="E288" s="4">
        <f>SUM(E287:E287)</f>
        <v>0</v>
      </c>
      <c r="F288" s="4">
        <f>SUM(F287:F287)</f>
        <v>0</v>
      </c>
      <c r="G288" s="4">
        <f>SUM(G287:G287)</f>
        <v>0</v>
      </c>
      <c r="H288" s="4">
        <v>0</v>
      </c>
      <c r="I288" s="4">
        <f>SUM(I287:I287)</f>
        <v>0</v>
      </c>
      <c r="J288" s="4">
        <f>SUM(J287)</f>
        <v>0</v>
      </c>
      <c r="K288" s="64" t="e">
        <f t="shared" ref="K288" si="109">SUM(I288/J288)-1</f>
        <v>#DIV/0!</v>
      </c>
      <c r="L288" s="4">
        <f>SUM(L287)</f>
        <v>0</v>
      </c>
      <c r="M288" s="4">
        <f>SUM(M287)</f>
        <v>2946.78</v>
      </c>
      <c r="N288" s="63">
        <f>SUM(N287)</f>
        <v>6662.96</v>
      </c>
      <c r="O288" s="4">
        <f>SUM(O287)</f>
        <v>3394.5</v>
      </c>
    </row>
    <row r="289" spans="1:15" ht="15.75" thickBot="1" x14ac:dyDescent="0.3">
      <c r="A289" s="35" t="s">
        <v>383</v>
      </c>
      <c r="B289" s="9"/>
      <c r="C289" s="27"/>
      <c r="D289" s="27"/>
      <c r="E289" s="10"/>
      <c r="F289" s="10"/>
      <c r="G289" s="10"/>
      <c r="H289" s="10"/>
      <c r="I289" s="10"/>
      <c r="J289" s="10"/>
      <c r="K289" s="10"/>
      <c r="L289" s="10"/>
      <c r="M289" s="10"/>
      <c r="N289" s="17"/>
      <c r="O289" s="10"/>
    </row>
    <row r="290" spans="1:15" x14ac:dyDescent="0.25">
      <c r="A290" s="36"/>
      <c r="B290" s="44" t="s">
        <v>52</v>
      </c>
      <c r="C290" s="31"/>
      <c r="D290" s="31"/>
      <c r="E290" s="12" t="s">
        <v>2</v>
      </c>
      <c r="F290" s="13" t="s">
        <v>3</v>
      </c>
      <c r="G290" s="14" t="s">
        <v>4</v>
      </c>
      <c r="H290" s="41" t="s">
        <v>402</v>
      </c>
      <c r="I290" s="52" t="s">
        <v>577</v>
      </c>
      <c r="J290" s="12" t="s">
        <v>578</v>
      </c>
      <c r="K290" s="59" t="s">
        <v>432</v>
      </c>
      <c r="L290" s="12" t="s">
        <v>578</v>
      </c>
      <c r="M290" s="12" t="s">
        <v>554</v>
      </c>
      <c r="N290" s="80" t="s">
        <v>502</v>
      </c>
      <c r="O290" s="12" t="s">
        <v>480</v>
      </c>
    </row>
    <row r="291" spans="1:15" ht="15.75" thickBot="1" x14ac:dyDescent="0.3">
      <c r="A291" s="37" t="s">
        <v>52</v>
      </c>
      <c r="B291" s="37" t="s">
        <v>53</v>
      </c>
      <c r="C291" s="32"/>
      <c r="D291" s="32"/>
      <c r="E291" s="15" t="s">
        <v>5</v>
      </c>
      <c r="F291" s="15" t="s">
        <v>5</v>
      </c>
      <c r="G291" s="15" t="s">
        <v>5</v>
      </c>
      <c r="H291" s="42" t="s">
        <v>563</v>
      </c>
      <c r="I291" s="15" t="s">
        <v>427</v>
      </c>
      <c r="J291" s="15" t="s">
        <v>427</v>
      </c>
      <c r="K291" s="60" t="s">
        <v>579</v>
      </c>
      <c r="L291" s="79" t="s">
        <v>428</v>
      </c>
      <c r="M291" s="15" t="s">
        <v>428</v>
      </c>
      <c r="N291" s="79" t="s">
        <v>428</v>
      </c>
      <c r="O291" s="15" t="s">
        <v>428</v>
      </c>
    </row>
    <row r="292" spans="1:15" ht="15.75" thickBot="1" x14ac:dyDescent="0.3">
      <c r="A292" s="33" t="s">
        <v>384</v>
      </c>
      <c r="B292" s="33" t="s">
        <v>385</v>
      </c>
      <c r="C292" s="34"/>
      <c r="D292" s="34"/>
      <c r="E292" s="3">
        <v>0</v>
      </c>
      <c r="F292" s="3">
        <v>0</v>
      </c>
      <c r="G292" s="2">
        <v>0</v>
      </c>
      <c r="H292" s="2">
        <v>0</v>
      </c>
      <c r="I292" s="22">
        <f>SUM(E292:H292)</f>
        <v>0</v>
      </c>
      <c r="J292" s="2">
        <v>0</v>
      </c>
      <c r="K292" s="58"/>
      <c r="L292" s="2"/>
      <c r="M292" s="2">
        <v>2876.78</v>
      </c>
      <c r="N292" s="40">
        <v>3695.79</v>
      </c>
      <c r="O292" s="2">
        <v>3422.51</v>
      </c>
    </row>
    <row r="293" spans="1:15" ht="15.75" thickBot="1" x14ac:dyDescent="0.3">
      <c r="A293" s="29" t="s">
        <v>386</v>
      </c>
      <c r="B293" s="45"/>
      <c r="C293" s="30"/>
      <c r="D293" s="30"/>
      <c r="E293" s="4">
        <f>SUM(E292:E292)</f>
        <v>0</v>
      </c>
      <c r="F293" s="4">
        <f>SUM(F292:F292)</f>
        <v>0</v>
      </c>
      <c r="G293" s="4">
        <f>SUM(G292:G292)</f>
        <v>0</v>
      </c>
      <c r="H293" s="4">
        <v>0</v>
      </c>
      <c r="I293" s="4">
        <f>SUM(I292:I292)</f>
        <v>0</v>
      </c>
      <c r="J293" s="4">
        <f>SUM(J292)</f>
        <v>0</v>
      </c>
      <c r="K293" s="64" t="e">
        <f t="shared" ref="K293" si="110">SUM(I293/J293)-1</f>
        <v>#DIV/0!</v>
      </c>
      <c r="L293" s="4">
        <f>SUM(L292)</f>
        <v>0</v>
      </c>
      <c r="M293" s="4">
        <f>SUM(M292)</f>
        <v>2876.78</v>
      </c>
      <c r="N293" s="63">
        <f>SUM(N292)</f>
        <v>3695.79</v>
      </c>
      <c r="O293" s="4">
        <f>SUM(O292)</f>
        <v>3422.51</v>
      </c>
    </row>
    <row r="294" spans="1:15" ht="15.75" thickBot="1" x14ac:dyDescent="0.3">
      <c r="A294" s="97" t="s">
        <v>340</v>
      </c>
      <c r="B294" s="97"/>
      <c r="C294" s="97"/>
      <c r="D294" s="97"/>
      <c r="E294" s="10"/>
      <c r="F294" s="10"/>
      <c r="G294" s="10"/>
      <c r="H294" s="10"/>
      <c r="I294" s="10"/>
      <c r="J294" s="10"/>
      <c r="K294" s="10"/>
      <c r="L294" s="10"/>
      <c r="M294" s="10"/>
      <c r="N294" s="17"/>
      <c r="O294" s="10"/>
    </row>
    <row r="295" spans="1:15" x14ac:dyDescent="0.25">
      <c r="A295" s="36"/>
      <c r="B295" s="44" t="s">
        <v>52</v>
      </c>
      <c r="C295" s="31"/>
      <c r="D295" s="31"/>
      <c r="E295" s="12" t="s">
        <v>2</v>
      </c>
      <c r="F295" s="13" t="s">
        <v>3</v>
      </c>
      <c r="G295" s="14" t="s">
        <v>4</v>
      </c>
      <c r="H295" s="41" t="s">
        <v>402</v>
      </c>
      <c r="I295" s="52" t="s">
        <v>577</v>
      </c>
      <c r="J295" s="12" t="s">
        <v>578</v>
      </c>
      <c r="K295" s="61" t="s">
        <v>432</v>
      </c>
      <c r="L295" s="12" t="s">
        <v>578</v>
      </c>
      <c r="M295" s="12" t="s">
        <v>554</v>
      </c>
      <c r="N295" s="80" t="s">
        <v>502</v>
      </c>
      <c r="O295" s="12" t="s">
        <v>480</v>
      </c>
    </row>
    <row r="296" spans="1:15" ht="15.75" thickBot="1" x14ac:dyDescent="0.3">
      <c r="A296" s="37" t="s">
        <v>52</v>
      </c>
      <c r="B296" s="37" t="s">
        <v>53</v>
      </c>
      <c r="C296" s="32"/>
      <c r="D296" s="32"/>
      <c r="E296" s="15" t="s">
        <v>5</v>
      </c>
      <c r="F296" s="15" t="s">
        <v>5</v>
      </c>
      <c r="G296" s="15" t="s">
        <v>5</v>
      </c>
      <c r="H296" s="42" t="s">
        <v>563</v>
      </c>
      <c r="I296" s="15" t="s">
        <v>427</v>
      </c>
      <c r="J296" s="15" t="s">
        <v>427</v>
      </c>
      <c r="K296" s="60" t="s">
        <v>579</v>
      </c>
      <c r="L296" s="79" t="s">
        <v>428</v>
      </c>
      <c r="M296" s="15" t="s">
        <v>428</v>
      </c>
      <c r="N296" s="79" t="s">
        <v>428</v>
      </c>
      <c r="O296" s="15" t="s">
        <v>428</v>
      </c>
    </row>
    <row r="297" spans="1:15" ht="15.75" thickBot="1" x14ac:dyDescent="0.3">
      <c r="A297" s="33" t="s">
        <v>289</v>
      </c>
      <c r="B297" s="91" t="s">
        <v>290</v>
      </c>
      <c r="C297" s="92"/>
      <c r="D297" s="93"/>
      <c r="E297" s="3">
        <v>1786.15</v>
      </c>
      <c r="F297" s="3">
        <v>969.03</v>
      </c>
      <c r="G297" s="2">
        <v>0</v>
      </c>
      <c r="H297" s="2">
        <v>0</v>
      </c>
      <c r="I297" s="22">
        <f t="shared" ref="I297:I299" si="111">SUM(E297:H297)</f>
        <v>2755.1800000000003</v>
      </c>
      <c r="J297" s="2">
        <v>0</v>
      </c>
      <c r="K297" s="58"/>
      <c r="L297" s="2">
        <v>-325</v>
      </c>
      <c r="M297" s="2">
        <v>13912.2</v>
      </c>
      <c r="N297" s="40">
        <v>18680.29</v>
      </c>
      <c r="O297" s="2">
        <v>20374.080000000002</v>
      </c>
    </row>
    <row r="298" spans="1:15" ht="15.75" thickBot="1" x14ac:dyDescent="0.3">
      <c r="A298" s="33" t="s">
        <v>472</v>
      </c>
      <c r="B298" s="88" t="s">
        <v>473</v>
      </c>
      <c r="C298" s="89"/>
      <c r="D298" s="90"/>
      <c r="E298" s="3">
        <v>0</v>
      </c>
      <c r="F298" s="3">
        <v>0</v>
      </c>
      <c r="G298" s="2">
        <v>0</v>
      </c>
      <c r="H298" s="2">
        <v>0</v>
      </c>
      <c r="I298" s="22">
        <f t="shared" si="111"/>
        <v>0</v>
      </c>
      <c r="J298" s="2">
        <v>0</v>
      </c>
      <c r="K298" s="58"/>
      <c r="L298" s="2"/>
      <c r="M298" s="2"/>
      <c r="N298" s="40"/>
      <c r="O298" s="2"/>
    </row>
    <row r="299" spans="1:15" ht="15.75" thickBot="1" x14ac:dyDescent="0.3">
      <c r="A299" s="33" t="s">
        <v>499</v>
      </c>
      <c r="B299" s="88" t="s">
        <v>500</v>
      </c>
      <c r="C299" s="89"/>
      <c r="D299" s="90"/>
      <c r="E299" s="3">
        <v>0</v>
      </c>
      <c r="F299" s="3">
        <v>0</v>
      </c>
      <c r="G299" s="2">
        <v>0</v>
      </c>
      <c r="H299" s="2">
        <v>0</v>
      </c>
      <c r="I299" s="22">
        <f t="shared" si="111"/>
        <v>0</v>
      </c>
      <c r="J299" s="2">
        <v>0</v>
      </c>
      <c r="K299" s="58"/>
      <c r="L299" s="2"/>
      <c r="M299" s="2"/>
      <c r="N299" s="40">
        <v>-500</v>
      </c>
      <c r="O299" s="2"/>
    </row>
    <row r="300" spans="1:15" ht="15.75" thickBot="1" x14ac:dyDescent="0.3">
      <c r="A300" s="29" t="s">
        <v>291</v>
      </c>
      <c r="B300" s="45"/>
      <c r="C300" s="30"/>
      <c r="D300" s="30"/>
      <c r="E300" s="4">
        <f>SUM(E297:E299)</f>
        <v>1786.15</v>
      </c>
      <c r="F300" s="4">
        <f t="shared" ref="F300:G300" si="112">SUM(F297:F299)</f>
        <v>969.03</v>
      </c>
      <c r="G300" s="4">
        <f t="shared" si="112"/>
        <v>0</v>
      </c>
      <c r="H300" s="4">
        <v>0</v>
      </c>
      <c r="I300" s="4">
        <f>SUM(I297:I299)</f>
        <v>2755.1800000000003</v>
      </c>
      <c r="J300" s="4">
        <f>SUM(J297:J299)</f>
        <v>0</v>
      </c>
      <c r="K300" s="64" t="e">
        <f t="shared" ref="K300" si="113">SUM(I300/J300)-1</f>
        <v>#DIV/0!</v>
      </c>
      <c r="L300" s="4">
        <f>SUM(L297:L299)</f>
        <v>-325</v>
      </c>
      <c r="M300" s="4">
        <f>SUM(M297:M299)</f>
        <v>13912.2</v>
      </c>
      <c r="N300" s="63">
        <f>SUM(N297:N299)</f>
        <v>18180.29</v>
      </c>
      <c r="O300" s="4">
        <f>SUM(O297:O299)</f>
        <v>20374.080000000002</v>
      </c>
    </row>
    <row r="301" spans="1:15" ht="15.75" thickBot="1" x14ac:dyDescent="0.3">
      <c r="A301" s="35" t="s">
        <v>38</v>
      </c>
      <c r="B301" s="9"/>
      <c r="C301" s="27"/>
      <c r="D301" s="27"/>
      <c r="E301" s="10"/>
      <c r="F301" s="10"/>
      <c r="G301" s="10"/>
      <c r="H301" s="10">
        <v>0</v>
      </c>
      <c r="I301" s="10"/>
      <c r="J301" s="10"/>
      <c r="K301" s="10"/>
      <c r="L301" s="10"/>
      <c r="M301" s="10"/>
      <c r="N301" s="17"/>
      <c r="O301" s="10"/>
    </row>
    <row r="302" spans="1:15" x14ac:dyDescent="0.25">
      <c r="A302" s="36"/>
      <c r="B302" s="44" t="s">
        <v>52</v>
      </c>
      <c r="C302" s="31"/>
      <c r="D302" s="31"/>
      <c r="E302" s="12" t="s">
        <v>2</v>
      </c>
      <c r="F302" s="13" t="s">
        <v>3</v>
      </c>
      <c r="G302" s="14" t="s">
        <v>4</v>
      </c>
      <c r="H302" s="41" t="s">
        <v>402</v>
      </c>
      <c r="I302" s="52" t="s">
        <v>577</v>
      </c>
      <c r="J302" s="12" t="s">
        <v>578</v>
      </c>
      <c r="K302" s="59" t="s">
        <v>432</v>
      </c>
      <c r="L302" s="12" t="s">
        <v>578</v>
      </c>
      <c r="M302" s="12" t="s">
        <v>554</v>
      </c>
      <c r="N302" s="80" t="s">
        <v>502</v>
      </c>
      <c r="O302" s="12" t="s">
        <v>480</v>
      </c>
    </row>
    <row r="303" spans="1:15" ht="15.75" thickBot="1" x14ac:dyDescent="0.3">
      <c r="A303" s="37" t="s">
        <v>52</v>
      </c>
      <c r="B303" s="37" t="s">
        <v>53</v>
      </c>
      <c r="C303" s="32"/>
      <c r="D303" s="32"/>
      <c r="E303" s="15" t="s">
        <v>5</v>
      </c>
      <c r="F303" s="15" t="s">
        <v>5</v>
      </c>
      <c r="G303" s="15" t="s">
        <v>5</v>
      </c>
      <c r="H303" s="42" t="s">
        <v>563</v>
      </c>
      <c r="I303" s="15" t="s">
        <v>427</v>
      </c>
      <c r="J303" s="15" t="s">
        <v>427</v>
      </c>
      <c r="K303" s="60" t="s">
        <v>579</v>
      </c>
      <c r="L303" s="79" t="s">
        <v>428</v>
      </c>
      <c r="M303" s="15" t="s">
        <v>428</v>
      </c>
      <c r="N303" s="79" t="s">
        <v>428</v>
      </c>
      <c r="O303" s="15" t="s">
        <v>428</v>
      </c>
    </row>
    <row r="304" spans="1:15" ht="15.75" thickBot="1" x14ac:dyDescent="0.3">
      <c r="A304" s="33" t="s">
        <v>210</v>
      </c>
      <c r="B304" s="33" t="s">
        <v>211</v>
      </c>
      <c r="C304" s="34"/>
      <c r="D304" s="34"/>
      <c r="E304" s="3">
        <v>0</v>
      </c>
      <c r="F304" s="3">
        <v>0</v>
      </c>
      <c r="G304" s="2">
        <v>0</v>
      </c>
      <c r="H304" s="2">
        <v>0</v>
      </c>
      <c r="I304" s="22">
        <f t="shared" ref="I304:I310" si="114">SUM(E304:H304)</f>
        <v>0</v>
      </c>
      <c r="J304" s="40">
        <v>0</v>
      </c>
      <c r="K304" s="58"/>
      <c r="L304" s="40">
        <v>0</v>
      </c>
      <c r="M304" s="40"/>
      <c r="N304" s="40"/>
      <c r="O304" s="40"/>
    </row>
    <row r="305" spans="1:15" ht="15.75" thickBot="1" x14ac:dyDescent="0.3">
      <c r="A305" s="33" t="s">
        <v>391</v>
      </c>
      <c r="B305" s="94" t="s">
        <v>395</v>
      </c>
      <c r="C305" s="95"/>
      <c r="D305" s="96"/>
      <c r="E305" s="3">
        <v>0</v>
      </c>
      <c r="F305" s="3">
        <v>0</v>
      </c>
      <c r="G305" s="2">
        <v>0</v>
      </c>
      <c r="H305" s="2">
        <v>0</v>
      </c>
      <c r="I305" s="22">
        <f t="shared" si="114"/>
        <v>0</v>
      </c>
      <c r="J305" s="2">
        <v>0</v>
      </c>
      <c r="K305" s="58"/>
      <c r="L305" s="2">
        <v>0</v>
      </c>
      <c r="M305" s="2"/>
      <c r="N305" s="40"/>
      <c r="O305" s="2">
        <v>6317.97</v>
      </c>
    </row>
    <row r="306" spans="1:15" ht="15.75" thickBot="1" x14ac:dyDescent="0.3">
      <c r="A306" s="33" t="s">
        <v>212</v>
      </c>
      <c r="B306" s="88" t="s">
        <v>213</v>
      </c>
      <c r="C306" s="89"/>
      <c r="D306" s="90"/>
      <c r="E306" s="3">
        <v>0</v>
      </c>
      <c r="F306" s="3">
        <v>0</v>
      </c>
      <c r="G306" s="2">
        <v>0</v>
      </c>
      <c r="H306" s="2">
        <v>0</v>
      </c>
      <c r="I306" s="22">
        <f t="shared" si="114"/>
        <v>0</v>
      </c>
      <c r="J306" s="2">
        <v>0</v>
      </c>
      <c r="K306" s="58"/>
      <c r="L306" s="2">
        <v>188.43</v>
      </c>
      <c r="M306" s="2">
        <v>17600.87</v>
      </c>
      <c r="N306" s="40">
        <v>40516.03</v>
      </c>
      <c r="O306" s="2">
        <v>29611.200000000001</v>
      </c>
    </row>
    <row r="307" spans="1:15" ht="15.75" thickBot="1" x14ac:dyDescent="0.3">
      <c r="A307" s="33" t="s">
        <v>214</v>
      </c>
      <c r="B307" s="33" t="s">
        <v>215</v>
      </c>
      <c r="C307" s="34"/>
      <c r="D307" s="34"/>
      <c r="E307" s="3">
        <v>0</v>
      </c>
      <c r="F307" s="3">
        <v>0</v>
      </c>
      <c r="G307" s="2">
        <v>0</v>
      </c>
      <c r="H307" s="2">
        <v>0</v>
      </c>
      <c r="I307" s="22">
        <f t="shared" si="114"/>
        <v>0</v>
      </c>
      <c r="J307" s="2">
        <v>0</v>
      </c>
      <c r="K307" s="58"/>
      <c r="L307" s="2">
        <v>0</v>
      </c>
      <c r="M307" s="2"/>
      <c r="N307" s="40"/>
      <c r="O307" s="2"/>
    </row>
    <row r="308" spans="1:15" ht="15.75" thickBot="1" x14ac:dyDescent="0.3">
      <c r="A308" s="33" t="s">
        <v>292</v>
      </c>
      <c r="B308" s="88" t="s">
        <v>293</v>
      </c>
      <c r="C308" s="89"/>
      <c r="D308" s="90"/>
      <c r="E308" s="3">
        <v>0</v>
      </c>
      <c r="F308" s="3">
        <v>0</v>
      </c>
      <c r="G308" s="2">
        <v>0</v>
      </c>
      <c r="H308" s="2">
        <v>0</v>
      </c>
      <c r="I308" s="22">
        <f t="shared" si="114"/>
        <v>0</v>
      </c>
      <c r="J308" s="2">
        <v>0</v>
      </c>
      <c r="K308" s="58"/>
      <c r="L308" s="2">
        <v>0</v>
      </c>
      <c r="M308" s="2"/>
      <c r="N308" s="40"/>
      <c r="O308" s="2">
        <v>13008.98</v>
      </c>
    </row>
    <row r="309" spans="1:15" ht="15.75" thickBot="1" x14ac:dyDescent="0.3">
      <c r="A309" s="33" t="s">
        <v>407</v>
      </c>
      <c r="B309" s="33" t="s">
        <v>406</v>
      </c>
      <c r="C309" s="34"/>
      <c r="D309" s="34"/>
      <c r="E309" s="3">
        <v>0</v>
      </c>
      <c r="F309" s="3">
        <v>0</v>
      </c>
      <c r="G309" s="2">
        <v>0</v>
      </c>
      <c r="H309" s="2">
        <v>-102214.97</v>
      </c>
      <c r="I309" s="22">
        <f t="shared" si="114"/>
        <v>-102214.97</v>
      </c>
      <c r="J309" s="2">
        <v>0</v>
      </c>
      <c r="K309" s="58"/>
      <c r="L309" s="2">
        <v>0</v>
      </c>
      <c r="M309" s="2"/>
      <c r="N309" s="40"/>
      <c r="O309" s="2">
        <v>6517.69</v>
      </c>
    </row>
    <row r="310" spans="1:15" ht="15.75" thickBot="1" x14ac:dyDescent="0.3">
      <c r="A310" s="33" t="s">
        <v>370</v>
      </c>
      <c r="B310" s="33" t="s">
        <v>371</v>
      </c>
      <c r="C310" s="34"/>
      <c r="D310" s="34"/>
      <c r="E310" s="3">
        <v>0</v>
      </c>
      <c r="F310" s="3">
        <v>0</v>
      </c>
      <c r="G310" s="2">
        <v>0</v>
      </c>
      <c r="H310" s="2">
        <v>0</v>
      </c>
      <c r="I310" s="22">
        <f t="shared" si="114"/>
        <v>0</v>
      </c>
      <c r="J310" s="2">
        <v>0</v>
      </c>
      <c r="K310" s="58"/>
      <c r="L310" s="2">
        <v>0</v>
      </c>
      <c r="M310" s="2"/>
      <c r="N310" s="40"/>
      <c r="O310" s="2"/>
    </row>
    <row r="311" spans="1:15" ht="15.75" thickBot="1" x14ac:dyDescent="0.3">
      <c r="A311" s="29" t="s">
        <v>39</v>
      </c>
      <c r="B311" s="45"/>
      <c r="C311" s="30"/>
      <c r="D311" s="30"/>
      <c r="E311" s="4">
        <f>SUM(E304:E310)</f>
        <v>0</v>
      </c>
      <c r="F311" s="4">
        <f t="shared" ref="F311:I311" si="115">SUM(F304:F310)</f>
        <v>0</v>
      </c>
      <c r="G311" s="4">
        <f t="shared" si="115"/>
        <v>0</v>
      </c>
      <c r="H311" s="4">
        <f>SUM(H304:H310)</f>
        <v>-102214.97</v>
      </c>
      <c r="I311" s="4">
        <f t="shared" si="115"/>
        <v>-102214.97</v>
      </c>
      <c r="J311" s="4">
        <f>SUM(J304:J310)</f>
        <v>0</v>
      </c>
      <c r="K311" s="64" t="e">
        <f t="shared" ref="K311" si="116">SUM(I311/J311)-1</f>
        <v>#DIV/0!</v>
      </c>
      <c r="L311" s="4">
        <f>SUM(L304:L310)</f>
        <v>188.43</v>
      </c>
      <c r="M311" s="4">
        <f>SUM(M304:M310)</f>
        <v>17600.87</v>
      </c>
      <c r="N311" s="63">
        <f>SUM(N304:N310)</f>
        <v>40516.03</v>
      </c>
      <c r="O311" s="4">
        <f>SUM(O304:O310)</f>
        <v>55455.839999999997</v>
      </c>
    </row>
    <row r="312" spans="1:15" ht="15.75" thickBot="1" x14ac:dyDescent="0.3">
      <c r="A312" s="35" t="s">
        <v>40</v>
      </c>
      <c r="B312" s="9"/>
      <c r="C312" s="27"/>
      <c r="D312" s="27"/>
      <c r="E312" s="10"/>
      <c r="F312" s="10"/>
      <c r="G312" s="10"/>
      <c r="H312" s="10"/>
      <c r="I312" s="10"/>
      <c r="J312" s="10"/>
      <c r="K312" s="10"/>
      <c r="L312" s="10"/>
      <c r="M312" s="10"/>
      <c r="N312" s="17"/>
      <c r="O312" s="10"/>
    </row>
    <row r="313" spans="1:15" x14ac:dyDescent="0.25">
      <c r="A313" s="36"/>
      <c r="B313" s="44" t="s">
        <v>52</v>
      </c>
      <c r="C313" s="31"/>
      <c r="D313" s="31"/>
      <c r="E313" s="12" t="s">
        <v>2</v>
      </c>
      <c r="F313" s="13" t="s">
        <v>3</v>
      </c>
      <c r="G313" s="14" t="s">
        <v>4</v>
      </c>
      <c r="H313" s="41" t="s">
        <v>402</v>
      </c>
      <c r="I313" s="52" t="s">
        <v>577</v>
      </c>
      <c r="J313" s="12" t="s">
        <v>578</v>
      </c>
      <c r="K313" s="59" t="s">
        <v>432</v>
      </c>
      <c r="L313" s="12" t="s">
        <v>578</v>
      </c>
      <c r="M313" s="12" t="s">
        <v>554</v>
      </c>
      <c r="N313" s="80" t="s">
        <v>502</v>
      </c>
      <c r="O313" s="12" t="s">
        <v>480</v>
      </c>
    </row>
    <row r="314" spans="1:15" ht="15.75" thickBot="1" x14ac:dyDescent="0.3">
      <c r="A314" s="37" t="s">
        <v>52</v>
      </c>
      <c r="B314" s="37" t="s">
        <v>53</v>
      </c>
      <c r="C314" s="32"/>
      <c r="D314" s="32"/>
      <c r="E314" s="15" t="s">
        <v>5</v>
      </c>
      <c r="F314" s="15" t="s">
        <v>5</v>
      </c>
      <c r="G314" s="15" t="s">
        <v>5</v>
      </c>
      <c r="H314" s="42" t="s">
        <v>563</v>
      </c>
      <c r="I314" s="15" t="s">
        <v>427</v>
      </c>
      <c r="J314" s="15" t="s">
        <v>427</v>
      </c>
      <c r="K314" s="60" t="s">
        <v>579</v>
      </c>
      <c r="L314" s="79" t="s">
        <v>428</v>
      </c>
      <c r="M314" s="15" t="s">
        <v>428</v>
      </c>
      <c r="N314" s="79" t="s">
        <v>428</v>
      </c>
      <c r="O314" s="15" t="s">
        <v>428</v>
      </c>
    </row>
    <row r="315" spans="1:15" ht="15.75" thickBot="1" x14ac:dyDescent="0.3">
      <c r="A315" s="33" t="s">
        <v>294</v>
      </c>
      <c r="B315" s="91" t="s">
        <v>295</v>
      </c>
      <c r="C315" s="92"/>
      <c r="D315" s="93"/>
      <c r="E315" s="3">
        <v>3668.87</v>
      </c>
      <c r="F315" s="3">
        <v>201.73</v>
      </c>
      <c r="G315" s="2">
        <v>0</v>
      </c>
      <c r="H315" s="2">
        <v>104.64</v>
      </c>
      <c r="I315" s="22">
        <f t="shared" ref="I315:I323" si="117">SUM(E315:H315)</f>
        <v>3975.24</v>
      </c>
      <c r="J315" s="2">
        <v>-249.71</v>
      </c>
      <c r="K315" s="58"/>
      <c r="L315" s="2">
        <v>1182.9099999999999</v>
      </c>
      <c r="M315" s="2">
        <v>47230.37</v>
      </c>
      <c r="N315" s="40">
        <v>68756.850000000006</v>
      </c>
      <c r="O315" s="2">
        <v>60286.239999999998</v>
      </c>
    </row>
    <row r="316" spans="1:15" ht="15.75" thickBot="1" x14ac:dyDescent="0.3">
      <c r="A316" s="33" t="s">
        <v>322</v>
      </c>
      <c r="B316" s="88" t="s">
        <v>323</v>
      </c>
      <c r="C316" s="89"/>
      <c r="D316" s="90"/>
      <c r="E316" s="3">
        <v>0</v>
      </c>
      <c r="F316" s="3">
        <v>0</v>
      </c>
      <c r="G316" s="2">
        <v>0</v>
      </c>
      <c r="H316" s="2">
        <v>0</v>
      </c>
      <c r="I316" s="22">
        <f t="shared" si="117"/>
        <v>0</v>
      </c>
      <c r="J316" s="2">
        <v>0</v>
      </c>
      <c r="K316" s="58"/>
      <c r="L316" s="2">
        <v>0</v>
      </c>
      <c r="M316" s="2"/>
      <c r="N316" s="40">
        <v>7155.94</v>
      </c>
      <c r="O316" s="2">
        <v>1513.29</v>
      </c>
    </row>
    <row r="317" spans="1:15" ht="15.75" thickBot="1" x14ac:dyDescent="0.3">
      <c r="A317" s="33" t="s">
        <v>216</v>
      </c>
      <c r="B317" s="88" t="s">
        <v>217</v>
      </c>
      <c r="C317" s="89"/>
      <c r="D317" s="90"/>
      <c r="E317" s="3">
        <v>12850.05</v>
      </c>
      <c r="F317" s="3">
        <v>6442.32</v>
      </c>
      <c r="G317" s="2">
        <v>0</v>
      </c>
      <c r="H317" s="2">
        <v>1653.64</v>
      </c>
      <c r="I317" s="22">
        <f t="shared" si="117"/>
        <v>20946.009999999998</v>
      </c>
      <c r="J317" s="2">
        <v>100</v>
      </c>
      <c r="K317" s="58"/>
      <c r="L317" s="2">
        <v>4089.6400000000003</v>
      </c>
      <c r="M317" s="2">
        <v>81323.350000000006</v>
      </c>
      <c r="N317" s="40">
        <v>174097.29</v>
      </c>
      <c r="O317" s="2">
        <v>168565.67</v>
      </c>
    </row>
    <row r="318" spans="1:15" ht="15.75" thickBot="1" x14ac:dyDescent="0.3">
      <c r="A318" s="33" t="s">
        <v>326</v>
      </c>
      <c r="B318" s="88" t="s">
        <v>327</v>
      </c>
      <c r="C318" s="89"/>
      <c r="D318" s="90"/>
      <c r="E318" s="3">
        <v>2487.48</v>
      </c>
      <c r="F318" s="3">
        <v>0</v>
      </c>
      <c r="G318" s="2">
        <v>0</v>
      </c>
      <c r="H318" s="2">
        <v>316.01</v>
      </c>
      <c r="I318" s="22">
        <f t="shared" si="117"/>
        <v>2803.49</v>
      </c>
      <c r="J318" s="2">
        <v>0</v>
      </c>
      <c r="K318" s="58"/>
      <c r="L318" s="2">
        <v>0</v>
      </c>
      <c r="M318" s="2">
        <v>19066.330000000002</v>
      </c>
      <c r="N318" s="40">
        <v>38467.589999999997</v>
      </c>
      <c r="O318" s="2">
        <v>45852.39</v>
      </c>
    </row>
    <row r="319" spans="1:15" ht="15.75" thickBot="1" x14ac:dyDescent="0.3">
      <c r="A319" s="33" t="s">
        <v>218</v>
      </c>
      <c r="B319" s="88" t="s">
        <v>219</v>
      </c>
      <c r="C319" s="89"/>
      <c r="D319" s="90"/>
      <c r="E319" s="3">
        <v>2545.63</v>
      </c>
      <c r="F319" s="3">
        <v>232.57</v>
      </c>
      <c r="G319" s="2">
        <v>0</v>
      </c>
      <c r="H319" s="2">
        <v>10654.08</v>
      </c>
      <c r="I319" s="22">
        <f t="shared" si="117"/>
        <v>13432.28</v>
      </c>
      <c r="J319" s="2">
        <v>0</v>
      </c>
      <c r="K319" s="58"/>
      <c r="L319" s="2">
        <v>8464.56</v>
      </c>
      <c r="M319" s="2">
        <v>58185.83</v>
      </c>
      <c r="N319" s="40">
        <v>82486.740000000005</v>
      </c>
      <c r="O319" s="2">
        <v>71124.850000000006</v>
      </c>
    </row>
    <row r="320" spans="1:15" ht="15.75" thickBot="1" x14ac:dyDescent="0.3">
      <c r="A320" s="33" t="s">
        <v>220</v>
      </c>
      <c r="B320" s="88" t="s">
        <v>221</v>
      </c>
      <c r="C320" s="89"/>
      <c r="D320" s="90"/>
      <c r="E320" s="5">
        <v>0</v>
      </c>
      <c r="F320" s="3">
        <v>0</v>
      </c>
      <c r="G320" s="2">
        <v>0</v>
      </c>
      <c r="H320" s="2">
        <v>0</v>
      </c>
      <c r="I320" s="22">
        <f t="shared" si="117"/>
        <v>0</v>
      </c>
      <c r="J320" s="2">
        <v>0</v>
      </c>
      <c r="K320" s="58"/>
      <c r="L320" s="2">
        <v>0</v>
      </c>
      <c r="M320" s="2">
        <v>3892.34</v>
      </c>
      <c r="N320" s="40">
        <v>4828.74</v>
      </c>
      <c r="O320" s="2">
        <v>6071.14</v>
      </c>
    </row>
    <row r="321" spans="1:15" ht="15.75" thickBot="1" x14ac:dyDescent="0.3">
      <c r="A321" s="33" t="s">
        <v>222</v>
      </c>
      <c r="B321" s="88" t="s">
        <v>223</v>
      </c>
      <c r="C321" s="89"/>
      <c r="D321" s="90"/>
      <c r="E321" s="3">
        <v>0</v>
      </c>
      <c r="F321" s="3">
        <v>0</v>
      </c>
      <c r="G321" s="2">
        <v>0</v>
      </c>
      <c r="H321" s="2">
        <v>0</v>
      </c>
      <c r="I321" s="22">
        <f t="shared" si="117"/>
        <v>0</v>
      </c>
      <c r="J321" s="2">
        <v>0</v>
      </c>
      <c r="K321" s="58"/>
      <c r="L321" s="2">
        <v>0</v>
      </c>
      <c r="M321" s="2"/>
      <c r="N321" s="40">
        <v>28876.55</v>
      </c>
      <c r="O321" s="2">
        <v>20567.96</v>
      </c>
    </row>
    <row r="322" spans="1:15" ht="15.75" thickBot="1" x14ac:dyDescent="0.3">
      <c r="A322" s="33" t="s">
        <v>510</v>
      </c>
      <c r="B322" s="88" t="s">
        <v>511</v>
      </c>
      <c r="C322" s="89"/>
      <c r="D322" s="90"/>
      <c r="E322" s="3">
        <v>0</v>
      </c>
      <c r="F322" s="3">
        <v>0</v>
      </c>
      <c r="G322" s="2">
        <v>0</v>
      </c>
      <c r="H322" s="2">
        <v>0</v>
      </c>
      <c r="I322" s="22">
        <f t="shared" si="117"/>
        <v>0</v>
      </c>
      <c r="J322" s="2">
        <v>0</v>
      </c>
      <c r="K322" s="58"/>
      <c r="L322" s="2">
        <v>0</v>
      </c>
      <c r="M322" s="2">
        <v>993.07</v>
      </c>
      <c r="N322" s="40"/>
      <c r="O322" s="2"/>
    </row>
    <row r="323" spans="1:15" ht="15.75" thickBot="1" x14ac:dyDescent="0.3">
      <c r="A323" s="33" t="s">
        <v>575</v>
      </c>
      <c r="B323" s="94" t="s">
        <v>576</v>
      </c>
      <c r="C323" s="95"/>
      <c r="D323" s="96"/>
      <c r="E323" s="3">
        <v>0</v>
      </c>
      <c r="F323" s="3">
        <v>0</v>
      </c>
      <c r="G323" s="2">
        <v>0</v>
      </c>
      <c r="H323" s="2">
        <v>0</v>
      </c>
      <c r="I323" s="22">
        <f t="shared" si="117"/>
        <v>0</v>
      </c>
      <c r="J323" s="2">
        <v>0</v>
      </c>
      <c r="K323" s="58"/>
      <c r="L323" s="2">
        <v>1516.13</v>
      </c>
      <c r="M323" s="2">
        <v>993.07</v>
      </c>
      <c r="N323" s="40"/>
      <c r="O323" s="2"/>
    </row>
    <row r="324" spans="1:15" ht="15.75" thickBot="1" x14ac:dyDescent="0.3">
      <c r="A324" s="29" t="s">
        <v>41</v>
      </c>
      <c r="B324" s="45"/>
      <c r="C324" s="30"/>
      <c r="D324" s="30"/>
      <c r="E324" s="4">
        <f>SUM(E315:E323)</f>
        <v>21552.03</v>
      </c>
      <c r="F324" s="4">
        <f t="shared" ref="F324:I324" si="118">SUM(F315:F323)</f>
        <v>6876.619999999999</v>
      </c>
      <c r="G324" s="4">
        <f t="shared" si="118"/>
        <v>0</v>
      </c>
      <c r="H324" s="4">
        <f>SUM(H315:H323)</f>
        <v>12728.369999999999</v>
      </c>
      <c r="I324" s="4">
        <f t="shared" si="118"/>
        <v>41157.019999999997</v>
      </c>
      <c r="J324" s="4">
        <f>SUM(J315:J323)</f>
        <v>-149.71</v>
      </c>
      <c r="K324" s="64">
        <f t="shared" ref="K324" si="119">SUM(I324/J324)-1</f>
        <v>-275.91162914968936</v>
      </c>
      <c r="L324" s="4">
        <f>SUM(L315:L323)</f>
        <v>15253.240000000002</v>
      </c>
      <c r="M324" s="4">
        <f>SUM(M315:M323)</f>
        <v>211684.36000000002</v>
      </c>
      <c r="N324" s="63">
        <f>SUM(N315:N323)</f>
        <v>404669.7</v>
      </c>
      <c r="O324" s="4">
        <f>SUM(O315:O323)</f>
        <v>373981.5400000001</v>
      </c>
    </row>
    <row r="325" spans="1:15" ht="15.75" thickBot="1" x14ac:dyDescent="0.3">
      <c r="A325" s="35" t="s">
        <v>487</v>
      </c>
      <c r="B325" s="9"/>
      <c r="C325" s="27"/>
      <c r="D325" s="27"/>
      <c r="E325" s="10"/>
      <c r="F325" s="10"/>
      <c r="G325" s="10"/>
      <c r="H325" s="10"/>
      <c r="I325" s="10"/>
      <c r="J325" s="10"/>
      <c r="K325" s="10"/>
      <c r="L325" s="10"/>
      <c r="M325" s="10"/>
      <c r="N325" s="17"/>
      <c r="O325" s="10"/>
    </row>
    <row r="326" spans="1:15" x14ac:dyDescent="0.25">
      <c r="A326" s="36"/>
      <c r="B326" s="44" t="s">
        <v>52</v>
      </c>
      <c r="C326" s="31"/>
      <c r="D326" s="31"/>
      <c r="E326" s="12" t="s">
        <v>2</v>
      </c>
      <c r="F326" s="13" t="s">
        <v>3</v>
      </c>
      <c r="G326" s="14" t="s">
        <v>4</v>
      </c>
      <c r="H326" s="41" t="s">
        <v>402</v>
      </c>
      <c r="I326" s="52" t="s">
        <v>577</v>
      </c>
      <c r="J326" s="12" t="s">
        <v>578</v>
      </c>
      <c r="K326" s="59" t="s">
        <v>432</v>
      </c>
      <c r="L326" s="12" t="s">
        <v>578</v>
      </c>
      <c r="M326" s="12" t="s">
        <v>554</v>
      </c>
      <c r="N326" s="80" t="s">
        <v>502</v>
      </c>
      <c r="O326" s="12" t="s">
        <v>480</v>
      </c>
    </row>
    <row r="327" spans="1:15" ht="15.75" thickBot="1" x14ac:dyDescent="0.3">
      <c r="A327" s="37" t="s">
        <v>52</v>
      </c>
      <c r="B327" s="37" t="s">
        <v>53</v>
      </c>
      <c r="C327" s="32"/>
      <c r="D327" s="32"/>
      <c r="E327" s="15" t="s">
        <v>5</v>
      </c>
      <c r="F327" s="15" t="s">
        <v>5</v>
      </c>
      <c r="G327" s="15" t="s">
        <v>5</v>
      </c>
      <c r="H327" s="42" t="s">
        <v>563</v>
      </c>
      <c r="I327" s="15" t="s">
        <v>427</v>
      </c>
      <c r="J327" s="15" t="s">
        <v>427</v>
      </c>
      <c r="K327" s="60" t="s">
        <v>579</v>
      </c>
      <c r="L327" s="79" t="s">
        <v>428</v>
      </c>
      <c r="M327" s="15" t="s">
        <v>428</v>
      </c>
      <c r="N327" s="79" t="s">
        <v>428</v>
      </c>
      <c r="O327" s="15" t="s">
        <v>428</v>
      </c>
    </row>
    <row r="328" spans="1:15" ht="15.75" thickBot="1" x14ac:dyDescent="0.3">
      <c r="A328" s="33" t="s">
        <v>488</v>
      </c>
      <c r="B328" s="33" t="s">
        <v>489</v>
      </c>
      <c r="C328" s="34"/>
      <c r="D328" s="34"/>
      <c r="E328" s="3">
        <v>0</v>
      </c>
      <c r="F328" s="3">
        <v>0</v>
      </c>
      <c r="G328" s="2">
        <v>0</v>
      </c>
      <c r="H328" s="2">
        <v>0</v>
      </c>
      <c r="I328" s="22">
        <f>SUM(E328:H328)</f>
        <v>0</v>
      </c>
      <c r="J328" s="2">
        <v>0</v>
      </c>
      <c r="K328" s="58"/>
      <c r="L328" s="2"/>
      <c r="M328" s="2">
        <v>2762.83</v>
      </c>
      <c r="N328" s="40">
        <v>7264.95</v>
      </c>
      <c r="O328" s="2">
        <v>0</v>
      </c>
    </row>
    <row r="329" spans="1:15" ht="15.75" thickBot="1" x14ac:dyDescent="0.3">
      <c r="A329" s="29" t="s">
        <v>490</v>
      </c>
      <c r="B329" s="45"/>
      <c r="C329" s="30"/>
      <c r="D329" s="30"/>
      <c r="E329" s="4">
        <f>SUM(E328)</f>
        <v>0</v>
      </c>
      <c r="F329" s="4">
        <f t="shared" ref="F329:G329" si="120">SUM(F328)</f>
        <v>0</v>
      </c>
      <c r="G329" s="4">
        <f t="shared" si="120"/>
        <v>0</v>
      </c>
      <c r="H329" s="4">
        <v>0</v>
      </c>
      <c r="I329" s="4">
        <f t="shared" ref="I329" si="121">SUM(I328)</f>
        <v>0</v>
      </c>
      <c r="J329" s="4">
        <f>SUM(J328)</f>
        <v>0</v>
      </c>
      <c r="K329" s="64" t="e">
        <f t="shared" ref="K329" si="122">SUM(I329/J329)-1</f>
        <v>#DIV/0!</v>
      </c>
      <c r="L329" s="4">
        <f>SUM(L328)</f>
        <v>0</v>
      </c>
      <c r="M329" s="4">
        <f>SUM(M328)</f>
        <v>2762.83</v>
      </c>
      <c r="N329" s="63">
        <f>SUM(N328)</f>
        <v>7264.95</v>
      </c>
      <c r="O329" s="4">
        <f>SUM(O328)</f>
        <v>0</v>
      </c>
    </row>
    <row r="330" spans="1:15" ht="15.75" thickBot="1" x14ac:dyDescent="0.3">
      <c r="A330" s="35" t="s">
        <v>491</v>
      </c>
      <c r="B330" s="9"/>
      <c r="C330" s="27"/>
      <c r="D330" s="27"/>
      <c r="E330" s="10"/>
      <c r="F330" s="10"/>
      <c r="G330" s="10"/>
      <c r="H330" s="10"/>
      <c r="I330" s="10"/>
      <c r="J330" s="10"/>
      <c r="K330" s="10"/>
      <c r="L330" s="10"/>
      <c r="M330" s="10"/>
      <c r="N330" s="17"/>
      <c r="O330" s="10"/>
    </row>
    <row r="331" spans="1:15" x14ac:dyDescent="0.25">
      <c r="A331" s="36"/>
      <c r="B331" s="44" t="s">
        <v>52</v>
      </c>
      <c r="C331" s="31"/>
      <c r="D331" s="31"/>
      <c r="E331" s="12" t="s">
        <v>2</v>
      </c>
      <c r="F331" s="13" t="s">
        <v>3</v>
      </c>
      <c r="G331" s="14" t="s">
        <v>4</v>
      </c>
      <c r="H331" s="41" t="s">
        <v>402</v>
      </c>
      <c r="I331" s="52" t="s">
        <v>577</v>
      </c>
      <c r="J331" s="12" t="s">
        <v>578</v>
      </c>
      <c r="K331" s="59" t="s">
        <v>432</v>
      </c>
      <c r="L331" s="12" t="s">
        <v>578</v>
      </c>
      <c r="M331" s="12" t="s">
        <v>554</v>
      </c>
      <c r="N331" s="80" t="s">
        <v>502</v>
      </c>
      <c r="O331" s="12" t="s">
        <v>480</v>
      </c>
    </row>
    <row r="332" spans="1:15" ht="15.75" thickBot="1" x14ac:dyDescent="0.3">
      <c r="A332" s="37" t="s">
        <v>52</v>
      </c>
      <c r="B332" s="37" t="s">
        <v>53</v>
      </c>
      <c r="C332" s="32"/>
      <c r="D332" s="32"/>
      <c r="E332" s="15" t="s">
        <v>5</v>
      </c>
      <c r="F332" s="15" t="s">
        <v>5</v>
      </c>
      <c r="G332" s="15" t="s">
        <v>5</v>
      </c>
      <c r="H332" s="42" t="s">
        <v>563</v>
      </c>
      <c r="I332" s="15" t="s">
        <v>427</v>
      </c>
      <c r="J332" s="15" t="s">
        <v>427</v>
      </c>
      <c r="K332" s="60" t="s">
        <v>579</v>
      </c>
      <c r="L332" s="79" t="s">
        <v>428</v>
      </c>
      <c r="M332" s="15" t="s">
        <v>428</v>
      </c>
      <c r="N332" s="79" t="s">
        <v>428</v>
      </c>
      <c r="O332" s="15" t="s">
        <v>428</v>
      </c>
    </row>
    <row r="333" spans="1:15" ht="15.75" thickBot="1" x14ac:dyDescent="0.3">
      <c r="A333" s="33" t="s">
        <v>492</v>
      </c>
      <c r="B333" s="91" t="s">
        <v>520</v>
      </c>
      <c r="C333" s="92"/>
      <c r="D333" s="93"/>
      <c r="E333" s="3">
        <v>0</v>
      </c>
      <c r="F333" s="3">
        <v>0</v>
      </c>
      <c r="G333" s="2">
        <v>0</v>
      </c>
      <c r="H333" s="2">
        <v>0</v>
      </c>
      <c r="I333" s="22">
        <f>SUM(E333:H333)</f>
        <v>0</v>
      </c>
      <c r="J333" s="2">
        <v>0</v>
      </c>
      <c r="K333" s="58"/>
      <c r="L333" s="2"/>
      <c r="M333" s="2">
        <v>799.36</v>
      </c>
      <c r="N333" s="40">
        <v>6413.16</v>
      </c>
      <c r="O333" s="2">
        <v>0</v>
      </c>
    </row>
    <row r="334" spans="1:15" ht="15.75" thickBot="1" x14ac:dyDescent="0.3">
      <c r="A334" s="29" t="s">
        <v>493</v>
      </c>
      <c r="B334" s="45"/>
      <c r="C334" s="30"/>
      <c r="D334" s="30"/>
      <c r="E334" s="4">
        <f>SUM(E333)</f>
        <v>0</v>
      </c>
      <c r="F334" s="4">
        <f t="shared" ref="F334:G334" si="123">SUM(F333)</f>
        <v>0</v>
      </c>
      <c r="G334" s="4">
        <f t="shared" si="123"/>
        <v>0</v>
      </c>
      <c r="H334" s="4">
        <v>0</v>
      </c>
      <c r="I334" s="4">
        <f t="shared" ref="I334" si="124">SUM(I333)</f>
        <v>0</v>
      </c>
      <c r="J334" s="4">
        <f>SUM(J333)</f>
        <v>0</v>
      </c>
      <c r="K334" s="64"/>
      <c r="L334" s="4">
        <f>SUM(L333)</f>
        <v>0</v>
      </c>
      <c r="M334" s="4">
        <f>SUM(M333)</f>
        <v>799.36</v>
      </c>
      <c r="N334" s="63">
        <f>SUM(N333)</f>
        <v>6413.16</v>
      </c>
      <c r="O334" s="4">
        <f>SUM(O333)</f>
        <v>0</v>
      </c>
    </row>
    <row r="335" spans="1:15" ht="15.75" thickBot="1" x14ac:dyDescent="0.3">
      <c r="A335" s="35" t="s">
        <v>341</v>
      </c>
      <c r="B335" s="9"/>
      <c r="C335" s="27"/>
      <c r="D335" s="27"/>
      <c r="E335" s="10"/>
      <c r="F335" s="10"/>
      <c r="G335" s="10"/>
      <c r="H335" s="10"/>
      <c r="I335" s="10"/>
      <c r="J335" s="10"/>
      <c r="K335" s="10"/>
      <c r="L335" s="10"/>
      <c r="M335" s="10"/>
      <c r="N335" s="17"/>
      <c r="O335" s="10"/>
    </row>
    <row r="336" spans="1:15" x14ac:dyDescent="0.25">
      <c r="A336" s="36"/>
      <c r="B336" s="44" t="s">
        <v>52</v>
      </c>
      <c r="C336" s="31"/>
      <c r="D336" s="31"/>
      <c r="E336" s="12" t="s">
        <v>2</v>
      </c>
      <c r="F336" s="13" t="s">
        <v>3</v>
      </c>
      <c r="G336" s="14" t="s">
        <v>4</v>
      </c>
      <c r="H336" s="41" t="s">
        <v>402</v>
      </c>
      <c r="I336" s="52" t="s">
        <v>577</v>
      </c>
      <c r="J336" s="12" t="s">
        <v>578</v>
      </c>
      <c r="K336" s="59" t="s">
        <v>432</v>
      </c>
      <c r="L336" s="12" t="s">
        <v>578</v>
      </c>
      <c r="M336" s="12" t="s">
        <v>554</v>
      </c>
      <c r="N336" s="80" t="s">
        <v>502</v>
      </c>
      <c r="O336" s="12" t="s">
        <v>480</v>
      </c>
    </row>
    <row r="337" spans="1:15" ht="15.75" thickBot="1" x14ac:dyDescent="0.3">
      <c r="A337" s="37" t="s">
        <v>52</v>
      </c>
      <c r="B337" s="37" t="s">
        <v>53</v>
      </c>
      <c r="C337" s="32"/>
      <c r="D337" s="32"/>
      <c r="E337" s="15" t="s">
        <v>5</v>
      </c>
      <c r="F337" s="15" t="s">
        <v>5</v>
      </c>
      <c r="G337" s="15" t="s">
        <v>5</v>
      </c>
      <c r="H337" s="42" t="s">
        <v>563</v>
      </c>
      <c r="I337" s="15" t="s">
        <v>427</v>
      </c>
      <c r="J337" s="15" t="s">
        <v>427</v>
      </c>
      <c r="K337" s="60" t="s">
        <v>579</v>
      </c>
      <c r="L337" s="79" t="s">
        <v>428</v>
      </c>
      <c r="M337" s="15" t="s">
        <v>428</v>
      </c>
      <c r="N337" s="79" t="s">
        <v>428</v>
      </c>
      <c r="O337" s="15" t="s">
        <v>428</v>
      </c>
    </row>
    <row r="338" spans="1:15" ht="15.75" thickBot="1" x14ac:dyDescent="0.3">
      <c r="A338" s="33" t="s">
        <v>296</v>
      </c>
      <c r="B338" s="91" t="s">
        <v>299</v>
      </c>
      <c r="C338" s="92"/>
      <c r="D338" s="93"/>
      <c r="E338" s="5">
        <v>794.72</v>
      </c>
      <c r="F338" s="3">
        <v>0</v>
      </c>
      <c r="G338" s="2">
        <v>0</v>
      </c>
      <c r="H338" s="2">
        <v>0</v>
      </c>
      <c r="I338" s="22">
        <f t="shared" ref="I338:I346" si="125">SUM(E338:H338)</f>
        <v>794.72</v>
      </c>
      <c r="J338" s="2">
        <v>0</v>
      </c>
      <c r="K338" s="58"/>
      <c r="L338" s="2">
        <v>494.65</v>
      </c>
      <c r="M338" s="2">
        <v>1807.57</v>
      </c>
      <c r="N338" s="40">
        <v>3237.15</v>
      </c>
      <c r="O338" s="2">
        <v>4713.7700000000004</v>
      </c>
    </row>
    <row r="339" spans="1:15" ht="15.75" thickBot="1" x14ac:dyDescent="0.3">
      <c r="A339" s="33" t="s">
        <v>297</v>
      </c>
      <c r="B339" s="88" t="s">
        <v>300</v>
      </c>
      <c r="C339" s="89"/>
      <c r="D339" s="90"/>
      <c r="E339" s="3">
        <v>239.98</v>
      </c>
      <c r="F339" s="3">
        <v>0</v>
      </c>
      <c r="G339" s="2">
        <v>0</v>
      </c>
      <c r="H339" s="2">
        <v>0</v>
      </c>
      <c r="I339" s="22">
        <f t="shared" si="125"/>
        <v>239.98</v>
      </c>
      <c r="J339" s="2">
        <v>0</v>
      </c>
      <c r="K339" s="58"/>
      <c r="L339" s="2">
        <v>1969.03</v>
      </c>
      <c r="M339" s="2">
        <v>1917.97</v>
      </c>
      <c r="N339" s="40">
        <v>5287.95</v>
      </c>
      <c r="O339" s="2">
        <v>4733.8999999999996</v>
      </c>
    </row>
    <row r="340" spans="1:15" ht="15.75" thickBot="1" x14ac:dyDescent="0.3">
      <c r="A340" s="33" t="s">
        <v>298</v>
      </c>
      <c r="B340" s="88" t="s">
        <v>301</v>
      </c>
      <c r="C340" s="89"/>
      <c r="D340" s="90"/>
      <c r="E340" s="3">
        <v>0</v>
      </c>
      <c r="F340" s="3">
        <v>0</v>
      </c>
      <c r="G340" s="2">
        <v>0</v>
      </c>
      <c r="H340" s="2">
        <v>0</v>
      </c>
      <c r="I340" s="22">
        <f t="shared" si="125"/>
        <v>0</v>
      </c>
      <c r="J340" s="2">
        <v>0</v>
      </c>
      <c r="K340" s="58"/>
      <c r="L340" s="2">
        <v>214.64</v>
      </c>
      <c r="M340" s="2">
        <v>1792.02</v>
      </c>
      <c r="N340" s="40">
        <v>11672.72</v>
      </c>
      <c r="O340" s="2">
        <v>7000.82</v>
      </c>
    </row>
    <row r="341" spans="1:15" ht="15.75" thickBot="1" x14ac:dyDescent="0.3">
      <c r="A341" s="33" t="s">
        <v>525</v>
      </c>
      <c r="B341" s="88" t="s">
        <v>223</v>
      </c>
      <c r="C341" s="89"/>
      <c r="D341" s="90"/>
      <c r="E341" s="3">
        <v>0</v>
      </c>
      <c r="F341" s="3">
        <v>0</v>
      </c>
      <c r="G341" s="2">
        <v>0</v>
      </c>
      <c r="H341" s="2">
        <v>0</v>
      </c>
      <c r="I341" s="22">
        <f t="shared" si="125"/>
        <v>0</v>
      </c>
      <c r="J341" s="2">
        <v>0</v>
      </c>
      <c r="K341" s="58"/>
      <c r="L341" s="2">
        <v>1157.51</v>
      </c>
      <c r="M341" s="2">
        <v>17004.87</v>
      </c>
      <c r="N341" s="40"/>
      <c r="O341" s="2"/>
    </row>
    <row r="342" spans="1:15" ht="15.75" thickBot="1" x14ac:dyDescent="0.3">
      <c r="A342" s="33" t="s">
        <v>224</v>
      </c>
      <c r="B342" s="88" t="s">
        <v>225</v>
      </c>
      <c r="C342" s="89"/>
      <c r="D342" s="90"/>
      <c r="E342" s="3">
        <v>0</v>
      </c>
      <c r="F342" s="3">
        <v>0</v>
      </c>
      <c r="G342" s="2">
        <v>0</v>
      </c>
      <c r="H342" s="2">
        <v>0</v>
      </c>
      <c r="I342" s="22">
        <f t="shared" si="125"/>
        <v>0</v>
      </c>
      <c r="J342" s="2">
        <v>0</v>
      </c>
      <c r="K342" s="58"/>
      <c r="L342" s="2">
        <v>2739.2</v>
      </c>
      <c r="M342" s="2">
        <v>752.28</v>
      </c>
      <c r="N342" s="40">
        <v>6778.73</v>
      </c>
      <c r="O342" s="2">
        <v>2995.26</v>
      </c>
    </row>
    <row r="343" spans="1:15" ht="15.75" thickBot="1" x14ac:dyDescent="0.3">
      <c r="A343" s="33" t="s">
        <v>226</v>
      </c>
      <c r="B343" s="88" t="s">
        <v>227</v>
      </c>
      <c r="C343" s="89"/>
      <c r="D343" s="90"/>
      <c r="E343" s="3">
        <v>783.16</v>
      </c>
      <c r="F343" s="3">
        <v>0</v>
      </c>
      <c r="G343" s="2">
        <v>0</v>
      </c>
      <c r="H343" s="2">
        <v>0</v>
      </c>
      <c r="I343" s="22">
        <f t="shared" si="125"/>
        <v>783.16</v>
      </c>
      <c r="J343" s="2">
        <v>0</v>
      </c>
      <c r="K343" s="58"/>
      <c r="L343" s="2">
        <v>2000</v>
      </c>
      <c r="M343" s="2">
        <v>10677.53</v>
      </c>
      <c r="N343" s="40">
        <v>8021.31</v>
      </c>
      <c r="O343" s="2">
        <v>8833.91</v>
      </c>
    </row>
    <row r="344" spans="1:15" ht="15.75" thickBot="1" x14ac:dyDescent="0.3">
      <c r="A344" s="33" t="s">
        <v>308</v>
      </c>
      <c r="B344" s="88" t="s">
        <v>309</v>
      </c>
      <c r="C344" s="89"/>
      <c r="D344" s="90"/>
      <c r="E344" s="3">
        <v>0</v>
      </c>
      <c r="F344" s="5">
        <v>0</v>
      </c>
      <c r="G344" s="2">
        <v>0</v>
      </c>
      <c r="H344" s="2">
        <v>0</v>
      </c>
      <c r="I344" s="22">
        <f t="shared" si="125"/>
        <v>0</v>
      </c>
      <c r="J344" s="2">
        <v>0</v>
      </c>
      <c r="K344" s="58"/>
      <c r="L344" s="2">
        <v>0</v>
      </c>
      <c r="M344" s="2">
        <v>1236.77</v>
      </c>
      <c r="N344" s="40">
        <v>2675.68</v>
      </c>
      <c r="O344" s="2">
        <v>994.65</v>
      </c>
    </row>
    <row r="345" spans="1:15" ht="15.75" thickBot="1" x14ac:dyDescent="0.3">
      <c r="A345" s="33" t="s">
        <v>353</v>
      </c>
      <c r="B345" s="88" t="s">
        <v>354</v>
      </c>
      <c r="C345" s="89"/>
      <c r="D345" s="90"/>
      <c r="E345" s="3">
        <v>0</v>
      </c>
      <c r="F345" s="5">
        <v>0</v>
      </c>
      <c r="G345" s="2">
        <v>0</v>
      </c>
      <c r="H345" s="2">
        <v>0</v>
      </c>
      <c r="I345" s="22">
        <f t="shared" si="125"/>
        <v>0</v>
      </c>
      <c r="J345" s="2">
        <v>0</v>
      </c>
      <c r="K345" s="58"/>
      <c r="L345" s="2">
        <v>2590.3000000000002</v>
      </c>
      <c r="M345" s="2">
        <v>2271.59</v>
      </c>
      <c r="N345" s="40">
        <v>18540.810000000001</v>
      </c>
      <c r="O345" s="2">
        <v>10235.85</v>
      </c>
    </row>
    <row r="346" spans="1:15" ht="15.75" thickBot="1" x14ac:dyDescent="0.3">
      <c r="A346" s="33" t="s">
        <v>228</v>
      </c>
      <c r="B346" s="88" t="s">
        <v>229</v>
      </c>
      <c r="C346" s="89"/>
      <c r="D346" s="90"/>
      <c r="E346" s="5">
        <v>358.65</v>
      </c>
      <c r="F346" s="3">
        <v>1466.08</v>
      </c>
      <c r="G346" s="2">
        <v>0</v>
      </c>
      <c r="H346" s="2">
        <v>359.23</v>
      </c>
      <c r="I346" s="22">
        <f t="shared" si="125"/>
        <v>2183.96</v>
      </c>
      <c r="J346" s="2">
        <v>0</v>
      </c>
      <c r="K346" s="58"/>
      <c r="L346" s="2">
        <v>2320</v>
      </c>
      <c r="M346" s="2">
        <v>7590.65</v>
      </c>
      <c r="N346" s="40">
        <v>15810.96</v>
      </c>
      <c r="O346" s="2">
        <v>17682.060000000001</v>
      </c>
    </row>
    <row r="347" spans="1:15" ht="15.75" thickBot="1" x14ac:dyDescent="0.3">
      <c r="A347" s="29" t="s">
        <v>342</v>
      </c>
      <c r="B347" s="45"/>
      <c r="C347" s="30"/>
      <c r="D347" s="30"/>
      <c r="E347" s="4">
        <f t="shared" ref="E347:J347" si="126">SUM(E338:E346)</f>
        <v>2176.5100000000002</v>
      </c>
      <c r="F347" s="4">
        <f t="shared" si="126"/>
        <v>1466.08</v>
      </c>
      <c r="G347" s="4">
        <v>0</v>
      </c>
      <c r="H347" s="4">
        <f>SUM(H338:H346)</f>
        <v>359.23</v>
      </c>
      <c r="I347" s="4">
        <f t="shared" si="126"/>
        <v>4001.82</v>
      </c>
      <c r="J347" s="63">
        <f t="shared" si="126"/>
        <v>0</v>
      </c>
      <c r="K347" s="64">
        <v>1</v>
      </c>
      <c r="L347" s="63">
        <f t="shared" ref="L347" si="127">SUM(L338:L346)</f>
        <v>13485.329999999998</v>
      </c>
      <c r="M347" s="4">
        <f t="shared" ref="M347" si="128">SUM(M338:M346)</f>
        <v>45051.249999999993</v>
      </c>
      <c r="N347" s="63">
        <f t="shared" ref="N347" si="129">SUM(N338:N346)</f>
        <v>72025.31</v>
      </c>
      <c r="O347" s="4">
        <f t="shared" ref="O347" si="130">SUM(O338:O346)</f>
        <v>57190.22</v>
      </c>
    </row>
    <row r="348" spans="1:15" ht="15.75" thickBot="1" x14ac:dyDescent="0.3">
      <c r="A348" s="35" t="s">
        <v>532</v>
      </c>
      <c r="B348" s="9"/>
      <c r="C348" s="27"/>
      <c r="D348" s="27"/>
      <c r="E348" s="10"/>
      <c r="F348" s="10"/>
      <c r="G348" s="10"/>
      <c r="H348" s="10"/>
      <c r="I348" s="10"/>
      <c r="J348" s="10"/>
      <c r="K348" s="10"/>
      <c r="L348" s="10"/>
      <c r="M348" s="10"/>
      <c r="N348" s="17"/>
      <c r="O348" s="10"/>
    </row>
    <row r="349" spans="1:15" x14ac:dyDescent="0.25">
      <c r="A349" s="36"/>
      <c r="B349" s="44" t="s">
        <v>52</v>
      </c>
      <c r="C349" s="31"/>
      <c r="D349" s="31"/>
      <c r="E349" s="12" t="s">
        <v>2</v>
      </c>
      <c r="F349" s="13" t="s">
        <v>3</v>
      </c>
      <c r="G349" s="14" t="s">
        <v>4</v>
      </c>
      <c r="H349" s="41" t="s">
        <v>402</v>
      </c>
      <c r="I349" s="52" t="s">
        <v>577</v>
      </c>
      <c r="J349" s="12" t="s">
        <v>578</v>
      </c>
      <c r="K349" s="59" t="s">
        <v>432</v>
      </c>
      <c r="L349" s="12" t="s">
        <v>578</v>
      </c>
      <c r="M349" s="12" t="s">
        <v>554</v>
      </c>
      <c r="N349" s="80" t="s">
        <v>502</v>
      </c>
      <c r="O349" s="12" t="s">
        <v>480</v>
      </c>
    </row>
    <row r="350" spans="1:15" ht="15.75" thickBot="1" x14ac:dyDescent="0.3">
      <c r="A350" s="37" t="s">
        <v>52</v>
      </c>
      <c r="B350" s="37" t="s">
        <v>53</v>
      </c>
      <c r="C350" s="32"/>
      <c r="D350" s="32"/>
      <c r="E350" s="15" t="s">
        <v>5</v>
      </c>
      <c r="F350" s="15" t="s">
        <v>5</v>
      </c>
      <c r="G350" s="15" t="s">
        <v>5</v>
      </c>
      <c r="H350" s="42" t="s">
        <v>563</v>
      </c>
      <c r="I350" s="15" t="s">
        <v>427</v>
      </c>
      <c r="J350" s="15" t="s">
        <v>427</v>
      </c>
      <c r="K350" s="60" t="s">
        <v>579</v>
      </c>
      <c r="L350" s="79" t="s">
        <v>428</v>
      </c>
      <c r="M350" s="15" t="s">
        <v>428</v>
      </c>
      <c r="N350" s="79" t="s">
        <v>428</v>
      </c>
      <c r="O350" s="15" t="s">
        <v>428</v>
      </c>
    </row>
    <row r="351" spans="1:15" ht="15.75" thickBot="1" x14ac:dyDescent="0.3">
      <c r="A351" s="33" t="s">
        <v>530</v>
      </c>
      <c r="B351" s="98" t="s">
        <v>531</v>
      </c>
      <c r="C351" s="99"/>
      <c r="D351" s="100"/>
      <c r="E351" s="3">
        <v>2334.9</v>
      </c>
      <c r="F351" s="3">
        <v>0</v>
      </c>
      <c r="G351" s="2">
        <v>0</v>
      </c>
      <c r="H351" s="2">
        <v>0</v>
      </c>
      <c r="I351" s="22">
        <f t="shared" ref="I351:I353" si="131">SUM(E351:H351)</f>
        <v>2334.9</v>
      </c>
      <c r="J351" s="2">
        <v>0</v>
      </c>
      <c r="K351" s="58"/>
      <c r="L351" s="2">
        <v>0</v>
      </c>
      <c r="M351" s="2">
        <v>4002</v>
      </c>
      <c r="N351" s="40"/>
      <c r="O351" s="2">
        <v>0</v>
      </c>
    </row>
    <row r="352" spans="1:15" ht="15.75" thickBot="1" x14ac:dyDescent="0.3">
      <c r="A352" s="33" t="s">
        <v>553</v>
      </c>
      <c r="B352" s="108" t="s">
        <v>254</v>
      </c>
      <c r="C352" s="109"/>
      <c r="D352" s="110"/>
      <c r="E352" s="3">
        <v>5396.16</v>
      </c>
      <c r="F352" s="3">
        <v>0</v>
      </c>
      <c r="G352" s="2">
        <v>0</v>
      </c>
      <c r="H352" s="2">
        <v>0</v>
      </c>
      <c r="I352" s="22">
        <f t="shared" si="131"/>
        <v>5396.16</v>
      </c>
      <c r="J352" s="2">
        <v>0</v>
      </c>
      <c r="K352" s="58"/>
      <c r="L352" s="2">
        <v>5114.8500000000004</v>
      </c>
      <c r="M352" s="2">
        <v>8922.6200000000008</v>
      </c>
      <c r="N352" s="40"/>
      <c r="O352" s="2">
        <v>0</v>
      </c>
    </row>
    <row r="353" spans="1:19" ht="15.75" thickBot="1" x14ac:dyDescent="0.3">
      <c r="A353" s="33" t="s">
        <v>569</v>
      </c>
      <c r="B353" s="108" t="s">
        <v>531</v>
      </c>
      <c r="C353" s="109"/>
      <c r="D353" s="110"/>
      <c r="E353" s="3">
        <v>0</v>
      </c>
      <c r="F353" s="3">
        <v>0</v>
      </c>
      <c r="G353" s="2">
        <v>0</v>
      </c>
      <c r="H353" s="2">
        <v>0</v>
      </c>
      <c r="I353" s="22">
        <f t="shared" si="131"/>
        <v>0</v>
      </c>
      <c r="J353" s="2">
        <v>0</v>
      </c>
      <c r="K353" s="58"/>
      <c r="L353" s="2">
        <v>311.18</v>
      </c>
      <c r="M353" s="2">
        <v>8922.6200000000008</v>
      </c>
      <c r="N353" s="40"/>
      <c r="O353" s="2">
        <v>0</v>
      </c>
    </row>
    <row r="354" spans="1:19" ht="15.75" thickBot="1" x14ac:dyDescent="0.3">
      <c r="A354" s="29" t="s">
        <v>533</v>
      </c>
      <c r="B354" s="45"/>
      <c r="C354" s="30"/>
      <c r="D354" s="30"/>
      <c r="E354" s="4">
        <f>SUM(E351:E353)</f>
        <v>7731.0599999999995</v>
      </c>
      <c r="F354" s="4">
        <f>SUM(F351:F352)</f>
        <v>0</v>
      </c>
      <c r="G354" s="4">
        <f>SUM(G351:G352)</f>
        <v>0</v>
      </c>
      <c r="H354" s="4">
        <f>SUM(H351:H352)</f>
        <v>0</v>
      </c>
      <c r="I354" s="4">
        <f>SUM(I351:I353)</f>
        <v>7731.0599999999995</v>
      </c>
      <c r="J354" s="4">
        <f>SUM(J351:J353)</f>
        <v>0</v>
      </c>
      <c r="K354" s="64">
        <v>1</v>
      </c>
      <c r="L354" s="4">
        <f>SUM(L351:L353)</f>
        <v>5426.0300000000007</v>
      </c>
      <c r="M354" s="4">
        <f>SUM(M351:M352)</f>
        <v>12924.62</v>
      </c>
      <c r="N354" s="63">
        <f>SUM(N352)</f>
        <v>0</v>
      </c>
      <c r="O354" s="4">
        <f>SUM(O352)</f>
        <v>0</v>
      </c>
    </row>
    <row r="355" spans="1:19" ht="15.75" thickBot="1" x14ac:dyDescent="0.3">
      <c r="A355" s="104" t="s">
        <v>542</v>
      </c>
      <c r="B355" s="104"/>
      <c r="C355" s="104"/>
      <c r="D355" s="104"/>
      <c r="E355" s="17"/>
      <c r="F355" s="17"/>
      <c r="G355" s="18"/>
      <c r="H355" s="18"/>
      <c r="I355" s="17"/>
      <c r="J355" s="17"/>
      <c r="K355" s="17"/>
      <c r="L355" s="17"/>
      <c r="M355" s="18"/>
      <c r="N355" s="18"/>
      <c r="O355" s="18"/>
    </row>
    <row r="356" spans="1:19" x14ac:dyDescent="0.25">
      <c r="A356" s="36"/>
      <c r="B356" s="44" t="s">
        <v>52</v>
      </c>
      <c r="C356" s="31"/>
      <c r="D356" s="31"/>
      <c r="E356" s="12" t="s">
        <v>2</v>
      </c>
      <c r="F356" s="13" t="s">
        <v>3</v>
      </c>
      <c r="G356" s="14" t="s">
        <v>4</v>
      </c>
      <c r="H356" s="41" t="s">
        <v>402</v>
      </c>
      <c r="I356" s="52" t="s">
        <v>577</v>
      </c>
      <c r="J356" s="12" t="s">
        <v>578</v>
      </c>
      <c r="K356" s="59" t="s">
        <v>432</v>
      </c>
      <c r="L356" s="12" t="s">
        <v>578</v>
      </c>
      <c r="M356" s="12" t="s">
        <v>554</v>
      </c>
      <c r="N356" s="80" t="s">
        <v>502</v>
      </c>
      <c r="O356" s="12" t="s">
        <v>480</v>
      </c>
    </row>
    <row r="357" spans="1:19" ht="15.75" thickBot="1" x14ac:dyDescent="0.3">
      <c r="A357" s="37" t="s">
        <v>52</v>
      </c>
      <c r="B357" s="37" t="s">
        <v>53</v>
      </c>
      <c r="C357" s="32"/>
      <c r="D357" s="32"/>
      <c r="E357" s="15" t="s">
        <v>5</v>
      </c>
      <c r="F357" s="15" t="s">
        <v>5</v>
      </c>
      <c r="G357" s="15" t="s">
        <v>5</v>
      </c>
      <c r="H357" s="42" t="s">
        <v>563</v>
      </c>
      <c r="I357" s="15" t="s">
        <v>427</v>
      </c>
      <c r="J357" s="15" t="s">
        <v>427</v>
      </c>
      <c r="K357" s="60" t="s">
        <v>579</v>
      </c>
      <c r="L357" s="79" t="s">
        <v>428</v>
      </c>
      <c r="M357" s="15" t="s">
        <v>428</v>
      </c>
      <c r="N357" s="79" t="s">
        <v>428</v>
      </c>
      <c r="O357" s="15" t="s">
        <v>428</v>
      </c>
    </row>
    <row r="358" spans="1:19" ht="15.75" thickBot="1" x14ac:dyDescent="0.3">
      <c r="A358" s="33" t="s">
        <v>230</v>
      </c>
      <c r="B358" s="91" t="s">
        <v>526</v>
      </c>
      <c r="C358" s="92"/>
      <c r="D358" s="93"/>
      <c r="E358" s="5">
        <v>2303.42</v>
      </c>
      <c r="F358" s="3">
        <v>4113.18</v>
      </c>
      <c r="G358" s="2">
        <v>9903.73</v>
      </c>
      <c r="H358" s="2">
        <v>1710.71</v>
      </c>
      <c r="I358" s="22">
        <f t="shared" ref="I358:I360" si="132">SUM(E358:H358)</f>
        <v>18031.04</v>
      </c>
      <c r="J358" s="2">
        <v>0</v>
      </c>
      <c r="K358" s="58"/>
      <c r="L358" s="2">
        <v>7304.45</v>
      </c>
      <c r="M358" s="2">
        <v>98044.59</v>
      </c>
      <c r="N358" s="40">
        <v>219402.53</v>
      </c>
      <c r="O358" s="2">
        <v>136048.99</v>
      </c>
    </row>
    <row r="359" spans="1:19" ht="15.75" thickBot="1" x14ac:dyDescent="0.3">
      <c r="A359" s="65" t="s">
        <v>439</v>
      </c>
      <c r="B359" s="105" t="s">
        <v>528</v>
      </c>
      <c r="C359" s="106"/>
      <c r="D359" s="107"/>
      <c r="E359" s="56">
        <v>0</v>
      </c>
      <c r="F359" s="56">
        <v>10235.790000000001</v>
      </c>
      <c r="G359" s="66">
        <v>0</v>
      </c>
      <c r="H359" s="66">
        <v>6949.68</v>
      </c>
      <c r="I359" s="22">
        <f t="shared" si="132"/>
        <v>17185.47</v>
      </c>
      <c r="J359" s="66">
        <v>0</v>
      </c>
      <c r="K359" s="58"/>
      <c r="L359" s="66">
        <v>7920.93</v>
      </c>
      <c r="M359" s="66">
        <v>45851.77</v>
      </c>
      <c r="N359" s="40">
        <v>52588.37</v>
      </c>
      <c r="O359" s="66">
        <v>25579.72</v>
      </c>
    </row>
    <row r="360" spans="1:19" s="67" customFormat="1" ht="15.75" thickBot="1" x14ac:dyDescent="0.3">
      <c r="A360" s="65" t="s">
        <v>517</v>
      </c>
      <c r="B360" s="105" t="s">
        <v>269</v>
      </c>
      <c r="C360" s="106"/>
      <c r="D360" s="107"/>
      <c r="E360" s="56">
        <v>829.81</v>
      </c>
      <c r="F360" s="56">
        <v>244.39</v>
      </c>
      <c r="G360" s="66">
        <v>0</v>
      </c>
      <c r="H360" s="66">
        <v>0</v>
      </c>
      <c r="I360" s="22">
        <f t="shared" si="132"/>
        <v>1074.1999999999998</v>
      </c>
      <c r="J360" s="66">
        <v>49.45</v>
      </c>
      <c r="K360" s="58"/>
      <c r="L360" s="66">
        <v>601.95000000000005</v>
      </c>
      <c r="M360" s="66">
        <v>596.42999999999995</v>
      </c>
      <c r="N360" s="40">
        <v>1918.73</v>
      </c>
      <c r="O360" s="66">
        <v>6379.93</v>
      </c>
      <c r="S360" s="68"/>
    </row>
    <row r="361" spans="1:19" ht="15.75" thickBot="1" x14ac:dyDescent="0.3">
      <c r="A361" s="29" t="s">
        <v>543</v>
      </c>
      <c r="B361" s="45"/>
      <c r="C361" s="30"/>
      <c r="D361" s="30"/>
      <c r="E361" s="4">
        <f>SUM(E358:E360)</f>
        <v>3133.23</v>
      </c>
      <c r="F361" s="4">
        <f t="shared" ref="F361:I361" si="133">SUM(F358:F360)</f>
        <v>14593.36</v>
      </c>
      <c r="G361" s="4">
        <f>SUM(G358:G360)</f>
        <v>9903.73</v>
      </c>
      <c r="H361" s="4">
        <f>SUM(H358:H360)</f>
        <v>8660.39</v>
      </c>
      <c r="I361" s="4">
        <f t="shared" si="133"/>
        <v>36290.71</v>
      </c>
      <c r="J361" s="4">
        <f>SUM(J358:J360)</f>
        <v>49.45</v>
      </c>
      <c r="K361" s="64">
        <v>1</v>
      </c>
      <c r="L361" s="4">
        <f>SUM(L358:L360)</f>
        <v>15827.330000000002</v>
      </c>
      <c r="M361" s="4">
        <f>SUM(M358:M360)</f>
        <v>144492.78999999998</v>
      </c>
      <c r="N361" s="63">
        <f>SUM(N358:N360)</f>
        <v>273909.63</v>
      </c>
      <c r="O361" s="4">
        <f>SUM(O358:O360)</f>
        <v>168008.63999999998</v>
      </c>
    </row>
    <row r="362" spans="1:19" ht="15.75" thickBot="1" x14ac:dyDescent="0.3">
      <c r="A362" s="97" t="s">
        <v>42</v>
      </c>
      <c r="B362" s="97"/>
      <c r="C362" s="97"/>
      <c r="D362" s="97"/>
      <c r="E362" s="10"/>
      <c r="F362" s="10"/>
      <c r="G362" s="10"/>
      <c r="H362" s="10"/>
      <c r="I362" s="10"/>
      <c r="J362" s="10"/>
      <c r="K362" s="10"/>
      <c r="L362" s="10"/>
      <c r="M362" s="10"/>
      <c r="N362" s="17"/>
      <c r="O362" s="10"/>
    </row>
    <row r="363" spans="1:19" x14ac:dyDescent="0.25">
      <c r="A363" s="36"/>
      <c r="B363" s="44" t="s">
        <v>52</v>
      </c>
      <c r="C363" s="31"/>
      <c r="D363" s="31"/>
      <c r="E363" s="12" t="s">
        <v>2</v>
      </c>
      <c r="F363" s="13" t="s">
        <v>3</v>
      </c>
      <c r="G363" s="14" t="s">
        <v>4</v>
      </c>
      <c r="H363" s="41" t="s">
        <v>402</v>
      </c>
      <c r="I363" s="52" t="s">
        <v>577</v>
      </c>
      <c r="J363" s="12" t="s">
        <v>578</v>
      </c>
      <c r="K363" s="59" t="s">
        <v>432</v>
      </c>
      <c r="L363" s="12" t="s">
        <v>578</v>
      </c>
      <c r="M363" s="12" t="s">
        <v>554</v>
      </c>
      <c r="N363" s="80" t="s">
        <v>502</v>
      </c>
      <c r="O363" s="12" t="s">
        <v>480</v>
      </c>
    </row>
    <row r="364" spans="1:19" ht="15.75" thickBot="1" x14ac:dyDescent="0.3">
      <c r="A364" s="37" t="s">
        <v>52</v>
      </c>
      <c r="B364" s="37" t="s">
        <v>53</v>
      </c>
      <c r="C364" s="32"/>
      <c r="D364" s="32"/>
      <c r="E364" s="15" t="s">
        <v>5</v>
      </c>
      <c r="F364" s="15" t="s">
        <v>5</v>
      </c>
      <c r="G364" s="15" t="s">
        <v>5</v>
      </c>
      <c r="H364" s="42" t="s">
        <v>563</v>
      </c>
      <c r="I364" s="15" t="s">
        <v>427</v>
      </c>
      <c r="J364" s="15" t="s">
        <v>427</v>
      </c>
      <c r="K364" s="60" t="s">
        <v>579</v>
      </c>
      <c r="L364" s="79" t="s">
        <v>428</v>
      </c>
      <c r="M364" s="15" t="s">
        <v>428</v>
      </c>
      <c r="N364" s="79" t="s">
        <v>428</v>
      </c>
      <c r="O364" s="15" t="s">
        <v>428</v>
      </c>
    </row>
    <row r="365" spans="1:19" ht="15.75" thickBot="1" x14ac:dyDescent="0.3">
      <c r="A365" s="33" t="s">
        <v>231</v>
      </c>
      <c r="B365" s="33" t="s">
        <v>232</v>
      </c>
      <c r="C365" s="34"/>
      <c r="D365" s="34"/>
      <c r="E365" s="3">
        <v>1936.27</v>
      </c>
      <c r="F365" s="3">
        <v>3665.41</v>
      </c>
      <c r="G365" s="2">
        <v>0</v>
      </c>
      <c r="H365" s="2">
        <v>0</v>
      </c>
      <c r="I365" s="22">
        <f>SUM(E365:H365)</f>
        <v>5601.68</v>
      </c>
      <c r="J365" s="2">
        <v>0</v>
      </c>
      <c r="K365" s="58"/>
      <c r="L365" s="2"/>
      <c r="M365" s="2">
        <v>22433.52</v>
      </c>
      <c r="N365" s="40">
        <v>35646.019999999997</v>
      </c>
      <c r="O365" s="2">
        <v>29994.7</v>
      </c>
    </row>
    <row r="366" spans="1:19" ht="15.75" thickBot="1" x14ac:dyDescent="0.3">
      <c r="A366" s="29" t="s">
        <v>43</v>
      </c>
      <c r="B366" s="45"/>
      <c r="C366" s="30"/>
      <c r="D366" s="30"/>
      <c r="E366" s="4">
        <f>SUM(E365)</f>
        <v>1936.27</v>
      </c>
      <c r="F366" s="4">
        <f t="shared" ref="F366:I366" si="134">SUM(F365)</f>
        <v>3665.41</v>
      </c>
      <c r="G366" s="4">
        <f t="shared" si="134"/>
        <v>0</v>
      </c>
      <c r="H366" s="4">
        <v>0</v>
      </c>
      <c r="I366" s="4">
        <f t="shared" si="134"/>
        <v>5601.68</v>
      </c>
      <c r="J366" s="4">
        <f>SUM(J365)</f>
        <v>0</v>
      </c>
      <c r="K366" s="64" t="e">
        <f>SUM(I366/J366)-1</f>
        <v>#DIV/0!</v>
      </c>
      <c r="L366" s="4">
        <f>SUM(L365)</f>
        <v>0</v>
      </c>
      <c r="M366" s="4">
        <f>SUM(M365)</f>
        <v>22433.52</v>
      </c>
      <c r="N366" s="63">
        <f>SUM(N365)</f>
        <v>35646.019999999997</v>
      </c>
      <c r="O366" s="4">
        <f>SUM(O365)</f>
        <v>29994.7</v>
      </c>
    </row>
    <row r="367" spans="1:19" ht="15.75" thickBot="1" x14ac:dyDescent="0.3">
      <c r="A367" s="97" t="s">
        <v>544</v>
      </c>
      <c r="B367" s="97"/>
      <c r="C367" s="97"/>
      <c r="D367" s="97"/>
      <c r="E367" s="10"/>
      <c r="F367" s="10"/>
      <c r="G367" s="10"/>
      <c r="H367" s="10"/>
      <c r="I367" s="10"/>
      <c r="J367" s="10"/>
      <c r="K367" s="10"/>
      <c r="L367" s="10"/>
      <c r="M367" s="10"/>
      <c r="N367" s="17"/>
      <c r="O367" s="10"/>
    </row>
    <row r="368" spans="1:19" x14ac:dyDescent="0.25">
      <c r="A368" s="36"/>
      <c r="B368" s="44" t="s">
        <v>52</v>
      </c>
      <c r="C368" s="31"/>
      <c r="D368" s="31"/>
      <c r="E368" s="12" t="s">
        <v>2</v>
      </c>
      <c r="F368" s="13" t="s">
        <v>3</v>
      </c>
      <c r="G368" s="14" t="s">
        <v>4</v>
      </c>
      <c r="H368" s="41" t="s">
        <v>402</v>
      </c>
      <c r="I368" s="52" t="s">
        <v>577</v>
      </c>
      <c r="J368" s="12" t="s">
        <v>578</v>
      </c>
      <c r="K368" s="59" t="s">
        <v>432</v>
      </c>
      <c r="L368" s="12" t="s">
        <v>578</v>
      </c>
      <c r="M368" s="12" t="s">
        <v>554</v>
      </c>
      <c r="N368" s="80" t="s">
        <v>502</v>
      </c>
      <c r="O368" s="12" t="s">
        <v>480</v>
      </c>
    </row>
    <row r="369" spans="1:15" ht="15.75" thickBot="1" x14ac:dyDescent="0.3">
      <c r="A369" s="37" t="s">
        <v>52</v>
      </c>
      <c r="B369" s="37" t="s">
        <v>53</v>
      </c>
      <c r="C369" s="32"/>
      <c r="D369" s="32"/>
      <c r="E369" s="15" t="s">
        <v>5</v>
      </c>
      <c r="F369" s="15" t="s">
        <v>5</v>
      </c>
      <c r="G369" s="15" t="s">
        <v>5</v>
      </c>
      <c r="H369" s="42" t="s">
        <v>563</v>
      </c>
      <c r="I369" s="15" t="s">
        <v>427</v>
      </c>
      <c r="J369" s="15" t="s">
        <v>427</v>
      </c>
      <c r="K369" s="60" t="s">
        <v>579</v>
      </c>
      <c r="L369" s="79" t="s">
        <v>428</v>
      </c>
      <c r="M369" s="15" t="s">
        <v>428</v>
      </c>
      <c r="N369" s="79" t="s">
        <v>428</v>
      </c>
      <c r="O369" s="15" t="s">
        <v>428</v>
      </c>
    </row>
    <row r="370" spans="1:15" ht="15.75" thickBot="1" x14ac:dyDescent="0.3">
      <c r="A370" s="33" t="s">
        <v>233</v>
      </c>
      <c r="B370" s="91" t="s">
        <v>234</v>
      </c>
      <c r="C370" s="92"/>
      <c r="D370" s="93"/>
      <c r="E370" s="3">
        <v>9238.76</v>
      </c>
      <c r="F370" s="3">
        <v>5711.79</v>
      </c>
      <c r="G370" s="2">
        <v>0</v>
      </c>
      <c r="H370" s="2">
        <v>695.52</v>
      </c>
      <c r="I370" s="22">
        <f t="shared" ref="I370:I371" si="135">SUM(E370:H370)</f>
        <v>15646.07</v>
      </c>
      <c r="J370" s="2">
        <v>3511.69</v>
      </c>
      <c r="K370" s="58"/>
      <c r="L370" s="2">
        <v>48878.7</v>
      </c>
      <c r="M370" s="2">
        <v>69524.53</v>
      </c>
      <c r="N370" s="40">
        <v>80071.509999999995</v>
      </c>
      <c r="O370" s="2">
        <v>97516.14</v>
      </c>
    </row>
    <row r="371" spans="1:15" ht="15.75" thickBot="1" x14ac:dyDescent="0.3">
      <c r="A371" s="33" t="s">
        <v>268</v>
      </c>
      <c r="B371" s="88" t="s">
        <v>269</v>
      </c>
      <c r="C371" s="89"/>
      <c r="D371" s="90"/>
      <c r="E371" s="3">
        <v>0</v>
      </c>
      <c r="F371" s="3">
        <v>0</v>
      </c>
      <c r="G371" s="2">
        <v>0</v>
      </c>
      <c r="H371" s="2">
        <v>0</v>
      </c>
      <c r="I371" s="22">
        <f t="shared" si="135"/>
        <v>0</v>
      </c>
      <c r="J371" s="2">
        <v>0</v>
      </c>
      <c r="K371" s="58"/>
      <c r="L371" s="2"/>
      <c r="M371" s="2"/>
      <c r="N371" s="40"/>
      <c r="O371" s="2"/>
    </row>
    <row r="372" spans="1:15" ht="15.75" thickBot="1" x14ac:dyDescent="0.3">
      <c r="A372" s="29" t="s">
        <v>545</v>
      </c>
      <c r="B372" s="45"/>
      <c r="C372" s="30"/>
      <c r="D372" s="30"/>
      <c r="E372" s="4">
        <f>SUM(E370:E371)</f>
        <v>9238.76</v>
      </c>
      <c r="F372" s="4">
        <f t="shared" ref="F372:I372" si="136">SUM(F370:F371)</f>
        <v>5711.79</v>
      </c>
      <c r="G372" s="4">
        <f t="shared" si="136"/>
        <v>0</v>
      </c>
      <c r="H372" s="4">
        <f>SUM(H370:H371)</f>
        <v>695.52</v>
      </c>
      <c r="I372" s="4">
        <f t="shared" si="136"/>
        <v>15646.07</v>
      </c>
      <c r="J372" s="4">
        <f>SUM(J370:J371)</f>
        <v>3511.69</v>
      </c>
      <c r="K372" s="64">
        <f t="shared" ref="K372" si="137">SUM(I372/J372)-1</f>
        <v>3.4554245961346242</v>
      </c>
      <c r="L372" s="4">
        <f>SUM(L370:L371)</f>
        <v>48878.7</v>
      </c>
      <c r="M372" s="4">
        <f>SUM(M370:M371)</f>
        <v>69524.53</v>
      </c>
      <c r="N372" s="63">
        <f>SUM(N370:N371)</f>
        <v>80071.509999999995</v>
      </c>
      <c r="O372" s="4">
        <f>SUM(O370:O371)</f>
        <v>97516.14</v>
      </c>
    </row>
    <row r="373" spans="1:15" ht="15.75" thickBot="1" x14ac:dyDescent="0.3">
      <c r="A373" s="35" t="s">
        <v>44</v>
      </c>
      <c r="B373" s="9"/>
      <c r="C373" s="27"/>
      <c r="D373" s="27"/>
      <c r="E373" s="10"/>
      <c r="F373" s="10"/>
      <c r="G373" s="10"/>
      <c r="H373" s="10"/>
      <c r="I373" s="10"/>
      <c r="J373" s="10"/>
      <c r="K373" s="10"/>
      <c r="L373" s="10"/>
      <c r="M373" s="10"/>
      <c r="N373" s="17"/>
      <c r="O373" s="10"/>
    </row>
    <row r="374" spans="1:15" x14ac:dyDescent="0.25">
      <c r="A374" s="36"/>
      <c r="B374" s="44" t="s">
        <v>52</v>
      </c>
      <c r="C374" s="31"/>
      <c r="D374" s="31"/>
      <c r="E374" s="12" t="s">
        <v>2</v>
      </c>
      <c r="F374" s="13" t="s">
        <v>3</v>
      </c>
      <c r="G374" s="14" t="s">
        <v>4</v>
      </c>
      <c r="H374" s="41" t="s">
        <v>402</v>
      </c>
      <c r="I374" s="52" t="s">
        <v>577</v>
      </c>
      <c r="J374" s="12" t="s">
        <v>578</v>
      </c>
      <c r="K374" s="59" t="s">
        <v>432</v>
      </c>
      <c r="L374" s="12" t="s">
        <v>578</v>
      </c>
      <c r="M374" s="12" t="s">
        <v>554</v>
      </c>
      <c r="N374" s="80" t="s">
        <v>502</v>
      </c>
      <c r="O374" s="12" t="s">
        <v>480</v>
      </c>
    </row>
    <row r="375" spans="1:15" ht="15.75" thickBot="1" x14ac:dyDescent="0.3">
      <c r="A375" s="37" t="s">
        <v>52</v>
      </c>
      <c r="B375" s="37" t="s">
        <v>53</v>
      </c>
      <c r="C375" s="32"/>
      <c r="D375" s="32"/>
      <c r="E375" s="15" t="s">
        <v>5</v>
      </c>
      <c r="F375" s="15" t="s">
        <v>5</v>
      </c>
      <c r="G375" s="15" t="s">
        <v>5</v>
      </c>
      <c r="H375" s="42" t="s">
        <v>563</v>
      </c>
      <c r="I375" s="15" t="s">
        <v>427</v>
      </c>
      <c r="J375" s="15" t="s">
        <v>427</v>
      </c>
      <c r="K375" s="60" t="s">
        <v>579</v>
      </c>
      <c r="L375" s="79" t="s">
        <v>428</v>
      </c>
      <c r="M375" s="15" t="s">
        <v>428</v>
      </c>
      <c r="N375" s="79" t="s">
        <v>428</v>
      </c>
      <c r="O375" s="15" t="s">
        <v>428</v>
      </c>
    </row>
    <row r="376" spans="1:15" ht="15.75" thickBot="1" x14ac:dyDescent="0.3">
      <c r="A376" s="33" t="s">
        <v>235</v>
      </c>
      <c r="B376" s="91" t="s">
        <v>236</v>
      </c>
      <c r="C376" s="92"/>
      <c r="D376" s="93"/>
      <c r="E376" s="3">
        <v>0</v>
      </c>
      <c r="F376" s="3">
        <v>6403.28</v>
      </c>
      <c r="G376" s="2">
        <v>0</v>
      </c>
      <c r="H376" s="2">
        <v>0</v>
      </c>
      <c r="I376" s="22">
        <f t="shared" ref="I376:I378" si="138">SUM(E376:H376)</f>
        <v>6403.28</v>
      </c>
      <c r="J376" s="2">
        <v>90.06</v>
      </c>
      <c r="K376" s="58"/>
      <c r="L376" s="2">
        <v>297.22000000000003</v>
      </c>
      <c r="M376" s="2">
        <v>7137.33</v>
      </c>
      <c r="N376" s="40">
        <v>17852.189999999999</v>
      </c>
      <c r="O376" s="2">
        <v>12874.36</v>
      </c>
    </row>
    <row r="377" spans="1:15" ht="15.75" thickBot="1" x14ac:dyDescent="0.3">
      <c r="A377" s="33" t="s">
        <v>372</v>
      </c>
      <c r="B377" s="33" t="s">
        <v>373</v>
      </c>
      <c r="C377" s="34"/>
      <c r="D377" s="34"/>
      <c r="E377" s="3">
        <v>0</v>
      </c>
      <c r="F377" s="3">
        <v>0</v>
      </c>
      <c r="G377" s="2">
        <v>0</v>
      </c>
      <c r="H377" s="2">
        <v>0</v>
      </c>
      <c r="I377" s="22">
        <f t="shared" si="138"/>
        <v>0</v>
      </c>
      <c r="J377" s="2">
        <v>0</v>
      </c>
      <c r="K377" s="58"/>
      <c r="L377" s="2">
        <v>0</v>
      </c>
      <c r="M377" s="2">
        <v>5286.81</v>
      </c>
      <c r="N377" s="40">
        <v>2588.12</v>
      </c>
      <c r="O377" s="2">
        <v>4789.7700000000004</v>
      </c>
    </row>
    <row r="378" spans="1:15" ht="15.75" thickBot="1" x14ac:dyDescent="0.3">
      <c r="A378" s="33" t="s">
        <v>237</v>
      </c>
      <c r="B378" s="33" t="s">
        <v>238</v>
      </c>
      <c r="C378" s="34"/>
      <c r="D378" s="34"/>
      <c r="E378" s="3">
        <v>879.45</v>
      </c>
      <c r="F378" s="3">
        <v>0</v>
      </c>
      <c r="G378" s="2">
        <v>0</v>
      </c>
      <c r="H378" s="2">
        <v>384.4</v>
      </c>
      <c r="I378" s="22">
        <f t="shared" si="138"/>
        <v>1263.8499999999999</v>
      </c>
      <c r="J378" s="2">
        <v>0</v>
      </c>
      <c r="K378" s="58"/>
      <c r="L378" s="2">
        <v>424.94</v>
      </c>
      <c r="M378" s="2">
        <v>4659.82</v>
      </c>
      <c r="N378" s="40">
        <v>26517.86</v>
      </c>
      <c r="O378" s="2">
        <v>18492.939999999999</v>
      </c>
    </row>
    <row r="379" spans="1:15" ht="15.75" thickBot="1" x14ac:dyDescent="0.3">
      <c r="A379" s="29" t="s">
        <v>45</v>
      </c>
      <c r="B379" s="45"/>
      <c r="C379" s="30"/>
      <c r="D379" s="30"/>
      <c r="E379" s="4">
        <f>SUM(E376:E378)</f>
        <v>879.45</v>
      </c>
      <c r="F379" s="4">
        <f t="shared" ref="F379:I379" si="139">SUM(F376:F378)</f>
        <v>6403.28</v>
      </c>
      <c r="G379" s="4">
        <f t="shared" si="139"/>
        <v>0</v>
      </c>
      <c r="H379" s="4">
        <f>SUM(H376:H378)</f>
        <v>384.4</v>
      </c>
      <c r="I379" s="4">
        <f t="shared" si="139"/>
        <v>7667.1299999999992</v>
      </c>
      <c r="J379" s="4">
        <f>SUM(J376:J378)</f>
        <v>90.06</v>
      </c>
      <c r="K379" s="64">
        <f t="shared" ref="K379" si="140">SUM(I379/J379)-1</f>
        <v>84.133577614923368</v>
      </c>
      <c r="L379" s="4">
        <f>SUM(L376:L378)</f>
        <v>722.16000000000008</v>
      </c>
      <c r="M379" s="4">
        <f>SUM(M376:M378)</f>
        <v>17083.96</v>
      </c>
      <c r="N379" s="63">
        <f>SUM(N376:N378)</f>
        <v>46958.17</v>
      </c>
      <c r="O379" s="4">
        <f>SUM(O376:O378)</f>
        <v>36157.07</v>
      </c>
    </row>
    <row r="380" spans="1:15" ht="15.75" thickBot="1" x14ac:dyDescent="0.3">
      <c r="A380" s="35" t="s">
        <v>343</v>
      </c>
      <c r="B380" s="9"/>
      <c r="C380" s="27"/>
      <c r="D380" s="27"/>
      <c r="E380" s="10"/>
      <c r="F380" s="10"/>
      <c r="G380" s="10"/>
      <c r="H380" s="10"/>
      <c r="I380" s="10"/>
      <c r="J380" s="10"/>
      <c r="K380" s="10"/>
      <c r="L380" s="10"/>
      <c r="M380" s="10"/>
      <c r="N380" s="17"/>
      <c r="O380" s="10"/>
    </row>
    <row r="381" spans="1:15" x14ac:dyDescent="0.25">
      <c r="A381" s="36"/>
      <c r="B381" s="44" t="s">
        <v>52</v>
      </c>
      <c r="C381" s="31"/>
      <c r="D381" s="31"/>
      <c r="E381" s="12" t="s">
        <v>2</v>
      </c>
      <c r="F381" s="13" t="s">
        <v>3</v>
      </c>
      <c r="G381" s="14" t="s">
        <v>4</v>
      </c>
      <c r="H381" s="41" t="s">
        <v>402</v>
      </c>
      <c r="I381" s="52" t="s">
        <v>555</v>
      </c>
      <c r="J381" s="12" t="s">
        <v>578</v>
      </c>
      <c r="K381" s="59" t="s">
        <v>432</v>
      </c>
      <c r="L381" s="12" t="s">
        <v>578</v>
      </c>
      <c r="M381" s="12" t="s">
        <v>554</v>
      </c>
      <c r="N381" s="80" t="s">
        <v>502</v>
      </c>
      <c r="O381" s="12" t="s">
        <v>480</v>
      </c>
    </row>
    <row r="382" spans="1:15" ht="15.75" thickBot="1" x14ac:dyDescent="0.3">
      <c r="A382" s="37" t="s">
        <v>52</v>
      </c>
      <c r="B382" s="37" t="s">
        <v>53</v>
      </c>
      <c r="C382" s="32"/>
      <c r="D382" s="32"/>
      <c r="E382" s="15" t="s">
        <v>5</v>
      </c>
      <c r="F382" s="15" t="s">
        <v>5</v>
      </c>
      <c r="G382" s="15" t="s">
        <v>5</v>
      </c>
      <c r="H382" s="42" t="s">
        <v>563</v>
      </c>
      <c r="I382" s="15" t="s">
        <v>427</v>
      </c>
      <c r="J382" s="15" t="s">
        <v>427</v>
      </c>
      <c r="K382" s="60" t="s">
        <v>579</v>
      </c>
      <c r="L382" s="79" t="s">
        <v>428</v>
      </c>
      <c r="M382" s="15" t="s">
        <v>428</v>
      </c>
      <c r="N382" s="79" t="s">
        <v>428</v>
      </c>
      <c r="O382" s="15" t="s">
        <v>428</v>
      </c>
    </row>
    <row r="383" spans="1:15" ht="15.75" thickBot="1" x14ac:dyDescent="0.3">
      <c r="A383" s="33" t="s">
        <v>324</v>
      </c>
      <c r="B383" s="33" t="s">
        <v>325</v>
      </c>
      <c r="C383" s="34"/>
      <c r="D383" s="34"/>
      <c r="E383" s="3">
        <v>0</v>
      </c>
      <c r="F383" s="3">
        <v>0</v>
      </c>
      <c r="G383" s="2">
        <v>0</v>
      </c>
      <c r="H383" s="2">
        <v>0</v>
      </c>
      <c r="I383" s="22">
        <f t="shared" ref="I383:I389" si="141">SUM(E383:H383)</f>
        <v>0</v>
      </c>
      <c r="J383" s="2">
        <v>0</v>
      </c>
      <c r="K383" s="58"/>
      <c r="L383" s="2">
        <v>0</v>
      </c>
      <c r="M383" s="2">
        <v>1264.9100000000001</v>
      </c>
      <c r="N383" s="40">
        <v>16060.42</v>
      </c>
      <c r="O383" s="2">
        <v>3108.18</v>
      </c>
    </row>
    <row r="384" spans="1:15" ht="15.75" thickBot="1" x14ac:dyDescent="0.3">
      <c r="A384" s="33" t="s">
        <v>239</v>
      </c>
      <c r="B384" s="88" t="s">
        <v>240</v>
      </c>
      <c r="C384" s="89"/>
      <c r="D384" s="90"/>
      <c r="E384" s="3">
        <v>453.49</v>
      </c>
      <c r="F384" s="3">
        <v>3504.04</v>
      </c>
      <c r="G384" s="2">
        <v>0</v>
      </c>
      <c r="H384" s="2">
        <v>3081.2</v>
      </c>
      <c r="I384" s="22">
        <f t="shared" si="141"/>
        <v>7038.73</v>
      </c>
      <c r="J384" s="2">
        <v>14623.72</v>
      </c>
      <c r="K384" s="58"/>
      <c r="L384" s="2">
        <v>17390.78</v>
      </c>
      <c r="M384" s="2">
        <v>58270.49</v>
      </c>
      <c r="N384" s="40">
        <v>102127.4</v>
      </c>
      <c r="O384" s="2">
        <v>97959.6</v>
      </c>
    </row>
    <row r="385" spans="1:15" ht="15.75" thickBot="1" x14ac:dyDescent="0.3">
      <c r="A385" s="33" t="s">
        <v>414</v>
      </c>
      <c r="B385" s="88" t="s">
        <v>415</v>
      </c>
      <c r="C385" s="89"/>
      <c r="D385" s="90"/>
      <c r="E385" s="3">
        <v>0</v>
      </c>
      <c r="F385" s="3">
        <v>0</v>
      </c>
      <c r="G385" s="2">
        <v>0</v>
      </c>
      <c r="H385" s="2">
        <v>0</v>
      </c>
      <c r="I385" s="22">
        <f t="shared" si="141"/>
        <v>0</v>
      </c>
      <c r="J385" s="2">
        <v>0</v>
      </c>
      <c r="K385" s="58"/>
      <c r="L385" s="2"/>
      <c r="M385" s="2">
        <v>0</v>
      </c>
      <c r="N385" s="40">
        <v>0</v>
      </c>
      <c r="O385" s="2">
        <v>0</v>
      </c>
    </row>
    <row r="386" spans="1:15" ht="15.75" thickBot="1" x14ac:dyDescent="0.3">
      <c r="A386" s="33" t="s">
        <v>364</v>
      </c>
      <c r="B386" s="88" t="s">
        <v>365</v>
      </c>
      <c r="C386" s="89"/>
      <c r="D386" s="90"/>
      <c r="E386" s="3">
        <v>0</v>
      </c>
      <c r="F386" s="3">
        <v>0</v>
      </c>
      <c r="G386" s="2">
        <v>0</v>
      </c>
      <c r="H386" s="2">
        <v>0</v>
      </c>
      <c r="I386" s="22">
        <f t="shared" si="141"/>
        <v>0</v>
      </c>
      <c r="J386" s="2">
        <v>0</v>
      </c>
      <c r="K386" s="58"/>
      <c r="L386" s="2">
        <v>0</v>
      </c>
      <c r="M386" s="2"/>
      <c r="N386" s="40">
        <v>3458.96</v>
      </c>
      <c r="O386" s="2">
        <v>3122.04</v>
      </c>
    </row>
    <row r="387" spans="1:15" ht="15.75" thickBot="1" x14ac:dyDescent="0.3">
      <c r="A387" s="33" t="s">
        <v>378</v>
      </c>
      <c r="B387" s="88" t="s">
        <v>379</v>
      </c>
      <c r="C387" s="89"/>
      <c r="D387" s="90"/>
      <c r="E387" s="3">
        <v>6170.85</v>
      </c>
      <c r="F387" s="3">
        <v>0</v>
      </c>
      <c r="G387" s="2">
        <v>501.35</v>
      </c>
      <c r="H387" s="2">
        <v>29995.41</v>
      </c>
      <c r="I387" s="22">
        <f t="shared" si="141"/>
        <v>36667.61</v>
      </c>
      <c r="J387" s="2">
        <v>10344.959999999999</v>
      </c>
      <c r="K387" s="58"/>
      <c r="L387" s="2">
        <v>94195.579999999987</v>
      </c>
      <c r="M387" s="2">
        <v>87907.53</v>
      </c>
      <c r="N387" s="40">
        <v>110048.11</v>
      </c>
      <c r="O387" s="2">
        <v>20695.23</v>
      </c>
    </row>
    <row r="388" spans="1:15" ht="15.75" thickBot="1" x14ac:dyDescent="0.3">
      <c r="A388" s="33" t="s">
        <v>425</v>
      </c>
      <c r="B388" s="33" t="s">
        <v>426</v>
      </c>
      <c r="C388" s="34"/>
      <c r="D388" s="34"/>
      <c r="E388" s="3">
        <v>4368.01</v>
      </c>
      <c r="F388" s="3">
        <v>0</v>
      </c>
      <c r="G388" s="2">
        <v>0</v>
      </c>
      <c r="H388" s="2">
        <v>0</v>
      </c>
      <c r="I388" s="22">
        <v>3791.93</v>
      </c>
      <c r="J388" s="2">
        <v>0</v>
      </c>
      <c r="K388" s="58"/>
      <c r="L388" s="2">
        <v>6483.21</v>
      </c>
      <c r="M388" s="2">
        <v>13159.98</v>
      </c>
      <c r="N388" s="40">
        <v>19883.86</v>
      </c>
      <c r="O388" s="2">
        <v>18760.349999999999</v>
      </c>
    </row>
    <row r="389" spans="1:15" ht="15.75" thickBot="1" x14ac:dyDescent="0.3">
      <c r="A389" s="33" t="s">
        <v>501</v>
      </c>
      <c r="B389" s="33" t="s">
        <v>527</v>
      </c>
      <c r="C389" s="34"/>
      <c r="D389" s="34"/>
      <c r="E389" s="3">
        <v>0</v>
      </c>
      <c r="F389" s="3">
        <v>0</v>
      </c>
      <c r="G389" s="2">
        <v>0</v>
      </c>
      <c r="H389" s="2">
        <v>0</v>
      </c>
      <c r="I389" s="22">
        <f t="shared" si="141"/>
        <v>0</v>
      </c>
      <c r="J389" s="2">
        <v>0</v>
      </c>
      <c r="K389" s="58"/>
      <c r="L389" s="2">
        <v>0</v>
      </c>
      <c r="M389" s="2">
        <v>3929.3</v>
      </c>
      <c r="N389" s="40">
        <v>2870.54</v>
      </c>
      <c r="O389" s="2"/>
    </row>
    <row r="390" spans="1:15" ht="15.75" thickBot="1" x14ac:dyDescent="0.3">
      <c r="A390" s="29" t="s">
        <v>344</v>
      </c>
      <c r="B390" s="45"/>
      <c r="C390" s="30"/>
      <c r="D390" s="30"/>
      <c r="E390" s="4">
        <f>SUM(E383:E389)</f>
        <v>10992.35</v>
      </c>
      <c r="F390" s="4">
        <f t="shared" ref="F390:I390" si="142">SUM(F383:F389)</f>
        <v>3504.04</v>
      </c>
      <c r="G390" s="4">
        <f>SUM(G383:G389)</f>
        <v>501.35</v>
      </c>
      <c r="H390" s="4">
        <f>SUM(H383:H389)</f>
        <v>33076.61</v>
      </c>
      <c r="I390" s="4">
        <f t="shared" si="142"/>
        <v>47498.27</v>
      </c>
      <c r="J390" s="4">
        <f>SUM(J383:J389)</f>
        <v>24968.68</v>
      </c>
      <c r="K390" s="64">
        <f t="shared" ref="K390" si="143">SUM(I390/J390)-1</f>
        <v>0.90231401900300678</v>
      </c>
      <c r="L390" s="4">
        <f>SUM(L383:L389)</f>
        <v>118069.56999999999</v>
      </c>
      <c r="M390" s="4">
        <f>SUM(M383:M389)</f>
        <v>164532.21</v>
      </c>
      <c r="N390" s="63">
        <f>SUM(N383:N389)</f>
        <v>254449.29</v>
      </c>
      <c r="O390" s="4">
        <f>SUM(O383:O389)</f>
        <v>143645.4</v>
      </c>
    </row>
    <row r="391" spans="1:15" ht="15.75" thickBot="1" x14ac:dyDescent="0.3">
      <c r="A391" s="35" t="s">
        <v>46</v>
      </c>
      <c r="B391" s="9"/>
      <c r="C391" s="27"/>
      <c r="D391" s="27"/>
      <c r="E391" s="10"/>
      <c r="F391" s="10"/>
      <c r="G391" s="10"/>
      <c r="H391" s="10"/>
      <c r="I391" s="10"/>
      <c r="J391" s="10"/>
      <c r="K391" s="10"/>
      <c r="L391" s="10"/>
      <c r="M391" s="10"/>
      <c r="N391" s="17"/>
      <c r="O391" s="10"/>
    </row>
    <row r="392" spans="1:15" x14ac:dyDescent="0.25">
      <c r="A392" s="36"/>
      <c r="B392" s="44" t="s">
        <v>52</v>
      </c>
      <c r="C392" s="31"/>
      <c r="D392" s="31"/>
      <c r="E392" s="12" t="s">
        <v>2</v>
      </c>
      <c r="F392" s="13" t="s">
        <v>3</v>
      </c>
      <c r="G392" s="14" t="s">
        <v>4</v>
      </c>
      <c r="H392" s="41" t="s">
        <v>402</v>
      </c>
      <c r="I392" s="52" t="s">
        <v>577</v>
      </c>
      <c r="J392" s="12" t="s">
        <v>578</v>
      </c>
      <c r="K392" s="59" t="s">
        <v>432</v>
      </c>
      <c r="L392" s="12" t="s">
        <v>578</v>
      </c>
      <c r="M392" s="12" t="s">
        <v>554</v>
      </c>
      <c r="N392" s="80" t="s">
        <v>502</v>
      </c>
      <c r="O392" s="12" t="s">
        <v>480</v>
      </c>
    </row>
    <row r="393" spans="1:15" ht="15.75" thickBot="1" x14ac:dyDescent="0.3">
      <c r="A393" s="37" t="s">
        <v>52</v>
      </c>
      <c r="B393" s="37" t="s">
        <v>53</v>
      </c>
      <c r="C393" s="32"/>
      <c r="D393" s="32"/>
      <c r="E393" s="15" t="s">
        <v>5</v>
      </c>
      <c r="F393" s="15" t="s">
        <v>5</v>
      </c>
      <c r="G393" s="15" t="s">
        <v>5</v>
      </c>
      <c r="H393" s="42" t="s">
        <v>563</v>
      </c>
      <c r="I393" s="15" t="s">
        <v>427</v>
      </c>
      <c r="J393" s="15" t="s">
        <v>427</v>
      </c>
      <c r="K393" s="60" t="s">
        <v>579</v>
      </c>
      <c r="L393" s="79" t="s">
        <v>428</v>
      </c>
      <c r="M393" s="15" t="s">
        <v>428</v>
      </c>
      <c r="N393" s="79" t="s">
        <v>428</v>
      </c>
      <c r="O393" s="15" t="s">
        <v>428</v>
      </c>
    </row>
    <row r="394" spans="1:15" ht="15.75" thickBot="1" x14ac:dyDescent="0.3">
      <c r="A394" s="33" t="s">
        <v>241</v>
      </c>
      <c r="B394" s="91" t="s">
        <v>242</v>
      </c>
      <c r="C394" s="92"/>
      <c r="D394" s="93"/>
      <c r="E394" s="3">
        <v>899.8</v>
      </c>
      <c r="F394" s="3">
        <v>3559.92</v>
      </c>
      <c r="G394" s="2">
        <v>0</v>
      </c>
      <c r="H394" s="2">
        <v>0</v>
      </c>
      <c r="I394" s="22">
        <f>SUM(E394:H394)</f>
        <v>4459.72</v>
      </c>
      <c r="J394" s="2">
        <v>0</v>
      </c>
      <c r="K394" s="58"/>
      <c r="L394" s="2">
        <v>995.69</v>
      </c>
      <c r="M394" s="2">
        <v>31955.21</v>
      </c>
      <c r="N394" s="40">
        <v>117736.05</v>
      </c>
      <c r="O394" s="2">
        <v>61506.080000000002</v>
      </c>
    </row>
    <row r="395" spans="1:15" ht="15.75" thickBot="1" x14ac:dyDescent="0.3">
      <c r="A395" s="29" t="s">
        <v>47</v>
      </c>
      <c r="B395" s="45"/>
      <c r="C395" s="30"/>
      <c r="D395" s="30"/>
      <c r="E395" s="4">
        <f>SUM(E394)</f>
        <v>899.8</v>
      </c>
      <c r="F395" s="4">
        <f>SUM(F394:F394)</f>
        <v>3559.92</v>
      </c>
      <c r="G395" s="4">
        <f>SUM(G394:G394)</f>
        <v>0</v>
      </c>
      <c r="H395" s="4">
        <v>0</v>
      </c>
      <c r="I395" s="4">
        <f>SUM(I394:I394)</f>
        <v>4459.72</v>
      </c>
      <c r="J395" s="4">
        <f>SUM(J394)</f>
        <v>0</v>
      </c>
      <c r="K395" s="64" t="e">
        <f>SUM(I395/J395)-1</f>
        <v>#DIV/0!</v>
      </c>
      <c r="L395" s="4">
        <f>SUM(L394)</f>
        <v>995.69</v>
      </c>
      <c r="M395" s="4">
        <f>SUM(M394)</f>
        <v>31955.21</v>
      </c>
      <c r="N395" s="63">
        <f>SUM(N394)</f>
        <v>117736.05</v>
      </c>
      <c r="O395" s="4">
        <f>SUM(O394)</f>
        <v>61506.080000000002</v>
      </c>
    </row>
    <row r="396" spans="1:15" ht="15.75" thickBot="1" x14ac:dyDescent="0.3">
      <c r="A396" s="35" t="s">
        <v>48</v>
      </c>
      <c r="B396" s="9"/>
      <c r="C396" s="27"/>
      <c r="D396" s="27"/>
      <c r="E396" s="10"/>
      <c r="F396" s="10"/>
      <c r="G396" s="10"/>
      <c r="H396" s="10"/>
      <c r="I396" s="10"/>
      <c r="J396" s="10"/>
      <c r="K396" s="10"/>
      <c r="L396" s="10"/>
      <c r="M396" s="10"/>
      <c r="N396" s="17"/>
      <c r="O396" s="10"/>
    </row>
    <row r="397" spans="1:15" x14ac:dyDescent="0.25">
      <c r="A397" s="36"/>
      <c r="B397" s="44" t="s">
        <v>52</v>
      </c>
      <c r="C397" s="31"/>
      <c r="D397" s="31"/>
      <c r="E397" s="12" t="s">
        <v>2</v>
      </c>
      <c r="F397" s="13" t="s">
        <v>3</v>
      </c>
      <c r="G397" s="14" t="s">
        <v>4</v>
      </c>
      <c r="H397" s="41" t="s">
        <v>402</v>
      </c>
      <c r="I397" s="52" t="s">
        <v>577</v>
      </c>
      <c r="J397" s="12" t="s">
        <v>578</v>
      </c>
      <c r="K397" s="59" t="s">
        <v>432</v>
      </c>
      <c r="L397" s="12" t="s">
        <v>578</v>
      </c>
      <c r="M397" s="12" t="s">
        <v>554</v>
      </c>
      <c r="N397" s="80" t="s">
        <v>502</v>
      </c>
      <c r="O397" s="12" t="s">
        <v>480</v>
      </c>
    </row>
    <row r="398" spans="1:15" ht="15.75" thickBot="1" x14ac:dyDescent="0.3">
      <c r="A398" s="37" t="s">
        <v>52</v>
      </c>
      <c r="B398" s="37" t="s">
        <v>53</v>
      </c>
      <c r="C398" s="32"/>
      <c r="D398" s="32"/>
      <c r="E398" s="15" t="s">
        <v>5</v>
      </c>
      <c r="F398" s="15" t="s">
        <v>5</v>
      </c>
      <c r="G398" s="15" t="s">
        <v>5</v>
      </c>
      <c r="H398" s="42" t="s">
        <v>563</v>
      </c>
      <c r="I398" s="15" t="s">
        <v>427</v>
      </c>
      <c r="J398" s="15" t="s">
        <v>427</v>
      </c>
      <c r="K398" s="60" t="s">
        <v>579</v>
      </c>
      <c r="L398" s="79" t="s">
        <v>428</v>
      </c>
      <c r="M398" s="15" t="s">
        <v>428</v>
      </c>
      <c r="N398" s="79" t="s">
        <v>428</v>
      </c>
      <c r="O398" s="15" t="s">
        <v>428</v>
      </c>
    </row>
    <row r="399" spans="1:15" ht="15.75" thickBot="1" x14ac:dyDescent="0.3">
      <c r="A399" s="33" t="s">
        <v>367</v>
      </c>
      <c r="B399" s="91" t="s">
        <v>366</v>
      </c>
      <c r="C399" s="92"/>
      <c r="D399" s="93"/>
      <c r="E399" s="3">
        <v>35245.99</v>
      </c>
      <c r="F399" s="3">
        <v>4776.8</v>
      </c>
      <c r="G399" s="2">
        <v>0</v>
      </c>
      <c r="H399" s="2">
        <v>191890.98</v>
      </c>
      <c r="I399" s="22">
        <f t="shared" ref="I399:I402" si="144">SUM(E399:H399)</f>
        <v>231913.77000000002</v>
      </c>
      <c r="J399" s="2">
        <v>108040.6</v>
      </c>
      <c r="K399" s="58"/>
      <c r="L399" s="2">
        <v>166806.14000000001</v>
      </c>
      <c r="M399" s="2">
        <v>419205.6</v>
      </c>
      <c r="N399" s="40">
        <v>188706.36</v>
      </c>
      <c r="O399" s="2">
        <v>115875.16</v>
      </c>
    </row>
    <row r="400" spans="1:15" ht="15.75" thickBot="1" x14ac:dyDescent="0.3">
      <c r="A400" s="33" t="s">
        <v>243</v>
      </c>
      <c r="B400" s="88" t="s">
        <v>244</v>
      </c>
      <c r="C400" s="89"/>
      <c r="D400" s="90"/>
      <c r="E400" s="3">
        <v>13188.55</v>
      </c>
      <c r="F400" s="3">
        <v>6667.43</v>
      </c>
      <c r="G400" s="2">
        <v>0</v>
      </c>
      <c r="H400" s="2">
        <v>5106.6400000000003</v>
      </c>
      <c r="I400" s="22">
        <f t="shared" si="144"/>
        <v>24962.62</v>
      </c>
      <c r="J400" s="2">
        <v>4458.16</v>
      </c>
      <c r="K400" s="58"/>
      <c r="L400" s="2">
        <v>477003.26</v>
      </c>
      <c r="M400" s="2">
        <v>230415.43</v>
      </c>
      <c r="N400" s="40">
        <v>1753453.1</v>
      </c>
      <c r="O400" s="2">
        <v>1203252.6100000001</v>
      </c>
    </row>
    <row r="401" spans="1:15" ht="15.75" thickBot="1" x14ac:dyDescent="0.3">
      <c r="A401" s="33" t="s">
        <v>245</v>
      </c>
      <c r="B401" s="88" t="s">
        <v>246</v>
      </c>
      <c r="C401" s="89"/>
      <c r="D401" s="90"/>
      <c r="E401" s="3">
        <v>16365.48</v>
      </c>
      <c r="F401" s="3">
        <v>119261.91</v>
      </c>
      <c r="G401" s="2">
        <v>0</v>
      </c>
      <c r="H401" s="2">
        <v>1640697.92</v>
      </c>
      <c r="I401" s="22">
        <f t="shared" si="144"/>
        <v>1776325.31</v>
      </c>
      <c r="J401" s="2">
        <v>1229959</v>
      </c>
      <c r="K401" s="58"/>
      <c r="L401" s="2">
        <v>3496575.54</v>
      </c>
      <c r="M401" s="2">
        <v>4404864.01</v>
      </c>
      <c r="N401" s="40">
        <v>5432466.3899999997</v>
      </c>
      <c r="O401" s="2">
        <v>5262135.6100000003</v>
      </c>
    </row>
    <row r="402" spans="1:15" ht="15.75" thickBot="1" x14ac:dyDescent="0.3">
      <c r="A402" s="33" t="s">
        <v>247</v>
      </c>
      <c r="B402" s="88" t="s">
        <v>248</v>
      </c>
      <c r="C402" s="89"/>
      <c r="D402" s="90"/>
      <c r="E402" s="5">
        <v>11955.03</v>
      </c>
      <c r="F402" s="3">
        <v>23697.94</v>
      </c>
      <c r="G402" s="2">
        <v>3782.54</v>
      </c>
      <c r="H402" s="2">
        <v>1085242.49</v>
      </c>
      <c r="I402" s="22">
        <f t="shared" si="144"/>
        <v>1124678</v>
      </c>
      <c r="J402" s="2">
        <v>145157.78</v>
      </c>
      <c r="K402" s="58"/>
      <c r="L402" s="2">
        <v>1444520.3599999999</v>
      </c>
      <c r="M402" s="2">
        <v>2385716.56</v>
      </c>
      <c r="N402" s="40">
        <v>3030937.79</v>
      </c>
      <c r="O402" s="2">
        <v>2401367.7999999998</v>
      </c>
    </row>
    <row r="403" spans="1:15" ht="15.75" thickBot="1" x14ac:dyDescent="0.3">
      <c r="A403" s="29" t="s">
        <v>49</v>
      </c>
      <c r="B403" s="45"/>
      <c r="C403" s="30"/>
      <c r="D403" s="30"/>
      <c r="E403" s="4">
        <f>SUM(E399:E402)</f>
        <v>76755.049999999988</v>
      </c>
      <c r="F403" s="4">
        <f t="shared" ref="F403:I403" si="145">SUM(F399:F402)</f>
        <v>154404.07999999999</v>
      </c>
      <c r="G403" s="4">
        <f>SUM(G399:G402)</f>
        <v>3782.54</v>
      </c>
      <c r="H403" s="4">
        <f>SUM(H399:H402)</f>
        <v>2922938.0300000003</v>
      </c>
      <c r="I403" s="4">
        <f t="shared" si="145"/>
        <v>3157879.7</v>
      </c>
      <c r="J403" s="4">
        <f>SUM(J399:J402)</f>
        <v>1487615.54</v>
      </c>
      <c r="K403" s="64">
        <f t="shared" ref="K403" si="146">SUM(I403/J403)-1</f>
        <v>1.1227794514703713</v>
      </c>
      <c r="L403" s="4">
        <f>SUM(L399:L402)</f>
        <v>5584905.2999999998</v>
      </c>
      <c r="M403" s="4">
        <f t="shared" ref="M403" si="147">SUM(M399:M402)</f>
        <v>7440201.5999999996</v>
      </c>
      <c r="N403" s="63">
        <f t="shared" ref="N403" si="148">SUM(N399:N402)</f>
        <v>10405563.640000001</v>
      </c>
      <c r="O403" s="4">
        <f t="shared" ref="O403" si="149">SUM(O399:O402)</f>
        <v>8982631.1799999997</v>
      </c>
    </row>
    <row r="404" spans="1:15" ht="15.75" thickBot="1" x14ac:dyDescent="0.3">
      <c r="A404" s="35" t="s">
        <v>345</v>
      </c>
      <c r="B404" s="9"/>
      <c r="C404" s="27"/>
      <c r="D404" s="27"/>
      <c r="E404" s="10"/>
      <c r="F404" s="10"/>
      <c r="G404" s="10"/>
      <c r="H404" s="10"/>
      <c r="I404" s="10"/>
      <c r="J404" s="10"/>
      <c r="K404" s="10"/>
      <c r="L404" s="10"/>
      <c r="M404" s="10"/>
      <c r="N404" s="17"/>
      <c r="O404" s="10"/>
    </row>
    <row r="405" spans="1:15" x14ac:dyDescent="0.25">
      <c r="A405" s="36"/>
      <c r="B405" s="44" t="s">
        <v>52</v>
      </c>
      <c r="C405" s="31"/>
      <c r="D405" s="31"/>
      <c r="E405" s="12" t="s">
        <v>2</v>
      </c>
      <c r="F405" s="13" t="s">
        <v>3</v>
      </c>
      <c r="G405" s="14" t="s">
        <v>4</v>
      </c>
      <c r="H405" s="41" t="s">
        <v>402</v>
      </c>
      <c r="I405" s="52" t="s">
        <v>577</v>
      </c>
      <c r="J405" s="12" t="s">
        <v>578</v>
      </c>
      <c r="K405" s="59" t="s">
        <v>432</v>
      </c>
      <c r="L405" s="12" t="s">
        <v>578</v>
      </c>
      <c r="M405" s="12" t="s">
        <v>554</v>
      </c>
      <c r="N405" s="80" t="s">
        <v>502</v>
      </c>
      <c r="O405" s="12" t="s">
        <v>480</v>
      </c>
    </row>
    <row r="406" spans="1:15" ht="15.75" thickBot="1" x14ac:dyDescent="0.3">
      <c r="A406" s="37" t="s">
        <v>52</v>
      </c>
      <c r="B406" s="37" t="s">
        <v>53</v>
      </c>
      <c r="C406" s="32"/>
      <c r="D406" s="32"/>
      <c r="E406" s="15" t="s">
        <v>5</v>
      </c>
      <c r="F406" s="15" t="s">
        <v>5</v>
      </c>
      <c r="G406" s="15" t="s">
        <v>5</v>
      </c>
      <c r="H406" s="42" t="s">
        <v>563</v>
      </c>
      <c r="I406" s="15" t="s">
        <v>427</v>
      </c>
      <c r="J406" s="15" t="s">
        <v>427</v>
      </c>
      <c r="K406" s="60" t="s">
        <v>579</v>
      </c>
      <c r="L406" s="79" t="s">
        <v>428</v>
      </c>
      <c r="M406" s="15" t="s">
        <v>428</v>
      </c>
      <c r="N406" s="79" t="s">
        <v>428</v>
      </c>
      <c r="O406" s="15" t="s">
        <v>428</v>
      </c>
    </row>
    <row r="407" spans="1:15" ht="15.75" thickBot="1" x14ac:dyDescent="0.3">
      <c r="A407" s="33" t="s">
        <v>249</v>
      </c>
      <c r="B407" s="91" t="s">
        <v>250</v>
      </c>
      <c r="C407" s="92"/>
      <c r="D407" s="93"/>
      <c r="E407" s="3">
        <v>2710.49</v>
      </c>
      <c r="F407" s="3">
        <v>12245.55</v>
      </c>
      <c r="G407" s="2">
        <v>0</v>
      </c>
      <c r="H407" s="2">
        <v>10005.27</v>
      </c>
      <c r="I407" s="22">
        <f t="shared" ref="I407:I410" si="150">SUM(E407:H407)</f>
        <v>24961.309999999998</v>
      </c>
      <c r="J407" s="2">
        <v>1108.17</v>
      </c>
      <c r="K407" s="58"/>
      <c r="L407" s="2">
        <v>18991.150000000001</v>
      </c>
      <c r="M407" s="2">
        <v>143279.64000000001</v>
      </c>
      <c r="N407" s="40">
        <v>296614.12</v>
      </c>
      <c r="O407" s="2">
        <v>185176.98</v>
      </c>
    </row>
    <row r="408" spans="1:15" ht="15.75" thickBot="1" x14ac:dyDescent="0.3">
      <c r="A408" s="33" t="s">
        <v>430</v>
      </c>
      <c r="B408" s="33" t="s">
        <v>431</v>
      </c>
      <c r="C408" s="34"/>
      <c r="D408" s="34"/>
      <c r="E408" s="3">
        <v>86.11</v>
      </c>
      <c r="F408" s="3">
        <v>0</v>
      </c>
      <c r="G408" s="2">
        <v>0</v>
      </c>
      <c r="H408" s="2">
        <v>0</v>
      </c>
      <c r="I408" s="22">
        <f t="shared" si="150"/>
        <v>86.11</v>
      </c>
      <c r="J408" s="2">
        <v>0</v>
      </c>
      <c r="K408" s="58"/>
      <c r="L408" s="2">
        <v>1377.65</v>
      </c>
      <c r="M408" s="2">
        <v>2528.1999999999998</v>
      </c>
      <c r="N408" s="40">
        <v>5029.2299999999996</v>
      </c>
      <c r="O408" s="2">
        <v>281.95999999999998</v>
      </c>
    </row>
    <row r="409" spans="1:15" ht="15.75" thickBot="1" x14ac:dyDescent="0.3">
      <c r="A409" s="33" t="s">
        <v>416</v>
      </c>
      <c r="B409" s="88" t="s">
        <v>417</v>
      </c>
      <c r="C409" s="89"/>
      <c r="D409" s="90"/>
      <c r="E409" s="3">
        <v>0</v>
      </c>
      <c r="F409" s="3">
        <v>0</v>
      </c>
      <c r="G409" s="2">
        <v>0</v>
      </c>
      <c r="H409" s="2">
        <v>0</v>
      </c>
      <c r="I409" s="22">
        <f t="shared" si="150"/>
        <v>0</v>
      </c>
      <c r="J409" s="2">
        <v>0</v>
      </c>
      <c r="K409" s="58"/>
      <c r="L409" s="2">
        <v>0</v>
      </c>
      <c r="M409" s="2"/>
      <c r="N409" s="40"/>
      <c r="O409" s="2"/>
    </row>
    <row r="410" spans="1:15" ht="15.75" thickBot="1" x14ac:dyDescent="0.3">
      <c r="A410" s="33" t="s">
        <v>251</v>
      </c>
      <c r="B410" s="33" t="s">
        <v>252</v>
      </c>
      <c r="C410" s="34"/>
      <c r="D410" s="34"/>
      <c r="E410" s="3">
        <v>0</v>
      </c>
      <c r="F410" s="3">
        <v>0</v>
      </c>
      <c r="G410" s="2">
        <v>0</v>
      </c>
      <c r="H410" s="2">
        <v>0</v>
      </c>
      <c r="I410" s="22">
        <f t="shared" si="150"/>
        <v>0</v>
      </c>
      <c r="J410" s="2">
        <v>0</v>
      </c>
      <c r="K410" s="58"/>
      <c r="L410" s="2">
        <v>0</v>
      </c>
      <c r="M410" s="2"/>
      <c r="N410" s="40"/>
      <c r="O410" s="2"/>
    </row>
    <row r="411" spans="1:15" ht="15.75" thickBot="1" x14ac:dyDescent="0.3">
      <c r="A411" s="29" t="s">
        <v>50</v>
      </c>
      <c r="B411" s="45"/>
      <c r="C411" s="30"/>
      <c r="D411" s="30"/>
      <c r="E411" s="4">
        <f>SUM(E407:E410)</f>
        <v>2796.6</v>
      </c>
      <c r="F411" s="4">
        <f t="shared" ref="F411:I411" si="151">SUM(F407:F410)</f>
        <v>12245.55</v>
      </c>
      <c r="G411" s="4">
        <f t="shared" si="151"/>
        <v>0</v>
      </c>
      <c r="H411" s="4">
        <f>SUM(H407:H410)</f>
        <v>10005.27</v>
      </c>
      <c r="I411" s="4">
        <f t="shared" si="151"/>
        <v>25047.42</v>
      </c>
      <c r="J411" s="4">
        <f>SUM(J407:J410)</f>
        <v>1108.17</v>
      </c>
      <c r="K411" s="64">
        <v>1</v>
      </c>
      <c r="L411" s="4">
        <f>SUM(L407:L410)</f>
        <v>20368.800000000003</v>
      </c>
      <c r="M411" s="4">
        <f>SUM(M407:M410)</f>
        <v>145807.84000000003</v>
      </c>
      <c r="N411" s="63">
        <f>SUM(N407:N410)</f>
        <v>301643.34999999998</v>
      </c>
      <c r="O411" s="4">
        <f>SUM(O407:O410)</f>
        <v>185458.94</v>
      </c>
    </row>
    <row r="412" spans="1:15" ht="15.75" thickBot="1" x14ac:dyDescent="0.3">
      <c r="A412" s="35" t="s">
        <v>346</v>
      </c>
      <c r="B412" s="9"/>
      <c r="C412" s="27"/>
      <c r="D412" s="27"/>
      <c r="E412" s="10"/>
      <c r="F412" s="10"/>
      <c r="G412" s="10"/>
      <c r="H412" s="10"/>
      <c r="I412" s="10"/>
      <c r="J412" s="10"/>
      <c r="K412" s="10"/>
      <c r="L412" s="10"/>
      <c r="M412" s="10"/>
      <c r="N412" s="17"/>
      <c r="O412" s="10"/>
    </row>
    <row r="413" spans="1:15" x14ac:dyDescent="0.25">
      <c r="A413" s="36"/>
      <c r="B413" s="44" t="s">
        <v>52</v>
      </c>
      <c r="C413" s="31"/>
      <c r="D413" s="31"/>
      <c r="E413" s="12" t="s">
        <v>2</v>
      </c>
      <c r="F413" s="13" t="s">
        <v>3</v>
      </c>
      <c r="G413" s="14" t="s">
        <v>4</v>
      </c>
      <c r="H413" s="41" t="s">
        <v>402</v>
      </c>
      <c r="I413" s="52" t="s">
        <v>577</v>
      </c>
      <c r="J413" s="12" t="s">
        <v>578</v>
      </c>
      <c r="K413" s="59" t="s">
        <v>432</v>
      </c>
      <c r="L413" s="12" t="s">
        <v>578</v>
      </c>
      <c r="M413" s="12" t="s">
        <v>554</v>
      </c>
      <c r="N413" s="80" t="s">
        <v>502</v>
      </c>
      <c r="O413" s="12" t="s">
        <v>480</v>
      </c>
    </row>
    <row r="414" spans="1:15" ht="15.75" thickBot="1" x14ac:dyDescent="0.3">
      <c r="A414" s="37" t="s">
        <v>52</v>
      </c>
      <c r="B414" s="37" t="s">
        <v>53</v>
      </c>
      <c r="C414" s="32"/>
      <c r="D414" s="32"/>
      <c r="E414" s="15" t="s">
        <v>5</v>
      </c>
      <c r="F414" s="15" t="s">
        <v>5</v>
      </c>
      <c r="G414" s="15" t="s">
        <v>5</v>
      </c>
      <c r="H414" s="42" t="s">
        <v>563</v>
      </c>
      <c r="I414" s="15" t="s">
        <v>427</v>
      </c>
      <c r="J414" s="15" t="s">
        <v>427</v>
      </c>
      <c r="K414" s="60" t="s">
        <v>579</v>
      </c>
      <c r="L414" s="79" t="s">
        <v>428</v>
      </c>
      <c r="M414" s="15" t="s">
        <v>428</v>
      </c>
      <c r="N414" s="79" t="s">
        <v>428</v>
      </c>
      <c r="O414" s="15" t="s">
        <v>428</v>
      </c>
    </row>
    <row r="415" spans="1:15" ht="15.75" thickBot="1" x14ac:dyDescent="0.3">
      <c r="A415" s="33" t="s">
        <v>302</v>
      </c>
      <c r="B415" s="91" t="s">
        <v>303</v>
      </c>
      <c r="C415" s="92"/>
      <c r="D415" s="93"/>
      <c r="E415" s="3">
        <v>0</v>
      </c>
      <c r="F415" s="3">
        <v>0</v>
      </c>
      <c r="G415" s="2">
        <v>0</v>
      </c>
      <c r="H415" s="2">
        <v>0</v>
      </c>
      <c r="I415" s="22">
        <f t="shared" ref="I415:I416" si="152">SUM(E415:H415)</f>
        <v>0</v>
      </c>
      <c r="J415" s="2">
        <v>0</v>
      </c>
      <c r="K415" s="58"/>
      <c r="L415" s="2"/>
      <c r="M415" s="2">
        <v>4302.51</v>
      </c>
      <c r="N415" s="40">
        <v>8598.0400000000009</v>
      </c>
      <c r="O415" s="2">
        <v>21369.200000000001</v>
      </c>
    </row>
    <row r="416" spans="1:15" ht="15.75" thickBot="1" x14ac:dyDescent="0.3">
      <c r="A416" s="33" t="s">
        <v>310</v>
      </c>
      <c r="B416" s="88" t="s">
        <v>311</v>
      </c>
      <c r="C416" s="89"/>
      <c r="D416" s="90"/>
      <c r="E416" s="3">
        <v>0</v>
      </c>
      <c r="F416" s="3">
        <v>0</v>
      </c>
      <c r="G416" s="2">
        <v>0</v>
      </c>
      <c r="H416" s="2">
        <v>0</v>
      </c>
      <c r="I416" s="22">
        <f t="shared" si="152"/>
        <v>0</v>
      </c>
      <c r="J416" s="2">
        <v>0</v>
      </c>
      <c r="K416" s="58"/>
      <c r="L416" s="2"/>
      <c r="M416" s="2"/>
      <c r="N416" s="40"/>
      <c r="O416" s="2"/>
    </row>
    <row r="417" spans="1:15" ht="15.75" thickBot="1" x14ac:dyDescent="0.3">
      <c r="A417" s="29" t="s">
        <v>348</v>
      </c>
      <c r="B417" s="45"/>
      <c r="C417" s="30"/>
      <c r="D417" s="30"/>
      <c r="E417" s="4">
        <f>SUM(E415:E416)</f>
        <v>0</v>
      </c>
      <c r="F417" s="4">
        <f t="shared" ref="F417:I417" si="153">SUM(F415:F416)</f>
        <v>0</v>
      </c>
      <c r="G417" s="4">
        <f t="shared" si="153"/>
        <v>0</v>
      </c>
      <c r="H417" s="4">
        <v>0</v>
      </c>
      <c r="I417" s="4">
        <f t="shared" si="153"/>
        <v>0</v>
      </c>
      <c r="J417" s="4">
        <f>SUM(J415:J416)</f>
        <v>0</v>
      </c>
      <c r="K417" s="64" t="e">
        <f t="shared" ref="K417" si="154">SUM(I417/J417)-1</f>
        <v>#DIV/0!</v>
      </c>
      <c r="L417" s="4">
        <f>SUM(L415:L416)</f>
        <v>0</v>
      </c>
      <c r="M417" s="4">
        <f>SUM(M415:M416)</f>
        <v>4302.51</v>
      </c>
      <c r="N417" s="63">
        <f>SUM(N415:N416)</f>
        <v>8598.0400000000009</v>
      </c>
      <c r="O417" s="4">
        <f>SUM(O415:O416)</f>
        <v>21369.200000000001</v>
      </c>
    </row>
    <row r="418" spans="1:15" ht="15.75" thickBot="1" x14ac:dyDescent="0.3">
      <c r="A418" s="20" t="s">
        <v>534</v>
      </c>
      <c r="B418" s="48"/>
      <c r="C418" s="27"/>
      <c r="D418" s="27"/>
      <c r="E418" s="10"/>
      <c r="F418" s="10"/>
      <c r="G418" s="19"/>
      <c r="H418" s="19"/>
      <c r="I418" s="10"/>
      <c r="J418" s="10"/>
      <c r="K418" s="10"/>
      <c r="L418" s="10"/>
      <c r="M418" s="19"/>
      <c r="N418" s="18"/>
      <c r="O418" s="19"/>
    </row>
    <row r="419" spans="1:15" x14ac:dyDescent="0.25">
      <c r="A419" s="36"/>
      <c r="B419" s="44" t="s">
        <v>52</v>
      </c>
      <c r="C419" s="31"/>
      <c r="D419" s="31"/>
      <c r="E419" s="12" t="s">
        <v>2</v>
      </c>
      <c r="F419" s="13" t="s">
        <v>3</v>
      </c>
      <c r="G419" s="14" t="s">
        <v>4</v>
      </c>
      <c r="H419" s="41" t="s">
        <v>402</v>
      </c>
      <c r="I419" s="52" t="s">
        <v>577</v>
      </c>
      <c r="J419" s="12" t="s">
        <v>578</v>
      </c>
      <c r="K419" s="59" t="s">
        <v>432</v>
      </c>
      <c r="L419" s="12" t="s">
        <v>578</v>
      </c>
      <c r="M419" s="12" t="s">
        <v>554</v>
      </c>
      <c r="N419" s="80" t="s">
        <v>502</v>
      </c>
      <c r="O419" s="12" t="s">
        <v>480</v>
      </c>
    </row>
    <row r="420" spans="1:15" ht="15.75" thickBot="1" x14ac:dyDescent="0.3">
      <c r="A420" s="37" t="s">
        <v>52</v>
      </c>
      <c r="B420" s="37" t="s">
        <v>53</v>
      </c>
      <c r="C420" s="32"/>
      <c r="D420" s="32"/>
      <c r="E420" s="15" t="s">
        <v>5</v>
      </c>
      <c r="F420" s="15" t="s">
        <v>5</v>
      </c>
      <c r="G420" s="15" t="s">
        <v>5</v>
      </c>
      <c r="H420" s="42" t="s">
        <v>563</v>
      </c>
      <c r="I420" s="15" t="s">
        <v>427</v>
      </c>
      <c r="J420" s="15" t="s">
        <v>427</v>
      </c>
      <c r="K420" s="60" t="s">
        <v>579</v>
      </c>
      <c r="L420" s="79" t="s">
        <v>428</v>
      </c>
      <c r="M420" s="15" t="s">
        <v>428</v>
      </c>
      <c r="N420" s="79" t="s">
        <v>428</v>
      </c>
      <c r="O420" s="15" t="s">
        <v>428</v>
      </c>
    </row>
    <row r="421" spans="1:15" ht="15.75" thickBot="1" x14ac:dyDescent="0.3">
      <c r="A421" s="33" t="s">
        <v>304</v>
      </c>
      <c r="B421" s="91" t="s">
        <v>535</v>
      </c>
      <c r="C421" s="92"/>
      <c r="D421" s="93"/>
      <c r="E421" s="3">
        <v>0</v>
      </c>
      <c r="F421" s="3">
        <v>0</v>
      </c>
      <c r="G421" s="2">
        <v>0</v>
      </c>
      <c r="H421" s="2">
        <v>0</v>
      </c>
      <c r="I421" s="22">
        <f t="shared" ref="I421:I422" si="155">SUM(E421:H421)</f>
        <v>0</v>
      </c>
      <c r="J421" s="2">
        <v>0</v>
      </c>
      <c r="K421" s="58"/>
      <c r="L421" s="2">
        <v>0</v>
      </c>
      <c r="M421" s="2"/>
      <c r="N421" s="40">
        <v>6035.27</v>
      </c>
      <c r="O421" s="2">
        <v>2700.28</v>
      </c>
    </row>
    <row r="422" spans="1:15" ht="15.75" thickBot="1" x14ac:dyDescent="0.3">
      <c r="A422" s="33" t="s">
        <v>253</v>
      </c>
      <c r="B422" s="33" t="s">
        <v>254</v>
      </c>
      <c r="C422" s="34"/>
      <c r="D422" s="34"/>
      <c r="E422" s="3">
        <v>0</v>
      </c>
      <c r="F422" s="3">
        <v>0</v>
      </c>
      <c r="G422" s="2">
        <v>0</v>
      </c>
      <c r="H422" s="2">
        <v>0</v>
      </c>
      <c r="I422" s="22">
        <f t="shared" si="155"/>
        <v>0</v>
      </c>
      <c r="J422" s="2">
        <v>0</v>
      </c>
      <c r="K422" s="58"/>
      <c r="L422" s="2">
        <v>0</v>
      </c>
      <c r="M422" s="2"/>
      <c r="N422" s="40">
        <v>14414.12</v>
      </c>
      <c r="O422" s="2">
        <v>50320.77</v>
      </c>
    </row>
    <row r="423" spans="1:15" ht="15.75" thickBot="1" x14ac:dyDescent="0.3">
      <c r="A423" s="29" t="s">
        <v>536</v>
      </c>
      <c r="B423" s="45"/>
      <c r="C423" s="30"/>
      <c r="D423" s="30"/>
      <c r="E423" s="4">
        <f>SUM(E421:E422)</f>
        <v>0</v>
      </c>
      <c r="F423" s="4">
        <f t="shared" ref="F423:G423" si="156">SUM(F421:F422)</f>
        <v>0</v>
      </c>
      <c r="G423" s="4">
        <f t="shared" si="156"/>
        <v>0</v>
      </c>
      <c r="H423" s="4">
        <v>0</v>
      </c>
      <c r="I423" s="4">
        <f>SUM(I421:I422)</f>
        <v>0</v>
      </c>
      <c r="J423" s="4">
        <f>SUM(J421:J422)</f>
        <v>0</v>
      </c>
      <c r="K423" s="64" t="e">
        <f t="shared" ref="K423" si="157">SUM(I423/J423)-1</f>
        <v>#DIV/0!</v>
      </c>
      <c r="L423" s="4">
        <f>SUM(L421:L422)</f>
        <v>0</v>
      </c>
      <c r="M423" s="4">
        <f>SUM(M421:M422)</f>
        <v>0</v>
      </c>
      <c r="N423" s="63">
        <f>SUM(N421:N422)</f>
        <v>20449.39</v>
      </c>
      <c r="O423" s="4">
        <f>SUM(O421:O422)</f>
        <v>53021.049999999996</v>
      </c>
    </row>
    <row r="424" spans="1:15" ht="15.75" thickBot="1" x14ac:dyDescent="0.3">
      <c r="A424" s="20" t="s">
        <v>398</v>
      </c>
      <c r="B424" s="48"/>
      <c r="C424" s="27"/>
      <c r="D424" s="27"/>
      <c r="E424" s="10"/>
      <c r="F424" s="10"/>
      <c r="G424" s="19"/>
      <c r="H424" s="19"/>
      <c r="I424" s="10"/>
      <c r="J424" s="10"/>
      <c r="K424" s="10"/>
      <c r="L424" s="10"/>
      <c r="M424" s="19"/>
      <c r="N424" s="18"/>
      <c r="O424" s="19"/>
    </row>
    <row r="425" spans="1:15" x14ac:dyDescent="0.25">
      <c r="A425" s="36"/>
      <c r="B425" s="44" t="s">
        <v>52</v>
      </c>
      <c r="C425" s="31"/>
      <c r="D425" s="31"/>
      <c r="E425" s="12" t="s">
        <v>2</v>
      </c>
      <c r="F425" s="13" t="s">
        <v>3</v>
      </c>
      <c r="G425" s="14" t="s">
        <v>4</v>
      </c>
      <c r="H425" s="41" t="s">
        <v>402</v>
      </c>
      <c r="I425" s="52" t="s">
        <v>577</v>
      </c>
      <c r="J425" s="12" t="s">
        <v>578</v>
      </c>
      <c r="K425" s="59" t="s">
        <v>432</v>
      </c>
      <c r="L425" s="12" t="s">
        <v>578</v>
      </c>
      <c r="M425" s="12" t="s">
        <v>554</v>
      </c>
      <c r="N425" s="80" t="s">
        <v>502</v>
      </c>
      <c r="O425" s="12" t="s">
        <v>480</v>
      </c>
    </row>
    <row r="426" spans="1:15" ht="15.75" thickBot="1" x14ac:dyDescent="0.3">
      <c r="A426" s="37" t="s">
        <v>52</v>
      </c>
      <c r="B426" s="37" t="s">
        <v>53</v>
      </c>
      <c r="C426" s="32"/>
      <c r="D426" s="32"/>
      <c r="E426" s="15" t="s">
        <v>5</v>
      </c>
      <c r="F426" s="15" t="s">
        <v>5</v>
      </c>
      <c r="G426" s="15" t="s">
        <v>5</v>
      </c>
      <c r="H426" s="42" t="s">
        <v>563</v>
      </c>
      <c r="I426" s="15" t="s">
        <v>427</v>
      </c>
      <c r="J426" s="15" t="s">
        <v>427</v>
      </c>
      <c r="K426" s="60" t="s">
        <v>579</v>
      </c>
      <c r="L426" s="79" t="s">
        <v>428</v>
      </c>
      <c r="M426" s="15" t="s">
        <v>428</v>
      </c>
      <c r="N426" s="79" t="s">
        <v>428</v>
      </c>
      <c r="O426" s="15" t="s">
        <v>428</v>
      </c>
    </row>
    <row r="427" spans="1:15" ht="15.75" thickBot="1" x14ac:dyDescent="0.3">
      <c r="A427" s="33" t="s">
        <v>399</v>
      </c>
      <c r="B427" s="91" t="s">
        <v>400</v>
      </c>
      <c r="C427" s="92"/>
      <c r="D427" s="93"/>
      <c r="E427" s="3">
        <v>0</v>
      </c>
      <c r="F427" s="3">
        <v>0</v>
      </c>
      <c r="G427" s="2">
        <v>0</v>
      </c>
      <c r="H427" s="2">
        <v>0</v>
      </c>
      <c r="I427" s="22">
        <f>SUM(E427:H427)</f>
        <v>0</v>
      </c>
      <c r="J427" s="2">
        <v>0</v>
      </c>
      <c r="K427" s="58"/>
      <c r="L427" s="2"/>
      <c r="M427" s="2">
        <v>-63.17</v>
      </c>
      <c r="N427" s="40">
        <v>0</v>
      </c>
      <c r="O427" s="2">
        <v>0</v>
      </c>
    </row>
    <row r="428" spans="1:15" ht="15.75" thickBot="1" x14ac:dyDescent="0.3">
      <c r="A428" s="29" t="s">
        <v>401</v>
      </c>
      <c r="B428" s="45"/>
      <c r="C428" s="30"/>
      <c r="D428" s="30"/>
      <c r="E428" s="4">
        <f>SUM(E427)</f>
        <v>0</v>
      </c>
      <c r="F428" s="4">
        <f t="shared" ref="F428:I428" si="158">SUM(F427)</f>
        <v>0</v>
      </c>
      <c r="G428" s="4">
        <f t="shared" si="158"/>
        <v>0</v>
      </c>
      <c r="H428" s="4">
        <v>0</v>
      </c>
      <c r="I428" s="4">
        <f t="shared" si="158"/>
        <v>0</v>
      </c>
      <c r="J428" s="4">
        <f>SUM(J427)</f>
        <v>0</v>
      </c>
      <c r="K428" s="4"/>
      <c r="L428" s="4">
        <f>SUM(L427)</f>
        <v>0</v>
      </c>
      <c r="M428" s="4">
        <f>SUM(M427)</f>
        <v>-63.17</v>
      </c>
      <c r="N428" s="63">
        <f>SUM(N427)</f>
        <v>0</v>
      </c>
      <c r="O428" s="4">
        <f>SUM(O427)</f>
        <v>0</v>
      </c>
    </row>
    <row r="429" spans="1:15" ht="15.75" thickBot="1" x14ac:dyDescent="0.3">
      <c r="A429" s="20" t="s">
        <v>347</v>
      </c>
      <c r="B429" s="48"/>
      <c r="C429" s="27"/>
      <c r="D429" s="27"/>
      <c r="E429" s="10"/>
      <c r="F429" s="10"/>
      <c r="G429" s="19"/>
      <c r="H429" s="19"/>
      <c r="I429" s="10"/>
      <c r="J429" s="10"/>
      <c r="K429" s="10"/>
      <c r="L429" s="10"/>
      <c r="M429" s="19"/>
      <c r="N429" s="18"/>
      <c r="O429" s="19"/>
    </row>
    <row r="430" spans="1:15" x14ac:dyDescent="0.25">
      <c r="A430" s="36"/>
      <c r="B430" s="44" t="s">
        <v>52</v>
      </c>
      <c r="C430" s="31"/>
      <c r="D430" s="31"/>
      <c r="E430" s="12" t="s">
        <v>2</v>
      </c>
      <c r="F430" s="13" t="s">
        <v>3</v>
      </c>
      <c r="G430" s="14" t="s">
        <v>4</v>
      </c>
      <c r="H430" s="41" t="s">
        <v>402</v>
      </c>
      <c r="I430" s="52" t="s">
        <v>577</v>
      </c>
      <c r="J430" s="12" t="s">
        <v>578</v>
      </c>
      <c r="K430" s="59" t="s">
        <v>432</v>
      </c>
      <c r="L430" s="12" t="s">
        <v>578</v>
      </c>
      <c r="M430" s="12" t="s">
        <v>554</v>
      </c>
      <c r="N430" s="80" t="s">
        <v>502</v>
      </c>
      <c r="O430" s="12" t="s">
        <v>480</v>
      </c>
    </row>
    <row r="431" spans="1:15" ht="15.75" thickBot="1" x14ac:dyDescent="0.3">
      <c r="A431" s="37" t="s">
        <v>52</v>
      </c>
      <c r="B431" s="37" t="s">
        <v>53</v>
      </c>
      <c r="C431" s="32"/>
      <c r="D431" s="32"/>
      <c r="E431" s="15" t="s">
        <v>5</v>
      </c>
      <c r="F431" s="15" t="s">
        <v>5</v>
      </c>
      <c r="G431" s="15" t="s">
        <v>5</v>
      </c>
      <c r="H431" s="42" t="s">
        <v>563</v>
      </c>
      <c r="I431" s="15" t="s">
        <v>427</v>
      </c>
      <c r="J431" s="15" t="s">
        <v>427</v>
      </c>
      <c r="K431" s="60" t="s">
        <v>579</v>
      </c>
      <c r="L431" s="79" t="s">
        <v>428</v>
      </c>
      <c r="M431" s="15" t="s">
        <v>428</v>
      </c>
      <c r="N431" s="79" t="s">
        <v>428</v>
      </c>
      <c r="O431" s="15" t="s">
        <v>428</v>
      </c>
    </row>
    <row r="432" spans="1:15" ht="15.75" thickBot="1" x14ac:dyDescent="0.3">
      <c r="A432" s="33" t="s">
        <v>255</v>
      </c>
      <c r="B432" s="91" t="s">
        <v>256</v>
      </c>
      <c r="C432" s="92"/>
      <c r="D432" s="93"/>
      <c r="E432" s="3">
        <v>0</v>
      </c>
      <c r="F432" s="3">
        <v>1325.91</v>
      </c>
      <c r="G432" s="2">
        <v>0</v>
      </c>
      <c r="H432" s="2">
        <v>0</v>
      </c>
      <c r="I432" s="22">
        <f>SUM(E432:H432)</f>
        <v>1325.91</v>
      </c>
      <c r="J432" s="2">
        <v>3532.36</v>
      </c>
      <c r="K432" s="58"/>
      <c r="L432" s="2">
        <v>13322.220000000001</v>
      </c>
      <c r="M432" s="2">
        <v>85667.96</v>
      </c>
      <c r="N432" s="40">
        <v>184505.96</v>
      </c>
      <c r="O432" s="2">
        <v>171376.21</v>
      </c>
    </row>
    <row r="433" spans="1:15" ht="15.75" thickBot="1" x14ac:dyDescent="0.3">
      <c r="A433" s="29" t="s">
        <v>51</v>
      </c>
      <c r="B433" s="45"/>
      <c r="C433" s="30"/>
      <c r="D433" s="30"/>
      <c r="E433" s="4">
        <f>SUM(E432)</f>
        <v>0</v>
      </c>
      <c r="F433" s="4">
        <f t="shared" ref="F433:G433" si="159">SUM(F432)</f>
        <v>1325.91</v>
      </c>
      <c r="G433" s="4">
        <f t="shared" si="159"/>
        <v>0</v>
      </c>
      <c r="H433" s="4">
        <v>0</v>
      </c>
      <c r="I433" s="4">
        <f t="shared" ref="I433" si="160">SUM(I432)</f>
        <v>1325.91</v>
      </c>
      <c r="J433" s="4">
        <f>SUM(J432)</f>
        <v>3532.36</v>
      </c>
      <c r="K433" s="64">
        <f>SUM(I433/J433)-1</f>
        <v>-0.62463905151230337</v>
      </c>
      <c r="L433" s="4">
        <f>SUM(L432)</f>
        <v>13322.220000000001</v>
      </c>
      <c r="M433" s="4">
        <f>SUM(M432)</f>
        <v>85667.96</v>
      </c>
      <c r="N433" s="63">
        <f>SUM(N432)</f>
        <v>184505.96</v>
      </c>
      <c r="O433" s="4">
        <f>SUM(O432)</f>
        <v>171376.21</v>
      </c>
    </row>
    <row r="434" spans="1:15" ht="15.75" thickBot="1" x14ac:dyDescent="0.3">
      <c r="A434" s="20" t="s">
        <v>387</v>
      </c>
      <c r="B434" s="48"/>
      <c r="C434" s="27"/>
      <c r="D434" s="27"/>
      <c r="E434" s="10"/>
      <c r="F434" s="10"/>
      <c r="G434" s="19"/>
      <c r="H434" s="19"/>
      <c r="I434" s="10"/>
      <c r="J434" s="10"/>
      <c r="K434" s="10"/>
      <c r="L434" s="10"/>
      <c r="M434" s="19"/>
      <c r="N434" s="18"/>
      <c r="O434" s="19"/>
    </row>
    <row r="435" spans="1:15" x14ac:dyDescent="0.25">
      <c r="A435" s="36"/>
      <c r="B435" s="44" t="s">
        <v>52</v>
      </c>
      <c r="C435" s="31"/>
      <c r="D435" s="31"/>
      <c r="E435" s="12" t="s">
        <v>2</v>
      </c>
      <c r="F435" s="13" t="s">
        <v>3</v>
      </c>
      <c r="G435" s="14" t="s">
        <v>4</v>
      </c>
      <c r="H435" s="41" t="s">
        <v>402</v>
      </c>
      <c r="I435" s="52" t="s">
        <v>577</v>
      </c>
      <c r="J435" s="12" t="s">
        <v>578</v>
      </c>
      <c r="K435" s="59" t="s">
        <v>432</v>
      </c>
      <c r="L435" s="12" t="s">
        <v>578</v>
      </c>
      <c r="M435" s="12" t="s">
        <v>554</v>
      </c>
      <c r="N435" s="80" t="s">
        <v>502</v>
      </c>
      <c r="O435" s="12" t="s">
        <v>480</v>
      </c>
    </row>
    <row r="436" spans="1:15" ht="15.75" thickBot="1" x14ac:dyDescent="0.3">
      <c r="A436" s="37" t="s">
        <v>52</v>
      </c>
      <c r="B436" s="37" t="s">
        <v>53</v>
      </c>
      <c r="C436" s="32"/>
      <c r="D436" s="32"/>
      <c r="E436" s="15" t="s">
        <v>5</v>
      </c>
      <c r="F436" s="15" t="s">
        <v>5</v>
      </c>
      <c r="G436" s="15" t="s">
        <v>5</v>
      </c>
      <c r="H436" s="42" t="s">
        <v>563</v>
      </c>
      <c r="I436" s="15" t="s">
        <v>427</v>
      </c>
      <c r="J436" s="15" t="s">
        <v>427</v>
      </c>
      <c r="K436" s="60" t="s">
        <v>579</v>
      </c>
      <c r="L436" s="79" t="s">
        <v>428</v>
      </c>
      <c r="M436" s="15" t="s">
        <v>428</v>
      </c>
      <c r="N436" s="79" t="s">
        <v>428</v>
      </c>
      <c r="O436" s="15" t="s">
        <v>428</v>
      </c>
    </row>
    <row r="437" spans="1:15" ht="15.75" thickBot="1" x14ac:dyDescent="0.3">
      <c r="A437" s="33" t="s">
        <v>388</v>
      </c>
      <c r="B437" s="33" t="s">
        <v>389</v>
      </c>
      <c r="C437" s="34"/>
      <c r="D437" s="34"/>
      <c r="E437" s="3">
        <v>0</v>
      </c>
      <c r="F437" s="3">
        <v>0</v>
      </c>
      <c r="G437" s="2">
        <v>0</v>
      </c>
      <c r="H437" s="2">
        <v>0</v>
      </c>
      <c r="I437" s="22">
        <f>SUM(E437:H437)</f>
        <v>0</v>
      </c>
      <c r="J437" s="2">
        <v>0</v>
      </c>
      <c r="K437" s="58"/>
      <c r="L437" s="2"/>
      <c r="M437" s="2"/>
      <c r="N437" s="40"/>
      <c r="O437" s="2">
        <v>2420.73</v>
      </c>
    </row>
    <row r="438" spans="1:15" ht="15.75" thickBot="1" x14ac:dyDescent="0.3">
      <c r="A438" s="29" t="s">
        <v>390</v>
      </c>
      <c r="B438" s="45"/>
      <c r="C438" s="30"/>
      <c r="D438" s="30"/>
      <c r="E438" s="4">
        <f>SUM(E437)</f>
        <v>0</v>
      </c>
      <c r="F438" s="4">
        <f t="shared" ref="F438:G438" si="161">SUM(F437)</f>
        <v>0</v>
      </c>
      <c r="G438" s="4">
        <f t="shared" si="161"/>
        <v>0</v>
      </c>
      <c r="H438" s="4">
        <v>0</v>
      </c>
      <c r="I438" s="4">
        <f t="shared" ref="I438" si="162">SUM(I437)</f>
        <v>0</v>
      </c>
      <c r="J438" s="4">
        <f>SUM(J437)</f>
        <v>0</v>
      </c>
      <c r="K438" s="64"/>
      <c r="L438" s="4">
        <f>SUM(L437)</f>
        <v>0</v>
      </c>
      <c r="M438" s="4">
        <f>SUM(M437)</f>
        <v>0</v>
      </c>
      <c r="N438" s="63">
        <f>SUM(N437)</f>
        <v>0</v>
      </c>
      <c r="O438" s="4">
        <f>SUM(O437)</f>
        <v>2420.73</v>
      </c>
    </row>
    <row r="439" spans="1:15" ht="15.75" thickBot="1" x14ac:dyDescent="0.3">
      <c r="A439" s="111" t="s">
        <v>392</v>
      </c>
      <c r="B439" s="112"/>
      <c r="C439" s="112"/>
      <c r="D439" s="112"/>
      <c r="E439" s="10"/>
      <c r="F439" s="10"/>
      <c r="G439" s="19"/>
      <c r="H439" s="19"/>
      <c r="I439" s="10"/>
      <c r="J439" s="10"/>
      <c r="K439" s="10"/>
      <c r="L439" s="10"/>
      <c r="M439" s="19"/>
      <c r="N439" s="18"/>
      <c r="O439" s="19"/>
    </row>
    <row r="440" spans="1:15" x14ac:dyDescent="0.25">
      <c r="A440" s="36"/>
      <c r="B440" s="44" t="s">
        <v>52</v>
      </c>
      <c r="C440" s="31"/>
      <c r="D440" s="31"/>
      <c r="E440" s="12" t="s">
        <v>2</v>
      </c>
      <c r="F440" s="13" t="s">
        <v>3</v>
      </c>
      <c r="G440" s="14" t="s">
        <v>4</v>
      </c>
      <c r="H440" s="41" t="s">
        <v>402</v>
      </c>
      <c r="I440" s="52" t="s">
        <v>577</v>
      </c>
      <c r="J440" s="12" t="s">
        <v>578</v>
      </c>
      <c r="K440" s="59" t="s">
        <v>432</v>
      </c>
      <c r="L440" s="12" t="s">
        <v>578</v>
      </c>
      <c r="M440" s="12" t="s">
        <v>554</v>
      </c>
      <c r="N440" s="80" t="s">
        <v>502</v>
      </c>
      <c r="O440" s="12" t="s">
        <v>480</v>
      </c>
    </row>
    <row r="441" spans="1:15" ht="15.75" thickBot="1" x14ac:dyDescent="0.3">
      <c r="A441" s="37" t="s">
        <v>52</v>
      </c>
      <c r="B441" s="37" t="s">
        <v>53</v>
      </c>
      <c r="C441" s="32"/>
      <c r="D441" s="32"/>
      <c r="E441" s="15" t="s">
        <v>5</v>
      </c>
      <c r="F441" s="15" t="s">
        <v>5</v>
      </c>
      <c r="G441" s="15" t="s">
        <v>5</v>
      </c>
      <c r="H441" s="42" t="s">
        <v>563</v>
      </c>
      <c r="I441" s="15" t="s">
        <v>427</v>
      </c>
      <c r="J441" s="15" t="s">
        <v>427</v>
      </c>
      <c r="K441" s="60" t="s">
        <v>579</v>
      </c>
      <c r="L441" s="79" t="s">
        <v>428</v>
      </c>
      <c r="M441" s="15" t="s">
        <v>428</v>
      </c>
      <c r="N441" s="79" t="s">
        <v>428</v>
      </c>
      <c r="O441" s="15" t="s">
        <v>428</v>
      </c>
    </row>
    <row r="442" spans="1:15" ht="15.75" thickBot="1" x14ac:dyDescent="0.3">
      <c r="A442" s="33" t="s">
        <v>393</v>
      </c>
      <c r="B442" s="33" t="s">
        <v>394</v>
      </c>
      <c r="C442" s="34"/>
      <c r="D442" s="34"/>
      <c r="E442" s="3">
        <v>0</v>
      </c>
      <c r="F442" s="3">
        <v>0</v>
      </c>
      <c r="G442" s="2">
        <v>0</v>
      </c>
      <c r="H442" s="2">
        <v>0</v>
      </c>
      <c r="I442" s="22">
        <f>SUM(E442:H442)</f>
        <v>0</v>
      </c>
      <c r="J442" s="2">
        <v>0</v>
      </c>
      <c r="K442" s="58"/>
      <c r="L442" s="2"/>
      <c r="M442" s="2"/>
      <c r="N442" s="40"/>
      <c r="O442" s="2">
        <v>1765.82</v>
      </c>
    </row>
    <row r="443" spans="1:15" ht="15.75" thickBot="1" x14ac:dyDescent="0.3">
      <c r="A443" s="29" t="s">
        <v>392</v>
      </c>
      <c r="B443" s="45"/>
      <c r="C443" s="30"/>
      <c r="D443" s="30"/>
      <c r="E443" s="4">
        <f>SUM(E442)</f>
        <v>0</v>
      </c>
      <c r="F443" s="4">
        <f t="shared" ref="F443:G443" si="163">SUM(F442)</f>
        <v>0</v>
      </c>
      <c r="G443" s="4">
        <f t="shared" si="163"/>
        <v>0</v>
      </c>
      <c r="H443" s="4">
        <f>SUM(H442)</f>
        <v>0</v>
      </c>
      <c r="I443" s="4">
        <f t="shared" ref="I443" si="164">SUM(I442)</f>
        <v>0</v>
      </c>
      <c r="J443" s="4">
        <f>SUM(J442)</f>
        <v>0</v>
      </c>
      <c r="K443" s="64"/>
      <c r="L443" s="4">
        <f>SUM(L442)</f>
        <v>0</v>
      </c>
      <c r="M443" s="4">
        <f>SUM(M442)</f>
        <v>0</v>
      </c>
      <c r="N443" s="63">
        <f>SUM(N442)</f>
        <v>0</v>
      </c>
      <c r="O443" s="4">
        <f>SUM(O442)</f>
        <v>1765.82</v>
      </c>
    </row>
    <row r="444" spans="1:15" ht="15.75" thickBot="1" x14ac:dyDescent="0.3">
      <c r="A444" s="20" t="s">
        <v>418</v>
      </c>
      <c r="B444" s="48"/>
      <c r="C444" s="27"/>
      <c r="D444" s="27"/>
      <c r="E444" s="10"/>
      <c r="F444" s="10"/>
      <c r="G444" s="19"/>
      <c r="H444" s="19"/>
      <c r="I444" s="10"/>
      <c r="J444" s="10"/>
      <c r="K444" s="10"/>
      <c r="L444" s="10"/>
      <c r="M444" s="19"/>
      <c r="N444" s="18"/>
      <c r="O444" s="19"/>
    </row>
    <row r="445" spans="1:15" x14ac:dyDescent="0.25">
      <c r="A445" s="36"/>
      <c r="B445" s="44" t="s">
        <v>52</v>
      </c>
      <c r="C445" s="31"/>
      <c r="D445" s="31"/>
      <c r="E445" s="12" t="s">
        <v>2</v>
      </c>
      <c r="F445" s="13" t="s">
        <v>3</v>
      </c>
      <c r="G445" s="14" t="s">
        <v>4</v>
      </c>
      <c r="H445" s="41" t="s">
        <v>402</v>
      </c>
      <c r="I445" s="52" t="s">
        <v>577</v>
      </c>
      <c r="J445" s="12" t="s">
        <v>578</v>
      </c>
      <c r="K445" s="59" t="s">
        <v>432</v>
      </c>
      <c r="L445" s="12" t="s">
        <v>578</v>
      </c>
      <c r="M445" s="12" t="s">
        <v>554</v>
      </c>
      <c r="N445" s="80" t="s">
        <v>502</v>
      </c>
      <c r="O445" s="12" t="s">
        <v>480</v>
      </c>
    </row>
    <row r="446" spans="1:15" ht="15.75" thickBot="1" x14ac:dyDescent="0.3">
      <c r="A446" s="37" t="s">
        <v>52</v>
      </c>
      <c r="B446" s="37" t="s">
        <v>53</v>
      </c>
      <c r="C446" s="32"/>
      <c r="D446" s="32"/>
      <c r="E446" s="15" t="s">
        <v>5</v>
      </c>
      <c r="F446" s="15" t="s">
        <v>5</v>
      </c>
      <c r="G446" s="15" t="s">
        <v>5</v>
      </c>
      <c r="H446" s="42" t="s">
        <v>563</v>
      </c>
      <c r="I446" s="15" t="s">
        <v>427</v>
      </c>
      <c r="J446" s="15" t="s">
        <v>427</v>
      </c>
      <c r="K446" s="60" t="s">
        <v>579</v>
      </c>
      <c r="L446" s="79" t="s">
        <v>428</v>
      </c>
      <c r="M446" s="15" t="s">
        <v>428</v>
      </c>
      <c r="N446" s="79" t="s">
        <v>428</v>
      </c>
      <c r="O446" s="15" t="s">
        <v>428</v>
      </c>
    </row>
    <row r="447" spans="1:15" ht="15.75" thickBot="1" x14ac:dyDescent="0.3">
      <c r="A447" s="33" t="s">
        <v>419</v>
      </c>
      <c r="B447" s="91" t="s">
        <v>420</v>
      </c>
      <c r="C447" s="92"/>
      <c r="D447" s="93"/>
      <c r="E447" s="3">
        <v>0</v>
      </c>
      <c r="F447" s="3">
        <v>0</v>
      </c>
      <c r="G447" s="2">
        <v>0</v>
      </c>
      <c r="H447" s="2">
        <v>0</v>
      </c>
      <c r="I447" s="22">
        <f>SUM(E447:H447)</f>
        <v>0</v>
      </c>
      <c r="J447" s="2">
        <v>0</v>
      </c>
      <c r="K447" s="58"/>
      <c r="L447" s="2"/>
      <c r="M447" s="2"/>
      <c r="N447" s="40"/>
      <c r="O447" s="2">
        <v>2476.3000000000002</v>
      </c>
    </row>
    <row r="448" spans="1:15" ht="15.75" thickBot="1" x14ac:dyDescent="0.3">
      <c r="A448" s="29" t="s">
        <v>418</v>
      </c>
      <c r="B448" s="45"/>
      <c r="C448" s="30"/>
      <c r="D448" s="30"/>
      <c r="E448" s="4">
        <f>SUM(E447)</f>
        <v>0</v>
      </c>
      <c r="F448" s="4">
        <f t="shared" ref="F448:I448" si="165">SUM(F447)</f>
        <v>0</v>
      </c>
      <c r="G448" s="4">
        <f t="shared" si="165"/>
        <v>0</v>
      </c>
      <c r="H448" s="4">
        <f>SUM(H447)</f>
        <v>0</v>
      </c>
      <c r="I448" s="4">
        <f t="shared" si="165"/>
        <v>0</v>
      </c>
      <c r="J448" s="4">
        <f>SUM(J447)</f>
        <v>0</v>
      </c>
      <c r="K448" s="64"/>
      <c r="L448" s="4">
        <f>SUM(L447)</f>
        <v>0</v>
      </c>
      <c r="M448" s="4">
        <f>SUM(M447)</f>
        <v>0</v>
      </c>
      <c r="N448" s="63">
        <f>SUM(N447)</f>
        <v>0</v>
      </c>
      <c r="O448" s="4">
        <f>SUM(O447)</f>
        <v>2476.3000000000002</v>
      </c>
    </row>
    <row r="449" spans="1:19" x14ac:dyDescent="0.25">
      <c r="A449" s="9"/>
      <c r="B449" s="9"/>
      <c r="C449" s="27"/>
      <c r="D449" s="27"/>
      <c r="E449" s="10"/>
      <c r="F449" s="10"/>
      <c r="G449" s="19"/>
      <c r="H449" s="19"/>
      <c r="I449" s="10"/>
      <c r="J449" s="10"/>
      <c r="K449" s="10"/>
      <c r="L449" s="10"/>
      <c r="M449" s="16"/>
      <c r="N449" s="16"/>
      <c r="O449" s="16"/>
    </row>
    <row r="450" spans="1:19" ht="15.75" thickBot="1" x14ac:dyDescent="0.3">
      <c r="A450" s="9"/>
      <c r="B450" s="9"/>
      <c r="C450" s="27"/>
      <c r="D450" s="27"/>
      <c r="E450" s="10"/>
      <c r="F450" s="10"/>
      <c r="G450" s="19"/>
      <c r="H450" s="19"/>
      <c r="I450" s="10"/>
      <c r="J450" s="10"/>
      <c r="K450" s="10"/>
      <c r="L450" s="10"/>
      <c r="M450" s="16"/>
      <c r="N450" s="16"/>
      <c r="O450" s="16"/>
    </row>
    <row r="451" spans="1:19" ht="15.75" thickBot="1" x14ac:dyDescent="0.3">
      <c r="A451" s="6"/>
      <c r="B451" s="49" t="s">
        <v>429</v>
      </c>
      <c r="C451" s="7"/>
      <c r="D451" s="7"/>
      <c r="E451" s="4">
        <f>SUM(E448,E13,E22,E29,E34,E39, E49,E59,E66,E77,E83,E97,E102,E127,E140,E149,E163,E168,E173,E185,E191,E205,E213,E234,E251,E260,E265,E273,E278,E283,E288,E293,E300,E311,E324,E329,E334,E347,E354,E361,E366,E372,E379,E390,E395,E403,E411,E417,E423,E428,E433,E438,E443)</f>
        <v>625408.52999999991</v>
      </c>
      <c r="F451" s="4">
        <f>SUM(F448,F13,F22,F29,F34,F39, F49,F59,F66,F77,F83,F97,F102,F127,F140,F149,F163,F168,F173,F185,F191,F205,F213,F234,F251,F260,F265,F273,F278,F283,F288,F293,F300,F311,F324,F329,F334,F347,F354,F361,F366,F372,F379,F390,F395,F403,F411,F417,F423,F428,F433,F438,F443)</f>
        <v>735157.91000000015</v>
      </c>
      <c r="G451" s="4">
        <f t="shared" ref="G451" si="166">SUM(G448,G13,G22,G29,G34,G39, G49,G59,G66,G77,G83,G97,G102,G127,G140,G149,G163,G168,G173,G185,G191,G205,G213,G234,G251,G260,G265,G273,G278,G283,G288,G293,G300,G311,G324,G329,G334,G347,G354,G361,G366,G372,G379,G390,G395,G403,G411,G417,G423,G428,G433,G438,G443)</f>
        <v>105810.42</v>
      </c>
      <c r="H451" s="4">
        <f>SUM(H448,H13,H22,H29,H34,H39, H49,H59,H66,H77,H83,H97,H102,H127,H140,H149,H163,H168,H173,H185,H191,H205,H213,H234,H251,H260,H265,H273,H278,H283,H288,H293,H300,H311,H324,H329,H334,H347,H354,H361,H366,H372,H379,H390,H395,H403,H411,H417,H423,H428,H433,H438,H443)</f>
        <v>3500448.6700000004</v>
      </c>
      <c r="I451" s="4">
        <f>SUM(E451:H451)</f>
        <v>4966825.53</v>
      </c>
      <c r="J451" s="4">
        <f>SUM(J448,J13,J22,J29,J34,J39, J49,J59,J66,J77,J83,J97,J102,J127,J140,J149,J163,J168,J173,J185,J191,J205,J213,J234,J251,J260,J265,J273,J278,J283,J288,J293,J300,J311,J324,J329,J334,J347,J354,J361,J366,J372,J379,J390,J395,J403,J411,J417,J423,J428,J433,J438,J443)</f>
        <v>1903281.75</v>
      </c>
      <c r="K451" s="62">
        <f>SUM(I451/J451)-1</f>
        <v>1.6096112832480007</v>
      </c>
      <c r="L451" s="4">
        <f>SUM(L448,L13,L22,L29,L34,L39, L49,L59,L66,L77,L83,L97,L102,L127,L140,L149,L163,L168,L173,L185,L191,L205,L213,L234,L251,L260,L265,L273,L278,L283,L288,L293,L300,L311,L324,L329,L334,L347,L354,L361,L366,L372,L379,L390,L395,L403,L411,L417,L423,L428,L433,L438,L443)</f>
        <v>8588626.9300000016</v>
      </c>
      <c r="M451" s="4">
        <v>17096499.079999998</v>
      </c>
      <c r="N451" s="63">
        <f>SUM(N448,N13,N22,N29,N34,N39, N49,N59,N66,N77,N83,N97,N102,N127,N140,N149,N163,N168,N173,N185,N191,N205,N213,N234,N251,N260,N265,N273,N278,N283,N288,N293,N300,N311,N324,N329,N334,N347,N354,N361,N366,N372,N379,N390,N395,N403,N411,N417,N423,N428,N433,N438,N443)</f>
        <v>28870656.68</v>
      </c>
      <c r="O451" s="4">
        <f>SUM(O448,O13,O22,O29,O34,O39, O49,O59,O66,O77,O83,O97,O102,O127,O140,O149,O163,O168,O173,O185,O191,O205,O213,O234,O251,O260,O265,O273,O278,O283,O288,O293,O300,O311,O324,O329,O334,O347,O354,O361,O366,O372,O379,O390,O395,O403,O411,O417,O423,O428,O433,O438,O443)</f>
        <v>26374727.730000004</v>
      </c>
    </row>
    <row r="452" spans="1:19" x14ac:dyDescent="0.25">
      <c r="E452" s="57" t="s">
        <v>580</v>
      </c>
      <c r="F452" s="57" t="s">
        <v>580</v>
      </c>
      <c r="G452" s="57" t="s">
        <v>580</v>
      </c>
      <c r="H452" s="57" t="s">
        <v>580</v>
      </c>
      <c r="I452" s="57" t="s">
        <v>580</v>
      </c>
      <c r="J452" s="57" t="s">
        <v>556</v>
      </c>
      <c r="K452" s="57"/>
      <c r="L452" s="57" t="s">
        <v>556</v>
      </c>
      <c r="M452" s="57" t="s">
        <v>503</v>
      </c>
      <c r="N452" s="57" t="s">
        <v>481</v>
      </c>
      <c r="O452" s="57" t="s">
        <v>447</v>
      </c>
    </row>
    <row r="453" spans="1:19" x14ac:dyDescent="0.25"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</row>
    <row r="454" spans="1:19" s="83" customFormat="1" ht="12.75" x14ac:dyDescent="0.2">
      <c r="B454" s="84"/>
      <c r="E454" s="82"/>
      <c r="F454" s="82"/>
      <c r="G454" s="82"/>
      <c r="H454" s="82"/>
      <c r="I454" s="18"/>
      <c r="J454" s="82"/>
      <c r="K454" s="85"/>
      <c r="L454" s="82"/>
      <c r="M454" s="82"/>
      <c r="N454" s="82"/>
      <c r="O454" s="82"/>
      <c r="P454" s="87"/>
      <c r="S454" s="86"/>
    </row>
    <row r="455" spans="1:19" s="83" customFormat="1" ht="12.75" x14ac:dyDescent="0.2">
      <c r="B455" s="84"/>
      <c r="E455" s="82"/>
      <c r="F455" s="82"/>
      <c r="G455" s="82"/>
      <c r="H455" s="82"/>
      <c r="I455" s="86"/>
      <c r="J455" s="82"/>
      <c r="K455" s="82"/>
      <c r="L455" s="82"/>
      <c r="M455" s="82"/>
      <c r="N455" s="82"/>
      <c r="O455" s="82"/>
      <c r="S455" s="86"/>
    </row>
    <row r="456" spans="1:19" x14ac:dyDescent="0.25">
      <c r="E456" s="57"/>
      <c r="F456" s="57"/>
      <c r="G456" s="57"/>
      <c r="H456" s="57"/>
      <c r="I456" s="10"/>
      <c r="J456" s="57"/>
      <c r="K456" s="76"/>
      <c r="L456" s="57"/>
      <c r="M456" s="57"/>
      <c r="N456" s="57"/>
      <c r="O456" s="57"/>
    </row>
    <row r="457" spans="1:19" x14ac:dyDescent="0.25">
      <c r="O457" s="54"/>
    </row>
    <row r="458" spans="1:19" customFormat="1" x14ac:dyDescent="0.25">
      <c r="A458" s="70"/>
      <c r="B458" s="71"/>
      <c r="C458" s="71"/>
      <c r="D458" s="71"/>
      <c r="E458" s="71"/>
      <c r="N458" s="78"/>
    </row>
    <row r="459" spans="1:19" customFormat="1" x14ac:dyDescent="0.25">
      <c r="A459" s="71"/>
      <c r="B459" s="71"/>
      <c r="C459" s="71"/>
      <c r="D459" s="71"/>
      <c r="E459" s="71"/>
      <c r="N459" s="78"/>
    </row>
    <row r="460" spans="1:19" customFormat="1" x14ac:dyDescent="0.25">
      <c r="A460" s="71"/>
      <c r="B460" s="72"/>
      <c r="C460" s="72"/>
      <c r="D460" s="72"/>
      <c r="E460" s="11"/>
      <c r="N460" s="78"/>
    </row>
    <row r="461" spans="1:19" customFormat="1" x14ac:dyDescent="0.25">
      <c r="A461" s="73"/>
      <c r="B461" s="74"/>
      <c r="C461" s="74"/>
      <c r="D461" s="74"/>
      <c r="E461" s="11"/>
      <c r="N461" s="78"/>
    </row>
    <row r="462" spans="1:19" customFormat="1" x14ac:dyDescent="0.25">
      <c r="A462" s="73"/>
      <c r="B462" s="74"/>
      <c r="C462" s="74"/>
      <c r="D462" s="74"/>
      <c r="E462" s="11"/>
      <c r="N462" s="78"/>
    </row>
    <row r="463" spans="1:19" customFormat="1" x14ac:dyDescent="0.25">
      <c r="A463" s="73"/>
      <c r="B463" s="74"/>
      <c r="C463" s="74"/>
      <c r="D463" s="74"/>
      <c r="E463" s="11"/>
      <c r="N463" s="78"/>
    </row>
    <row r="464" spans="1:19" customFormat="1" x14ac:dyDescent="0.25">
      <c r="A464" s="73"/>
      <c r="B464" s="74"/>
      <c r="C464" s="74"/>
      <c r="D464" s="74"/>
      <c r="E464" s="11"/>
      <c r="N464" s="78"/>
    </row>
    <row r="465" spans="1:15" customFormat="1" x14ac:dyDescent="0.25">
      <c r="A465" s="71"/>
      <c r="B465" s="74"/>
      <c r="C465" s="74"/>
      <c r="D465" s="74"/>
      <c r="E465" s="11"/>
      <c r="N465" s="78"/>
    </row>
    <row r="466" spans="1:15" x14ac:dyDescent="0.25">
      <c r="O466" s="54"/>
    </row>
    <row r="467" spans="1:15" x14ac:dyDescent="0.25">
      <c r="O467" s="54"/>
    </row>
    <row r="468" spans="1:15" x14ac:dyDescent="0.25">
      <c r="O468" s="54"/>
    </row>
    <row r="469" spans="1:15" x14ac:dyDescent="0.25">
      <c r="O469" s="54"/>
    </row>
    <row r="470" spans="1:15" x14ac:dyDescent="0.25">
      <c r="O470" s="54"/>
    </row>
    <row r="471" spans="1:15" x14ac:dyDescent="0.25">
      <c r="O471" s="54"/>
    </row>
    <row r="472" spans="1:15" x14ac:dyDescent="0.25">
      <c r="O472" s="55"/>
    </row>
    <row r="473" spans="1:15" x14ac:dyDescent="0.25">
      <c r="O473" s="53"/>
    </row>
    <row r="474" spans="1:15" x14ac:dyDescent="0.25">
      <c r="O474" s="16"/>
    </row>
    <row r="475" spans="1:15" x14ac:dyDescent="0.25">
      <c r="O475" s="16"/>
    </row>
    <row r="476" spans="1:15" x14ac:dyDescent="0.25">
      <c r="O476" s="54"/>
    </row>
    <row r="477" spans="1:15" x14ac:dyDescent="0.25">
      <c r="O477" s="55"/>
    </row>
    <row r="478" spans="1:15" x14ac:dyDescent="0.25">
      <c r="O478" s="53"/>
    </row>
    <row r="479" spans="1:15" x14ac:dyDescent="0.25">
      <c r="O479" s="16"/>
    </row>
    <row r="480" spans="1:15" x14ac:dyDescent="0.25">
      <c r="O480" s="16"/>
    </row>
    <row r="481" spans="15:15" x14ac:dyDescent="0.25">
      <c r="O481" s="54"/>
    </row>
    <row r="482" spans="15:15" x14ac:dyDescent="0.25">
      <c r="O482" s="55"/>
    </row>
    <row r="483" spans="15:15" x14ac:dyDescent="0.25">
      <c r="O483" s="53"/>
    </row>
    <row r="484" spans="15:15" x14ac:dyDescent="0.25">
      <c r="O484" s="16"/>
    </row>
    <row r="485" spans="15:15" x14ac:dyDescent="0.25">
      <c r="O485" s="16"/>
    </row>
    <row r="486" spans="15:15" x14ac:dyDescent="0.25">
      <c r="O486" s="54"/>
    </row>
    <row r="487" spans="15:15" x14ac:dyDescent="0.25">
      <c r="O487" s="55"/>
    </row>
    <row r="488" spans="15:15" x14ac:dyDescent="0.25">
      <c r="O488" s="53"/>
    </row>
    <row r="489" spans="15:15" x14ac:dyDescent="0.25">
      <c r="O489" s="16"/>
    </row>
    <row r="490" spans="15:15" x14ac:dyDescent="0.25">
      <c r="O490" s="16"/>
    </row>
    <row r="491" spans="15:15" x14ac:dyDescent="0.25">
      <c r="O491" s="54"/>
    </row>
    <row r="492" spans="15:15" x14ac:dyDescent="0.25">
      <c r="O492" s="54"/>
    </row>
    <row r="493" spans="15:15" x14ac:dyDescent="0.25">
      <c r="O493" s="54"/>
    </row>
    <row r="494" spans="15:15" x14ac:dyDescent="0.25">
      <c r="O494" s="54"/>
    </row>
    <row r="495" spans="15:15" x14ac:dyDescent="0.25">
      <c r="O495" s="55"/>
    </row>
    <row r="496" spans="15:15" x14ac:dyDescent="0.25">
      <c r="O496" s="53"/>
    </row>
    <row r="497" spans="15:15" x14ac:dyDescent="0.25">
      <c r="O497" s="16"/>
    </row>
    <row r="498" spans="15:15" x14ac:dyDescent="0.25">
      <c r="O498" s="16"/>
    </row>
    <row r="499" spans="15:15" x14ac:dyDescent="0.25">
      <c r="O499" s="16"/>
    </row>
    <row r="500" spans="15:15" x14ac:dyDescent="0.25">
      <c r="O500" s="54"/>
    </row>
    <row r="501" spans="15:15" x14ac:dyDescent="0.25">
      <c r="O501" s="54"/>
    </row>
    <row r="502" spans="15:15" x14ac:dyDescent="0.25">
      <c r="O502" s="55"/>
    </row>
    <row r="503" spans="15:15" x14ac:dyDescent="0.25">
      <c r="O503" s="53"/>
    </row>
    <row r="504" spans="15:15" x14ac:dyDescent="0.25">
      <c r="O504" s="16"/>
    </row>
    <row r="505" spans="15:15" x14ac:dyDescent="0.25">
      <c r="O505" s="16"/>
    </row>
    <row r="506" spans="15:15" x14ac:dyDescent="0.25">
      <c r="O506" s="54"/>
    </row>
    <row r="507" spans="15:15" x14ac:dyDescent="0.25">
      <c r="O507" s="55"/>
    </row>
    <row r="508" spans="15:15" x14ac:dyDescent="0.25">
      <c r="O508" s="53"/>
    </row>
    <row r="509" spans="15:15" x14ac:dyDescent="0.25">
      <c r="O509" s="16"/>
    </row>
    <row r="510" spans="15:15" x14ac:dyDescent="0.25">
      <c r="O510" s="16"/>
    </row>
    <row r="511" spans="15:15" x14ac:dyDescent="0.25">
      <c r="O511" s="54"/>
    </row>
    <row r="512" spans="15:15" x14ac:dyDescent="0.25">
      <c r="O512" s="54"/>
    </row>
    <row r="513" spans="15:15" x14ac:dyDescent="0.25">
      <c r="O513" s="54"/>
    </row>
    <row r="514" spans="15:15" x14ac:dyDescent="0.25">
      <c r="O514" s="54"/>
    </row>
    <row r="515" spans="15:15" x14ac:dyDescent="0.25">
      <c r="O515" s="55"/>
    </row>
    <row r="516" spans="15:15" x14ac:dyDescent="0.25">
      <c r="O516" s="53"/>
    </row>
    <row r="517" spans="15:15" x14ac:dyDescent="0.25">
      <c r="O517" s="16"/>
    </row>
    <row r="518" spans="15:15" x14ac:dyDescent="0.25">
      <c r="O518" s="16"/>
    </row>
    <row r="519" spans="15:15" x14ac:dyDescent="0.25">
      <c r="O519" s="54"/>
    </row>
    <row r="520" spans="15:15" x14ac:dyDescent="0.25">
      <c r="O520" s="54"/>
    </row>
    <row r="521" spans="15:15" x14ac:dyDescent="0.25">
      <c r="O521" s="55"/>
    </row>
    <row r="522" spans="15:15" x14ac:dyDescent="0.25">
      <c r="O522" s="53"/>
    </row>
    <row r="523" spans="15:15" x14ac:dyDescent="0.25">
      <c r="O523" s="16"/>
    </row>
    <row r="524" spans="15:15" x14ac:dyDescent="0.25">
      <c r="O524" s="16"/>
    </row>
    <row r="525" spans="15:15" x14ac:dyDescent="0.25">
      <c r="O525" s="54"/>
    </row>
    <row r="526" spans="15:15" x14ac:dyDescent="0.25">
      <c r="O526" s="54"/>
    </row>
    <row r="527" spans="15:15" x14ac:dyDescent="0.25">
      <c r="O527" s="55"/>
    </row>
    <row r="528" spans="15:15" x14ac:dyDescent="0.25">
      <c r="O528" s="53"/>
    </row>
    <row r="529" spans="15:15" x14ac:dyDescent="0.25">
      <c r="O529" s="16"/>
    </row>
    <row r="530" spans="15:15" x14ac:dyDescent="0.25">
      <c r="O530" s="16"/>
    </row>
    <row r="531" spans="15:15" x14ac:dyDescent="0.25">
      <c r="O531" s="54"/>
    </row>
    <row r="532" spans="15:15" x14ac:dyDescent="0.25">
      <c r="O532" s="54"/>
    </row>
    <row r="533" spans="15:15" x14ac:dyDescent="0.25">
      <c r="O533" s="55"/>
    </row>
    <row r="534" spans="15:15" x14ac:dyDescent="0.25">
      <c r="O534" s="53"/>
    </row>
    <row r="535" spans="15:15" x14ac:dyDescent="0.25">
      <c r="O535" s="16"/>
    </row>
    <row r="536" spans="15:15" x14ac:dyDescent="0.25">
      <c r="O536" s="16"/>
    </row>
    <row r="537" spans="15:15" x14ac:dyDescent="0.25">
      <c r="O537" s="54"/>
    </row>
    <row r="538" spans="15:15" x14ac:dyDescent="0.25">
      <c r="O538" s="55"/>
    </row>
    <row r="539" spans="15:15" x14ac:dyDescent="0.25">
      <c r="O539" s="53"/>
    </row>
    <row r="540" spans="15:15" x14ac:dyDescent="0.25">
      <c r="O540" s="16"/>
    </row>
    <row r="541" spans="15:15" x14ac:dyDescent="0.25">
      <c r="O541" s="16"/>
    </row>
    <row r="542" spans="15:15" x14ac:dyDescent="0.25">
      <c r="O542" s="54"/>
    </row>
    <row r="543" spans="15:15" x14ac:dyDescent="0.25">
      <c r="O543" s="55"/>
    </row>
    <row r="544" spans="15:15" x14ac:dyDescent="0.25">
      <c r="O544" s="53"/>
    </row>
    <row r="545" spans="15:15" x14ac:dyDescent="0.25">
      <c r="O545" s="16"/>
    </row>
    <row r="546" spans="15:15" x14ac:dyDescent="0.25">
      <c r="O546" s="16"/>
    </row>
    <row r="547" spans="15:15" x14ac:dyDescent="0.25">
      <c r="O547" s="54"/>
    </row>
    <row r="548" spans="15:15" x14ac:dyDescent="0.25">
      <c r="O548" s="55"/>
    </row>
    <row r="549" spans="15:15" x14ac:dyDescent="0.25">
      <c r="O549" s="53"/>
    </row>
    <row r="550" spans="15:15" x14ac:dyDescent="0.25">
      <c r="O550" s="16"/>
    </row>
    <row r="551" spans="15:15" x14ac:dyDescent="0.25">
      <c r="O551" s="16"/>
    </row>
    <row r="552" spans="15:15" x14ac:dyDescent="0.25">
      <c r="O552" s="54"/>
    </row>
    <row r="553" spans="15:15" x14ac:dyDescent="0.25">
      <c r="O553" s="55"/>
    </row>
    <row r="554" spans="15:15" x14ac:dyDescent="0.25">
      <c r="O554" s="53"/>
    </row>
    <row r="555" spans="15:15" x14ac:dyDescent="0.25">
      <c r="O555" s="53"/>
    </row>
    <row r="556" spans="15:15" x14ac:dyDescent="0.25">
      <c r="O556" s="53"/>
    </row>
    <row r="557" spans="15:15" x14ac:dyDescent="0.25">
      <c r="O557" s="55"/>
    </row>
    <row r="559" spans="15:15" x14ac:dyDescent="0.25">
      <c r="O559" s="5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F358E1D396DE48965DB79AD7F3E3E0" ma:contentTypeVersion="8" ma:contentTypeDescription="Create a new document." ma:contentTypeScope="" ma:versionID="da0b25e2d9e2cc5dc59697656164e77b">
  <xsd:schema xmlns:xsd="http://www.w3.org/2001/XMLSchema" xmlns:xs="http://www.w3.org/2001/XMLSchema" xmlns:p="http://schemas.microsoft.com/office/2006/metadata/properties" xmlns:ns3="dfaea16f-6391-4144-a9c2-45e9e6aed4b1" targetNamespace="http://schemas.microsoft.com/office/2006/metadata/properties" ma:root="true" ma:fieldsID="b795a58ccbc97e53cdfc1a0c0464b72b" ns3:_="">
    <xsd:import namespace="dfaea16f-6391-4144-a9c2-45e9e6aed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ea16f-6391-4144-a9c2-45e9e6ae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DE2177-2005-48E9-8CD0-3B1F1D679A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6CE6D-89F2-4637-A710-1E101ECDA6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faea16f-6391-4144-a9c2-45e9e6aed4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151DDC-5834-4677-94D1-83FFDE6F9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ea16f-6391-4144-a9c2-45e9e6ae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2021-12-15T16:37:01Z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0x0101002AF358E1D396DE48965DB79AD7F3E3E0</vt:lpwstr>
  </property>
</Properties>
</file>