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Users\kadicker\Organizations\FY15\"/>
    </mc:Choice>
  </mc:AlternateContent>
  <bookViews>
    <workbookView xWindow="150" yWindow="-120" windowWidth="18900" windowHeight="13260" tabRatio="892"/>
  </bookViews>
  <sheets>
    <sheet name="Total Orgs" sheetId="1" r:id="rId1"/>
    <sheet name="AEGSA" sheetId="32" r:id="rId2"/>
    <sheet name="AECGO" sheetId="2" r:id="rId3"/>
    <sheet name="TTUAB" sheetId="4" r:id="rId4"/>
    <sheet name="ANRS" sheetId="3" r:id="rId5"/>
    <sheet name="BGSA" sheetId="5" r:id="rId6"/>
    <sheet name="CEHLC" sheetId="33" r:id="rId7"/>
    <sheet name="CEGSA" sheetId="34" r:id="rId8"/>
    <sheet name="CGSO" sheetId="8" r:id="rId9"/>
    <sheet name="CPGSC" sheetId="9" r:id="rId10"/>
    <sheet name="EGSO" sheetId="35" r:id="rId11"/>
    <sheet name="GCC" sheetId="13" r:id="rId12"/>
    <sheet name="GNO" sheetId="40" r:id="rId13"/>
    <sheet name="GOCPS" sheetId="14" r:id="rId14"/>
    <sheet name="HESA" sheetId="36" r:id="rId15"/>
    <sheet name="HGSO" sheetId="17" r:id="rId16"/>
    <sheet name="HDFS-GSA" sheetId="18" r:id="rId17"/>
    <sheet name="HFES" sheetId="19" r:id="rId18"/>
    <sheet name="LESETAC" sheetId="20" r:id="rId19"/>
    <sheet name="MHSA" sheetId="21" r:id="rId20"/>
    <sheet name="PGSC" sheetId="38" r:id="rId21"/>
    <sheet name="PSSGSC" sheetId="23" r:id="rId22"/>
    <sheet name="RGA" sheetId="25" r:id="rId23"/>
    <sheet name="Red2Black" sheetId="6" r:id="rId24"/>
    <sheet name="SA-TIEHH" sheetId="27" r:id="rId25"/>
    <sheet name="SCAMS" sheetId="28" r:id="rId26"/>
    <sheet name="ASM" sheetId="29" r:id="rId27"/>
    <sheet name="TCFRGC" sheetId="10" r:id="rId28"/>
    <sheet name="Misc" sheetId="30" r:id="rId29"/>
    <sheet name="Cont" sheetId="31" r:id="rId30"/>
  </sheets>
  <definedNames>
    <definedName name="_xlnm.Print_Area" localSheetId="0">'Total Orgs'!$A$3:$J$31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D14" i="1" l="1"/>
  <c r="B9" i="35"/>
  <c r="D30" i="1"/>
  <c r="C17" i="1" l="1"/>
  <c r="C16" i="1"/>
  <c r="B5" i="40"/>
  <c r="B7" i="40"/>
  <c r="B8" i="40"/>
  <c r="C1" i="40"/>
  <c r="B33" i="1"/>
  <c r="B5" i="14"/>
  <c r="E16" i="1"/>
  <c r="F16" i="1"/>
  <c r="C1" i="31"/>
  <c r="C1" i="30"/>
  <c r="C1" i="10"/>
  <c r="C1" i="29"/>
  <c r="C1" i="28"/>
  <c r="C1" i="27"/>
  <c r="C1" i="6"/>
  <c r="C1" i="25"/>
  <c r="C1" i="23"/>
  <c r="C1" i="21"/>
  <c r="C1" i="20"/>
  <c r="C1" i="19"/>
  <c r="C1" i="18"/>
  <c r="C1" i="17"/>
  <c r="C1" i="14"/>
  <c r="C1" i="13"/>
  <c r="C1" i="36"/>
  <c r="C1" i="35"/>
  <c r="C1" i="9"/>
  <c r="C1" i="8"/>
  <c r="C1" i="34"/>
  <c r="C1" i="33"/>
  <c r="C1" i="5"/>
  <c r="C1" i="3"/>
  <c r="C1" i="4"/>
  <c r="C1" i="2"/>
  <c r="C1" i="32"/>
  <c r="B7" i="32"/>
  <c r="E5" i="1" s="1"/>
  <c r="F5" i="1" s="1"/>
  <c r="C24" i="1"/>
  <c r="C18" i="1"/>
  <c r="C14" i="1"/>
  <c r="C11" i="1"/>
  <c r="C10" i="1"/>
  <c r="B5" i="38"/>
  <c r="B7" i="38"/>
  <c r="B8" i="38" s="1"/>
  <c r="B5" i="36"/>
  <c r="B7" i="36"/>
  <c r="E18" i="1"/>
  <c r="B5" i="35"/>
  <c r="B8" i="35"/>
  <c r="E14" i="1"/>
  <c r="B5" i="34"/>
  <c r="B7" i="34"/>
  <c r="E11" i="1"/>
  <c r="B5" i="33"/>
  <c r="B7" i="33"/>
  <c r="B8" i="33" s="1"/>
  <c r="B7" i="9"/>
  <c r="E13" i="1" s="1"/>
  <c r="F13" i="1" s="1"/>
  <c r="B7" i="4"/>
  <c r="E7" i="1" s="1"/>
  <c r="B7" i="23"/>
  <c r="E25" i="1" s="1"/>
  <c r="F25" i="1" s="1"/>
  <c r="B8" i="34"/>
  <c r="B8" i="36"/>
  <c r="F11" i="1"/>
  <c r="F18" i="1"/>
  <c r="B7" i="19"/>
  <c r="B35" i="1"/>
  <c r="B7" i="17"/>
  <c r="B8" i="17" s="1"/>
  <c r="C5" i="1"/>
  <c r="B5" i="32"/>
  <c r="B7" i="14"/>
  <c r="E17" i="1" s="1"/>
  <c r="F17" i="1" s="1"/>
  <c r="B7" i="10"/>
  <c r="B8" i="10" s="1"/>
  <c r="B7" i="20"/>
  <c r="E22" i="1" s="1"/>
  <c r="B7" i="13"/>
  <c r="B7" i="25"/>
  <c r="B8" i="25" s="1"/>
  <c r="B7" i="27"/>
  <c r="E28" i="1" s="1"/>
  <c r="F28" i="1" s="1"/>
  <c r="B7" i="5"/>
  <c r="B8" i="5" s="1"/>
  <c r="B7" i="18"/>
  <c r="B8" i="18" s="1"/>
  <c r="B7" i="2"/>
  <c r="B7" i="6"/>
  <c r="E27" i="1" s="1"/>
  <c r="B7" i="3"/>
  <c r="B8" i="3" s="1"/>
  <c r="B7" i="21"/>
  <c r="E23" i="1" s="1"/>
  <c r="B7" i="8"/>
  <c r="B8" i="8" s="1"/>
  <c r="B5" i="2"/>
  <c r="B5" i="3"/>
  <c r="B5" i="4"/>
  <c r="B5" i="5"/>
  <c r="B5" i="6"/>
  <c r="B5" i="8"/>
  <c r="B5" i="9"/>
  <c r="B8" i="9"/>
  <c r="B5" i="10"/>
  <c r="B5" i="13"/>
  <c r="B5" i="17"/>
  <c r="B5" i="18"/>
  <c r="B5" i="19"/>
  <c r="B5" i="20"/>
  <c r="B5" i="21"/>
  <c r="B5" i="23"/>
  <c r="B5" i="25"/>
  <c r="B5" i="27"/>
  <c r="B5" i="28"/>
  <c r="B7" i="28"/>
  <c r="B8" i="28" s="1"/>
  <c r="B5" i="29"/>
  <c r="B8" i="29"/>
  <c r="B9" i="29" s="1"/>
  <c r="E30" i="1"/>
  <c r="F30" i="1" s="1"/>
  <c r="B7" i="30"/>
  <c r="B8" i="30"/>
  <c r="B7" i="31"/>
  <c r="E33" i="1" s="1"/>
  <c r="F33" i="1" s="1"/>
  <c r="C7" i="1"/>
  <c r="E15" i="1"/>
  <c r="F15" i="1" s="1"/>
  <c r="C19" i="1"/>
  <c r="C26" i="1"/>
  <c r="C6" i="1"/>
  <c r="C33" i="1"/>
  <c r="C32" i="1"/>
  <c r="C30" i="1"/>
  <c r="C29" i="1"/>
  <c r="C28" i="1"/>
  <c r="C25" i="1"/>
  <c r="C23" i="1"/>
  <c r="C22" i="1"/>
  <c r="C21" i="1"/>
  <c r="C20" i="1"/>
  <c r="C15" i="1"/>
  <c r="C31" i="1"/>
  <c r="C13" i="1"/>
  <c r="C12" i="1"/>
  <c r="C27" i="1"/>
  <c r="C9" i="1"/>
  <c r="C8" i="1"/>
  <c r="B5" i="31"/>
  <c r="B8" i="13"/>
  <c r="E32" i="1"/>
  <c r="F32" i="1"/>
  <c r="B8" i="32" l="1"/>
  <c r="E31" i="1"/>
  <c r="F31" i="1" s="1"/>
  <c r="B8" i="23"/>
  <c r="B8" i="14"/>
  <c r="F22" i="1"/>
  <c r="B8" i="19"/>
  <c r="B8" i="21"/>
  <c r="E6" i="1"/>
  <c r="F6" i="1" s="1"/>
  <c r="B8" i="2"/>
  <c r="F23" i="1"/>
  <c r="E21" i="1"/>
  <c r="F21" i="1" s="1"/>
  <c r="E20" i="1"/>
  <c r="F20" i="1" s="1"/>
  <c r="B8" i="20"/>
  <c r="E10" i="1"/>
  <c r="F10" i="1" s="1"/>
  <c r="E26" i="1"/>
  <c r="F26" i="1" s="1"/>
  <c r="E29" i="1"/>
  <c r="F29" i="1" s="1"/>
  <c r="B8" i="31"/>
  <c r="F7" i="1"/>
  <c r="E24" i="1"/>
  <c r="F24" i="1" s="1"/>
  <c r="E9" i="1"/>
  <c r="F9" i="1" s="1"/>
  <c r="E19" i="1"/>
  <c r="F19" i="1" s="1"/>
  <c r="B8" i="27"/>
  <c r="E12" i="1"/>
  <c r="F12" i="1" s="1"/>
  <c r="E8" i="1"/>
  <c r="F8" i="1" s="1"/>
  <c r="B8" i="4"/>
  <c r="F27" i="1"/>
  <c r="B8" i="6"/>
  <c r="E35" i="1" l="1"/>
</calcChain>
</file>

<file path=xl/sharedStrings.xml><?xml version="1.0" encoding="utf-8"?>
<sst xmlns="http://schemas.openxmlformats.org/spreadsheetml/2006/main" count="789" uniqueCount="336">
  <si>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</si>
  <si>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</si>
  <si>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</si>
  <si>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</si>
  <si>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</si>
  <si>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</si>
  <si>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</si>
  <si>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</si>
  <si>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</si>
  <si>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</si>
  <si>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</si>
  <si>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</si>
  <si>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</si>
  <si>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</si>
  <si>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</si>
  <si>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</si>
  <si>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</si>
  <si>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</si>
  <si>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</si>
  <si>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</si>
  <si>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and Heritage Students Association</t>
  </si>
  <si>
    <t>Rawls Graduate Association</t>
  </si>
  <si>
    <t>Student Chapter of the American Meteorological Society at TTU</t>
  </si>
  <si>
    <t>Plant and Soil Science Graduate Student Council</t>
  </si>
  <si>
    <t>Tech American Society for Microbiology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</si>
  <si>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</si>
  <si>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</si>
  <si>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</si>
  <si>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</si>
  <si>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</si>
  <si>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</si>
  <si>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</si>
  <si>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</si>
  <si>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</si>
  <si>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</si>
  <si>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Tech American Society of Microbiology</t>
  </si>
  <si>
    <t>Miscellaneous</t>
  </si>
  <si>
    <t>Agricultural Economics Graduate Student Organization</t>
  </si>
  <si>
    <t>Agricultural Economics Graduate Student Association</t>
  </si>
  <si>
    <t>Red to Black</t>
  </si>
  <si>
    <t>Tech Council on Family Relations Graduate Chapter</t>
  </si>
  <si>
    <t>Chemical Engineering Graduate Student Association</t>
  </si>
  <si>
    <t>Association of Natural Resource Scientists</t>
  </si>
  <si>
    <t>Museum Heritage Students Association</t>
  </si>
  <si>
    <t>Cefiro Enlace Hispano Literario y Cultural</t>
  </si>
  <si>
    <t>Education Graduate Students Organization</t>
  </si>
  <si>
    <t>Philosophy Graduate Student Council</t>
  </si>
  <si>
    <t>R#</t>
  </si>
  <si>
    <t>R10291803</t>
  </si>
  <si>
    <t>R10462402</t>
  </si>
  <si>
    <t>R10405168</t>
  </si>
  <si>
    <t>R10291807</t>
  </si>
  <si>
    <t>R10310725</t>
  </si>
  <si>
    <t>R10322386</t>
  </si>
  <si>
    <t>R10364329</t>
  </si>
  <si>
    <t>R11164436</t>
  </si>
  <si>
    <t>R10403695</t>
  </si>
  <si>
    <t>R10325015</t>
  </si>
  <si>
    <t>R10356909</t>
  </si>
  <si>
    <t>R10306513</t>
  </si>
  <si>
    <t>R10285327</t>
  </si>
  <si>
    <t>R10456421</t>
  </si>
  <si>
    <t>R10310684</t>
  </si>
  <si>
    <t>R11315195</t>
  </si>
  <si>
    <t>R10310676</t>
  </si>
  <si>
    <t>R10301823</t>
  </si>
  <si>
    <t>R10291781</t>
  </si>
  <si>
    <t>R10348465</t>
  </si>
  <si>
    <t>R11334908</t>
  </si>
  <si>
    <t>R11343401</t>
  </si>
  <si>
    <t>Penalty</t>
  </si>
  <si>
    <t>R10422224</t>
  </si>
  <si>
    <t>R10343795</t>
  </si>
  <si>
    <t>Budget 2014-15</t>
  </si>
  <si>
    <t>Higher Education Student Assoication</t>
  </si>
  <si>
    <t>Higher Education Student Association</t>
  </si>
  <si>
    <t>Graduate Nutrition Organization</t>
  </si>
  <si>
    <t>x</t>
  </si>
  <si>
    <t>Speaker Airfare - Chandrashekhar Pasare</t>
  </si>
  <si>
    <t>TechBuy</t>
  </si>
  <si>
    <t>Req. 53849197</t>
  </si>
  <si>
    <t xml:space="preserve">17 students to attend the Mountain-Plain Museum </t>
  </si>
  <si>
    <t xml:space="preserve">Association conference: "Innovation @ Elevation - </t>
  </si>
  <si>
    <t>A Museum Summit"</t>
  </si>
  <si>
    <t>9/28-10/3/2014</t>
  </si>
  <si>
    <t>travel application 1501705</t>
  </si>
  <si>
    <t>Speaker Airfare Reimbursement - Bryan Carstens</t>
  </si>
  <si>
    <t>Req. 54352009</t>
  </si>
  <si>
    <t>Conference Registrations</t>
  </si>
  <si>
    <t>Charged to pcard</t>
  </si>
  <si>
    <t>2014 AFCPE Annual Research &amp; Training Symposium</t>
  </si>
  <si>
    <t>Reimbursement of recruiting tshirts</t>
  </si>
  <si>
    <t>Direct Pay</t>
  </si>
  <si>
    <t>IDT22570</t>
  </si>
  <si>
    <t>5 to attend Association of Financial Counseling &amp;</t>
  </si>
  <si>
    <t>Planning Education Annual Symposium</t>
  </si>
  <si>
    <t>11/18-22/2014</t>
  </si>
  <si>
    <t>Bellevue, WA</t>
  </si>
  <si>
    <t>Travel application 1503502</t>
  </si>
  <si>
    <t>Printing Expenses</t>
  </si>
  <si>
    <t>Copy Services</t>
  </si>
  <si>
    <t>Gave FOP to Lisa Card</t>
  </si>
  <si>
    <t>Color By Michael</t>
  </si>
  <si>
    <t>Req. 54880983</t>
  </si>
  <si>
    <t>Speaker Airfare - Gary Simpson</t>
  </si>
  <si>
    <t>Req. 54974903</t>
  </si>
  <si>
    <t>Speaker Food/Parking Reimbursement - Bryan Carstens</t>
  </si>
  <si>
    <t>Req. 54990461</t>
  </si>
  <si>
    <t>Speaker Parking Reimbursement - Chandrashekhar Pasare</t>
  </si>
  <si>
    <t>Req. 55269652</t>
  </si>
  <si>
    <t>Guest Lodging at LaQuinta - Ronald Shapiro</t>
  </si>
  <si>
    <t>Req. 55295578</t>
  </si>
  <si>
    <t>Speaker Airfare - Ajay Goel</t>
  </si>
  <si>
    <t>Req. 55344663</t>
  </si>
  <si>
    <t>voucher submitted 10/17/2014</t>
  </si>
  <si>
    <t>Speaker Travel Expenses Reimbursement - Jonathan Wendel</t>
  </si>
  <si>
    <t>Req. 55354729</t>
  </si>
  <si>
    <t>Speaker Airfare Reimbursement - Jiming Jiang</t>
  </si>
  <si>
    <t>Req. 55356156</t>
  </si>
  <si>
    <t>Printing Charges</t>
  </si>
  <si>
    <t xml:space="preserve">Professional Fee - Ronald Shapiro </t>
  </si>
  <si>
    <t>Req. 56210662</t>
  </si>
  <si>
    <t>Recruiting tshirts</t>
  </si>
  <si>
    <t>Req. 56259495</t>
  </si>
  <si>
    <t>Speaker Travel Expenses Reimbursement - Gary Simpson</t>
  </si>
  <si>
    <t>Req. 56284278</t>
  </si>
  <si>
    <t>Speaker Hotel for Gretchen Hansen</t>
  </si>
  <si>
    <t>Req. 56285078</t>
  </si>
  <si>
    <t>Speaker Airfare - Tim Anderson</t>
  </si>
  <si>
    <t>Req. 56474257</t>
  </si>
  <si>
    <t>Speaker airfare - Gretchen Hansen</t>
  </si>
  <si>
    <t>Req. 56475513</t>
  </si>
  <si>
    <t>Speaker Airfare Reimbursement - Gerald Carter</t>
  </si>
  <si>
    <t>Req. 56487161</t>
  </si>
  <si>
    <t>Reimbursement - printing expenses</t>
  </si>
  <si>
    <t>Req. 56532742</t>
  </si>
  <si>
    <t>voucher submitted 12/4/2014</t>
  </si>
  <si>
    <t>Credit of 1 conference registration purchased on 9/29</t>
  </si>
  <si>
    <t>credit to pcard</t>
  </si>
  <si>
    <t>1/3 funding for not meeting registration requirements by 12/3</t>
  </si>
  <si>
    <t>2 to attend national conference</t>
  </si>
  <si>
    <t>Phoenix, AZ</t>
  </si>
  <si>
    <t>1/2-5/2015</t>
  </si>
  <si>
    <t>travel application 1509371</t>
  </si>
  <si>
    <t>Speaker Travel Expenses Reimbursement - Ajay Goel</t>
  </si>
  <si>
    <t>Req. 57935107</t>
  </si>
  <si>
    <t>HSC Printing Center - business cards and name tags</t>
  </si>
  <si>
    <t>Gave FOP to Lisa Haigh</t>
  </si>
  <si>
    <t>Speaker Hotel for Ryan O'Shaughnessy</t>
  </si>
  <si>
    <t>Req. 58141641</t>
  </si>
  <si>
    <t>Reimbursement of rental fee at Spirit Ranch</t>
  </si>
  <si>
    <t>Req. 58735474</t>
  </si>
  <si>
    <t>Meeting and Exposition</t>
  </si>
  <si>
    <t>Denver, CO</t>
  </si>
  <si>
    <t>03/22-26/2015</t>
  </si>
  <si>
    <t>travel application 1513238</t>
  </si>
  <si>
    <t xml:space="preserve">4 conference registrations to the 249th ACS National </t>
  </si>
  <si>
    <t xml:space="preserve">2 conference registrations to Pittsburgh Conference on Analytical Chemistry and Applied Spectroscopy </t>
  </si>
  <si>
    <t>New Orleans, LA</t>
  </si>
  <si>
    <t>03/9-13/2015</t>
  </si>
  <si>
    <t>travel application 1513798</t>
  </si>
  <si>
    <t>Speaker Airfare - Liliana Davalos-Alvarez</t>
  </si>
  <si>
    <t>Req. 59183111</t>
  </si>
  <si>
    <t>Speaker airfare - Kevin Reynolds</t>
  </si>
  <si>
    <t>Req. 59192562</t>
  </si>
  <si>
    <t>Speaker hotel - Kevin Reynolds</t>
  </si>
  <si>
    <t>Req. 59202748</t>
  </si>
  <si>
    <t>Reimbursement of Printing Expenses</t>
  </si>
  <si>
    <t>Req. 59204110</t>
  </si>
  <si>
    <t>Civic Lubbock - event 11/15/2014</t>
  </si>
  <si>
    <t>Req. 59209383</t>
  </si>
  <si>
    <t>Guest Speaker Fee - Ronald Johnson</t>
  </si>
  <si>
    <t>Req. 59246712</t>
  </si>
  <si>
    <t>Reimbursement - Rental Fee</t>
  </si>
  <si>
    <t>Req. 59333247</t>
  </si>
  <si>
    <t>Guest Professional Fee and airfare reimbursement - Mark Schroeder</t>
  </si>
  <si>
    <t>Req. 59380099</t>
  </si>
  <si>
    <t>Speaker Travel Expenses Reimbursement - Tim Anderson</t>
  </si>
  <si>
    <t>Req. 59474663</t>
  </si>
  <si>
    <t>flight canceled due to weather. Flight purchased through Bell Travel. Deborah contacted airline and full amount will be refunded. Advised org to resubmit paperwork when they reschedule the speaker. $30 travel agent fee is non-refundable.</t>
  </si>
  <si>
    <t>Student Association for Institute of Environmental &amp; Human Health</t>
  </si>
  <si>
    <t>Refer to Organization tab</t>
  </si>
  <si>
    <t>Spirit Ranch</t>
  </si>
  <si>
    <t>Req. 59574775</t>
  </si>
  <si>
    <t>1 person to attend Agilient Science &amp; Technology Symposium: Innovations in Atomic Spectroscopy &amp; Elemental Analysis Solutions</t>
  </si>
  <si>
    <t>03/11-13/2015</t>
  </si>
  <si>
    <t>Beaumont, TX</t>
  </si>
  <si>
    <t>travel application 1515111</t>
  </si>
  <si>
    <t>Hotel - Sheraton Dallas Hotel</t>
  </si>
  <si>
    <t>Req. 59688076</t>
  </si>
  <si>
    <t>Cefiro</t>
  </si>
  <si>
    <t>Copy Mail</t>
  </si>
  <si>
    <t>Hotel for Gonzalo Navajas &amp; Frieda Blackwell at the Staybridge Suites</t>
  </si>
  <si>
    <t>Req. 59715663</t>
  </si>
  <si>
    <t>Guest Speaker - Gonzalo Navajas</t>
  </si>
  <si>
    <t>Professional Fee &amp; Airfare reimbursement</t>
  </si>
  <si>
    <t>Req. 59721358</t>
  </si>
  <si>
    <t xml:space="preserve">8 to attend the STEM Diversity Expo </t>
  </si>
  <si>
    <t xml:space="preserve">Dallas, TX </t>
  </si>
  <si>
    <t>03/18-20/2015</t>
  </si>
  <si>
    <t>travel application 1515285</t>
  </si>
  <si>
    <t>Guest Speaker - Frieda Blackwell</t>
  </si>
  <si>
    <t>Req. 59788637</t>
  </si>
  <si>
    <t>Financial Week Shirts - Scarborough Specialties</t>
  </si>
  <si>
    <t>Req. 60042642</t>
  </si>
  <si>
    <t>Shirts - Scarborough Specialties</t>
  </si>
  <si>
    <t>Req. 60044737</t>
  </si>
  <si>
    <t>10 to visit various non-profit organizations in the Texas/Mexico border area who work with immigrant issues</t>
  </si>
  <si>
    <t>03/27-29/2015</t>
  </si>
  <si>
    <t>El Paso, TX</t>
  </si>
  <si>
    <t>travel application 1516809</t>
  </si>
  <si>
    <t>14 to attend Texas Association of Museums Conference</t>
  </si>
  <si>
    <t>04/7-10/2015</t>
  </si>
  <si>
    <t>Fort Worth, TX</t>
  </si>
  <si>
    <t>travel application 1516811</t>
  </si>
  <si>
    <t>Water Bottles - Scarborough Specialties</t>
  </si>
  <si>
    <t>Req. 60378935</t>
  </si>
  <si>
    <t>5 to attend the NCECA conference</t>
  </si>
  <si>
    <t>Providence, RI</t>
  </si>
  <si>
    <t>03/25-28/2015</t>
  </si>
  <si>
    <t>travel application 1516883</t>
  </si>
  <si>
    <t>Reimbursement - tshirts</t>
  </si>
  <si>
    <t>Req. 60426720</t>
  </si>
  <si>
    <t>Speaker Airfare - Christopher Brochu</t>
  </si>
  <si>
    <t>Req. 60607716</t>
  </si>
  <si>
    <t>Speaker Airfare - Scott Ferrenberg</t>
  </si>
  <si>
    <t>Req. 60608118</t>
  </si>
  <si>
    <t>Speaker Airfare - Michael Willig</t>
  </si>
  <si>
    <t>Req. 60609287</t>
  </si>
  <si>
    <t>voucher submitted 04/13/2015</t>
  </si>
  <si>
    <t>voucher submitted 4/13/2015</t>
  </si>
  <si>
    <t>voucher submitted 4/14/2015</t>
  </si>
  <si>
    <t>voucher submitted 04/14/2015</t>
  </si>
  <si>
    <t>voucher submitted 4/15/2015</t>
  </si>
  <si>
    <t>Req. 61249443</t>
  </si>
  <si>
    <t>Speaker Airfare Reimbursement - Alexander Gerson</t>
  </si>
  <si>
    <t>Req. 61256783</t>
  </si>
  <si>
    <t>Speaker Airfare Reimbursement - James Leeben-Mack</t>
  </si>
  <si>
    <t>Req. 61257115</t>
  </si>
  <si>
    <t>Reimbursement of supplies</t>
  </si>
  <si>
    <t>Req. 61270762</t>
  </si>
  <si>
    <t>Reimbursement - shirts &amp; printing expenses</t>
  </si>
  <si>
    <t>Req. 61273375</t>
  </si>
  <si>
    <t>6 to visit potential employers</t>
  </si>
  <si>
    <t xml:space="preserve">Austin, TX </t>
  </si>
  <si>
    <t>05/17-20/2015</t>
  </si>
  <si>
    <t>travel application 1519523</t>
  </si>
  <si>
    <t>voucher submitted 4/27/2015</t>
  </si>
  <si>
    <t>Speaker Airfare Reimbursement - Susan Gibson</t>
  </si>
  <si>
    <t>Req. 61652159</t>
  </si>
  <si>
    <t>Speaker airfare/baggage Expenses Reimbursement -Paul McNeil</t>
  </si>
  <si>
    <t>Speaker taxi/meals Reimbursement - Paul McNeil</t>
  </si>
  <si>
    <t>Req. 61652160</t>
  </si>
  <si>
    <t>5students to travel to attend SETAC conference</t>
  </si>
  <si>
    <t>Lafayette, LA</t>
  </si>
  <si>
    <t>5/27-30/2015</t>
  </si>
  <si>
    <t>travel application 1520700</t>
  </si>
  <si>
    <t>8 students to attend American Association for Agricultural Education Conference</t>
  </si>
  <si>
    <t>05/19-22/2015</t>
  </si>
  <si>
    <t xml:space="preserve">San Antonio, TX </t>
  </si>
  <si>
    <t>Travel application 1520856</t>
  </si>
  <si>
    <t>voucher submitted 5/14/2015</t>
  </si>
  <si>
    <t xml:space="preserve">7 to travel to attend 11th annual one-day symposium of HFES </t>
  </si>
  <si>
    <t xml:space="preserve">Houston, TX </t>
  </si>
  <si>
    <t>5/28-30/2015</t>
  </si>
  <si>
    <t>travel application 1521319</t>
  </si>
  <si>
    <t>Reimbursement of recruiting shirts</t>
  </si>
  <si>
    <t>Req. 62278763</t>
  </si>
  <si>
    <t>Reimbursement - tablecloth, registration and supplies</t>
  </si>
  <si>
    <t>Req. 62283988</t>
  </si>
  <si>
    <t>Reimbursement - supplies and copying/printing</t>
  </si>
  <si>
    <t>Req. 62286630</t>
  </si>
  <si>
    <t>Req. 62287278</t>
  </si>
  <si>
    <t>Reimbursement - conference registrations</t>
  </si>
  <si>
    <t>Req. 62287831</t>
  </si>
  <si>
    <t>Guest Professional Parking Reimbursement - Mark Schroeder</t>
  </si>
  <si>
    <t>Req. 62297390</t>
  </si>
  <si>
    <t>Penalty of 1/3 of funding lack registration requirements; Penalty of 1/3 of funding lack registration requirements</t>
  </si>
  <si>
    <t>voucher submitted 5/27/2015</t>
  </si>
  <si>
    <t>Speaker airfare reimbursement - Sharon Kuss Duerkop</t>
  </si>
  <si>
    <t>Req. 62487039</t>
  </si>
  <si>
    <t>Guest Professional fee - Barbara Harris</t>
  </si>
  <si>
    <t>Req. 62487671</t>
  </si>
  <si>
    <t>Speaker airfare/taxi/meal reimbursement - Arun Radhakrishnan</t>
  </si>
  <si>
    <t>Req. 62510736</t>
  </si>
  <si>
    <t xml:space="preserve">Staples </t>
  </si>
  <si>
    <t>Req. 62673552</t>
  </si>
  <si>
    <t>Req. 62683378</t>
  </si>
  <si>
    <t>LE-SETAC</t>
  </si>
  <si>
    <t>Chemistry Grad Student Org</t>
  </si>
  <si>
    <t>Guest speaker reimbursement and prof. fee - Gary Barbee</t>
  </si>
  <si>
    <t>Req. 62973368</t>
  </si>
  <si>
    <t>Reimbursement - shirts</t>
  </si>
  <si>
    <t>Req. 62978171</t>
  </si>
  <si>
    <t>voucher submitted 6/11/2015</t>
  </si>
  <si>
    <t>Req. 63290463</t>
  </si>
  <si>
    <t>Reimbursement - conference registration fees</t>
  </si>
  <si>
    <t>Req. 63497082</t>
  </si>
  <si>
    <t>Agricultural Education &amp; Communication Graduate Org</t>
  </si>
  <si>
    <t>3 students to travel Ag Media Summit</t>
  </si>
  <si>
    <t>7/24-29/2015</t>
  </si>
  <si>
    <t>Scottsdale, AZ</t>
  </si>
  <si>
    <t>Travel application 1524310</t>
  </si>
  <si>
    <t>Req. 63972971</t>
  </si>
  <si>
    <t>Staples Order</t>
  </si>
  <si>
    <t>Req. 63974673</t>
  </si>
  <si>
    <t>Staples</t>
  </si>
  <si>
    <t>Req. 63975132</t>
  </si>
  <si>
    <t>Orgs have not utilized any funding</t>
  </si>
  <si>
    <t>Orgs have utilized all their funding</t>
  </si>
  <si>
    <t>Req. 64361979</t>
  </si>
  <si>
    <t>Req. 64746061</t>
  </si>
  <si>
    <t>Tshirts - California Ts</t>
  </si>
  <si>
    <t>Req. 64746457</t>
  </si>
  <si>
    <t>voucher submitted 7/31/2015</t>
  </si>
  <si>
    <t>Printing Expense</t>
  </si>
  <si>
    <t>Reimbursement - Conference Registration Fees</t>
  </si>
  <si>
    <t>Req. 64793470</t>
  </si>
  <si>
    <t>University Custom</t>
  </si>
  <si>
    <t>Req. 64795688</t>
  </si>
  <si>
    <t>Reimbursement - office supplies &amp; recruiting shirts</t>
  </si>
  <si>
    <t>Req. 64799833</t>
  </si>
  <si>
    <t>Reimbursement - office supplies</t>
  </si>
  <si>
    <t>Req. 64829611</t>
  </si>
  <si>
    <t>Req. 64830421</t>
  </si>
  <si>
    <t>Reimbursement - promotional items</t>
  </si>
  <si>
    <t>Req. 64905056</t>
  </si>
  <si>
    <t>Req. 64983331</t>
  </si>
  <si>
    <t>Reimbursement - conference registrations &amp; shirts</t>
  </si>
  <si>
    <t>Req. 64993301</t>
  </si>
  <si>
    <t xml:space="preserve">Reimbursement - supplies </t>
  </si>
  <si>
    <t>Req. 65129882</t>
  </si>
  <si>
    <t>Req. 65138603</t>
  </si>
  <si>
    <t>Scarborough Specialties - table runner</t>
  </si>
  <si>
    <t>Req. 65143058</t>
  </si>
  <si>
    <t>UPDATED 08/28/2015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</si>
</sst>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3" applyNumberFormat="1"/>
    <xf numFmtId="0" fontId="2" fillId="0" borderId="0" xfId="3" applyFill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5" fillId="0" borderId="0" xfId="0" applyNumberFormat="1" applyFont="1"/>
    <xf numFmtId="0" fontId="4" fillId="0" borderId="0" xfId="0" applyFont="1"/>
    <xf numFmtId="14" fontId="0" fillId="0" borderId="0" xfId="0" applyNumberFormat="1" applyFill="1"/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2" fillId="0" borderId="1" xfId="3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0" fillId="2" borderId="1" xfId="0" applyNumberFormat="1" applyFill="1" applyBorder="1"/>
    <xf numFmtId="164" fontId="4" fillId="0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6" fontId="0" fillId="0" borderId="0" xfId="0" applyNumberFormat="1" applyAlignment="1">
      <alignment vertical="top"/>
    </xf>
    <xf numFmtId="14" fontId="2" fillId="0" borderId="1" xfId="3" applyNumberFormat="1" applyFill="1" applyBorder="1"/>
    <xf numFmtId="164" fontId="0" fillId="3" borderId="1" xfId="0" applyNumberFormat="1" applyFill="1" applyBorder="1"/>
    <xf numFmtId="164" fontId="0" fillId="3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1" defaultRowHeight="15.75" x14ac:dyDescent="0.25"/>
  <cols>
    <col min="1" max="1" width="75.625" style="10" bestFit="1" customWidth="1"/>
    <col min="2" max="2" width="10.875" style="9"/>
    <col min="3" max="4" width="12.625" style="9" customWidth="1"/>
    <col min="5" max="6" width="10.875" style="9"/>
    <col min="7" max="7" width="11" style="9"/>
    <col min="8" max="8" width="11" style="11"/>
    <col min="9" max="9" width="12.125" style="11" customWidth="1"/>
    <col min="10" max="10" width="11" style="11"/>
    <col min="11" max="16384" width="11" style="10"/>
  </cols>
  <sheetData>
    <row r="1" spans="1:10" x14ac:dyDescent="0.25">
      <c r="A1" s="11" t="s">
        <v>73</v>
      </c>
      <c r="D1" s="39" t="s">
        <v>335</v>
      </c>
      <c r="E1" s="39"/>
      <c r="F1" s="39"/>
    </row>
    <row r="3" spans="1:10" s="15" customFormat="1" ht="31.5" x14ac:dyDescent="0.25">
      <c r="A3" s="15" t="s">
        <v>0</v>
      </c>
      <c r="B3" s="16" t="s">
        <v>1</v>
      </c>
      <c r="C3" s="16" t="s">
        <v>2</v>
      </c>
      <c r="D3" s="16" t="s">
        <v>70</v>
      </c>
      <c r="E3" s="16" t="s">
        <v>3</v>
      </c>
      <c r="F3" s="16" t="s">
        <v>4</v>
      </c>
      <c r="G3" s="16" t="s">
        <v>47</v>
      </c>
      <c r="H3" s="15" t="s">
        <v>5</v>
      </c>
      <c r="I3" s="15" t="s">
        <v>6</v>
      </c>
      <c r="J3" s="15" t="s">
        <v>7</v>
      </c>
    </row>
    <row r="4" spans="1:10" s="15" customFormat="1" x14ac:dyDescent="0.25">
      <c r="B4" s="16"/>
      <c r="C4" s="16"/>
      <c r="D4" s="16"/>
      <c r="E4" s="16"/>
      <c r="F4" s="16"/>
      <c r="G4" s="16"/>
    </row>
    <row r="5" spans="1:10" x14ac:dyDescent="0.25">
      <c r="A5" s="18" t="s">
        <v>37</v>
      </c>
      <c r="B5" s="19">
        <v>713</v>
      </c>
      <c r="C5" s="19">
        <f>AEGSA!B6</f>
        <v>0</v>
      </c>
      <c r="D5" s="27"/>
      <c r="E5" s="19">
        <f>AEGSA!B7</f>
        <v>675.54</v>
      </c>
      <c r="F5" s="19">
        <f>B5+C5-E5</f>
        <v>37.460000000000036</v>
      </c>
      <c r="G5" s="19"/>
      <c r="H5" s="20" t="s">
        <v>77</v>
      </c>
      <c r="I5" s="20" t="s">
        <v>77</v>
      </c>
      <c r="J5" s="20" t="s">
        <v>77</v>
      </c>
    </row>
    <row r="6" spans="1:10" x14ac:dyDescent="0.25">
      <c r="A6" s="18" t="s">
        <v>9</v>
      </c>
      <c r="B6" s="19">
        <v>5290</v>
      </c>
      <c r="C6" s="19">
        <f>AECGO!B6</f>
        <v>987</v>
      </c>
      <c r="D6" s="27"/>
      <c r="E6" s="19">
        <f>AECGO!B7</f>
        <v>6277</v>
      </c>
      <c r="F6" s="26">
        <f>B6+C6-E6</f>
        <v>0</v>
      </c>
      <c r="G6" s="19" t="s">
        <v>71</v>
      </c>
      <c r="H6" s="20" t="s">
        <v>77</v>
      </c>
      <c r="I6" s="20" t="s">
        <v>77</v>
      </c>
      <c r="J6" s="20" t="s">
        <v>77</v>
      </c>
    </row>
    <row r="7" spans="1:10" x14ac:dyDescent="0.25">
      <c r="A7" s="18" t="s">
        <v>10</v>
      </c>
      <c r="B7" s="19">
        <v>8625</v>
      </c>
      <c r="C7" s="19">
        <f>TTUAB!B6</f>
        <v>2156.25</v>
      </c>
      <c r="D7" s="27"/>
      <c r="E7" s="19">
        <f>TTUAB!B7</f>
        <v>9371.9</v>
      </c>
      <c r="F7" s="19">
        <f t="shared" ref="F7:F33" si="0">B7+C7-E7</f>
        <v>1409.3500000000004</v>
      </c>
      <c r="G7" s="19" t="s">
        <v>48</v>
      </c>
      <c r="H7" s="20" t="s">
        <v>77</v>
      </c>
      <c r="I7" s="20" t="s">
        <v>77</v>
      </c>
      <c r="J7" s="20" t="s">
        <v>77</v>
      </c>
    </row>
    <row r="8" spans="1:10" x14ac:dyDescent="0.25">
      <c r="A8" s="18" t="s">
        <v>42</v>
      </c>
      <c r="B8" s="19">
        <v>1750</v>
      </c>
      <c r="C8" s="19">
        <f>ANRS!B6</f>
        <v>553.02</v>
      </c>
      <c r="D8" s="27"/>
      <c r="E8" s="19">
        <f>ANRS!B7</f>
        <v>2303.02</v>
      </c>
      <c r="F8" s="26">
        <f>B8+C8-E8</f>
        <v>0</v>
      </c>
      <c r="G8" s="19" t="s">
        <v>49</v>
      </c>
      <c r="H8" s="20" t="s">
        <v>77</v>
      </c>
      <c r="I8" s="20" t="s">
        <v>77</v>
      </c>
      <c r="J8" s="20" t="s">
        <v>77</v>
      </c>
    </row>
    <row r="9" spans="1:10" x14ac:dyDescent="0.25">
      <c r="A9" s="18" t="s">
        <v>11</v>
      </c>
      <c r="B9" s="19">
        <v>805</v>
      </c>
      <c r="C9" s="19">
        <f>BGSA!B6</f>
        <v>0</v>
      </c>
      <c r="D9" s="27"/>
      <c r="E9" s="19">
        <f>BGSA!B7</f>
        <v>784.52</v>
      </c>
      <c r="F9" s="19">
        <f t="shared" si="0"/>
        <v>20.480000000000018</v>
      </c>
      <c r="G9" s="19" t="s">
        <v>50</v>
      </c>
      <c r="H9" s="20" t="s">
        <v>77</v>
      </c>
      <c r="I9" s="20" t="s">
        <v>77</v>
      </c>
      <c r="J9" s="20" t="s">
        <v>77</v>
      </c>
    </row>
    <row r="10" spans="1:10" x14ac:dyDescent="0.25">
      <c r="A10" s="18" t="s">
        <v>44</v>
      </c>
      <c r="B10" s="19">
        <v>1840</v>
      </c>
      <c r="C10" s="19">
        <f>CEHLC!B6</f>
        <v>533.1</v>
      </c>
      <c r="D10" s="27"/>
      <c r="E10" s="19">
        <f>CEHLC!B7</f>
        <v>2373.1000000000004</v>
      </c>
      <c r="F10" s="26">
        <f>B10+C10-E10</f>
        <v>0</v>
      </c>
      <c r="G10" s="19" t="s">
        <v>51</v>
      </c>
      <c r="H10" s="20" t="s">
        <v>77</v>
      </c>
      <c r="I10" s="20" t="s">
        <v>77</v>
      </c>
      <c r="J10" s="20" t="s">
        <v>77</v>
      </c>
    </row>
    <row r="11" spans="1:10" x14ac:dyDescent="0.25">
      <c r="A11" s="18" t="s">
        <v>41</v>
      </c>
      <c r="B11" s="19">
        <v>431.25</v>
      </c>
      <c r="C11" s="19">
        <f>CEGSA!B6</f>
        <v>0</v>
      </c>
      <c r="D11" s="27"/>
      <c r="E11" s="19">
        <f>CEGSA!B7</f>
        <v>0</v>
      </c>
      <c r="F11" s="34">
        <f>B11+C11-E11</f>
        <v>431.25</v>
      </c>
      <c r="G11" s="19" t="s">
        <v>52</v>
      </c>
      <c r="H11" s="20" t="s">
        <v>77</v>
      </c>
      <c r="I11" s="20" t="s">
        <v>77</v>
      </c>
      <c r="J11" s="20" t="s">
        <v>77</v>
      </c>
    </row>
    <row r="12" spans="1:10" x14ac:dyDescent="0.25">
      <c r="A12" s="18" t="s">
        <v>12</v>
      </c>
      <c r="B12" s="19">
        <v>2070</v>
      </c>
      <c r="C12" s="19">
        <f>CGSO!B6</f>
        <v>500</v>
      </c>
      <c r="D12" s="27"/>
      <c r="E12" s="19">
        <f>CGSO!B7</f>
        <v>2346.16</v>
      </c>
      <c r="F12" s="19">
        <f t="shared" ref="F12:F26" si="1">B12+C12-E12</f>
        <v>223.84000000000015</v>
      </c>
      <c r="G12" s="19" t="s">
        <v>53</v>
      </c>
      <c r="H12" s="20" t="s">
        <v>77</v>
      </c>
      <c r="I12" s="20" t="s">
        <v>77</v>
      </c>
      <c r="J12" s="20" t="s">
        <v>77</v>
      </c>
    </row>
    <row r="13" spans="1:10" x14ac:dyDescent="0.25">
      <c r="A13" s="18" t="s">
        <v>13</v>
      </c>
      <c r="B13" s="19">
        <v>1150</v>
      </c>
      <c r="C13" s="19">
        <f>CPGSC!B6</f>
        <v>0</v>
      </c>
      <c r="D13" s="27"/>
      <c r="E13" s="19">
        <f>CPGSC!B7</f>
        <v>1150</v>
      </c>
      <c r="F13" s="26">
        <f t="shared" si="1"/>
        <v>0</v>
      </c>
      <c r="G13" s="19" t="s">
        <v>72</v>
      </c>
      <c r="H13" s="20" t="s">
        <v>77</v>
      </c>
      <c r="I13" s="20" t="s">
        <v>77</v>
      </c>
      <c r="J13" s="20" t="s">
        <v>77</v>
      </c>
    </row>
    <row r="14" spans="1:10" x14ac:dyDescent="0.25">
      <c r="A14" s="33" t="s">
        <v>45</v>
      </c>
      <c r="B14" s="19">
        <v>1121.25</v>
      </c>
      <c r="C14" s="19">
        <f>EGSO!B6</f>
        <v>0</v>
      </c>
      <c r="D14" s="27">
        <f>EGSO!B7</f>
        <v>-373.71</v>
      </c>
      <c r="E14" s="19">
        <f>EGSO!B8</f>
        <v>0</v>
      </c>
      <c r="F14" s="34">
        <f>B14+C14+D14-E14</f>
        <v>747.54</v>
      </c>
      <c r="G14" s="19" t="s">
        <v>54</v>
      </c>
      <c r="H14" s="20" t="s">
        <v>77</v>
      </c>
      <c r="I14" s="20" t="s">
        <v>77</v>
      </c>
      <c r="J14" s="20" t="s">
        <v>77</v>
      </c>
    </row>
    <row r="15" spans="1:10" x14ac:dyDescent="0.25">
      <c r="A15" s="18" t="s">
        <v>14</v>
      </c>
      <c r="B15" s="19">
        <v>1408.75</v>
      </c>
      <c r="C15" s="19">
        <f>GCC!B6</f>
        <v>0</v>
      </c>
      <c r="D15" s="27"/>
      <c r="E15" s="19">
        <f>GCC!B7</f>
        <v>1397.61</v>
      </c>
      <c r="F15" s="19">
        <f t="shared" si="1"/>
        <v>11.1400000000001</v>
      </c>
      <c r="G15" s="19" t="s">
        <v>55</v>
      </c>
      <c r="H15" s="20" t="s">
        <v>77</v>
      </c>
      <c r="I15" s="20" t="s">
        <v>77</v>
      </c>
      <c r="J15" s="20" t="s">
        <v>77</v>
      </c>
    </row>
    <row r="16" spans="1:10" x14ac:dyDescent="0.25">
      <c r="A16" s="18" t="s">
        <v>76</v>
      </c>
      <c r="B16" s="19">
        <v>575</v>
      </c>
      <c r="C16" s="19">
        <f>GNO!B6</f>
        <v>0</v>
      </c>
      <c r="D16" s="27"/>
      <c r="E16" s="19">
        <f>GOCPS!B6</f>
        <v>0</v>
      </c>
      <c r="F16" s="34">
        <f t="shared" ref="F16" si="2">B16+C16-E16</f>
        <v>575</v>
      </c>
      <c r="G16" s="19"/>
      <c r="H16" s="20" t="s">
        <v>77</v>
      </c>
      <c r="I16" s="20" t="s">
        <v>77</v>
      </c>
      <c r="J16" s="20" t="s">
        <v>77</v>
      </c>
    </row>
    <row r="17" spans="1:10" x14ac:dyDescent="0.25">
      <c r="A17" s="18" t="s">
        <v>15</v>
      </c>
      <c r="B17" s="19">
        <v>920</v>
      </c>
      <c r="C17" s="19">
        <f>GOCPS!B6</f>
        <v>0</v>
      </c>
      <c r="D17" s="27"/>
      <c r="E17" s="19">
        <f>GOCPS!B7</f>
        <v>920.6</v>
      </c>
      <c r="F17" s="26">
        <f t="shared" si="1"/>
        <v>-0.60000000000002274</v>
      </c>
      <c r="G17" s="19" t="s">
        <v>56</v>
      </c>
      <c r="H17" s="20" t="s">
        <v>77</v>
      </c>
      <c r="I17" s="20" t="s">
        <v>77</v>
      </c>
      <c r="J17" s="20" t="s">
        <v>77</v>
      </c>
    </row>
    <row r="18" spans="1:10" x14ac:dyDescent="0.25">
      <c r="A18" s="18" t="s">
        <v>74</v>
      </c>
      <c r="B18" s="19">
        <v>460</v>
      </c>
      <c r="C18" s="19">
        <f>HESA!B6</f>
        <v>0</v>
      </c>
      <c r="D18" s="27"/>
      <c r="E18" s="19">
        <f>HESA!B7</f>
        <v>0</v>
      </c>
      <c r="F18" s="34">
        <f>B18+C18-E18</f>
        <v>460</v>
      </c>
      <c r="G18" s="19"/>
      <c r="H18" s="20" t="s">
        <v>77</v>
      </c>
      <c r="I18" s="20" t="s">
        <v>77</v>
      </c>
      <c r="J18" s="20" t="s">
        <v>77</v>
      </c>
    </row>
    <row r="19" spans="1:10" x14ac:dyDescent="0.25">
      <c r="A19" s="18" t="s">
        <v>16</v>
      </c>
      <c r="B19" s="19">
        <v>1380</v>
      </c>
      <c r="C19" s="19">
        <f>HGSO!B6</f>
        <v>0</v>
      </c>
      <c r="D19" s="27"/>
      <c r="E19" s="19">
        <f>HGSO!B7</f>
        <v>1226.72</v>
      </c>
      <c r="F19" s="19">
        <f t="shared" si="1"/>
        <v>153.27999999999997</v>
      </c>
      <c r="G19" s="19" t="s">
        <v>57</v>
      </c>
      <c r="H19" s="20" t="s">
        <v>77</v>
      </c>
      <c r="I19" s="20" t="s">
        <v>77</v>
      </c>
      <c r="J19" s="20" t="s">
        <v>77</v>
      </c>
    </row>
    <row r="20" spans="1:10" x14ac:dyDescent="0.25">
      <c r="A20" s="18" t="s">
        <v>17</v>
      </c>
      <c r="B20" s="19">
        <v>1495</v>
      </c>
      <c r="C20" s="19">
        <f>'HDFS-GSA'!B6</f>
        <v>0</v>
      </c>
      <c r="D20" s="27"/>
      <c r="E20" s="19">
        <f>'HDFS-GSA'!B7</f>
        <v>1414.69</v>
      </c>
      <c r="F20" s="19">
        <f t="shared" si="1"/>
        <v>80.309999999999945</v>
      </c>
      <c r="G20" s="19" t="s">
        <v>58</v>
      </c>
      <c r="H20" s="20" t="s">
        <v>77</v>
      </c>
      <c r="I20" s="20" t="s">
        <v>77</v>
      </c>
      <c r="J20" s="20" t="s">
        <v>77</v>
      </c>
    </row>
    <row r="21" spans="1:10" x14ac:dyDescent="0.25">
      <c r="A21" s="18" t="s">
        <v>18</v>
      </c>
      <c r="B21" s="19">
        <v>3004.17</v>
      </c>
      <c r="C21" s="19">
        <f>HFES!B6</f>
        <v>0</v>
      </c>
      <c r="D21" s="27"/>
      <c r="E21" s="19">
        <f>HFES!B7</f>
        <v>2804.3799999999997</v>
      </c>
      <c r="F21" s="19">
        <f t="shared" si="1"/>
        <v>199.79000000000042</v>
      </c>
      <c r="G21" s="19" t="s">
        <v>59</v>
      </c>
      <c r="H21" s="20" t="s">
        <v>77</v>
      </c>
      <c r="I21" s="20" t="s">
        <v>77</v>
      </c>
      <c r="J21" s="20" t="s">
        <v>77</v>
      </c>
    </row>
    <row r="22" spans="1:10" x14ac:dyDescent="0.25">
      <c r="A22" s="18" t="s">
        <v>19</v>
      </c>
      <c r="B22" s="19">
        <v>977.5</v>
      </c>
      <c r="C22" s="19">
        <f>LESETAC!B6</f>
        <v>56.97</v>
      </c>
      <c r="D22" s="27"/>
      <c r="E22" s="19">
        <f>LESETAC!B7</f>
        <v>1034.47</v>
      </c>
      <c r="F22" s="26">
        <f t="shared" si="1"/>
        <v>0</v>
      </c>
      <c r="G22" s="19" t="s">
        <v>60</v>
      </c>
      <c r="H22" s="20" t="s">
        <v>77</v>
      </c>
      <c r="I22" s="20" t="s">
        <v>77</v>
      </c>
      <c r="J22" s="20" t="s">
        <v>77</v>
      </c>
    </row>
    <row r="23" spans="1:10" x14ac:dyDescent="0.25">
      <c r="A23" s="18" t="s">
        <v>43</v>
      </c>
      <c r="B23" s="19">
        <v>1897.5</v>
      </c>
      <c r="C23" s="19">
        <f>MHSA!B6</f>
        <v>0</v>
      </c>
      <c r="D23" s="27"/>
      <c r="E23" s="19">
        <f>MHSA!B7</f>
        <v>1897.5</v>
      </c>
      <c r="F23" s="26">
        <f t="shared" si="1"/>
        <v>0</v>
      </c>
      <c r="G23" s="19" t="s">
        <v>61</v>
      </c>
      <c r="H23" s="20" t="s">
        <v>77</v>
      </c>
      <c r="I23" s="20" t="s">
        <v>77</v>
      </c>
      <c r="J23" s="20" t="s">
        <v>77</v>
      </c>
    </row>
    <row r="24" spans="1:10" x14ac:dyDescent="0.25">
      <c r="A24" s="18" t="s">
        <v>46</v>
      </c>
      <c r="B24" s="19">
        <v>1207.5</v>
      </c>
      <c r="C24" s="19">
        <f>+PGSC!B6</f>
        <v>0</v>
      </c>
      <c r="D24" s="27"/>
      <c r="E24" s="19">
        <f>+PGSC!B7</f>
        <v>1060.7</v>
      </c>
      <c r="F24" s="19">
        <f>B24+C24-E24</f>
        <v>146.79999999999995</v>
      </c>
      <c r="G24" s="19" t="s">
        <v>62</v>
      </c>
      <c r="H24" s="20" t="s">
        <v>77</v>
      </c>
      <c r="I24" s="20" t="s">
        <v>77</v>
      </c>
      <c r="J24" s="20" t="s">
        <v>77</v>
      </c>
    </row>
    <row r="25" spans="1:10" x14ac:dyDescent="0.25">
      <c r="A25" s="18" t="s">
        <v>23</v>
      </c>
      <c r="B25" s="19">
        <v>322</v>
      </c>
      <c r="C25" s="19">
        <f>PSSGSC!B6</f>
        <v>0</v>
      </c>
      <c r="D25" s="27"/>
      <c r="E25" s="19">
        <f>PSSGSC!B7</f>
        <v>322</v>
      </c>
      <c r="F25" s="26">
        <f t="shared" si="1"/>
        <v>0</v>
      </c>
      <c r="G25" s="19" t="s">
        <v>63</v>
      </c>
      <c r="H25" s="20" t="s">
        <v>77</v>
      </c>
      <c r="I25" s="20" t="s">
        <v>77</v>
      </c>
      <c r="J25" s="20" t="s">
        <v>77</v>
      </c>
    </row>
    <row r="26" spans="1:10" x14ac:dyDescent="0.25">
      <c r="A26" s="18" t="s">
        <v>21</v>
      </c>
      <c r="B26" s="19">
        <v>8050</v>
      </c>
      <c r="C26" s="19">
        <f>RGA!B6</f>
        <v>0</v>
      </c>
      <c r="D26" s="27"/>
      <c r="E26" s="19">
        <f>RGA!B7</f>
        <v>3955.52</v>
      </c>
      <c r="F26" s="19">
        <f t="shared" si="1"/>
        <v>4094.48</v>
      </c>
      <c r="G26" s="19" t="s">
        <v>64</v>
      </c>
      <c r="H26" s="20" t="s">
        <v>77</v>
      </c>
      <c r="I26" s="20" t="s">
        <v>77</v>
      </c>
      <c r="J26" s="20" t="s">
        <v>77</v>
      </c>
    </row>
    <row r="27" spans="1:10" x14ac:dyDescent="0.25">
      <c r="A27" s="18" t="s">
        <v>39</v>
      </c>
      <c r="B27" s="19">
        <v>8395</v>
      </c>
      <c r="C27" s="19">
        <f>Red2Black!B6</f>
        <v>0</v>
      </c>
      <c r="D27" s="27"/>
      <c r="E27" s="19">
        <f>Red2Black!B7</f>
        <v>8395</v>
      </c>
      <c r="F27" s="26">
        <f t="shared" si="0"/>
        <v>0</v>
      </c>
      <c r="G27" s="19" t="s">
        <v>65</v>
      </c>
      <c r="H27" s="20" t="s">
        <v>77</v>
      </c>
      <c r="I27" s="20" t="s">
        <v>77</v>
      </c>
      <c r="J27" s="20" t="s">
        <v>77</v>
      </c>
    </row>
    <row r="28" spans="1:10" x14ac:dyDescent="0.25">
      <c r="A28" s="18" t="s">
        <v>34</v>
      </c>
      <c r="B28" s="19">
        <v>1891.75</v>
      </c>
      <c r="C28" s="19">
        <f>'SA-TIEHH'!B6</f>
        <v>201.85</v>
      </c>
      <c r="D28" s="27"/>
      <c r="E28" s="19">
        <f>'SA-TIEHH'!B7</f>
        <v>2093.6000000000004</v>
      </c>
      <c r="F28" s="26">
        <f>B28+C28-E28</f>
        <v>0</v>
      </c>
      <c r="G28" s="19" t="s">
        <v>66</v>
      </c>
      <c r="H28" s="20" t="s">
        <v>77</v>
      </c>
      <c r="I28" s="20" t="s">
        <v>77</v>
      </c>
      <c r="J28" s="20" t="s">
        <v>77</v>
      </c>
    </row>
    <row r="29" spans="1:10" x14ac:dyDescent="0.25">
      <c r="A29" s="18" t="s">
        <v>22</v>
      </c>
      <c r="B29" s="19">
        <v>1380</v>
      </c>
      <c r="C29" s="19">
        <f>SCAMS!B6</f>
        <v>0</v>
      </c>
      <c r="D29" s="27"/>
      <c r="E29" s="19">
        <f>SCAMS!B7</f>
        <v>1380</v>
      </c>
      <c r="F29" s="26">
        <f>B29+C29-E29</f>
        <v>0</v>
      </c>
      <c r="G29" s="19" t="s">
        <v>67</v>
      </c>
      <c r="H29" s="20" t="s">
        <v>77</v>
      </c>
      <c r="I29" s="20" t="s">
        <v>77</v>
      </c>
      <c r="J29" s="20" t="s">
        <v>77</v>
      </c>
    </row>
    <row r="30" spans="1:10" x14ac:dyDescent="0.25">
      <c r="A30" s="18" t="s">
        <v>24</v>
      </c>
      <c r="B30" s="19">
        <v>862.5</v>
      </c>
      <c r="C30" s="19">
        <f>ASM!B6</f>
        <v>0</v>
      </c>
      <c r="D30" s="27">
        <f>ASM!B7</f>
        <v>-574.94000000000005</v>
      </c>
      <c r="E30" s="19">
        <f>ASM!B8</f>
        <v>240.86</v>
      </c>
      <c r="F30" s="19">
        <f>B30+C30+D30-E30</f>
        <v>46.699999999999932</v>
      </c>
      <c r="G30" s="19" t="s">
        <v>68</v>
      </c>
      <c r="H30" s="20" t="s">
        <v>77</v>
      </c>
      <c r="I30" s="20" t="s">
        <v>77</v>
      </c>
      <c r="J30" s="20" t="s">
        <v>77</v>
      </c>
    </row>
    <row r="31" spans="1:10" x14ac:dyDescent="0.25">
      <c r="A31" s="18" t="s">
        <v>40</v>
      </c>
      <c r="B31" s="19">
        <v>1425.63</v>
      </c>
      <c r="C31" s="19">
        <f>TCFRGC!B6</f>
        <v>0</v>
      </c>
      <c r="D31" s="27"/>
      <c r="E31" s="19">
        <f>TCFRGC!B7</f>
        <v>1318.01</v>
      </c>
      <c r="F31" s="19">
        <f t="shared" si="0"/>
        <v>107.62000000000012</v>
      </c>
      <c r="G31" s="19" t="s">
        <v>69</v>
      </c>
      <c r="H31" s="20" t="s">
        <v>77</v>
      </c>
      <c r="I31" s="20" t="s">
        <v>77</v>
      </c>
      <c r="J31" s="20" t="s">
        <v>77</v>
      </c>
    </row>
    <row r="32" spans="1:10" x14ac:dyDescent="0.25">
      <c r="A32" s="8" t="s">
        <v>25</v>
      </c>
      <c r="C32" s="9">
        <f>Misc!B6</f>
        <v>0</v>
      </c>
      <c r="E32" s="9">
        <f>Misc!B7</f>
        <v>0</v>
      </c>
      <c r="F32" s="9">
        <f t="shared" si="0"/>
        <v>0</v>
      </c>
    </row>
    <row r="33" spans="1:9" x14ac:dyDescent="0.25">
      <c r="A33" s="8" t="s">
        <v>26</v>
      </c>
      <c r="B33" s="9">
        <f>70000-B35</f>
        <v>10552.200000000004</v>
      </c>
      <c r="C33" s="9">
        <f>Cont!B6</f>
        <v>0</v>
      </c>
      <c r="E33" s="9">
        <f>Cont!B7</f>
        <v>4988.1900000000005</v>
      </c>
      <c r="F33" s="9">
        <f t="shared" si="0"/>
        <v>5564.0100000000039</v>
      </c>
    </row>
    <row r="35" spans="1:9" x14ac:dyDescent="0.25">
      <c r="A35" s="10" t="s">
        <v>27</v>
      </c>
      <c r="B35" s="9">
        <f>SUM(B5:B31)</f>
        <v>59447.799999999996</v>
      </c>
      <c r="E35" s="9">
        <f>SUM(E5:E31)</f>
        <v>54742.899999999994</v>
      </c>
      <c r="F35" s="35" t="s">
        <v>308</v>
      </c>
      <c r="G35" s="35"/>
      <c r="H35" s="38"/>
    </row>
    <row r="36" spans="1:9" x14ac:dyDescent="0.25">
      <c r="F36" s="36" t="s">
        <v>309</v>
      </c>
      <c r="G36" s="36"/>
      <c r="H36" s="37"/>
    </row>
    <row r="37" spans="1:9" x14ac:dyDescent="0.25">
      <c r="I37" s="17"/>
    </row>
  </sheetData>
  <mergeCells count="1">
    <mergeCell ref="D1:F1"/>
  </mergeCells>
  <hyperlinks>
    <hyperlink ref="A6" location="AECGO!A1" display="Agricultural Education &amp; Communication Graduate Organization"/>
    <hyperlink ref="A8" location="ANRS!A1" display="Association for Natural Resource Scientists"/>
    <hyperlink ref="A7" location="TTUAB!A1" display="Association of Biologists"/>
    <hyperlink ref="A9" location="BGSA!A1" display="Black Graduate Student Association"/>
    <hyperlink ref="A27" location="Red2Black!A1" display="Red to Black"/>
    <hyperlink ref="A12" location="CGSO!A1" display="Chemistry Graduate Student Organization"/>
    <hyperlink ref="A13" location="CPGSC!A1" display="Clinical Psychology Graduate Student Council"/>
    <hyperlink ref="A31" location="TCFRGC!A1" display="Tech Council on Family Relations Graduate Chapter"/>
    <hyperlink ref="A15" location="GCC!A1" display="Graduate Clay Club"/>
    <hyperlink ref="A17" location="GOCPS!A1" display="Graduate Organization of Counseling Psychology Students"/>
    <hyperlink ref="A19" location="HGSO!A1" display="History Graduate Student Organization"/>
    <hyperlink ref="A20" location="'HDFS-GSA'!A1" display="Human Development and Family Studies Graduate Student Association"/>
    <hyperlink ref="A21" location="HFES!A1" display="Human Factors and Ergonomics Society"/>
    <hyperlink ref="A22" location="LESETAC!A1" display="Llano Estacado Student Chapter of the Society of Environmental Toxicology and Chemistry"/>
    <hyperlink ref="A23" location="MHSA!A1" display="Museum and Heritage Students Association"/>
    <hyperlink ref="A25" location="PSSGSC!A1" display="Plant and Soil Science Graduate Student Council"/>
    <hyperlink ref="A26" location="RGA!A1" display="Rawls Graduate Association"/>
    <hyperlink ref="A28" location="'SA-TIEHH'!A1" display="Student Association of the Institute of Environmenta and Human Health"/>
    <hyperlink ref="A29" location="SCAMS!A1" display="Student Chapter of the American Meteorological Society at TTU"/>
    <hyperlink ref="A30" location="ASM!A1" display="Tech American Society for Microbiology"/>
    <hyperlink ref="A32" location="Misc!A1" display="Miscellaneous Funding"/>
    <hyperlink ref="A33" location="Cont!A1" display="Contingency Funding"/>
    <hyperlink ref="A5" location="AEGSA!A1" display="Agricultural Economics Graduate Student Organization"/>
    <hyperlink ref="A10" location="CEHLC!A1" display="Cefiro Enlace Hispano Literario y Cultural"/>
    <hyperlink ref="A11" location="CEGSA!A1" display="Chemical Engineering Graduate Student Association"/>
    <hyperlink ref="A18" location="HESA!A1" display="Higher Education Student Assoication"/>
    <hyperlink ref="A24" location="PGSC!A1" display="Philosophy Graduate Student Council"/>
    <hyperlink ref="A14" location="EGSO!A1" display="Education Graduate Students Organization"/>
    <hyperlink ref="A16" location="GOCPS!A1" display="Graduate Organization of Counseling Psychology Students"/>
  </hyperlinks>
  <pageMargins left="0.75" right="0.75" top="1" bottom="1" header="0.5" footer="0.5"/>
  <pageSetup scale="6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12" t="s">
        <v>13</v>
      </c>
    </row>
    <row r="5" spans="1:3" x14ac:dyDescent="0.25">
      <c r="A5" s="3" t="s">
        <v>29</v>
      </c>
      <c r="B5" s="2">
        <f>'Total Orgs'!B13</f>
        <v>1150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1150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42219</v>
      </c>
      <c r="B11" s="2">
        <v>1150</v>
      </c>
      <c r="C11" t="s">
        <v>316</v>
      </c>
    </row>
    <row r="12" spans="1:3" x14ac:dyDescent="0.25">
      <c r="C12" t="s">
        <v>79</v>
      </c>
    </row>
    <row r="13" spans="1:3" x14ac:dyDescent="0.25">
      <c r="C13" t="s">
        <v>317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28</v>
      </c>
      <c r="B1" s="2"/>
      <c r="C1" t="str">
        <f>'Total Orgs'!A1</f>
        <v>Budget 2014-15</v>
      </c>
    </row>
    <row r="2" spans="1:3" x14ac:dyDescent="0.25">
      <c r="A2" s="3"/>
      <c r="B2" s="2"/>
    </row>
    <row r="3" spans="1:3" x14ac:dyDescent="0.25">
      <c r="A3" s="4" t="s">
        <v>45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Orgs'!B14</f>
        <v>1121.25</v>
      </c>
    </row>
    <row r="6" spans="1:3" x14ac:dyDescent="0.25">
      <c r="A6" s="3" t="s">
        <v>2</v>
      </c>
      <c r="B6" s="2"/>
    </row>
    <row r="7" spans="1:3" x14ac:dyDescent="0.25">
      <c r="A7" s="3" t="s">
        <v>70</v>
      </c>
      <c r="B7" s="2">
        <v>-373.71</v>
      </c>
      <c r="C7" t="s">
        <v>139</v>
      </c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30</v>
      </c>
      <c r="B9" s="2">
        <f>B5+B6+B7-B8</f>
        <v>747.54</v>
      </c>
    </row>
    <row r="10" spans="1:3" x14ac:dyDescent="0.25">
      <c r="A10" s="3"/>
      <c r="B10" s="2"/>
    </row>
    <row r="11" spans="1:3" x14ac:dyDescent="0.25">
      <c r="A11" s="5" t="s">
        <v>31</v>
      </c>
      <c r="B11" s="6" t="s">
        <v>32</v>
      </c>
      <c r="C11" s="1" t="s">
        <v>33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14</v>
      </c>
    </row>
    <row r="5" spans="1:3" x14ac:dyDescent="0.25">
      <c r="A5" s="3" t="s">
        <v>29</v>
      </c>
      <c r="B5" s="2">
        <f>'Total Orgs'!B15</f>
        <v>1408.75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1397.61</v>
      </c>
    </row>
    <row r="8" spans="1:3" x14ac:dyDescent="0.25">
      <c r="A8" s="3" t="s">
        <v>30</v>
      </c>
      <c r="B8" s="2">
        <f>B5+B6-B7</f>
        <v>11.1400000000001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42088</v>
      </c>
      <c r="B11" s="2">
        <v>1397.61</v>
      </c>
      <c r="C11" t="s">
        <v>217</v>
      </c>
    </row>
    <row r="12" spans="1:3" x14ac:dyDescent="0.25">
      <c r="C12" t="s">
        <v>218</v>
      </c>
    </row>
    <row r="13" spans="1:3" x14ac:dyDescent="0.25">
      <c r="C13" t="s">
        <v>219</v>
      </c>
    </row>
    <row r="14" spans="1:3" x14ac:dyDescent="0.25">
      <c r="C14" t="s">
        <v>220</v>
      </c>
    </row>
    <row r="15" spans="1:3" x14ac:dyDescent="0.25">
      <c r="C15" t="s">
        <v>261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76</v>
      </c>
    </row>
    <row r="5" spans="1:3" x14ac:dyDescent="0.25">
      <c r="A5" s="3" t="s">
        <v>29</v>
      </c>
      <c r="B5" s="2">
        <f>'Total Orgs'!B16</f>
        <v>575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30</v>
      </c>
      <c r="B8" s="2">
        <f>B5+B6-B7</f>
        <v>575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15</v>
      </c>
    </row>
    <row r="5" spans="1:3" x14ac:dyDescent="0.25">
      <c r="A5" s="3" t="s">
        <v>29</v>
      </c>
      <c r="B5" s="2">
        <f>'Total Orgs'!B17</f>
        <v>920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920.6</v>
      </c>
    </row>
    <row r="8" spans="1:3" x14ac:dyDescent="0.25">
      <c r="A8" s="3" t="s">
        <v>30</v>
      </c>
      <c r="B8" s="2">
        <f>B5+B6-B7</f>
        <v>-0.60000000000002274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42179</v>
      </c>
      <c r="B11" s="2">
        <v>845.6</v>
      </c>
      <c r="C11" t="s">
        <v>296</v>
      </c>
    </row>
    <row r="12" spans="1:3" x14ac:dyDescent="0.25">
      <c r="C12" t="s">
        <v>79</v>
      </c>
    </row>
    <row r="13" spans="1:3" x14ac:dyDescent="0.25">
      <c r="C13" t="s">
        <v>297</v>
      </c>
    </row>
    <row r="14" spans="1:3" x14ac:dyDescent="0.25">
      <c r="A14" s="3">
        <v>42220</v>
      </c>
      <c r="B14" s="2">
        <v>75</v>
      </c>
      <c r="C14" t="s">
        <v>296</v>
      </c>
    </row>
    <row r="15" spans="1:3" x14ac:dyDescent="0.25">
      <c r="C15" t="s">
        <v>79</v>
      </c>
    </row>
    <row r="16" spans="1:3" x14ac:dyDescent="0.25">
      <c r="C16" t="s">
        <v>324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20.75" bestFit="1" customWidth="1"/>
    <col min="2" max="2" width="12.125" customWidth="1"/>
    <col min="3" max="3" width="21.25" customWidth="1"/>
  </cols>
  <sheetData>
    <row r="1" spans="1:3" x14ac:dyDescent="0.25">
      <c r="A1" s="7" t="s">
        <v>28</v>
      </c>
      <c r="B1" s="2"/>
      <c r="C1" t="str">
        <f>'Total Orgs'!A1</f>
        <v>Budget 2014-15</v>
      </c>
    </row>
    <row r="2" spans="1:3" x14ac:dyDescent="0.25">
      <c r="A2" s="3"/>
      <c r="B2" s="2"/>
    </row>
    <row r="3" spans="1:3" x14ac:dyDescent="0.25">
      <c r="A3" s="4" t="s">
        <v>75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Orgs'!B18</f>
        <v>460</v>
      </c>
    </row>
    <row r="6" spans="1:3" x14ac:dyDescent="0.25">
      <c r="A6" s="3" t="s">
        <v>2</v>
      </c>
      <c r="B6" s="2"/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30</v>
      </c>
      <c r="B8" s="2">
        <f>B5+B6-B7</f>
        <v>460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16</v>
      </c>
    </row>
    <row r="5" spans="1:3" x14ac:dyDescent="0.25">
      <c r="A5" s="3" t="s">
        <v>29</v>
      </c>
      <c r="B5" s="2">
        <f>'Total Orgs'!B19</f>
        <v>1380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SUM(B11:B121)</f>
        <v>1226.72</v>
      </c>
    </row>
    <row r="8" spans="1:3" x14ac:dyDescent="0.25">
      <c r="A8" s="3" t="s">
        <v>30</v>
      </c>
      <c r="B8" s="2">
        <f>B5+B6-B7</f>
        <v>153.27999999999997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41915</v>
      </c>
      <c r="B11" s="2">
        <v>66</v>
      </c>
      <c r="C11" t="s">
        <v>99</v>
      </c>
    </row>
    <row r="12" spans="1:3" x14ac:dyDescent="0.25">
      <c r="C12" t="s">
        <v>100</v>
      </c>
    </row>
    <row r="13" spans="1:3" x14ac:dyDescent="0.25">
      <c r="C13" t="s">
        <v>101</v>
      </c>
    </row>
    <row r="14" spans="1:3" x14ac:dyDescent="0.25">
      <c r="A14" s="3">
        <v>42055</v>
      </c>
      <c r="B14" s="2">
        <v>241.59</v>
      </c>
      <c r="C14" t="s">
        <v>167</v>
      </c>
    </row>
    <row r="15" spans="1:3" x14ac:dyDescent="0.25">
      <c r="C15" t="s">
        <v>79</v>
      </c>
    </row>
    <row r="16" spans="1:3" x14ac:dyDescent="0.25">
      <c r="C16" t="s">
        <v>168</v>
      </c>
    </row>
    <row r="17" spans="1:3" x14ac:dyDescent="0.25">
      <c r="A17" s="3">
        <v>42058</v>
      </c>
      <c r="B17" s="2">
        <v>500</v>
      </c>
      <c r="C17" t="s">
        <v>171</v>
      </c>
    </row>
    <row r="18" spans="1:3" x14ac:dyDescent="0.25">
      <c r="C18" t="s">
        <v>79</v>
      </c>
    </row>
    <row r="19" spans="1:3" x14ac:dyDescent="0.25">
      <c r="C19" t="s">
        <v>172</v>
      </c>
    </row>
    <row r="20" spans="1:3" x14ac:dyDescent="0.25">
      <c r="A20" s="3">
        <v>42144</v>
      </c>
      <c r="B20" s="2">
        <v>123.75</v>
      </c>
      <c r="C20" t="s">
        <v>266</v>
      </c>
    </row>
    <row r="21" spans="1:3" x14ac:dyDescent="0.25">
      <c r="C21" t="s">
        <v>79</v>
      </c>
    </row>
    <row r="22" spans="1:3" x14ac:dyDescent="0.25">
      <c r="C22" t="s">
        <v>267</v>
      </c>
    </row>
    <row r="23" spans="1:3" x14ac:dyDescent="0.25">
      <c r="A23" s="3">
        <v>42194</v>
      </c>
      <c r="B23" s="2">
        <v>295.38</v>
      </c>
      <c r="C23" t="s">
        <v>304</v>
      </c>
    </row>
    <row r="24" spans="1:3" x14ac:dyDescent="0.25">
      <c r="C24" t="s">
        <v>79</v>
      </c>
    </row>
    <row r="25" spans="1:3" x14ac:dyDescent="0.25">
      <c r="C25" t="s">
        <v>305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2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17</v>
      </c>
    </row>
    <row r="5" spans="1:3" x14ac:dyDescent="0.25">
      <c r="A5" s="3" t="s">
        <v>29</v>
      </c>
      <c r="B5" s="2">
        <f>'Total Orgs'!B20</f>
        <v>1495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1414.69</v>
      </c>
    </row>
    <row r="8" spans="1:3" x14ac:dyDescent="0.25">
      <c r="A8" s="3" t="s">
        <v>30</v>
      </c>
      <c r="B8" s="2">
        <f>B5+B6-B7</f>
        <v>80.309999999999945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s="24" customFormat="1" ht="47.25" x14ac:dyDescent="0.25">
      <c r="A11" s="22">
        <v>42089</v>
      </c>
      <c r="B11" s="21">
        <v>639.29</v>
      </c>
      <c r="C11" s="23" t="s">
        <v>207</v>
      </c>
    </row>
    <row r="12" spans="1:3" x14ac:dyDescent="0.25">
      <c r="C12" t="s">
        <v>208</v>
      </c>
    </row>
    <row r="13" spans="1:3" x14ac:dyDescent="0.25">
      <c r="C13" t="s">
        <v>209</v>
      </c>
    </row>
    <row r="14" spans="1:3" x14ac:dyDescent="0.25">
      <c r="C14" t="s">
        <v>210</v>
      </c>
    </row>
    <row r="15" spans="1:3" x14ac:dyDescent="0.25">
      <c r="C15" t="s">
        <v>233</v>
      </c>
    </row>
    <row r="16" spans="1:3" x14ac:dyDescent="0.25">
      <c r="A16" s="3">
        <v>42144</v>
      </c>
      <c r="B16" s="2">
        <v>260</v>
      </c>
      <c r="C16" t="s">
        <v>273</v>
      </c>
    </row>
    <row r="17" spans="1:3" x14ac:dyDescent="0.25">
      <c r="C17" t="s">
        <v>79</v>
      </c>
    </row>
    <row r="18" spans="1:3" x14ac:dyDescent="0.25">
      <c r="C18" t="s">
        <v>274</v>
      </c>
    </row>
    <row r="19" spans="1:3" x14ac:dyDescent="0.25">
      <c r="A19" s="3">
        <v>42216</v>
      </c>
      <c r="B19" s="2">
        <v>225.4</v>
      </c>
      <c r="C19" t="s">
        <v>304</v>
      </c>
    </row>
    <row r="20" spans="1:3" x14ac:dyDescent="0.25">
      <c r="C20" t="s">
        <v>79</v>
      </c>
    </row>
    <row r="21" spans="1:3" x14ac:dyDescent="0.25">
      <c r="C21" t="s">
        <v>311</v>
      </c>
    </row>
    <row r="22" spans="1:3" x14ac:dyDescent="0.25">
      <c r="A22" s="3">
        <v>42216</v>
      </c>
      <c r="B22" s="2">
        <v>290</v>
      </c>
      <c r="C22" t="s">
        <v>312</v>
      </c>
    </row>
    <row r="23" spans="1:3" x14ac:dyDescent="0.25">
      <c r="C23" t="s">
        <v>79</v>
      </c>
    </row>
    <row r="24" spans="1:3" x14ac:dyDescent="0.25">
      <c r="C24" t="s">
        <v>313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18</v>
      </c>
    </row>
    <row r="5" spans="1:3" x14ac:dyDescent="0.25">
      <c r="A5" s="3" t="s">
        <v>29</v>
      </c>
      <c r="B5" s="2">
        <f>'Total Orgs'!B21</f>
        <v>3004.17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SUM(B11:B122)</f>
        <v>2804.3799999999997</v>
      </c>
    </row>
    <row r="8" spans="1:3" x14ac:dyDescent="0.25">
      <c r="A8" s="3" t="s">
        <v>30</v>
      </c>
      <c r="B8" s="2">
        <f>B5+B6-B7</f>
        <v>199.79000000000042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41928</v>
      </c>
      <c r="B11" s="2">
        <v>272.85000000000002</v>
      </c>
      <c r="C11" t="s">
        <v>110</v>
      </c>
    </row>
    <row r="12" spans="1:3" x14ac:dyDescent="0.25">
      <c r="C12" t="s">
        <v>79</v>
      </c>
    </row>
    <row r="13" spans="1:3" x14ac:dyDescent="0.25">
      <c r="C13" t="s">
        <v>111</v>
      </c>
    </row>
    <row r="14" spans="1:3" x14ac:dyDescent="0.25">
      <c r="A14" s="3">
        <v>41955</v>
      </c>
      <c r="B14" s="2">
        <v>1000</v>
      </c>
      <c r="C14" t="s">
        <v>120</v>
      </c>
    </row>
    <row r="15" spans="1:3" x14ac:dyDescent="0.25">
      <c r="C15" t="s">
        <v>79</v>
      </c>
    </row>
    <row r="16" spans="1:3" x14ac:dyDescent="0.25">
      <c r="C16" t="s">
        <v>121</v>
      </c>
    </row>
    <row r="17" spans="1:3" x14ac:dyDescent="0.25">
      <c r="A17" s="3">
        <v>42118</v>
      </c>
      <c r="B17" s="2">
        <v>989.89</v>
      </c>
      <c r="C17" t="s">
        <v>243</v>
      </c>
    </row>
    <row r="18" spans="1:3" x14ac:dyDescent="0.25">
      <c r="C18" t="s">
        <v>244</v>
      </c>
    </row>
    <row r="19" spans="1:3" x14ac:dyDescent="0.25">
      <c r="C19" t="s">
        <v>245</v>
      </c>
    </row>
    <row r="20" spans="1:3" x14ac:dyDescent="0.25">
      <c r="C20" t="s">
        <v>246</v>
      </c>
    </row>
    <row r="21" spans="1:3" x14ac:dyDescent="0.25">
      <c r="C21" t="s">
        <v>278</v>
      </c>
    </row>
    <row r="22" spans="1:3" x14ac:dyDescent="0.25">
      <c r="A22" s="3">
        <v>42138</v>
      </c>
      <c r="B22" s="2">
        <v>541.64</v>
      </c>
      <c r="C22" t="s">
        <v>262</v>
      </c>
    </row>
    <row r="23" spans="1:3" x14ac:dyDescent="0.25">
      <c r="C23" t="s">
        <v>263</v>
      </c>
    </row>
    <row r="24" spans="1:3" x14ac:dyDescent="0.25">
      <c r="C24" t="s">
        <v>264</v>
      </c>
    </row>
    <row r="25" spans="1:3" x14ac:dyDescent="0.25">
      <c r="C25" t="s">
        <v>265</v>
      </c>
    </row>
    <row r="26" spans="1:3" x14ac:dyDescent="0.25">
      <c r="C26" t="s">
        <v>294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19</v>
      </c>
    </row>
    <row r="5" spans="1:3" x14ac:dyDescent="0.25">
      <c r="A5" s="3" t="s">
        <v>29</v>
      </c>
      <c r="B5" s="2">
        <f>'Total Orgs'!B22</f>
        <v>977.5</v>
      </c>
    </row>
    <row r="6" spans="1:3" x14ac:dyDescent="0.25">
      <c r="A6" s="3" t="s">
        <v>2</v>
      </c>
      <c r="B6" s="2">
        <v>56.97</v>
      </c>
    </row>
    <row r="7" spans="1:3" x14ac:dyDescent="0.25">
      <c r="A7" s="3" t="s">
        <v>3</v>
      </c>
      <c r="B7" s="2">
        <f>SUM(B11:B121)</f>
        <v>1034.47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s="24" customFormat="1" ht="47.25" x14ac:dyDescent="0.25">
      <c r="A11" s="22">
        <v>42069</v>
      </c>
      <c r="B11" s="21">
        <v>201.08</v>
      </c>
      <c r="C11" s="23" t="s">
        <v>184</v>
      </c>
    </row>
    <row r="12" spans="1:3" x14ac:dyDescent="0.25">
      <c r="C12" t="s">
        <v>185</v>
      </c>
    </row>
    <row r="13" spans="1:3" x14ac:dyDescent="0.25">
      <c r="C13" t="s">
        <v>186</v>
      </c>
    </row>
    <row r="14" spans="1:3" x14ac:dyDescent="0.25">
      <c r="C14" t="s">
        <v>187</v>
      </c>
    </row>
    <row r="15" spans="1:3" x14ac:dyDescent="0.25">
      <c r="C15" t="s">
        <v>230</v>
      </c>
    </row>
    <row r="16" spans="1:3" x14ac:dyDescent="0.25">
      <c r="A16" s="3">
        <v>42131</v>
      </c>
      <c r="B16" s="2">
        <v>600</v>
      </c>
      <c r="C16" t="s">
        <v>253</v>
      </c>
    </row>
    <row r="17" spans="1:3" x14ac:dyDescent="0.25">
      <c r="C17" t="s">
        <v>254</v>
      </c>
    </row>
    <row r="18" spans="1:3" x14ac:dyDescent="0.25">
      <c r="C18" t="s">
        <v>255</v>
      </c>
    </row>
    <row r="19" spans="1:3" x14ac:dyDescent="0.25">
      <c r="C19" t="s">
        <v>256</v>
      </c>
    </row>
    <row r="20" spans="1:3" x14ac:dyDescent="0.25">
      <c r="C20" t="s">
        <v>294</v>
      </c>
    </row>
    <row r="21" spans="1:3" x14ac:dyDescent="0.25">
      <c r="A21" s="3">
        <v>42165</v>
      </c>
      <c r="B21" s="2">
        <v>233.39</v>
      </c>
      <c r="C21" t="s">
        <v>290</v>
      </c>
    </row>
    <row r="22" spans="1:3" x14ac:dyDescent="0.25">
      <c r="C22" t="s">
        <v>79</v>
      </c>
    </row>
    <row r="23" spans="1:3" x14ac:dyDescent="0.25">
      <c r="C23" t="s">
        <v>291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6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38</v>
      </c>
    </row>
    <row r="5" spans="1:3" x14ac:dyDescent="0.25">
      <c r="A5" s="3" t="s">
        <v>29</v>
      </c>
      <c r="B5" s="2">
        <f>'Total Orgs'!B5</f>
        <v>713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SUM(B11:B122)</f>
        <v>675.54</v>
      </c>
    </row>
    <row r="8" spans="1:3" x14ac:dyDescent="0.25">
      <c r="A8" s="3" t="s">
        <v>30</v>
      </c>
      <c r="B8" s="2">
        <f>B5+B6-B7</f>
        <v>37.460000000000036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42228</v>
      </c>
      <c r="B11" s="2">
        <v>675.54</v>
      </c>
      <c r="C11" t="s">
        <v>285</v>
      </c>
    </row>
    <row r="12" spans="1:3" x14ac:dyDescent="0.25">
      <c r="C12" t="s">
        <v>79</v>
      </c>
    </row>
    <row r="13" spans="1:3" x14ac:dyDescent="0.25">
      <c r="C13" t="s">
        <v>332</v>
      </c>
    </row>
    <row r="46" spans="3:3" x14ac:dyDescent="0.25">
      <c r="C46" s="3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3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20</v>
      </c>
    </row>
    <row r="5" spans="1:3" x14ac:dyDescent="0.25">
      <c r="A5" s="3" t="s">
        <v>29</v>
      </c>
      <c r="B5" s="2">
        <f>'Total Orgs'!B23</f>
        <v>1897.5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SUM(B11:B122)</f>
        <v>1897.5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41898</v>
      </c>
      <c r="B11" s="2">
        <v>408.95</v>
      </c>
      <c r="C11" t="s">
        <v>81</v>
      </c>
    </row>
    <row r="12" spans="1:3" x14ac:dyDescent="0.25">
      <c r="C12" t="s">
        <v>82</v>
      </c>
    </row>
    <row r="13" spans="1:3" x14ac:dyDescent="0.25">
      <c r="C13" t="s">
        <v>83</v>
      </c>
    </row>
    <row r="14" spans="1:3" x14ac:dyDescent="0.25">
      <c r="C14" t="s">
        <v>84</v>
      </c>
    </row>
    <row r="15" spans="1:3" x14ac:dyDescent="0.25">
      <c r="C15" t="s">
        <v>85</v>
      </c>
    </row>
    <row r="16" spans="1:3" x14ac:dyDescent="0.25">
      <c r="C16" t="s">
        <v>114</v>
      </c>
    </row>
    <row r="17" spans="1:3" x14ac:dyDescent="0.25">
      <c r="A17" s="3">
        <v>42089</v>
      </c>
      <c r="B17" s="2">
        <v>283.8</v>
      </c>
      <c r="C17" t="s">
        <v>211</v>
      </c>
    </row>
    <row r="18" spans="1:3" x14ac:dyDescent="0.25">
      <c r="C18" t="s">
        <v>212</v>
      </c>
    </row>
    <row r="19" spans="1:3" x14ac:dyDescent="0.25">
      <c r="C19" t="s">
        <v>213</v>
      </c>
    </row>
    <row r="20" spans="1:3" x14ac:dyDescent="0.25">
      <c r="C20" t="s">
        <v>214</v>
      </c>
    </row>
    <row r="21" spans="1:3" x14ac:dyDescent="0.25">
      <c r="C21" t="s">
        <v>247</v>
      </c>
    </row>
    <row r="22" spans="1:3" x14ac:dyDescent="0.25">
      <c r="A22" s="3">
        <v>42090</v>
      </c>
      <c r="B22" s="2">
        <v>131.68</v>
      </c>
      <c r="C22" t="s">
        <v>221</v>
      </c>
    </row>
    <row r="23" spans="1:3" x14ac:dyDescent="0.25">
      <c r="C23" t="s">
        <v>79</v>
      </c>
    </row>
    <row r="24" spans="1:3" x14ac:dyDescent="0.25">
      <c r="C24" t="s">
        <v>222</v>
      </c>
    </row>
    <row r="25" spans="1:3" x14ac:dyDescent="0.25">
      <c r="A25" s="3">
        <v>42144</v>
      </c>
      <c r="B25" s="2">
        <v>193.29</v>
      </c>
      <c r="C25" t="s">
        <v>268</v>
      </c>
    </row>
    <row r="26" spans="1:3" x14ac:dyDescent="0.25">
      <c r="C26" t="s">
        <v>79</v>
      </c>
    </row>
    <row r="27" spans="1:3" x14ac:dyDescent="0.25">
      <c r="C27" t="s">
        <v>269</v>
      </c>
    </row>
    <row r="28" spans="1:3" x14ac:dyDescent="0.25">
      <c r="A28" s="3">
        <v>42165</v>
      </c>
      <c r="B28" s="2">
        <v>118.48</v>
      </c>
      <c r="C28" s="25" t="s">
        <v>292</v>
      </c>
    </row>
    <row r="29" spans="1:3" x14ac:dyDescent="0.25">
      <c r="C29" t="s">
        <v>79</v>
      </c>
    </row>
    <row r="30" spans="1:3" x14ac:dyDescent="0.25">
      <c r="C30" t="s">
        <v>293</v>
      </c>
    </row>
    <row r="31" spans="1:3" x14ac:dyDescent="0.25">
      <c r="A31" s="3">
        <v>42219</v>
      </c>
      <c r="B31" s="2">
        <v>548.59</v>
      </c>
      <c r="C31" t="s">
        <v>320</v>
      </c>
    </row>
    <row r="32" spans="1:3" x14ac:dyDescent="0.25">
      <c r="C32" t="s">
        <v>79</v>
      </c>
    </row>
    <row r="33" spans="1:3" x14ac:dyDescent="0.25">
      <c r="C33" t="s">
        <v>321</v>
      </c>
    </row>
    <row r="34" spans="1:3" x14ac:dyDescent="0.25">
      <c r="A34" s="3">
        <v>42220</v>
      </c>
      <c r="B34" s="2">
        <v>212.71</v>
      </c>
      <c r="C34" t="s">
        <v>322</v>
      </c>
    </row>
    <row r="35" spans="1:3" x14ac:dyDescent="0.25">
      <c r="C35" t="s">
        <v>79</v>
      </c>
    </row>
    <row r="36" spans="1:3" x14ac:dyDescent="0.25">
      <c r="C36" t="s">
        <v>323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.75" x14ac:dyDescent="0.25"/>
  <cols>
    <col min="1" max="1" width="18.375" customWidth="1"/>
    <col min="3" max="3" width="36.125" customWidth="1"/>
  </cols>
  <sheetData>
    <row r="1" spans="1:3" x14ac:dyDescent="0.25">
      <c r="A1" s="7" t="s">
        <v>28</v>
      </c>
      <c r="B1" s="2"/>
    </row>
    <row r="2" spans="1:3" x14ac:dyDescent="0.25">
      <c r="A2" s="3"/>
      <c r="B2" s="2"/>
    </row>
    <row r="3" spans="1:3" x14ac:dyDescent="0.25">
      <c r="A3" s="4" t="s">
        <v>46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Orgs'!B24</f>
        <v>1207.5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3</v>
      </c>
      <c r="B7" s="2">
        <f>SUM(B11:B120)</f>
        <v>1060.7</v>
      </c>
    </row>
    <row r="8" spans="1:3" x14ac:dyDescent="0.25">
      <c r="A8" s="3" t="s">
        <v>30</v>
      </c>
      <c r="B8" s="2">
        <f>B5+B6-B7</f>
        <v>146.79999999999995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  <row r="11" spans="1:3" s="24" customFormat="1" ht="31.5" x14ac:dyDescent="0.25">
      <c r="A11" s="22">
        <v>42061</v>
      </c>
      <c r="B11" s="24">
        <v>1003.7</v>
      </c>
      <c r="C11" s="23" t="s">
        <v>175</v>
      </c>
    </row>
    <row r="12" spans="1:3" x14ac:dyDescent="0.25">
      <c r="C12" t="s">
        <v>79</v>
      </c>
    </row>
    <row r="13" spans="1:3" x14ac:dyDescent="0.25">
      <c r="C13" t="s">
        <v>176</v>
      </c>
    </row>
    <row r="14" spans="1:3" s="24" customFormat="1" ht="31.5" x14ac:dyDescent="0.25">
      <c r="A14" s="32">
        <v>42144</v>
      </c>
      <c r="B14" s="24">
        <v>57</v>
      </c>
      <c r="C14" s="23" t="s">
        <v>275</v>
      </c>
    </row>
    <row r="15" spans="1:3" x14ac:dyDescent="0.25">
      <c r="C15" t="s">
        <v>79</v>
      </c>
    </row>
    <row r="16" spans="1:3" x14ac:dyDescent="0.25">
      <c r="C16" t="s">
        <v>276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23</v>
      </c>
    </row>
    <row r="5" spans="1:3" x14ac:dyDescent="0.25">
      <c r="A5" s="3" t="s">
        <v>29</v>
      </c>
      <c r="B5" s="2">
        <f>'Total Orgs'!B25</f>
        <v>322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322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42223</v>
      </c>
      <c r="B11" s="2">
        <v>322</v>
      </c>
      <c r="C11" t="s">
        <v>328</v>
      </c>
    </row>
    <row r="12" spans="1:3" x14ac:dyDescent="0.25">
      <c r="C12" t="s">
        <v>79</v>
      </c>
    </row>
    <row r="13" spans="1:3" x14ac:dyDescent="0.25">
      <c r="C13" t="s">
        <v>329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2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21</v>
      </c>
    </row>
    <row r="5" spans="1:3" x14ac:dyDescent="0.25">
      <c r="A5" s="3" t="s">
        <v>29</v>
      </c>
      <c r="B5" s="2">
        <f>'Total Orgs'!B26</f>
        <v>8050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SUM(B11:B122)</f>
        <v>3955.52</v>
      </c>
    </row>
    <row r="8" spans="1:3" x14ac:dyDescent="0.25">
      <c r="A8" s="3" t="s">
        <v>30</v>
      </c>
      <c r="B8" s="2">
        <f>B5+B6-B7</f>
        <v>4094.48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42069</v>
      </c>
      <c r="B11" s="2">
        <v>131.44</v>
      </c>
      <c r="C11" t="s">
        <v>188</v>
      </c>
    </row>
    <row r="12" spans="1:3" x14ac:dyDescent="0.25">
      <c r="C12" t="s">
        <v>79</v>
      </c>
    </row>
    <row r="13" spans="1:3" x14ac:dyDescent="0.25">
      <c r="C13" t="s">
        <v>189</v>
      </c>
    </row>
    <row r="14" spans="1:3" x14ac:dyDescent="0.25">
      <c r="A14" s="3">
        <v>42072</v>
      </c>
      <c r="B14" s="2">
        <v>3453.45</v>
      </c>
      <c r="C14" t="s">
        <v>197</v>
      </c>
    </row>
    <row r="15" spans="1:3" x14ac:dyDescent="0.25">
      <c r="C15" t="s">
        <v>198</v>
      </c>
    </row>
    <row r="16" spans="1:3" x14ac:dyDescent="0.25">
      <c r="C16" t="s">
        <v>199</v>
      </c>
    </row>
    <row r="17" spans="1:3" x14ac:dyDescent="0.25">
      <c r="C17" t="s">
        <v>200</v>
      </c>
    </row>
    <row r="18" spans="1:3" x14ac:dyDescent="0.25">
      <c r="C18" t="s">
        <v>231</v>
      </c>
    </row>
    <row r="19" spans="1:3" x14ac:dyDescent="0.25">
      <c r="A19" s="3">
        <v>42146</v>
      </c>
      <c r="B19" s="2">
        <v>159.63</v>
      </c>
      <c r="C19" t="s">
        <v>221</v>
      </c>
    </row>
    <row r="20" spans="1:3" x14ac:dyDescent="0.25">
      <c r="C20" t="s">
        <v>79</v>
      </c>
    </row>
    <row r="21" spans="1:3" x14ac:dyDescent="0.25">
      <c r="C21" t="s">
        <v>272</v>
      </c>
    </row>
    <row r="22" spans="1:3" x14ac:dyDescent="0.25">
      <c r="A22" s="3">
        <v>42228</v>
      </c>
      <c r="B22" s="2">
        <v>211</v>
      </c>
      <c r="C22" t="s">
        <v>333</v>
      </c>
    </row>
    <row r="23" spans="1:3" x14ac:dyDescent="0.25">
      <c r="C23" t="s">
        <v>79</v>
      </c>
    </row>
    <row r="24" spans="1:3" x14ac:dyDescent="0.25">
      <c r="C24" t="s">
        <v>334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7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39</v>
      </c>
    </row>
    <row r="5" spans="1:3" x14ac:dyDescent="0.25">
      <c r="A5" s="3" t="s">
        <v>29</v>
      </c>
      <c r="B5" s="2">
        <f>'Total Orgs'!B27</f>
        <v>8395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3</v>
      </c>
      <c r="B7" s="2">
        <f>SUM(B11:B123)</f>
        <v>8395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41911</v>
      </c>
      <c r="B11" s="2">
        <v>1550</v>
      </c>
      <c r="C11" t="s">
        <v>88</v>
      </c>
    </row>
    <row r="12" spans="1:3" x14ac:dyDescent="0.25">
      <c r="C12" t="s">
        <v>90</v>
      </c>
    </row>
    <row r="13" spans="1:3" x14ac:dyDescent="0.25">
      <c r="C13" t="s">
        <v>89</v>
      </c>
    </row>
    <row r="14" spans="1:3" x14ac:dyDescent="0.25">
      <c r="A14" s="3">
        <v>41915</v>
      </c>
      <c r="B14" s="2">
        <v>4071.91</v>
      </c>
      <c r="C14" t="s">
        <v>94</v>
      </c>
    </row>
    <row r="15" spans="1:3" x14ac:dyDescent="0.25">
      <c r="C15" t="s">
        <v>95</v>
      </c>
    </row>
    <row r="16" spans="1:3" x14ac:dyDescent="0.25">
      <c r="C16" t="s">
        <v>96</v>
      </c>
    </row>
    <row r="17" spans="1:3" x14ac:dyDescent="0.25">
      <c r="C17" t="s">
        <v>97</v>
      </c>
    </row>
    <row r="18" spans="1:3" x14ac:dyDescent="0.25">
      <c r="C18" t="s">
        <v>98</v>
      </c>
    </row>
    <row r="19" spans="1:3" x14ac:dyDescent="0.25">
      <c r="C19" t="s">
        <v>136</v>
      </c>
    </row>
    <row r="20" spans="1:3" x14ac:dyDescent="0.25">
      <c r="A20" s="3">
        <v>41940</v>
      </c>
      <c r="B20" s="2">
        <v>26.63</v>
      </c>
      <c r="C20" t="s">
        <v>119</v>
      </c>
    </row>
    <row r="21" spans="1:3" x14ac:dyDescent="0.25">
      <c r="C21" t="s">
        <v>100</v>
      </c>
    </row>
    <row r="22" spans="1:3" x14ac:dyDescent="0.25">
      <c r="C22" t="s">
        <v>101</v>
      </c>
    </row>
    <row r="23" spans="1:3" x14ac:dyDescent="0.25">
      <c r="A23" s="3">
        <v>41948</v>
      </c>
      <c r="B23" s="2">
        <v>25</v>
      </c>
      <c r="C23" t="s">
        <v>119</v>
      </c>
    </row>
    <row r="24" spans="1:3" x14ac:dyDescent="0.25">
      <c r="C24" t="s">
        <v>100</v>
      </c>
    </row>
    <row r="25" spans="1:3" x14ac:dyDescent="0.25">
      <c r="C25" t="s">
        <v>101</v>
      </c>
    </row>
    <row r="26" spans="1:3" x14ac:dyDescent="0.25">
      <c r="A26" s="3">
        <v>41977</v>
      </c>
      <c r="B26" s="2">
        <v>-310</v>
      </c>
      <c r="C26" t="s">
        <v>137</v>
      </c>
    </row>
    <row r="27" spans="1:3" x14ac:dyDescent="0.25">
      <c r="C27" t="s">
        <v>138</v>
      </c>
    </row>
    <row r="28" spans="1:3" x14ac:dyDescent="0.25">
      <c r="A28" s="3">
        <v>42019</v>
      </c>
      <c r="B28" s="2">
        <v>1000</v>
      </c>
      <c r="C28" t="s">
        <v>146</v>
      </c>
    </row>
    <row r="29" spans="1:3" x14ac:dyDescent="0.25">
      <c r="C29" t="s">
        <v>147</v>
      </c>
    </row>
    <row r="30" spans="1:3" x14ac:dyDescent="0.25">
      <c r="A30" s="3">
        <v>42037</v>
      </c>
      <c r="B30" s="2">
        <v>40.380000000000003</v>
      </c>
      <c r="C30" t="s">
        <v>119</v>
      </c>
    </row>
    <row r="31" spans="1:3" x14ac:dyDescent="0.25">
      <c r="C31" t="s">
        <v>100</v>
      </c>
    </row>
    <row r="32" spans="1:3" x14ac:dyDescent="0.25">
      <c r="C32" t="s">
        <v>101</v>
      </c>
    </row>
    <row r="33" spans="1:3" x14ac:dyDescent="0.25">
      <c r="A33" s="3">
        <v>42037</v>
      </c>
      <c r="B33" s="2">
        <v>35</v>
      </c>
      <c r="C33" t="s">
        <v>119</v>
      </c>
    </row>
    <row r="34" spans="1:3" x14ac:dyDescent="0.25">
      <c r="C34" t="s">
        <v>100</v>
      </c>
    </row>
    <row r="35" spans="1:3" x14ac:dyDescent="0.25">
      <c r="C35" t="s">
        <v>101</v>
      </c>
    </row>
    <row r="36" spans="1:3" x14ac:dyDescent="0.25">
      <c r="A36" s="3">
        <v>42080</v>
      </c>
      <c r="B36" s="2">
        <v>828</v>
      </c>
      <c r="C36" t="s">
        <v>203</v>
      </c>
    </row>
    <row r="37" spans="1:3" x14ac:dyDescent="0.25">
      <c r="C37" t="s">
        <v>79</v>
      </c>
    </row>
    <row r="38" spans="1:3" x14ac:dyDescent="0.25">
      <c r="C38" t="s">
        <v>204</v>
      </c>
    </row>
    <row r="39" spans="1:3" x14ac:dyDescent="0.25">
      <c r="A39" s="3">
        <v>42110</v>
      </c>
      <c r="B39" s="2">
        <v>19.350000000000001</v>
      </c>
      <c r="C39" t="s">
        <v>119</v>
      </c>
    </row>
    <row r="40" spans="1:3" x14ac:dyDescent="0.25">
      <c r="C40" t="s">
        <v>100</v>
      </c>
    </row>
    <row r="41" spans="1:3" x14ac:dyDescent="0.25">
      <c r="C41" t="s">
        <v>101</v>
      </c>
    </row>
    <row r="42" spans="1:3" x14ac:dyDescent="0.25">
      <c r="A42" s="3">
        <v>42219</v>
      </c>
      <c r="B42" s="2">
        <v>1108.73</v>
      </c>
      <c r="C42" t="s">
        <v>318</v>
      </c>
    </row>
    <row r="43" spans="1:3" x14ac:dyDescent="0.25">
      <c r="C43" t="s">
        <v>79</v>
      </c>
    </row>
    <row r="44" spans="1:3" x14ac:dyDescent="0.25">
      <c r="C44" t="s">
        <v>319</v>
      </c>
    </row>
    <row r="69" spans="1:3" x14ac:dyDescent="0.25">
      <c r="A69" s="14"/>
      <c r="B69" s="9"/>
      <c r="C69" s="10"/>
    </row>
    <row r="70" spans="1:3" x14ac:dyDescent="0.25">
      <c r="A70" s="14"/>
      <c r="B70" s="9"/>
      <c r="C70" s="10"/>
    </row>
    <row r="71" spans="1:3" x14ac:dyDescent="0.25">
      <c r="A71" s="14"/>
      <c r="B71" s="9"/>
      <c r="C71" s="10"/>
    </row>
    <row r="72" spans="1:3" x14ac:dyDescent="0.25">
      <c r="A72" s="14"/>
      <c r="B72" s="9"/>
      <c r="C72" s="10"/>
    </row>
    <row r="73" spans="1:3" x14ac:dyDescent="0.25">
      <c r="C73" s="10"/>
    </row>
    <row r="74" spans="1:3" x14ac:dyDescent="0.25">
      <c r="C74" s="10"/>
    </row>
    <row r="75" spans="1:3" x14ac:dyDescent="0.25">
      <c r="C75" s="10"/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34</v>
      </c>
    </row>
    <row r="5" spans="1:3" x14ac:dyDescent="0.25">
      <c r="A5" s="3" t="s">
        <v>29</v>
      </c>
      <c r="B5" s="2">
        <f>'Total Orgs'!B28</f>
        <v>1891.75</v>
      </c>
    </row>
    <row r="6" spans="1:3" x14ac:dyDescent="0.25">
      <c r="A6" s="3" t="s">
        <v>2</v>
      </c>
      <c r="B6" s="2">
        <v>201.85</v>
      </c>
    </row>
    <row r="7" spans="1:3" x14ac:dyDescent="0.25">
      <c r="A7" s="3" t="s">
        <v>3</v>
      </c>
      <c r="B7" s="2">
        <f>SUM(B11:B120)</f>
        <v>2093.6000000000004</v>
      </c>
    </row>
    <row r="8" spans="1:3" x14ac:dyDescent="0.25">
      <c r="A8" s="3" t="s">
        <v>30</v>
      </c>
      <c r="B8" s="2">
        <f>SUM(B5+B6-B7)</f>
        <v>-4.5474735088646412E-13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41914</v>
      </c>
      <c r="B11" s="2">
        <v>146</v>
      </c>
      <c r="C11" t="s">
        <v>91</v>
      </c>
    </row>
    <row r="12" spans="1:3" x14ac:dyDescent="0.25">
      <c r="C12" t="s">
        <v>92</v>
      </c>
    </row>
    <row r="13" spans="1:3" x14ac:dyDescent="0.25">
      <c r="C13" t="s">
        <v>93</v>
      </c>
    </row>
    <row r="14" spans="1:3" x14ac:dyDescent="0.25">
      <c r="A14" s="3">
        <v>41915</v>
      </c>
      <c r="B14" s="2">
        <v>883.5</v>
      </c>
      <c r="C14" t="s">
        <v>102</v>
      </c>
    </row>
    <row r="15" spans="1:3" x14ac:dyDescent="0.25">
      <c r="C15" t="s">
        <v>79</v>
      </c>
    </row>
    <row r="16" spans="1:3" x14ac:dyDescent="0.25">
      <c r="C16" t="s">
        <v>103</v>
      </c>
    </row>
    <row r="17" spans="1:3" x14ac:dyDescent="0.25">
      <c r="A17" s="3">
        <v>42041</v>
      </c>
      <c r="B17" s="2">
        <v>250</v>
      </c>
      <c r="C17" t="s">
        <v>150</v>
      </c>
    </row>
    <row r="18" spans="1:3" x14ac:dyDescent="0.25">
      <c r="C18" t="s">
        <v>79</v>
      </c>
    </row>
    <row r="19" spans="1:3" x14ac:dyDescent="0.25">
      <c r="C19" t="s">
        <v>151</v>
      </c>
    </row>
    <row r="20" spans="1:3" x14ac:dyDescent="0.25">
      <c r="A20" s="3">
        <v>42055</v>
      </c>
      <c r="B20" s="2">
        <v>382.2</v>
      </c>
      <c r="C20" t="s">
        <v>163</v>
      </c>
    </row>
    <row r="21" spans="1:3" x14ac:dyDescent="0.25">
      <c r="C21" t="s">
        <v>79</v>
      </c>
    </row>
    <row r="22" spans="1:3" x14ac:dyDescent="0.25">
      <c r="C22" t="s">
        <v>164</v>
      </c>
    </row>
    <row r="23" spans="1:3" x14ac:dyDescent="0.25">
      <c r="A23" s="3">
        <v>42055</v>
      </c>
      <c r="B23" s="2">
        <v>181.9</v>
      </c>
      <c r="C23" t="s">
        <v>165</v>
      </c>
    </row>
    <row r="24" spans="1:3" x14ac:dyDescent="0.25">
      <c r="C24" t="s">
        <v>79</v>
      </c>
    </row>
    <row r="25" spans="1:3" x14ac:dyDescent="0.25">
      <c r="C25" t="s">
        <v>166</v>
      </c>
    </row>
    <row r="26" spans="1:3" x14ac:dyDescent="0.25">
      <c r="A26" s="3">
        <v>42067</v>
      </c>
      <c r="B26" s="2">
        <v>250</v>
      </c>
      <c r="C26" t="s">
        <v>182</v>
      </c>
    </row>
    <row r="27" spans="1:3" x14ac:dyDescent="0.25">
      <c r="C27" t="s">
        <v>79</v>
      </c>
    </row>
    <row r="28" spans="1:3" x14ac:dyDescent="0.25">
      <c r="C28" t="s">
        <v>183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22</v>
      </c>
    </row>
    <row r="5" spans="1:3" x14ac:dyDescent="0.25">
      <c r="A5" s="3" t="s">
        <v>29</v>
      </c>
      <c r="B5" s="2">
        <f>'Total Orgs'!B29</f>
        <v>1380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1380</v>
      </c>
    </row>
    <row r="8" spans="1:3" x14ac:dyDescent="0.25">
      <c r="A8" s="3" t="s">
        <v>30</v>
      </c>
      <c r="B8" s="2">
        <f>SUM(B5+B6-B7)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41989</v>
      </c>
      <c r="B11" s="2">
        <v>530</v>
      </c>
      <c r="C11" t="s">
        <v>140</v>
      </c>
    </row>
    <row r="12" spans="1:3" x14ac:dyDescent="0.25">
      <c r="C12" t="s">
        <v>141</v>
      </c>
    </row>
    <row r="13" spans="1:3" x14ac:dyDescent="0.25">
      <c r="C13" t="s">
        <v>142</v>
      </c>
    </row>
    <row r="14" spans="1:3" x14ac:dyDescent="0.25">
      <c r="C14" t="s">
        <v>143</v>
      </c>
    </row>
    <row r="15" spans="1:3" x14ac:dyDescent="0.25">
      <c r="A15" s="3">
        <v>42072</v>
      </c>
      <c r="B15" s="2">
        <v>20</v>
      </c>
      <c r="C15" t="s">
        <v>119</v>
      </c>
    </row>
    <row r="16" spans="1:3" x14ac:dyDescent="0.25">
      <c r="C16" t="s">
        <v>191</v>
      </c>
    </row>
    <row r="17" spans="1:3" x14ac:dyDescent="0.25">
      <c r="C17" t="s">
        <v>101</v>
      </c>
    </row>
    <row r="18" spans="1:3" x14ac:dyDescent="0.25">
      <c r="A18" s="3">
        <v>42115</v>
      </c>
      <c r="B18" s="2">
        <v>476.68</v>
      </c>
      <c r="C18" t="s">
        <v>239</v>
      </c>
    </row>
    <row r="19" spans="1:3" x14ac:dyDescent="0.25">
      <c r="C19" t="s">
        <v>79</v>
      </c>
    </row>
    <row r="20" spans="1:3" x14ac:dyDescent="0.25">
      <c r="C20" t="s">
        <v>240</v>
      </c>
    </row>
    <row r="21" spans="1:3" x14ac:dyDescent="0.25">
      <c r="A21" s="3">
        <v>42157</v>
      </c>
      <c r="B21" s="2">
        <v>69.98</v>
      </c>
      <c r="C21" t="s">
        <v>239</v>
      </c>
    </row>
    <row r="22" spans="1:3" x14ac:dyDescent="0.25">
      <c r="C22" t="s">
        <v>79</v>
      </c>
    </row>
    <row r="23" spans="1:3" x14ac:dyDescent="0.25">
      <c r="C23" t="s">
        <v>287</v>
      </c>
    </row>
    <row r="24" spans="1:3" x14ac:dyDescent="0.25">
      <c r="A24" s="3">
        <v>42206</v>
      </c>
      <c r="B24" s="2">
        <v>283.33999999999997</v>
      </c>
      <c r="C24" t="s">
        <v>239</v>
      </c>
    </row>
    <row r="25" spans="1:3" x14ac:dyDescent="0.25">
      <c r="C25" t="s">
        <v>79</v>
      </c>
    </row>
    <row r="26" spans="1:3" x14ac:dyDescent="0.25">
      <c r="C26" t="s">
        <v>310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35</v>
      </c>
    </row>
    <row r="5" spans="1:3" x14ac:dyDescent="0.25">
      <c r="A5" s="3" t="s">
        <v>29</v>
      </c>
      <c r="B5" s="2">
        <f>'Total Orgs'!B30</f>
        <v>862.5</v>
      </c>
    </row>
    <row r="6" spans="1:3" x14ac:dyDescent="0.25">
      <c r="A6" s="3" t="s">
        <v>2</v>
      </c>
    </row>
    <row r="7" spans="1:3" s="24" customFormat="1" ht="47.25" x14ac:dyDescent="0.25">
      <c r="A7" s="22" t="s">
        <v>70</v>
      </c>
      <c r="B7" s="21">
        <v>-574.94000000000005</v>
      </c>
      <c r="C7" s="23" t="s">
        <v>277</v>
      </c>
    </row>
    <row r="8" spans="1:3" x14ac:dyDescent="0.25">
      <c r="A8" s="3" t="s">
        <v>3</v>
      </c>
      <c r="B8" s="2">
        <f>SUM(B12:B121)</f>
        <v>240.86</v>
      </c>
    </row>
    <row r="9" spans="1:3" x14ac:dyDescent="0.25">
      <c r="A9" s="3" t="s">
        <v>30</v>
      </c>
      <c r="B9" s="2">
        <f>SUM(B5+B6+B7-B8)</f>
        <v>46.699999999999932</v>
      </c>
    </row>
    <row r="11" spans="1:3" s="1" customFormat="1" x14ac:dyDescent="0.25">
      <c r="A11" s="5" t="s">
        <v>31</v>
      </c>
      <c r="B11" s="6" t="s">
        <v>32</v>
      </c>
      <c r="C11" s="1" t="s">
        <v>33</v>
      </c>
    </row>
    <row r="12" spans="1:3" x14ac:dyDescent="0.25">
      <c r="A12" s="3">
        <v>42223</v>
      </c>
      <c r="B12" s="2">
        <v>240.86</v>
      </c>
      <c r="C12" t="s">
        <v>239</v>
      </c>
    </row>
    <row r="13" spans="1:3" x14ac:dyDescent="0.25">
      <c r="C13" t="s">
        <v>79</v>
      </c>
    </row>
    <row r="14" spans="1:3" x14ac:dyDescent="0.25">
      <c r="C14" t="s">
        <v>327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40</v>
      </c>
    </row>
    <row r="5" spans="1:3" x14ac:dyDescent="0.25">
      <c r="A5" s="3" t="s">
        <v>29</v>
      </c>
      <c r="B5" s="2">
        <f>'Total Orgs'!B31</f>
        <v>1425.63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1318.01</v>
      </c>
    </row>
    <row r="8" spans="1:3" x14ac:dyDescent="0.25">
      <c r="A8" s="3" t="s">
        <v>30</v>
      </c>
      <c r="B8" s="2">
        <f>B5+B6-B7</f>
        <v>107.62000000000012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42228</v>
      </c>
      <c r="B11" s="2">
        <v>1318.01</v>
      </c>
      <c r="C11" t="s">
        <v>330</v>
      </c>
    </row>
    <row r="12" spans="1:3" x14ac:dyDescent="0.25">
      <c r="C12" t="s">
        <v>79</v>
      </c>
    </row>
    <row r="13" spans="1:3" x14ac:dyDescent="0.25">
      <c r="C13" t="s">
        <v>331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36</v>
      </c>
    </row>
    <row r="5" spans="1:3" x14ac:dyDescent="0.25">
      <c r="A5" s="3" t="s">
        <v>29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30</v>
      </c>
      <c r="B8" s="2">
        <f>SUM(B5+B6-B7)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C11" s="13"/>
    </row>
    <row r="15" spans="1:3" x14ac:dyDescent="0.25">
      <c r="C15" s="13"/>
    </row>
    <row r="19" spans="3:3" x14ac:dyDescent="0.25">
      <c r="C19" s="13"/>
    </row>
    <row r="23" spans="3:3" x14ac:dyDescent="0.25">
      <c r="C23" s="13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9</v>
      </c>
    </row>
    <row r="5" spans="1:3" x14ac:dyDescent="0.25">
      <c r="A5" s="3" t="s">
        <v>29</v>
      </c>
      <c r="B5" s="2">
        <f>'Total Orgs'!B6</f>
        <v>5290</v>
      </c>
    </row>
    <row r="6" spans="1:3" x14ac:dyDescent="0.25">
      <c r="A6" s="3" t="s">
        <v>2</v>
      </c>
      <c r="B6" s="2">
        <v>987</v>
      </c>
    </row>
    <row r="7" spans="1:3" x14ac:dyDescent="0.25">
      <c r="A7" s="3" t="s">
        <v>3</v>
      </c>
      <c r="B7" s="2">
        <f>SUM(B11:B122)</f>
        <v>6277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42080</v>
      </c>
      <c r="B11" s="2">
        <v>525</v>
      </c>
      <c r="C11" t="s">
        <v>205</v>
      </c>
    </row>
    <row r="12" spans="1:3" x14ac:dyDescent="0.25">
      <c r="C12" t="s">
        <v>79</v>
      </c>
    </row>
    <row r="13" spans="1:3" x14ac:dyDescent="0.25">
      <c r="C13" t="s">
        <v>206</v>
      </c>
    </row>
    <row r="14" spans="1:3" x14ac:dyDescent="0.25">
      <c r="A14" s="3">
        <v>42089</v>
      </c>
      <c r="B14" s="2">
        <v>548.65</v>
      </c>
      <c r="C14" t="s">
        <v>215</v>
      </c>
    </row>
    <row r="15" spans="1:3" x14ac:dyDescent="0.25">
      <c r="C15" t="s">
        <v>79</v>
      </c>
    </row>
    <row r="16" spans="1:3" x14ac:dyDescent="0.25">
      <c r="C16" t="s">
        <v>216</v>
      </c>
    </row>
    <row r="17" spans="1:3" s="29" customFormat="1" ht="31.5" x14ac:dyDescent="0.25">
      <c r="A17" s="31">
        <v>42132</v>
      </c>
      <c r="B17" s="30">
        <v>4124.51</v>
      </c>
      <c r="C17" s="28" t="s">
        <v>257</v>
      </c>
    </row>
    <row r="18" spans="1:3" x14ac:dyDescent="0.25">
      <c r="C18" t="s">
        <v>258</v>
      </c>
    </row>
    <row r="19" spans="1:3" x14ac:dyDescent="0.25">
      <c r="C19" t="s">
        <v>259</v>
      </c>
    </row>
    <row r="20" spans="1:3" x14ac:dyDescent="0.25">
      <c r="C20" t="s">
        <v>260</v>
      </c>
    </row>
    <row r="21" spans="1:3" x14ac:dyDescent="0.25">
      <c r="C21" t="s">
        <v>294</v>
      </c>
    </row>
    <row r="22" spans="1:3" x14ac:dyDescent="0.25">
      <c r="A22" s="3">
        <v>42179</v>
      </c>
      <c r="B22" s="2">
        <v>1078.8399999999999</v>
      </c>
      <c r="C22" t="s">
        <v>299</v>
      </c>
    </row>
    <row r="23" spans="1:3" x14ac:dyDescent="0.25">
      <c r="C23" t="s">
        <v>300</v>
      </c>
    </row>
    <row r="24" spans="1:3" x14ac:dyDescent="0.25">
      <c r="C24" t="s">
        <v>301</v>
      </c>
    </row>
    <row r="25" spans="1:3" x14ac:dyDescent="0.25">
      <c r="C25" t="s">
        <v>302</v>
      </c>
    </row>
    <row r="26" spans="1:3" x14ac:dyDescent="0.25">
      <c r="C26" t="s">
        <v>314</v>
      </c>
    </row>
    <row r="46" spans="3:3" x14ac:dyDescent="0.25">
      <c r="C46" s="3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2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2</v>
      </c>
    </row>
    <row r="5" spans="1:3" x14ac:dyDescent="0.25">
      <c r="A5" s="3" t="s">
        <v>29</v>
      </c>
      <c r="B5" s="2">
        <f>'Total Orgs'!B33</f>
        <v>10552.200000000004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4988.1900000000005</v>
      </c>
    </row>
    <row r="8" spans="1:3" x14ac:dyDescent="0.25">
      <c r="A8" s="3" t="s">
        <v>30</v>
      </c>
      <c r="B8" s="2">
        <f>SUM(B5+B6-B7)</f>
        <v>5564.0100000000039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42067</v>
      </c>
      <c r="B11" s="2">
        <v>201.85</v>
      </c>
      <c r="C11" s="13" t="s">
        <v>180</v>
      </c>
    </row>
    <row r="12" spans="1:3" x14ac:dyDescent="0.25">
      <c r="C12" t="s">
        <v>181</v>
      </c>
    </row>
    <row r="13" spans="1:3" x14ac:dyDescent="0.25">
      <c r="A13" s="3">
        <v>42069</v>
      </c>
      <c r="B13" s="2">
        <v>533.1</v>
      </c>
      <c r="C13" s="13" t="s">
        <v>190</v>
      </c>
    </row>
    <row r="14" spans="1:3" x14ac:dyDescent="0.25">
      <c r="C14" t="s">
        <v>181</v>
      </c>
    </row>
    <row r="15" spans="1:3" x14ac:dyDescent="0.25">
      <c r="A15" s="3">
        <v>42096</v>
      </c>
      <c r="B15" s="2">
        <v>553.02</v>
      </c>
      <c r="C15" s="13" t="s">
        <v>42</v>
      </c>
    </row>
    <row r="16" spans="1:3" x14ac:dyDescent="0.25">
      <c r="C16" t="s">
        <v>181</v>
      </c>
    </row>
    <row r="17" spans="1:3" x14ac:dyDescent="0.25">
      <c r="A17" s="3">
        <v>42123</v>
      </c>
      <c r="B17" s="2">
        <v>2156.25</v>
      </c>
      <c r="C17" s="13" t="s">
        <v>10</v>
      </c>
    </row>
    <row r="18" spans="1:3" x14ac:dyDescent="0.25">
      <c r="C18" t="s">
        <v>181</v>
      </c>
    </row>
    <row r="19" spans="1:3" x14ac:dyDescent="0.25">
      <c r="A19" s="3">
        <v>42158</v>
      </c>
      <c r="B19" s="2">
        <v>56.97</v>
      </c>
      <c r="C19" s="13" t="s">
        <v>288</v>
      </c>
    </row>
    <row r="20" spans="1:3" x14ac:dyDescent="0.25">
      <c r="C20" t="s">
        <v>181</v>
      </c>
    </row>
    <row r="21" spans="1:3" x14ac:dyDescent="0.25">
      <c r="A21" s="3">
        <v>42158</v>
      </c>
      <c r="B21" s="2">
        <v>500</v>
      </c>
      <c r="C21" s="13" t="s">
        <v>289</v>
      </c>
    </row>
    <row r="22" spans="1:3" x14ac:dyDescent="0.25">
      <c r="C22" t="s">
        <v>181</v>
      </c>
    </row>
    <row r="23" spans="1:3" x14ac:dyDescent="0.25">
      <c r="A23" s="3">
        <v>42179</v>
      </c>
      <c r="B23" s="2">
        <v>987</v>
      </c>
      <c r="C23" s="13" t="s">
        <v>298</v>
      </c>
    </row>
    <row r="24" spans="1:3" x14ac:dyDescent="0.25">
      <c r="C24" t="s">
        <v>181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8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10</v>
      </c>
    </row>
    <row r="5" spans="1:3" x14ac:dyDescent="0.25">
      <c r="A5" s="3" t="s">
        <v>29</v>
      </c>
      <c r="B5" s="2">
        <f>'Total Orgs'!B7</f>
        <v>8625</v>
      </c>
    </row>
    <row r="6" spans="1:3" x14ac:dyDescent="0.25">
      <c r="A6" s="3" t="s">
        <v>2</v>
      </c>
      <c r="B6" s="2">
        <v>2156.25</v>
      </c>
    </row>
    <row r="7" spans="1:3" x14ac:dyDescent="0.25">
      <c r="A7" s="3" t="s">
        <v>3</v>
      </c>
      <c r="B7" s="2">
        <f>SUM(B11:B120)</f>
        <v>9371.9</v>
      </c>
    </row>
    <row r="8" spans="1:3" x14ac:dyDescent="0.25">
      <c r="A8" s="3" t="s">
        <v>30</v>
      </c>
      <c r="B8" s="2">
        <f>B5+B6-B7</f>
        <v>1409.3500000000004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41886</v>
      </c>
      <c r="B11" s="2">
        <v>398.2</v>
      </c>
      <c r="C11" t="s">
        <v>78</v>
      </c>
    </row>
    <row r="12" spans="1:3" x14ac:dyDescent="0.25">
      <c r="C12" t="s">
        <v>79</v>
      </c>
    </row>
    <row r="13" spans="1:3" x14ac:dyDescent="0.25">
      <c r="C13" t="s">
        <v>80</v>
      </c>
    </row>
    <row r="14" spans="1:3" x14ac:dyDescent="0.25">
      <c r="A14" s="3">
        <v>41900</v>
      </c>
      <c r="B14" s="2">
        <v>457.88</v>
      </c>
      <c r="C14" t="s">
        <v>86</v>
      </c>
    </row>
    <row r="15" spans="1:3" x14ac:dyDescent="0.25">
      <c r="C15" t="s">
        <v>79</v>
      </c>
    </row>
    <row r="16" spans="1:3" x14ac:dyDescent="0.25">
      <c r="C16" t="s">
        <v>87</v>
      </c>
    </row>
    <row r="17" spans="1:3" x14ac:dyDescent="0.25">
      <c r="A17" s="3">
        <v>41919</v>
      </c>
      <c r="B17" s="2">
        <v>684.2</v>
      </c>
      <c r="C17" t="s">
        <v>104</v>
      </c>
    </row>
    <row r="18" spans="1:3" x14ac:dyDescent="0.25">
      <c r="C18" t="s">
        <v>79</v>
      </c>
    </row>
    <row r="19" spans="1:3" x14ac:dyDescent="0.25">
      <c r="C19" t="s">
        <v>105</v>
      </c>
    </row>
    <row r="20" spans="1:3" x14ac:dyDescent="0.25">
      <c r="A20" s="3">
        <v>41919</v>
      </c>
      <c r="B20" s="2">
        <v>60.83</v>
      </c>
      <c r="C20" t="s">
        <v>106</v>
      </c>
    </row>
    <row r="21" spans="1:3" x14ac:dyDescent="0.25">
      <c r="C21" t="s">
        <v>79</v>
      </c>
    </row>
    <row r="22" spans="1:3" x14ac:dyDescent="0.25">
      <c r="C22" t="s">
        <v>107</v>
      </c>
    </row>
    <row r="23" spans="1:3" x14ac:dyDescent="0.25">
      <c r="A23" s="3">
        <v>41927</v>
      </c>
      <c r="B23" s="2">
        <v>40</v>
      </c>
      <c r="C23" t="s">
        <v>108</v>
      </c>
    </row>
    <row r="24" spans="1:3" x14ac:dyDescent="0.25">
      <c r="C24" t="s">
        <v>79</v>
      </c>
    </row>
    <row r="25" spans="1:3" x14ac:dyDescent="0.25">
      <c r="C25" t="s">
        <v>109</v>
      </c>
    </row>
    <row r="26" spans="1:3" x14ac:dyDescent="0.25">
      <c r="A26" s="3">
        <v>41929</v>
      </c>
      <c r="B26" s="2">
        <v>333.2</v>
      </c>
      <c r="C26" s="10" t="s">
        <v>112</v>
      </c>
    </row>
    <row r="27" spans="1:3" x14ac:dyDescent="0.25">
      <c r="C27" t="s">
        <v>79</v>
      </c>
    </row>
    <row r="28" spans="1:3" x14ac:dyDescent="0.25">
      <c r="C28" t="s">
        <v>113</v>
      </c>
    </row>
    <row r="29" spans="1:3" x14ac:dyDescent="0.25">
      <c r="A29" s="3">
        <v>41929</v>
      </c>
      <c r="B29" s="2">
        <v>472.44</v>
      </c>
      <c r="C29" t="s">
        <v>115</v>
      </c>
    </row>
    <row r="30" spans="1:3" x14ac:dyDescent="0.25">
      <c r="C30" t="s">
        <v>79</v>
      </c>
    </row>
    <row r="31" spans="1:3" x14ac:dyDescent="0.25">
      <c r="C31" t="s">
        <v>116</v>
      </c>
    </row>
    <row r="32" spans="1:3" x14ac:dyDescent="0.25">
      <c r="A32" s="3">
        <v>43025</v>
      </c>
      <c r="B32" s="2">
        <v>778.2</v>
      </c>
      <c r="C32" t="s">
        <v>117</v>
      </c>
    </row>
    <row r="33" spans="1:3" x14ac:dyDescent="0.25">
      <c r="C33" t="s">
        <v>79</v>
      </c>
    </row>
    <row r="34" spans="1:3" x14ac:dyDescent="0.25">
      <c r="C34" t="s">
        <v>118</v>
      </c>
    </row>
    <row r="35" spans="1:3" x14ac:dyDescent="0.25">
      <c r="A35" s="3">
        <v>41957</v>
      </c>
      <c r="B35" s="2">
        <v>40</v>
      </c>
      <c r="C35" t="s">
        <v>124</v>
      </c>
    </row>
    <row r="36" spans="1:3" x14ac:dyDescent="0.25">
      <c r="C36" t="s">
        <v>79</v>
      </c>
    </row>
    <row r="37" spans="1:3" x14ac:dyDescent="0.25">
      <c r="C37" t="s">
        <v>125</v>
      </c>
    </row>
    <row r="38" spans="1:3" x14ac:dyDescent="0.25">
      <c r="A38" s="3">
        <v>41963</v>
      </c>
      <c r="B38" s="2">
        <v>450.2</v>
      </c>
      <c r="C38" t="s">
        <v>128</v>
      </c>
    </row>
    <row r="39" spans="1:3" x14ac:dyDescent="0.25">
      <c r="C39" t="s">
        <v>79</v>
      </c>
    </row>
    <row r="40" spans="1:3" x14ac:dyDescent="0.25">
      <c r="C40" t="s">
        <v>129</v>
      </c>
    </row>
    <row r="41" spans="1:3" x14ac:dyDescent="0.25">
      <c r="A41" s="3">
        <v>41963</v>
      </c>
      <c r="B41" s="2">
        <v>287.7</v>
      </c>
      <c r="C41" t="s">
        <v>132</v>
      </c>
    </row>
    <row r="42" spans="1:3" x14ac:dyDescent="0.25">
      <c r="C42" t="s">
        <v>79</v>
      </c>
    </row>
    <row r="43" spans="1:3" x14ac:dyDescent="0.25">
      <c r="C43" t="s">
        <v>133</v>
      </c>
    </row>
    <row r="44" spans="1:3" x14ac:dyDescent="0.25">
      <c r="A44" s="3">
        <v>42019</v>
      </c>
      <c r="B44" s="2">
        <v>34</v>
      </c>
      <c r="C44" t="s">
        <v>144</v>
      </c>
    </row>
    <row r="45" spans="1:3" x14ac:dyDescent="0.25">
      <c r="C45" t="s">
        <v>79</v>
      </c>
    </row>
    <row r="46" spans="1:3" x14ac:dyDescent="0.25">
      <c r="C46" t="s">
        <v>145</v>
      </c>
    </row>
    <row r="47" spans="1:3" x14ac:dyDescent="0.25">
      <c r="A47" s="3">
        <v>42055</v>
      </c>
      <c r="B47" s="2">
        <v>695.2</v>
      </c>
      <c r="C47" t="s">
        <v>161</v>
      </c>
    </row>
    <row r="48" spans="1:3" x14ac:dyDescent="0.25">
      <c r="C48" t="s">
        <v>79</v>
      </c>
    </row>
    <row r="49" spans="1:3" x14ac:dyDescent="0.25">
      <c r="C49" t="s">
        <v>162</v>
      </c>
    </row>
    <row r="50" spans="1:3" s="24" customFormat="1" ht="78.75" x14ac:dyDescent="0.25">
      <c r="A50" s="22">
        <v>42066</v>
      </c>
      <c r="B50" s="21">
        <v>-665.2</v>
      </c>
      <c r="C50" s="23" t="s">
        <v>179</v>
      </c>
    </row>
    <row r="51" spans="1:3" x14ac:dyDescent="0.25">
      <c r="A51" s="3">
        <v>42065</v>
      </c>
      <c r="B51" s="2">
        <v>33</v>
      </c>
      <c r="C51" t="s">
        <v>177</v>
      </c>
    </row>
    <row r="52" spans="1:3" x14ac:dyDescent="0.25">
      <c r="C52" t="s">
        <v>79</v>
      </c>
    </row>
    <row r="53" spans="1:3" x14ac:dyDescent="0.25">
      <c r="C53" t="s">
        <v>178</v>
      </c>
    </row>
    <row r="54" spans="1:3" x14ac:dyDescent="0.25">
      <c r="A54" s="3">
        <v>42096</v>
      </c>
      <c r="B54" s="2">
        <v>498.2</v>
      </c>
      <c r="C54" t="s">
        <v>223</v>
      </c>
    </row>
    <row r="55" spans="1:3" x14ac:dyDescent="0.25">
      <c r="C55" t="s">
        <v>79</v>
      </c>
    </row>
    <row r="56" spans="1:3" x14ac:dyDescent="0.25">
      <c r="C56" t="s">
        <v>224</v>
      </c>
    </row>
    <row r="57" spans="1:3" x14ac:dyDescent="0.25">
      <c r="A57" s="3">
        <v>42096</v>
      </c>
      <c r="B57" s="2">
        <v>935.2</v>
      </c>
      <c r="C57" t="s">
        <v>225</v>
      </c>
    </row>
    <row r="58" spans="1:3" x14ac:dyDescent="0.25">
      <c r="C58" t="s">
        <v>79</v>
      </c>
    </row>
    <row r="59" spans="1:3" x14ac:dyDescent="0.25">
      <c r="C59" t="s">
        <v>226</v>
      </c>
    </row>
    <row r="60" spans="1:3" x14ac:dyDescent="0.25">
      <c r="A60" s="3">
        <v>42115</v>
      </c>
      <c r="B60" s="2">
        <v>932.2</v>
      </c>
      <c r="C60" t="s">
        <v>250</v>
      </c>
    </row>
    <row r="61" spans="1:3" x14ac:dyDescent="0.25">
      <c r="C61" t="s">
        <v>79</v>
      </c>
    </row>
    <row r="62" spans="1:3" x14ac:dyDescent="0.25">
      <c r="C62" t="s">
        <v>234</v>
      </c>
    </row>
    <row r="63" spans="1:3" x14ac:dyDescent="0.25">
      <c r="A63" s="3">
        <v>42115</v>
      </c>
      <c r="B63" s="2">
        <v>339.2</v>
      </c>
      <c r="C63" t="s">
        <v>235</v>
      </c>
    </row>
    <row r="64" spans="1:3" x14ac:dyDescent="0.25">
      <c r="C64" t="s">
        <v>79</v>
      </c>
    </row>
    <row r="65" spans="1:3" x14ac:dyDescent="0.25">
      <c r="C65" t="s">
        <v>236</v>
      </c>
    </row>
    <row r="66" spans="1:3" x14ac:dyDescent="0.25">
      <c r="A66" s="3">
        <v>42115</v>
      </c>
      <c r="B66" s="2">
        <v>699.2</v>
      </c>
      <c r="C66" t="s">
        <v>237</v>
      </c>
    </row>
    <row r="67" spans="1:3" x14ac:dyDescent="0.25">
      <c r="C67" t="s">
        <v>79</v>
      </c>
    </row>
    <row r="68" spans="1:3" x14ac:dyDescent="0.25">
      <c r="C68" t="s">
        <v>238</v>
      </c>
    </row>
    <row r="69" spans="1:3" x14ac:dyDescent="0.25">
      <c r="A69" s="3">
        <v>42116</v>
      </c>
      <c r="B69" s="2">
        <v>970.42</v>
      </c>
      <c r="C69" t="s">
        <v>241</v>
      </c>
    </row>
    <row r="70" spans="1:3" x14ac:dyDescent="0.25">
      <c r="C70" t="s">
        <v>79</v>
      </c>
    </row>
    <row r="71" spans="1:3" x14ac:dyDescent="0.25">
      <c r="C71" t="s">
        <v>242</v>
      </c>
    </row>
    <row r="72" spans="1:3" x14ac:dyDescent="0.25">
      <c r="A72" s="3">
        <v>42126</v>
      </c>
      <c r="B72" s="2">
        <v>352.19</v>
      </c>
      <c r="C72" t="s">
        <v>248</v>
      </c>
    </row>
    <row r="73" spans="1:3" x14ac:dyDescent="0.25">
      <c r="C73" t="s">
        <v>79</v>
      </c>
    </row>
    <row r="74" spans="1:3" x14ac:dyDescent="0.25">
      <c r="C74" t="s">
        <v>249</v>
      </c>
    </row>
    <row r="75" spans="1:3" x14ac:dyDescent="0.25">
      <c r="A75" s="3">
        <v>42126</v>
      </c>
      <c r="B75" s="2">
        <v>87.09</v>
      </c>
      <c r="C75" t="s">
        <v>251</v>
      </c>
    </row>
    <row r="76" spans="1:3" x14ac:dyDescent="0.25">
      <c r="C76" t="s">
        <v>79</v>
      </c>
    </row>
    <row r="77" spans="1:3" x14ac:dyDescent="0.25">
      <c r="C77" t="s">
        <v>252</v>
      </c>
    </row>
    <row r="78" spans="1:3" x14ac:dyDescent="0.25">
      <c r="A78" s="3">
        <v>42151</v>
      </c>
      <c r="B78" s="2">
        <v>194</v>
      </c>
      <c r="C78" t="s">
        <v>279</v>
      </c>
    </row>
    <row r="79" spans="1:3" x14ac:dyDescent="0.25">
      <c r="C79" t="s">
        <v>79</v>
      </c>
    </row>
    <row r="80" spans="1:3" x14ac:dyDescent="0.25">
      <c r="C80" t="s">
        <v>280</v>
      </c>
    </row>
    <row r="81" spans="1:3" x14ac:dyDescent="0.25">
      <c r="A81" s="3">
        <v>42152</v>
      </c>
      <c r="B81" s="2">
        <v>264.35000000000002</v>
      </c>
      <c r="C81" t="s">
        <v>283</v>
      </c>
    </row>
    <row r="82" spans="1:3" x14ac:dyDescent="0.25">
      <c r="C82" t="s">
        <v>79</v>
      </c>
    </row>
    <row r="83" spans="1:3" x14ac:dyDescent="0.25">
      <c r="C83" t="s">
        <v>284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8</v>
      </c>
    </row>
    <row r="5" spans="1:3" x14ac:dyDescent="0.25">
      <c r="A5" s="3" t="s">
        <v>29</v>
      </c>
      <c r="B5" s="2">
        <f>'Total Orgs'!B8</f>
        <v>1750</v>
      </c>
    </row>
    <row r="6" spans="1:3" x14ac:dyDescent="0.25">
      <c r="A6" s="3" t="s">
        <v>2</v>
      </c>
      <c r="B6" s="2">
        <v>553.02</v>
      </c>
    </row>
    <row r="7" spans="1:3" x14ac:dyDescent="0.25">
      <c r="A7" s="3" t="s">
        <v>3</v>
      </c>
      <c r="B7" s="2">
        <f>SUM(B11:B120)</f>
        <v>2303.02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41957</v>
      </c>
      <c r="B11" s="2">
        <v>297.45999999999998</v>
      </c>
      <c r="C11" t="s">
        <v>126</v>
      </c>
    </row>
    <row r="12" spans="1:3" x14ac:dyDescent="0.25">
      <c r="C12" t="s">
        <v>79</v>
      </c>
    </row>
    <row r="13" spans="1:3" x14ac:dyDescent="0.25">
      <c r="C13" t="s">
        <v>127</v>
      </c>
    </row>
    <row r="14" spans="1:3" x14ac:dyDescent="0.25">
      <c r="A14" s="3">
        <v>41963</v>
      </c>
      <c r="B14" s="2">
        <v>585.20000000000005</v>
      </c>
      <c r="C14" t="s">
        <v>130</v>
      </c>
    </row>
    <row r="15" spans="1:3" x14ac:dyDescent="0.25">
      <c r="C15" t="s">
        <v>79</v>
      </c>
    </row>
    <row r="16" spans="1:3" x14ac:dyDescent="0.25">
      <c r="C16" t="s">
        <v>131</v>
      </c>
    </row>
    <row r="17" spans="1:3" x14ac:dyDescent="0.25">
      <c r="A17" s="3">
        <v>41964</v>
      </c>
      <c r="B17" s="2">
        <v>203.88</v>
      </c>
      <c r="C17" t="s">
        <v>134</v>
      </c>
    </row>
    <row r="18" spans="1:3" x14ac:dyDescent="0.25">
      <c r="C18" t="s">
        <v>79</v>
      </c>
    </row>
    <row r="19" spans="1:3" x14ac:dyDescent="0.25">
      <c r="C19" t="s">
        <v>135</v>
      </c>
    </row>
    <row r="20" spans="1:3" x14ac:dyDescent="0.25">
      <c r="A20" s="3">
        <v>42025</v>
      </c>
      <c r="B20" s="2">
        <v>181.9</v>
      </c>
      <c r="C20" t="s">
        <v>148</v>
      </c>
    </row>
    <row r="21" spans="1:3" x14ac:dyDescent="0.25">
      <c r="C21" t="s">
        <v>79</v>
      </c>
    </row>
    <row r="22" spans="1:3" x14ac:dyDescent="0.25">
      <c r="C22" t="s">
        <v>149</v>
      </c>
    </row>
    <row r="23" spans="1:3" x14ac:dyDescent="0.25">
      <c r="A23" s="3">
        <v>42096</v>
      </c>
      <c r="B23" s="2">
        <v>1034.58</v>
      </c>
      <c r="C23" t="s">
        <v>227</v>
      </c>
    </row>
    <row r="24" spans="1:3" x14ac:dyDescent="0.25">
      <c r="C24" t="s">
        <v>79</v>
      </c>
    </row>
    <row r="25" spans="1:3" x14ac:dyDescent="0.25">
      <c r="C25" t="s">
        <v>228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3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11</v>
      </c>
    </row>
    <row r="5" spans="1:3" x14ac:dyDescent="0.25">
      <c r="A5" s="3" t="s">
        <v>29</v>
      </c>
      <c r="B5" s="2">
        <f>'Total Orgs'!B9</f>
        <v>805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784.52</v>
      </c>
    </row>
    <row r="8" spans="1:3" x14ac:dyDescent="0.25">
      <c r="A8" s="3" t="s">
        <v>30</v>
      </c>
      <c r="B8" s="2">
        <f>B5+B6-B7</f>
        <v>20.480000000000018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41956</v>
      </c>
      <c r="B11" s="2">
        <v>93.72</v>
      </c>
      <c r="C11" t="s">
        <v>122</v>
      </c>
    </row>
    <row r="12" spans="1:3" x14ac:dyDescent="0.25">
      <c r="C12" t="s">
        <v>79</v>
      </c>
    </row>
    <row r="13" spans="1:3" x14ac:dyDescent="0.25">
      <c r="C13" t="s">
        <v>123</v>
      </c>
    </row>
    <row r="14" spans="1:3" x14ac:dyDescent="0.25">
      <c r="A14" s="3">
        <v>42055</v>
      </c>
      <c r="B14" s="2">
        <v>225</v>
      </c>
      <c r="C14" t="s">
        <v>169</v>
      </c>
    </row>
    <row r="15" spans="1:3" x14ac:dyDescent="0.25">
      <c r="C15" t="s">
        <v>79</v>
      </c>
    </row>
    <row r="16" spans="1:3" x14ac:dyDescent="0.25">
      <c r="C16" t="s">
        <v>170</v>
      </c>
    </row>
    <row r="17" spans="1:3" x14ac:dyDescent="0.25">
      <c r="A17" s="3">
        <v>42060</v>
      </c>
      <c r="B17" s="2">
        <v>30</v>
      </c>
      <c r="C17" t="s">
        <v>173</v>
      </c>
    </row>
    <row r="18" spans="1:3" x14ac:dyDescent="0.25">
      <c r="C18" t="s">
        <v>79</v>
      </c>
    </row>
    <row r="19" spans="1:3" x14ac:dyDescent="0.25">
      <c r="C19" t="s">
        <v>174</v>
      </c>
    </row>
    <row r="20" spans="1:3" x14ac:dyDescent="0.25">
      <c r="A20" s="3">
        <v>42144</v>
      </c>
      <c r="B20" s="2">
        <v>44.52</v>
      </c>
      <c r="C20" t="s">
        <v>270</v>
      </c>
    </row>
    <row r="21" spans="1:3" x14ac:dyDescent="0.25">
      <c r="C21" t="s">
        <v>79</v>
      </c>
    </row>
    <row r="22" spans="1:3" x14ac:dyDescent="0.25">
      <c r="C22" t="s">
        <v>271</v>
      </c>
    </row>
    <row r="23" spans="1:3" x14ac:dyDescent="0.25">
      <c r="A23" s="3">
        <v>42151</v>
      </c>
      <c r="B23" s="2">
        <v>150</v>
      </c>
      <c r="C23" t="s">
        <v>281</v>
      </c>
    </row>
    <row r="24" spans="1:3" x14ac:dyDescent="0.25">
      <c r="C24" t="s">
        <v>79</v>
      </c>
    </row>
    <row r="25" spans="1:3" x14ac:dyDescent="0.25">
      <c r="C25" t="s">
        <v>282</v>
      </c>
    </row>
    <row r="26" spans="1:3" x14ac:dyDescent="0.25">
      <c r="A26" s="3">
        <v>42194</v>
      </c>
      <c r="B26" s="2">
        <v>60</v>
      </c>
      <c r="C26" t="s">
        <v>173</v>
      </c>
    </row>
    <row r="27" spans="1:3" x14ac:dyDescent="0.25">
      <c r="C27" t="s">
        <v>79</v>
      </c>
    </row>
    <row r="28" spans="1:3" x14ac:dyDescent="0.25">
      <c r="C28" t="s">
        <v>303</v>
      </c>
    </row>
    <row r="29" spans="1:3" x14ac:dyDescent="0.25">
      <c r="A29" s="3">
        <v>42194</v>
      </c>
      <c r="B29" s="2">
        <v>104.28</v>
      </c>
      <c r="C29" t="s">
        <v>306</v>
      </c>
    </row>
    <row r="30" spans="1:3" x14ac:dyDescent="0.25">
      <c r="C30" t="s">
        <v>79</v>
      </c>
    </row>
    <row r="31" spans="1:3" x14ac:dyDescent="0.25">
      <c r="C31" t="s">
        <v>307</v>
      </c>
    </row>
    <row r="32" spans="1:3" x14ac:dyDescent="0.25">
      <c r="A32" s="3">
        <v>42219</v>
      </c>
      <c r="B32" s="2">
        <v>37</v>
      </c>
      <c r="C32" t="s">
        <v>315</v>
      </c>
    </row>
    <row r="33" spans="1:3" x14ac:dyDescent="0.25">
      <c r="C33" t="s">
        <v>100</v>
      </c>
    </row>
    <row r="34" spans="1:3" x14ac:dyDescent="0.25">
      <c r="C34" t="s">
        <v>101</v>
      </c>
    </row>
    <row r="35" spans="1:3" x14ac:dyDescent="0.25">
      <c r="A35" s="3">
        <v>42220</v>
      </c>
      <c r="B35" s="2">
        <v>40</v>
      </c>
      <c r="C35" t="s">
        <v>315</v>
      </c>
    </row>
    <row r="36" spans="1:3" x14ac:dyDescent="0.25">
      <c r="C36" t="s">
        <v>100</v>
      </c>
    </row>
    <row r="37" spans="1:3" x14ac:dyDescent="0.25">
      <c r="C37" t="s">
        <v>101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28</v>
      </c>
      <c r="B1" s="2"/>
      <c r="C1" t="str">
        <f>'Total Orgs'!A1</f>
        <v>Budget 2014-15</v>
      </c>
    </row>
    <row r="2" spans="1:3" x14ac:dyDescent="0.25">
      <c r="A2" s="3"/>
      <c r="B2" s="2"/>
    </row>
    <row r="3" spans="1:3" x14ac:dyDescent="0.25">
      <c r="A3" s="4" t="s">
        <v>44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Orgs'!B10</f>
        <v>1840</v>
      </c>
    </row>
    <row r="6" spans="1:3" x14ac:dyDescent="0.25">
      <c r="A6" s="3" t="s">
        <v>2</v>
      </c>
      <c r="B6" s="2">
        <v>533.1</v>
      </c>
    </row>
    <row r="7" spans="1:3" x14ac:dyDescent="0.25">
      <c r="A7" s="3" t="s">
        <v>3</v>
      </c>
      <c r="B7" s="2">
        <f>SUM(B11:B122)</f>
        <v>2373.1000000000004</v>
      </c>
    </row>
    <row r="8" spans="1:3" x14ac:dyDescent="0.25">
      <c r="A8" s="3" t="s">
        <v>30</v>
      </c>
      <c r="B8" s="2">
        <f>B5+B6-B7</f>
        <v>0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  <row r="11" spans="1:3" s="24" customFormat="1" ht="47.25" x14ac:dyDescent="0.25">
      <c r="A11" s="22">
        <v>42072</v>
      </c>
      <c r="B11" s="24">
        <v>545.70000000000005</v>
      </c>
      <c r="C11" s="23" t="s">
        <v>192</v>
      </c>
    </row>
    <row r="12" spans="1:3" x14ac:dyDescent="0.25">
      <c r="C12" t="s">
        <v>79</v>
      </c>
    </row>
    <row r="13" spans="1:3" x14ac:dyDescent="0.25">
      <c r="C13" t="s">
        <v>193</v>
      </c>
    </row>
    <row r="14" spans="1:3" x14ac:dyDescent="0.25">
      <c r="A14" s="3">
        <v>42072</v>
      </c>
      <c r="B14">
        <v>1163.2</v>
      </c>
      <c r="C14" t="s">
        <v>194</v>
      </c>
    </row>
    <row r="15" spans="1:3" x14ac:dyDescent="0.25">
      <c r="C15" t="s">
        <v>195</v>
      </c>
    </row>
    <row r="16" spans="1:3" x14ac:dyDescent="0.25">
      <c r="A16" s="3"/>
      <c r="C16" t="s">
        <v>79</v>
      </c>
    </row>
    <row r="17" spans="1:3" x14ac:dyDescent="0.25">
      <c r="C17" t="s">
        <v>196</v>
      </c>
    </row>
    <row r="18" spans="1:3" x14ac:dyDescent="0.25">
      <c r="A18" s="3">
        <v>42073</v>
      </c>
      <c r="B18">
        <v>664.2</v>
      </c>
      <c r="C18" t="s">
        <v>201</v>
      </c>
    </row>
    <row r="19" spans="1:3" x14ac:dyDescent="0.25">
      <c r="C19" t="s">
        <v>195</v>
      </c>
    </row>
    <row r="20" spans="1:3" x14ac:dyDescent="0.25">
      <c r="C20" t="s">
        <v>79</v>
      </c>
    </row>
    <row r="21" spans="1:3" x14ac:dyDescent="0.25">
      <c r="C21" t="s">
        <v>202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21.5" customWidth="1"/>
    <col min="2" max="2" width="12.25" customWidth="1"/>
    <col min="3" max="3" width="30.125" customWidth="1"/>
  </cols>
  <sheetData>
    <row r="1" spans="1:3" x14ac:dyDescent="0.25">
      <c r="A1" s="7" t="s">
        <v>28</v>
      </c>
      <c r="B1" s="2"/>
      <c r="C1" t="str">
        <f>'Total Orgs'!A1</f>
        <v>Budget 2014-15</v>
      </c>
    </row>
    <row r="2" spans="1:3" x14ac:dyDescent="0.25">
      <c r="A2" s="3"/>
      <c r="B2" s="2"/>
    </row>
    <row r="3" spans="1:3" x14ac:dyDescent="0.25">
      <c r="A3" s="4" t="s">
        <v>41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Orgs'!B11</f>
        <v>431.25</v>
      </c>
    </row>
    <row r="6" spans="1:3" x14ac:dyDescent="0.25">
      <c r="A6" s="3" t="s">
        <v>2</v>
      </c>
      <c r="B6" s="2"/>
    </row>
    <row r="7" spans="1:3" x14ac:dyDescent="0.25">
      <c r="A7" s="3" t="s">
        <v>3</v>
      </c>
      <c r="B7" s="2">
        <f>SUM(B11:B122)</f>
        <v>0</v>
      </c>
    </row>
    <row r="8" spans="1:3" x14ac:dyDescent="0.25">
      <c r="A8" s="3" t="s">
        <v>30</v>
      </c>
      <c r="B8" s="2">
        <f>B5+B6-B7</f>
        <v>431.25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  <c r="C1" t="str">
        <f>'Total Orgs'!A1</f>
        <v>Budget 2014-15</v>
      </c>
    </row>
    <row r="3" spans="1:3" x14ac:dyDescent="0.25">
      <c r="A3" s="4" t="s">
        <v>12</v>
      </c>
    </row>
    <row r="5" spans="1:3" x14ac:dyDescent="0.25">
      <c r="A5" s="3" t="s">
        <v>29</v>
      </c>
      <c r="B5" s="2">
        <f>'Total Orgs'!B12</f>
        <v>2070</v>
      </c>
    </row>
    <row r="6" spans="1:3" x14ac:dyDescent="0.25">
      <c r="A6" s="3" t="s">
        <v>2</v>
      </c>
      <c r="B6" s="2">
        <v>500</v>
      </c>
    </row>
    <row r="7" spans="1:3" x14ac:dyDescent="0.25">
      <c r="A7" s="3" t="s">
        <v>3</v>
      </c>
      <c r="B7" s="2">
        <f>SUM(B11:B121)</f>
        <v>2346.16</v>
      </c>
    </row>
    <row r="8" spans="1:3" x14ac:dyDescent="0.25">
      <c r="A8" s="3" t="s">
        <v>30</v>
      </c>
      <c r="B8" s="2">
        <f>B5+B6-B7</f>
        <v>223.84000000000015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42048</v>
      </c>
      <c r="B11" s="2">
        <v>1000</v>
      </c>
      <c r="C11" t="s">
        <v>156</v>
      </c>
    </row>
    <row r="12" spans="1:3" x14ac:dyDescent="0.25">
      <c r="C12" t="s">
        <v>152</v>
      </c>
    </row>
    <row r="13" spans="1:3" x14ac:dyDescent="0.25">
      <c r="C13" t="s">
        <v>153</v>
      </c>
    </row>
    <row r="14" spans="1:3" x14ac:dyDescent="0.25">
      <c r="C14" t="s">
        <v>154</v>
      </c>
    </row>
    <row r="15" spans="1:3" x14ac:dyDescent="0.25">
      <c r="C15" t="s">
        <v>155</v>
      </c>
    </row>
    <row r="16" spans="1:3" x14ac:dyDescent="0.25">
      <c r="C16" t="s">
        <v>232</v>
      </c>
    </row>
    <row r="17" spans="1:3" s="24" customFormat="1" ht="47.25" x14ac:dyDescent="0.25">
      <c r="A17" s="22">
        <v>42054</v>
      </c>
      <c r="B17" s="21">
        <v>120</v>
      </c>
      <c r="C17" s="23" t="s">
        <v>157</v>
      </c>
    </row>
    <row r="18" spans="1:3" x14ac:dyDescent="0.25">
      <c r="C18" t="s">
        <v>152</v>
      </c>
    </row>
    <row r="19" spans="1:3" x14ac:dyDescent="0.25">
      <c r="C19" t="s">
        <v>158</v>
      </c>
    </row>
    <row r="20" spans="1:3" x14ac:dyDescent="0.25">
      <c r="C20" t="s">
        <v>159</v>
      </c>
    </row>
    <row r="21" spans="1:3" x14ac:dyDescent="0.25">
      <c r="C21" t="s">
        <v>160</v>
      </c>
    </row>
    <row r="22" spans="1:3" x14ac:dyDescent="0.25">
      <c r="C22" t="s">
        <v>229</v>
      </c>
    </row>
    <row r="23" spans="1:3" x14ac:dyDescent="0.25">
      <c r="A23" s="3">
        <v>42157</v>
      </c>
      <c r="B23" s="2">
        <v>123.13</v>
      </c>
      <c r="C23" t="s">
        <v>285</v>
      </c>
    </row>
    <row r="24" spans="1:3" x14ac:dyDescent="0.25">
      <c r="C24" t="s">
        <v>79</v>
      </c>
    </row>
    <row r="25" spans="1:3" s="24" customFormat="1" x14ac:dyDescent="0.25">
      <c r="A25" s="22"/>
      <c r="B25" s="21"/>
      <c r="C25" s="23" t="s">
        <v>286</v>
      </c>
    </row>
    <row r="26" spans="1:3" x14ac:dyDescent="0.25">
      <c r="A26" s="3">
        <v>42173</v>
      </c>
      <c r="B26" s="2">
        <v>225</v>
      </c>
      <c r="C26" t="s">
        <v>273</v>
      </c>
    </row>
    <row r="27" spans="1:3" x14ac:dyDescent="0.25">
      <c r="C27" t="s">
        <v>79</v>
      </c>
    </row>
    <row r="28" spans="1:3" x14ac:dyDescent="0.25">
      <c r="C28" t="s">
        <v>295</v>
      </c>
    </row>
    <row r="29" spans="1:3" x14ac:dyDescent="0.25">
      <c r="A29" s="3">
        <v>42221</v>
      </c>
      <c r="B29" s="2">
        <v>878.03</v>
      </c>
      <c r="C29" t="s">
        <v>325</v>
      </c>
    </row>
    <row r="30" spans="1:3" x14ac:dyDescent="0.25">
      <c r="C30" t="s">
        <v>79</v>
      </c>
    </row>
    <row r="31" spans="1:3" x14ac:dyDescent="0.25">
      <c r="C31" t="s">
        <v>326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Total Orgs</vt:lpstr>
      <vt:lpstr>AEGSA</vt:lpstr>
      <vt:lpstr>AECGO</vt:lpstr>
      <vt:lpstr>TTUAB</vt:lpstr>
      <vt:lpstr>ANRS</vt:lpstr>
      <vt:lpstr>BGSA</vt:lpstr>
      <vt:lpstr>CEHLC</vt:lpstr>
      <vt:lpstr>CEGSA</vt:lpstr>
      <vt:lpstr>CGSO</vt:lpstr>
      <vt:lpstr>CPGSC</vt:lpstr>
      <vt:lpstr>EGSO</vt:lpstr>
      <vt:lpstr>GCC</vt:lpstr>
      <vt:lpstr>GNO</vt:lpstr>
      <vt:lpstr>GOCPS</vt:lpstr>
      <vt:lpstr>HESA</vt:lpstr>
      <vt:lpstr>HGSO</vt:lpstr>
      <vt:lpstr>HDFS-GSA</vt:lpstr>
      <vt:lpstr>HFES</vt:lpstr>
      <vt:lpstr>LESETAC</vt:lpstr>
      <vt:lpstr>MHSA</vt:lpstr>
      <vt:lpstr>PGSC</vt:lpstr>
      <vt:lpstr>PSSGSC</vt:lpstr>
      <vt:lpstr>RGA</vt:lpstr>
      <vt:lpstr>Red2Black</vt:lpstr>
      <vt:lpstr>SA-TIEHH</vt:lpstr>
      <vt:lpstr>SCAMS</vt:lpstr>
      <vt:lpstr>ASM</vt:lpstr>
      <vt:lpstr>TCFRGC</vt:lpstr>
      <vt:lpstr>Misc</vt:lpstr>
      <vt:lpstr>Cont</vt:lpstr>
      <vt:lpstr>'Total Orgs'!Print_Area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Taylor, Katherine R</cp:lastModifiedBy>
  <cp:lastPrinted>2015-05-07T19:09:12Z</cp:lastPrinted>
  <dcterms:created xsi:type="dcterms:W3CDTF">2011-07-14T20:00:07Z</dcterms:created>
  <dcterms:modified xsi:type="dcterms:W3CDTF">2015-09-23T21:29:25Z</dcterms:modified>
</cp:coreProperties>
</file>