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Users\kadicker\Organizations\FY14\"/>
    </mc:Choice>
  </mc:AlternateContent>
  <workbookProtection workbookAlgorithmName="SHA-512" workbookHashValue="my94pvM8fxBERdgkT9w8E4MxJ/eNXiP9rfGm68Jt03x3MM040WpZk5JdFhxZ+fw46M3/YntrbmtozA3VB4R9nA==" workbookSaltValue="eI4T1W2gOxuMUzK7PpVYqw==" workbookSpinCount="100000" lockStructure="1"/>
  <bookViews>
    <workbookView xWindow="480" yWindow="-135" windowWidth="18300" windowHeight="13005" tabRatio="882"/>
  </bookViews>
  <sheets>
    <sheet name="Total Orgs" sheetId="1" r:id="rId1"/>
    <sheet name="100" sheetId="2" r:id="rId2"/>
    <sheet name="ACT" sheetId="3" r:id="rId3"/>
    <sheet name="AgEcon" sheetId="4" r:id="rId4"/>
    <sheet name="Agronomy" sheetId="5" r:id="rId5"/>
    <sheet name="AKPsi" sheetId="6" r:id="rId6"/>
    <sheet name="APO" sheetId="7" r:id="rId7"/>
    <sheet name="APsiO" sheetId="8" r:id="rId8"/>
    <sheet name="AADE" sheetId="10" r:id="rId9"/>
    <sheet name="AgAmbassadors" sheetId="204" r:id="rId10"/>
    <sheet name="AAFCS" sheetId="11" r:id="rId11"/>
    <sheet name="ACS-SA" sheetId="15" r:id="rId12"/>
    <sheet name="AIAS" sheetId="16" r:id="rId13"/>
    <sheet name="AIChE" sheetId="17" r:id="rId14"/>
    <sheet name="RedCross" sheetId="18" r:id="rId15"/>
    <sheet name="ASEM" sheetId="214" r:id="rId16"/>
    <sheet name="ASCE" sheetId="20" r:id="rId17"/>
    <sheet name="ASID" sheetId="21" r:id="rId18"/>
    <sheet name="ASME" sheetId="22" r:id="rId19"/>
    <sheet name="AnthroSociety" sheetId="205" r:id="rId20"/>
    <sheet name="Arabic" sheetId="215" r:id="rId21"/>
    <sheet name="ArmyROTC" sheetId="216" r:id="rId22"/>
    <sheet name="Arnold Air" sheetId="24" r:id="rId23"/>
    <sheet name="AGCA" sheetId="25" r:id="rId24"/>
    <sheet name="AWIC" sheetId="27" r:id="rId25"/>
    <sheet name="ABSS" sheetId="217" r:id="rId26"/>
    <sheet name="ACSS" sheetId="28" r:id="rId27"/>
    <sheet name="AFP" sheetId="218" r:id="rId28"/>
    <sheet name="AGA" sheetId="30" r:id="rId29"/>
    <sheet name="ASAS" sheetId="33" r:id="rId30"/>
    <sheet name="BB" sheetId="37" r:id="rId31"/>
    <sheet name="BUC" sheetId="219" r:id="rId32"/>
    <sheet name="BSA" sheetId="39" r:id="rId33"/>
    <sheet name="B&amp;B" sheetId="40" r:id="rId34"/>
    <sheet name="TechCRU" sheetId="41" r:id="rId35"/>
    <sheet name="CSA" sheetId="42" r:id="rId36"/>
    <sheet name="CACF" sheetId="43" r:id="rId37"/>
    <sheet name="ChiRho" sheetId="45" r:id="rId38"/>
    <sheet name="ChiSig" sheetId="220" r:id="rId39"/>
    <sheet name="XTE" sheetId="46" r:id="rId40"/>
    <sheet name="ChineseSA" sheetId="47" r:id="rId41"/>
    <sheet name="Christians" sheetId="221" r:id="rId42"/>
    <sheet name="Circle K" sheetId="48" r:id="rId43"/>
    <sheet name="CAC" sheetId="52" r:id="rId44"/>
    <sheet name="Horseman" sheetId="53" r:id="rId45"/>
    <sheet name="CFFA" sheetId="54" r:id="rId46"/>
    <sheet name="Court Jesters" sheetId="206" r:id="rId47"/>
    <sheet name="DSP" sheetId="57" r:id="rId48"/>
    <sheet name="DBAHJPMS" sheetId="58" r:id="rId49"/>
    <sheet name="EWB" sheetId="60" r:id="rId50"/>
    <sheet name="HON" sheetId="62" r:id="rId51"/>
    <sheet name="ESA" sheetId="222" r:id="rId52"/>
    <sheet name="ENCM" sheetId="223" r:id="rId53"/>
    <sheet name="Finance" sheetId="63" r:id="rId54"/>
    <sheet name="Food Science" sheetId="64" r:id="rId55"/>
    <sheet name="FormulaSAE" sheetId="65" r:id="rId56"/>
    <sheet name="Foundation" sheetId="66" r:id="rId57"/>
    <sheet name="GBP" sheetId="67" r:id="rId58"/>
    <sheet name="TSTA" sheetId="224" r:id="rId59"/>
    <sheet name="GSR" sheetId="68" r:id="rId60"/>
    <sheet name="Generation One" sheetId="209" r:id="rId61"/>
    <sheet name="GenerationTX" sheetId="225" r:id="rId62"/>
    <sheet name="Geoscience" sheetId="69" r:id="rId63"/>
    <sheet name="German" sheetId="202" r:id="rId64"/>
    <sheet name="GAB" sheetId="210" r:id="rId65"/>
    <sheet name="GPM" sheetId="226" r:id="rId66"/>
    <sheet name="Goin' Band" sheetId="70" r:id="rId67"/>
    <sheet name="Golden Key" sheetId="71" r:id="rId68"/>
    <sheet name="GreekWide" sheetId="72" r:id="rId69"/>
    <sheet name="HSA" sheetId="227" r:id="rId70"/>
    <sheet name="Hi-Tech" sheetId="75" r:id="rId71"/>
    <sheet name="HighRiders" sheetId="228" r:id="rId72"/>
    <sheet name="Hillel" sheetId="211" r:id="rId73"/>
    <sheet name="HSF" sheetId="73" r:id="rId74"/>
    <sheet name="HSS" sheetId="229" r:id="rId75"/>
    <sheet name="Horse" sheetId="77" r:id="rId76"/>
    <sheet name="HHMISSO" sheetId="230" r:id="rId77"/>
    <sheet name="HSRecruiters" sheetId="79" r:id="rId78"/>
    <sheet name="HuZ" sheetId="231" r:id="rId79"/>
    <sheet name="Iam2" sheetId="232" r:id="rId80"/>
    <sheet name="Impact" sheetId="80" r:id="rId81"/>
    <sheet name="ISA" sheetId="121" r:id="rId82"/>
    <sheet name="IEEE" sheetId="81" r:id="rId83"/>
    <sheet name="IIE" sheetId="82" r:id="rId84"/>
    <sheet name="ITE" sheetId="83" r:id="rId85"/>
    <sheet name="IDA" sheetId="235" r:id="rId86"/>
    <sheet name="InterFaith" sheetId="233" r:id="rId87"/>
    <sheet name="IIDA" sheetId="84" r:id="rId88"/>
    <sheet name="IVCF" sheetId="85" r:id="rId89"/>
    <sheet name="ITA" sheetId="86" r:id="rId90"/>
    <sheet name="KPsi" sheetId="88" r:id="rId91"/>
    <sheet name="KAS" sheetId="89" r:id="rId92"/>
    <sheet name="KRCC" sheetId="90" r:id="rId93"/>
    <sheet name="KOA" sheetId="91" r:id="rId94"/>
    <sheet name="LamAlpha" sheetId="237" r:id="rId95"/>
    <sheet name="LULAC" sheetId="92" r:id="rId96"/>
    <sheet name="Livestock" sheetId="94" r:id="rId97"/>
    <sheet name="LSF" sheetId="95" r:id="rId98"/>
    <sheet name="MBSF" sheetId="96" r:id="rId99"/>
    <sheet name="Eval" sheetId="97" r:id="rId100"/>
    <sheet name="Meat" sheetId="98" r:id="rId101"/>
    <sheet name="MSA" sheetId="99" r:id="rId102"/>
    <sheet name="MOG" sheetId="100" r:id="rId103"/>
    <sheet name="MTSO" sheetId="101" r:id="rId104"/>
    <sheet name="Metals" sheetId="102" r:id="rId105"/>
    <sheet name="MAPM" sheetId="104" r:id="rId106"/>
    <sheet name="MortarBoard" sheetId="103" r:id="rId107"/>
    <sheet name="MuslimSA" sheetId="105" r:id="rId108"/>
    <sheet name="NATST" sheetId="212" r:id="rId109"/>
    <sheet name="NSTA-SC" sheetId="106" r:id="rId110"/>
    <sheet name="NSBE" sheetId="107" r:id="rId111"/>
    <sheet name="Navigators" sheetId="109" r:id="rId112"/>
    <sheet name="NSA" sheetId="239" r:id="rId113"/>
    <sheet name="PSA" sheetId="238" r:id="rId114"/>
    <sheet name="PFPA" sheetId="112" r:id="rId115"/>
    <sheet name="PAD" sheetId="113" r:id="rId116"/>
    <sheet name="PDP" sheetId="108" r:id="rId117"/>
    <sheet name="PTS" sheetId="114" r:id="rId118"/>
    <sheet name="Pre-Dental" sheetId="240" r:id="rId119"/>
    <sheet name="Pre-Medical" sheetId="115" r:id="rId120"/>
    <sheet name="TechPolo" sheetId="258" r:id="rId121"/>
    <sheet name="Pre-Pharm" sheetId="116" r:id="rId122"/>
    <sheet name="Pre-OP" sheetId="120" r:id="rId123"/>
    <sheet name="RaidP" sheetId="242" r:id="rId124"/>
    <sheet name="RaiderSpecial" sheetId="241" r:id="rId125"/>
    <sheet name="DM" sheetId="56" r:id="rId126"/>
    <sheet name="RanchHorse" sheetId="122" r:id="rId127"/>
    <sheet name="RWFC" sheetId="123" r:id="rId128"/>
    <sheet name="Ratio" sheetId="243" r:id="rId129"/>
    <sheet name="RawlsCOBA" sheetId="124" r:id="rId130"/>
    <sheet name="RCBCMC" sheetId="203" r:id="rId131"/>
    <sheet name="REO" sheetId="125" r:id="rId132"/>
    <sheet name="RoboRaiders" sheetId="127" r:id="rId133"/>
    <sheet name="Rog Rang" sheetId="118" r:id="rId134"/>
    <sheet name="SFDT" sheetId="128" r:id="rId135"/>
    <sheet name="SSS" sheetId="129" r:id="rId136"/>
    <sheet name="SA" sheetId="130" r:id="rId137"/>
    <sheet name="SDP" sheetId="132" r:id="rId138"/>
    <sheet name="SIE" sheetId="244" r:id="rId139"/>
    <sheet name="SOC" sheetId="245" r:id="rId140"/>
    <sheet name="STD" sheetId="246" r:id="rId141"/>
    <sheet name="SilentRaiders" sheetId="248" r:id="rId142"/>
    <sheet name="SkyRaiders" sheetId="247" r:id="rId143"/>
    <sheet name="SCB" sheetId="135" r:id="rId144"/>
    <sheet name="SACNAS" sheetId="137" r:id="rId145"/>
    <sheet name="SEP" sheetId="249" r:id="rId146"/>
    <sheet name="SHPE" sheetId="139" r:id="rId147"/>
    <sheet name="SPE" sheetId="140" r:id="rId148"/>
    <sheet name="SPS" sheetId="141" r:id="rId149"/>
    <sheet name="SWE" sheetId="142" r:id="rId150"/>
    <sheet name="Soils" sheetId="143" r:id="rId151"/>
    <sheet name="SCRT" sheetId="251" r:id="rId152"/>
    <sheet name="SLSA" sheetId="146" r:id="rId153"/>
    <sheet name="AgCouncil" sheetId="147" r:id="rId154"/>
    <sheet name="SASLA" sheetId="148" r:id="rId155"/>
    <sheet name="SAFE" sheetId="149" r:id="rId156"/>
    <sheet name="SGC" sheetId="152" r:id="rId157"/>
    <sheet name="TBS" sheetId="154" r:id="rId158"/>
    <sheet name="TSD" sheetId="155" r:id="rId159"/>
    <sheet name="TAF" sheetId="156" r:id="rId160"/>
    <sheet name="TAHS" sheetId="157" r:id="rId161"/>
    <sheet name="TAS" sheetId="158" r:id="rId162"/>
    <sheet name="TCFR" sheetId="160" r:id="rId163"/>
    <sheet name="TDU" sheetId="254" r:id="rId164"/>
    <sheet name="TET" sheetId="161" r:id="rId165"/>
    <sheet name="TFC" sheetId="256" r:id="rId166"/>
    <sheet name="TFS" sheetId="255" r:id="rId167"/>
    <sheet name="French" sheetId="162" r:id="rId168"/>
    <sheet name="TechGun" sheetId="257" r:id="rId169"/>
    <sheet name="Habitat" sheetId="164" r:id="rId170"/>
    <sheet name="Horn" sheetId="165" r:id="rId171"/>
    <sheet name="TMA" sheetId="166" r:id="rId172"/>
    <sheet name="PhotoClub" sheetId="170" r:id="rId173"/>
    <sheet name="Pre-Vet" sheetId="169" r:id="rId174"/>
    <sheet name="TRA" sheetId="174" r:id="rId175"/>
    <sheet name="TechGSA" sheetId="263" r:id="rId176"/>
    <sheet name="Rodeo" sheetId="175" r:id="rId177"/>
    <sheet name="TechRussian" sheetId="264" r:id="rId178"/>
    <sheet name="Ski" sheetId="176" r:id="rId179"/>
    <sheet name="Democrats" sheetId="177" r:id="rId180"/>
    <sheet name="Trumpet" sheetId="178" r:id="rId181"/>
    <sheet name="TSPE" sheetId="181" r:id="rId182"/>
    <sheet name="TBLD" sheetId="253" r:id="rId183"/>
    <sheet name="TechClassic" sheetId="262" r:id="rId184"/>
    <sheet name="TechClay" sheetId="261" r:id="rId185"/>
    <sheet name="URO" sheetId="186" r:id="rId186"/>
    <sheet name="UMI" sheetId="187" r:id="rId187"/>
    <sheet name="UDC" sheetId="188" r:id="rId188"/>
    <sheet name="USGBC" sheetId="190" r:id="rId189"/>
    <sheet name="VATT" sheetId="192" r:id="rId190"/>
    <sheet name="VSA" sheetId="193" r:id="rId191"/>
    <sheet name="VOL" sheetId="194" r:id="rId192"/>
    <sheet name="Wesley" sheetId="195" r:id="rId193"/>
    <sheet name="WTTASA" sheetId="196" r:id="rId194"/>
    <sheet name="WESA" sheetId="201" r:id="rId195"/>
    <sheet name="Wool" sheetId="197" r:id="rId196"/>
    <sheet name="TurkSO" sheetId="259" r:id="rId197"/>
    <sheet name="VTC" sheetId="260" r:id="rId198"/>
    <sheet name="Misc" sheetId="199" r:id="rId199"/>
    <sheet name="Cont" sheetId="200" r:id="rId200"/>
  </sheets>
  <definedNames>
    <definedName name="_xlnm.Print_Area" localSheetId="0">'Total Orgs'!$A$1:$F$199</definedName>
    <definedName name="_xlnm.Print_Titles" localSheetId="0">'Total Orgs'!$1:$3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44" l="1"/>
  <c r="E138" i="1"/>
  <c r="F138" i="1"/>
  <c r="B7" i="124"/>
  <c r="B8" i="124" s="1"/>
  <c r="E129" i="1"/>
  <c r="F129" i="1"/>
  <c r="B7" i="42"/>
  <c r="B7" i="200"/>
  <c r="B5" i="56"/>
  <c r="B7" i="245"/>
  <c r="E139" i="1"/>
  <c r="B7" i="56"/>
  <c r="E125" i="1" s="1"/>
  <c r="F125" i="1" s="1"/>
  <c r="B7" i="92"/>
  <c r="E97" i="1" s="1"/>
  <c r="B7" i="175"/>
  <c r="B8" i="175" s="1"/>
  <c r="E186" i="1"/>
  <c r="B7" i="99"/>
  <c r="E103" i="1"/>
  <c r="B7" i="217"/>
  <c r="E39" i="1"/>
  <c r="B7" i="62"/>
  <c r="E54" i="1"/>
  <c r="B7" i="178"/>
  <c r="E183" i="1"/>
  <c r="B7" i="256"/>
  <c r="E168" i="1"/>
  <c r="B7" i="70"/>
  <c r="E70" i="1"/>
  <c r="B7" i="147"/>
  <c r="E153" i="1"/>
  <c r="B7" i="196"/>
  <c r="E197" i="1"/>
  <c r="B7" i="3"/>
  <c r="E6" i="1"/>
  <c r="B7" i="20"/>
  <c r="E20" i="1" s="1"/>
  <c r="F20" i="1" s="1"/>
  <c r="B7" i="141"/>
  <c r="E148" i="1"/>
  <c r="B7" i="239"/>
  <c r="B8" i="239" s="1"/>
  <c r="B8" i="81"/>
  <c r="E84" i="1" s="1"/>
  <c r="E9" i="1"/>
  <c r="B7" i="7"/>
  <c r="E10" i="1" s="1"/>
  <c r="E12" i="1"/>
  <c r="E13" i="1"/>
  <c r="E18" i="1"/>
  <c r="F18" i="1" s="1"/>
  <c r="E19" i="1"/>
  <c r="E21" i="1"/>
  <c r="B7" i="22"/>
  <c r="E22" i="1" s="1"/>
  <c r="E23" i="1"/>
  <c r="E24" i="1"/>
  <c r="E25" i="1"/>
  <c r="B7" i="24"/>
  <c r="E26" i="1"/>
  <c r="E27" i="1"/>
  <c r="E35" i="1"/>
  <c r="B7" i="39"/>
  <c r="E36" i="1" s="1"/>
  <c r="B7" i="40"/>
  <c r="E37" i="1" s="1"/>
  <c r="B7" i="41"/>
  <c r="E38" i="1"/>
  <c r="E40" i="1"/>
  <c r="F40" i="1" s="1"/>
  <c r="E41" i="1"/>
  <c r="F41" i="1" s="1"/>
  <c r="E42" i="1"/>
  <c r="F42" i="1" s="1"/>
  <c r="B7" i="46"/>
  <c r="E43" i="1" s="1"/>
  <c r="F43" i="1" s="1"/>
  <c r="B7" i="52"/>
  <c r="E47" i="1" s="1"/>
  <c r="B7" i="206"/>
  <c r="E50" i="1" s="1"/>
  <c r="F50" i="1" s="1"/>
  <c r="B7" i="57"/>
  <c r="E51" i="1"/>
  <c r="F51" i="1" s="1"/>
  <c r="E53" i="1"/>
  <c r="B7" i="66"/>
  <c r="E60" i="1"/>
  <c r="B7" i="67"/>
  <c r="E61" i="1"/>
  <c r="F61" i="1" s="1"/>
  <c r="B7" i="225"/>
  <c r="E65" i="1" s="1"/>
  <c r="E68" i="1"/>
  <c r="E69" i="1"/>
  <c r="E71" i="1"/>
  <c r="E76" i="1"/>
  <c r="B7" i="229"/>
  <c r="E77" i="1"/>
  <c r="F77" i="1" s="1"/>
  <c r="B7" i="230"/>
  <c r="E78" i="1" s="1"/>
  <c r="F78" i="1" s="1"/>
  <c r="B7" i="231"/>
  <c r="E80" i="1" s="1"/>
  <c r="F80" i="1" s="1"/>
  <c r="E81" i="1"/>
  <c r="E82" i="1"/>
  <c r="F82" i="1" s="1"/>
  <c r="E83" i="1"/>
  <c r="E85" i="1"/>
  <c r="E86" i="1"/>
  <c r="E92" i="1"/>
  <c r="B7" i="89"/>
  <c r="E93" i="1"/>
  <c r="B7" i="237"/>
  <c r="E96" i="1"/>
  <c r="E100" i="1"/>
  <c r="B7" i="97"/>
  <c r="E101" i="1" s="1"/>
  <c r="B7" i="101"/>
  <c r="E104" i="1"/>
  <c r="F104" i="1" s="1"/>
  <c r="E105" i="1"/>
  <c r="F105" i="1" s="1"/>
  <c r="B7" i="104"/>
  <c r="E106" i="1"/>
  <c r="B7" i="103"/>
  <c r="E107" i="1" s="1"/>
  <c r="F107" i="1" s="1"/>
  <c r="B7" i="212"/>
  <c r="E109" i="1"/>
  <c r="B7" i="106"/>
  <c r="E110" i="1"/>
  <c r="B7" i="107"/>
  <c r="B8" i="107" s="1"/>
  <c r="E116" i="1"/>
  <c r="E118" i="1"/>
  <c r="E119" i="1"/>
  <c r="F119" i="1" s="1"/>
  <c r="B7" i="120"/>
  <c r="E122" i="1" s="1"/>
  <c r="E123" i="1"/>
  <c r="E124" i="1"/>
  <c r="B7" i="122"/>
  <c r="E126" i="1" s="1"/>
  <c r="B7" i="127"/>
  <c r="E132" i="1"/>
  <c r="E133" i="1"/>
  <c r="F133" i="1" s="1"/>
  <c r="E134" i="1"/>
  <c r="F134" i="1" s="1"/>
  <c r="B7" i="248"/>
  <c r="E141" i="1" s="1"/>
  <c r="F141" i="1" s="1"/>
  <c r="B7" i="137"/>
  <c r="B8" i="137" s="1"/>
  <c r="E143" i="1"/>
  <c r="B7" i="135"/>
  <c r="E144" i="1" s="1"/>
  <c r="E146" i="1"/>
  <c r="E147" i="1"/>
  <c r="B7" i="142"/>
  <c r="E149" i="1" s="1"/>
  <c r="F149" i="1" s="1"/>
  <c r="B7" i="146"/>
  <c r="E152" i="1" s="1"/>
  <c r="E154" i="1"/>
  <c r="E155" i="1"/>
  <c r="E156" i="1"/>
  <c r="F156" i="1" s="1"/>
  <c r="E157" i="1"/>
  <c r="B7" i="155"/>
  <c r="E158" i="1" s="1"/>
  <c r="F158" i="1" s="1"/>
  <c r="E162" i="1"/>
  <c r="E163" i="1"/>
  <c r="E164" i="1"/>
  <c r="E165" i="1"/>
  <c r="E170" i="1"/>
  <c r="E171" i="1"/>
  <c r="B7" i="164"/>
  <c r="E172" i="1" s="1"/>
  <c r="F172" i="1" s="1"/>
  <c r="E173" i="1"/>
  <c r="F173" i="1" s="1"/>
  <c r="E177" i="1"/>
  <c r="E178" i="1"/>
  <c r="F178" i="1" s="1"/>
  <c r="E179" i="1"/>
  <c r="E180" i="1"/>
  <c r="B7" i="224"/>
  <c r="E185" i="1"/>
  <c r="E187" i="1"/>
  <c r="E188" i="1"/>
  <c r="B7" i="187"/>
  <c r="B8" i="187" s="1"/>
  <c r="E189" i="1"/>
  <c r="B7" i="188"/>
  <c r="E190" i="1" s="1"/>
  <c r="F190" i="1" s="1"/>
  <c r="B7" i="190"/>
  <c r="E192" i="1"/>
  <c r="B7" i="193"/>
  <c r="E193" i="1" s="1"/>
  <c r="B7" i="194"/>
  <c r="E195" i="1" s="1"/>
  <c r="F195" i="1" s="1"/>
  <c r="B7" i="197"/>
  <c r="B8" i="197" s="1"/>
  <c r="E199" i="1"/>
  <c r="E201" i="1"/>
  <c r="F201" i="1" s="1"/>
  <c r="C95" i="1"/>
  <c r="B7" i="91"/>
  <c r="B5" i="7"/>
  <c r="C1" i="188"/>
  <c r="B5" i="227"/>
  <c r="B5" i="237"/>
  <c r="B8" i="237" s="1"/>
  <c r="D31" i="1"/>
  <c r="B5" i="235"/>
  <c r="D192" i="1"/>
  <c r="D187" i="1"/>
  <c r="D176" i="1"/>
  <c r="D166" i="1"/>
  <c r="D163" i="1"/>
  <c r="F163" i="1" s="1"/>
  <c r="D161" i="1"/>
  <c r="D151" i="1"/>
  <c r="F151" i="1" s="1"/>
  <c r="D128" i="1"/>
  <c r="D117" i="1"/>
  <c r="D114" i="1"/>
  <c r="D88" i="1"/>
  <c r="D84" i="1"/>
  <c r="D62" i="1"/>
  <c r="D56" i="1"/>
  <c r="D55" i="1"/>
  <c r="F55" i="1" s="1"/>
  <c r="D44" i="1"/>
  <c r="D35" i="1"/>
  <c r="D21" i="1"/>
  <c r="B203" i="1"/>
  <c r="B5" i="260"/>
  <c r="B5" i="259"/>
  <c r="B5" i="224"/>
  <c r="B8" i="224" s="1"/>
  <c r="B5" i="264"/>
  <c r="B8" i="264" s="1"/>
  <c r="B5" i="257"/>
  <c r="B5" i="255"/>
  <c r="B5" i="256"/>
  <c r="B5" i="254"/>
  <c r="B5" i="261"/>
  <c r="B5" i="262"/>
  <c r="B9" i="262" s="1"/>
  <c r="B5" i="253"/>
  <c r="B8" i="253" s="1"/>
  <c r="B5" i="251"/>
  <c r="B9" i="251" s="1"/>
  <c r="B5" i="249"/>
  <c r="B5" i="247"/>
  <c r="B5" i="248"/>
  <c r="B5" i="246"/>
  <c r="B5" i="245"/>
  <c r="B8" i="245" s="1"/>
  <c r="B5" i="244"/>
  <c r="B8" i="244" s="1"/>
  <c r="B5" i="243"/>
  <c r="B9" i="243" s="1"/>
  <c r="B5" i="241"/>
  <c r="B5" i="242"/>
  <c r="B5" i="240"/>
  <c r="B5" i="238"/>
  <c r="B5" i="239"/>
  <c r="B5" i="96"/>
  <c r="B5" i="232"/>
  <c r="B8" i="232" s="1"/>
  <c r="B5" i="231"/>
  <c r="B8" i="231" s="1"/>
  <c r="B5" i="230"/>
  <c r="B8" i="230" s="1"/>
  <c r="B5" i="229"/>
  <c r="B8" i="229" s="1"/>
  <c r="B5" i="226"/>
  <c r="B5" i="68"/>
  <c r="B5" i="223"/>
  <c r="B5" i="222"/>
  <c r="B9" i="222" s="1"/>
  <c r="B5" i="221"/>
  <c r="B8" i="221" s="1"/>
  <c r="B5" i="220"/>
  <c r="B8" i="220" s="1"/>
  <c r="B5" i="219"/>
  <c r="B9" i="219" s="1"/>
  <c r="B5" i="218"/>
  <c r="B9" i="218" s="1"/>
  <c r="B5" i="217"/>
  <c r="B5" i="216"/>
  <c r="B5" i="258"/>
  <c r="B5" i="263"/>
  <c r="B5" i="209"/>
  <c r="C1" i="197"/>
  <c r="C1" i="201"/>
  <c r="C1" i="196"/>
  <c r="C1" i="195"/>
  <c r="C1" i="194"/>
  <c r="C1" i="193"/>
  <c r="C1" i="192"/>
  <c r="C1" i="190"/>
  <c r="C1" i="187"/>
  <c r="C1" i="186"/>
  <c r="C1" i="261"/>
  <c r="C1" i="262"/>
  <c r="C1" i="253"/>
  <c r="C1" i="181"/>
  <c r="C1" i="178"/>
  <c r="C1" i="177"/>
  <c r="C1" i="176"/>
  <c r="C1" i="264"/>
  <c r="C1" i="175"/>
  <c r="C1" i="263"/>
  <c r="C1" i="174"/>
  <c r="C1" i="169"/>
  <c r="C1" i="170"/>
  <c r="C1" i="166"/>
  <c r="C1" i="165"/>
  <c r="C1" i="164"/>
  <c r="C1" i="257"/>
  <c r="C1" i="162"/>
  <c r="C1" i="255"/>
  <c r="C1" i="256"/>
  <c r="C1" i="161"/>
  <c r="C1" i="254"/>
  <c r="C1" i="160"/>
  <c r="C1" i="158"/>
  <c r="C1" i="157"/>
  <c r="C1" i="156"/>
  <c r="C1" i="155"/>
  <c r="C1" i="154"/>
  <c r="C1" i="152"/>
  <c r="C1" i="149"/>
  <c r="C1" i="148"/>
  <c r="C1" i="147"/>
  <c r="C1" i="146"/>
  <c r="C1" i="251"/>
  <c r="C1" i="143"/>
  <c r="C1" i="142"/>
  <c r="C1" i="141"/>
  <c r="C1" i="140"/>
  <c r="C1" i="139"/>
  <c r="C1" i="249"/>
  <c r="C1" i="137"/>
  <c r="C1" i="135"/>
  <c r="C1" i="247"/>
  <c r="C1" i="248"/>
  <c r="C1" i="246"/>
  <c r="C1" i="245"/>
  <c r="C1" i="244"/>
  <c r="C1" i="132"/>
  <c r="C1" i="130"/>
  <c r="C1" i="129"/>
  <c r="C1" i="128"/>
  <c r="C1" i="118"/>
  <c r="C1" i="127"/>
  <c r="C1" i="125"/>
  <c r="C1" i="203"/>
  <c r="C1" i="124"/>
  <c r="C1" i="243"/>
  <c r="C1" i="123"/>
  <c r="C1" i="122"/>
  <c r="C1" i="56"/>
  <c r="C1" i="241"/>
  <c r="C1" i="242"/>
  <c r="C1" i="120"/>
  <c r="C1" i="116"/>
  <c r="C1" i="258"/>
  <c r="C1" i="115"/>
  <c r="C1" i="240"/>
  <c r="C1" i="114"/>
  <c r="C1" i="108"/>
  <c r="C1" i="113"/>
  <c r="C1" i="112"/>
  <c r="C1" i="238"/>
  <c r="C1" i="239"/>
  <c r="C1" i="109"/>
  <c r="C1" i="107"/>
  <c r="C1" i="106"/>
  <c r="C1" i="212"/>
  <c r="C1" i="105"/>
  <c r="C1" i="103"/>
  <c r="C1" i="104"/>
  <c r="C1" i="102"/>
  <c r="C1" i="101"/>
  <c r="B5" i="100"/>
  <c r="C1" i="100"/>
  <c r="C1" i="99"/>
  <c r="C1" i="98"/>
  <c r="C1" i="97"/>
  <c r="C1" i="96"/>
  <c r="C1" i="95"/>
  <c r="C1" i="94"/>
  <c r="C1" i="92"/>
  <c r="C1" i="237"/>
  <c r="C1" i="91"/>
  <c r="C1" i="90"/>
  <c r="C1" i="89"/>
  <c r="C1" i="88"/>
  <c r="C1" i="86"/>
  <c r="C1" i="85"/>
  <c r="C1" i="84"/>
  <c r="C1" i="233"/>
  <c r="C1" i="235"/>
  <c r="C1" i="83"/>
  <c r="C1" i="82"/>
  <c r="C1" i="81"/>
  <c r="C1" i="121"/>
  <c r="C1" i="80"/>
  <c r="C1" i="232"/>
  <c r="C1" i="231"/>
  <c r="C1" i="79"/>
  <c r="C1" i="230"/>
  <c r="C1" i="77"/>
  <c r="C1" i="229"/>
  <c r="C1" i="73"/>
  <c r="C1" i="211"/>
  <c r="C1" i="228"/>
  <c r="C1" i="75"/>
  <c r="C1" i="227"/>
  <c r="C1" i="72"/>
  <c r="C1" i="71"/>
  <c r="C1" i="70"/>
  <c r="C1" i="226"/>
  <c r="C1" i="210"/>
  <c r="C1" i="202"/>
  <c r="C1" i="69"/>
  <c r="C1" i="225"/>
  <c r="C1" i="209"/>
  <c r="C1" i="68"/>
  <c r="C1" i="224"/>
  <c r="C1" i="67"/>
  <c r="C1" i="66"/>
  <c r="C1" i="65"/>
  <c r="C1" i="64"/>
  <c r="C1" i="63"/>
  <c r="C1" i="223"/>
  <c r="C1" i="222"/>
  <c r="C1" i="62"/>
  <c r="C1" i="60"/>
  <c r="C1" i="58"/>
  <c r="C1" i="57"/>
  <c r="C1" i="206"/>
  <c r="C1" i="54"/>
  <c r="C1" i="53"/>
  <c r="C1" i="52"/>
  <c r="C1" i="48"/>
  <c r="C1" i="221"/>
  <c r="C1" i="47"/>
  <c r="C1" i="46"/>
  <c r="C1" i="220"/>
  <c r="C1" i="45"/>
  <c r="C1" i="259"/>
  <c r="C1" i="260"/>
  <c r="C1" i="199"/>
  <c r="C1" i="43"/>
  <c r="C1" i="42"/>
  <c r="C1" i="40"/>
  <c r="C1" i="39"/>
  <c r="C1" i="219"/>
  <c r="C1" i="37"/>
  <c r="C1" i="33"/>
  <c r="C1" i="200"/>
  <c r="C194" i="1"/>
  <c r="F194" i="1" s="1"/>
  <c r="C187" i="1"/>
  <c r="F187" i="1" s="1"/>
  <c r="B8" i="259"/>
  <c r="C171" i="1"/>
  <c r="C169" i="1"/>
  <c r="C168" i="1"/>
  <c r="C166" i="1"/>
  <c r="B8" i="254"/>
  <c r="C182" i="1"/>
  <c r="C119" i="1"/>
  <c r="C180" i="1"/>
  <c r="C185" i="1"/>
  <c r="F185" i="1" s="1"/>
  <c r="B7" i="264"/>
  <c r="B7" i="263"/>
  <c r="E63" i="1" s="1"/>
  <c r="C164" i="1"/>
  <c r="C163" i="1"/>
  <c r="B7" i="261"/>
  <c r="B8" i="262"/>
  <c r="C162" i="1"/>
  <c r="F162" i="1" s="1"/>
  <c r="C151" i="1"/>
  <c r="B8" i="251"/>
  <c r="E151" i="1" s="1"/>
  <c r="C145" i="1"/>
  <c r="C142" i="1"/>
  <c r="C141" i="1"/>
  <c r="C140" i="1"/>
  <c r="C139" i="1"/>
  <c r="C138" i="1"/>
  <c r="C128" i="1"/>
  <c r="C124" i="1"/>
  <c r="F124" i="1" s="1"/>
  <c r="C123" i="1"/>
  <c r="C120" i="1"/>
  <c r="C114" i="1"/>
  <c r="C113" i="1"/>
  <c r="C96" i="1"/>
  <c r="C88" i="1"/>
  <c r="C87" i="1"/>
  <c r="C1" i="11"/>
  <c r="C81" i="1"/>
  <c r="F81" i="1" s="1"/>
  <c r="C80" i="1"/>
  <c r="C78" i="1"/>
  <c r="C77" i="1"/>
  <c r="C73" i="1"/>
  <c r="C69" i="1"/>
  <c r="C65" i="1"/>
  <c r="B5" i="225"/>
  <c r="B8" i="225" s="1"/>
  <c r="F65" i="1"/>
  <c r="C62" i="1"/>
  <c r="C56" i="1"/>
  <c r="C55" i="1"/>
  <c r="B8" i="222"/>
  <c r="E55" i="1" s="1"/>
  <c r="C49" i="1"/>
  <c r="B5" i="53"/>
  <c r="B5" i="54"/>
  <c r="C45" i="1"/>
  <c r="C42" i="1"/>
  <c r="C35" i="1"/>
  <c r="C31" i="1"/>
  <c r="C29" i="1"/>
  <c r="C25" i="1"/>
  <c r="F25" i="1" s="1"/>
  <c r="C19" i="1"/>
  <c r="F19" i="1" s="1"/>
  <c r="C24" i="1"/>
  <c r="F24" i="1" s="1"/>
  <c r="B5" i="215"/>
  <c r="C20" i="1"/>
  <c r="C36" i="1"/>
  <c r="C57" i="1"/>
  <c r="C59" i="1"/>
  <c r="C85" i="1"/>
  <c r="B7" i="260"/>
  <c r="E194" i="1" s="1"/>
  <c r="B7" i="253"/>
  <c r="B7" i="257"/>
  <c r="B7" i="255"/>
  <c r="E169" i="1" s="1"/>
  <c r="B7" i="249"/>
  <c r="E145" i="1" s="1"/>
  <c r="B7" i="247"/>
  <c r="B8" i="247" s="1"/>
  <c r="B7" i="246"/>
  <c r="B8" i="243"/>
  <c r="E128" i="1" s="1"/>
  <c r="B7" i="241"/>
  <c r="B7" i="242"/>
  <c r="B7" i="258"/>
  <c r="B7" i="240"/>
  <c r="B8" i="240" s="1"/>
  <c r="B8" i="238"/>
  <c r="E114" i="1" s="1"/>
  <c r="F114" i="1" s="1"/>
  <c r="B8" i="233"/>
  <c r="E88" i="1" s="1"/>
  <c r="B5" i="233"/>
  <c r="B7" i="235"/>
  <c r="E87" i="1" s="1"/>
  <c r="B7" i="232"/>
  <c r="B7" i="228"/>
  <c r="B5" i="228"/>
  <c r="B8" i="228" s="1"/>
  <c r="B7" i="227"/>
  <c r="E73" i="1" s="1"/>
  <c r="B7" i="226"/>
  <c r="B8" i="223"/>
  <c r="E56" i="1" s="1"/>
  <c r="B7" i="221"/>
  <c r="E45" i="1" s="1"/>
  <c r="B7" i="220"/>
  <c r="B8" i="219"/>
  <c r="B8" i="218"/>
  <c r="E31" i="1" s="1"/>
  <c r="C1" i="218"/>
  <c r="C1" i="217"/>
  <c r="B7" i="216"/>
  <c r="C1" i="216"/>
  <c r="C1" i="215"/>
  <c r="B7" i="215"/>
  <c r="B7" i="214"/>
  <c r="B5" i="214"/>
  <c r="C1" i="214"/>
  <c r="C106" i="1"/>
  <c r="F106" i="1" s="1"/>
  <c r="B5" i="2"/>
  <c r="B9" i="233"/>
  <c r="F128" i="1"/>
  <c r="F88" i="1"/>
  <c r="B9" i="259"/>
  <c r="B9" i="223"/>
  <c r="B9" i="238"/>
  <c r="F35" i="1"/>
  <c r="F169" i="1"/>
  <c r="B8" i="215"/>
  <c r="B8" i="216"/>
  <c r="B8" i="258"/>
  <c r="B8" i="242"/>
  <c r="B8" i="241"/>
  <c r="B8" i="256"/>
  <c r="B8" i="255"/>
  <c r="B8" i="261"/>
  <c r="F45" i="1"/>
  <c r="F171" i="1"/>
  <c r="F168" i="1"/>
  <c r="F145" i="1"/>
  <c r="F69" i="1"/>
  <c r="B8" i="214"/>
  <c r="B8" i="248"/>
  <c r="B8" i="257"/>
  <c r="F96" i="1"/>
  <c r="B8" i="226"/>
  <c r="C1" i="41"/>
  <c r="B7" i="94"/>
  <c r="E98" i="1" s="1"/>
  <c r="C1" i="30"/>
  <c r="C1" i="28"/>
  <c r="C1" i="27"/>
  <c r="C1" i="25"/>
  <c r="C1" i="24"/>
  <c r="C1" i="205"/>
  <c r="C1" i="22"/>
  <c r="C1" i="21"/>
  <c r="C1" i="20"/>
  <c r="C1" i="18"/>
  <c r="C1" i="17"/>
  <c r="C1" i="16"/>
  <c r="C1" i="15"/>
  <c r="C1" i="204"/>
  <c r="C1" i="10"/>
  <c r="C1" i="8"/>
  <c r="C1" i="7"/>
  <c r="C1" i="6"/>
  <c r="C1" i="5"/>
  <c r="C1" i="4"/>
  <c r="C1" i="3"/>
  <c r="C1" i="2"/>
  <c r="B5" i="212"/>
  <c r="B8" i="212" s="1"/>
  <c r="B5" i="210"/>
  <c r="B8" i="210" s="1"/>
  <c r="B7" i="152"/>
  <c r="B201" i="1"/>
  <c r="C109" i="1"/>
  <c r="B5" i="104"/>
  <c r="B8" i="104" s="1"/>
  <c r="B5" i="211"/>
  <c r="C75" i="1"/>
  <c r="B7" i="211"/>
  <c r="E75" i="1" s="1"/>
  <c r="C68" i="1"/>
  <c r="B7" i="210"/>
  <c r="B5" i="202"/>
  <c r="C64" i="1"/>
  <c r="B5" i="69"/>
  <c r="B7" i="209"/>
  <c r="E64" i="1" s="1"/>
  <c r="B8" i="209"/>
  <c r="B5" i="57"/>
  <c r="B8" i="57" s="1"/>
  <c r="C50" i="1"/>
  <c r="B5" i="206"/>
  <c r="B5" i="37"/>
  <c r="C23" i="1"/>
  <c r="F23" i="1" s="1"/>
  <c r="B5" i="205"/>
  <c r="B7" i="205"/>
  <c r="B5" i="11"/>
  <c r="B8" i="11" s="1"/>
  <c r="B7" i="203"/>
  <c r="E130" i="1" s="1"/>
  <c r="B5" i="161"/>
  <c r="B200" i="1"/>
  <c r="B7" i="204"/>
  <c r="B7" i="112"/>
  <c r="B7" i="63"/>
  <c r="E57" i="1" s="1"/>
  <c r="F57" i="1"/>
  <c r="B7" i="17"/>
  <c r="E17" i="1" s="1"/>
  <c r="F17" i="1" s="1"/>
  <c r="B7" i="5"/>
  <c r="E8" i="1" s="1"/>
  <c r="B7" i="130"/>
  <c r="E136" i="1" s="1"/>
  <c r="F136" i="1" s="1"/>
  <c r="B8" i="21"/>
  <c r="B5" i="204"/>
  <c r="B8" i="204" s="1"/>
  <c r="C13" i="1"/>
  <c r="B7" i="2"/>
  <c r="E5" i="1" s="1"/>
  <c r="B5" i="203"/>
  <c r="B8" i="203" s="1"/>
  <c r="C130" i="1"/>
  <c r="B5" i="197"/>
  <c r="B5" i="201"/>
  <c r="B5" i="196"/>
  <c r="B8" i="196" s="1"/>
  <c r="B5" i="195"/>
  <c r="B5" i="194"/>
  <c r="B5" i="193"/>
  <c r="B8" i="193" s="1"/>
  <c r="B5" i="192"/>
  <c r="B9" i="192" s="1"/>
  <c r="B5" i="190"/>
  <c r="B5" i="188"/>
  <c r="B5" i="187"/>
  <c r="B5" i="186"/>
  <c r="B8" i="186" s="1"/>
  <c r="B5" i="181"/>
  <c r="B8" i="181" s="1"/>
  <c r="B5" i="178"/>
  <c r="B8" i="178" s="1"/>
  <c r="B5" i="177"/>
  <c r="B8" i="177" s="1"/>
  <c r="B5" i="176"/>
  <c r="B8" i="176" s="1"/>
  <c r="B5" i="175"/>
  <c r="B5" i="174"/>
  <c r="B5" i="170"/>
  <c r="B5" i="169"/>
  <c r="B8" i="169" s="1"/>
  <c r="B5" i="166"/>
  <c r="B8" i="166" s="1"/>
  <c r="B5" i="165"/>
  <c r="B5" i="164"/>
  <c r="B5" i="162"/>
  <c r="B5" i="160"/>
  <c r="B5" i="158"/>
  <c r="B5" i="157"/>
  <c r="B5" i="156"/>
  <c r="B5" i="155"/>
  <c r="B5" i="154"/>
  <c r="B8" i="154" s="1"/>
  <c r="B5" i="152"/>
  <c r="B8" i="152"/>
  <c r="B5" i="149"/>
  <c r="B5" i="148"/>
  <c r="B5" i="147"/>
  <c r="B5" i="146"/>
  <c r="B8" i="146" s="1"/>
  <c r="B5" i="143"/>
  <c r="B5" i="142"/>
  <c r="B5" i="141"/>
  <c r="B8" i="141" s="1"/>
  <c r="B5" i="140"/>
  <c r="B8" i="140" s="1"/>
  <c r="B5" i="139"/>
  <c r="B5" i="137"/>
  <c r="B5" i="135"/>
  <c r="B5" i="132"/>
  <c r="B5" i="130"/>
  <c r="B5" i="129"/>
  <c r="B5" i="128"/>
  <c r="B5" i="127"/>
  <c r="B8" i="127" s="1"/>
  <c r="B5" i="125"/>
  <c r="B5" i="124"/>
  <c r="B5" i="123"/>
  <c r="B5" i="122"/>
  <c r="B5" i="120"/>
  <c r="B5" i="118"/>
  <c r="B5" i="116"/>
  <c r="B8" i="116" s="1"/>
  <c r="B5" i="115"/>
  <c r="B5" i="114"/>
  <c r="B5" i="113"/>
  <c r="B5" i="112"/>
  <c r="B5" i="109"/>
  <c r="B5" i="108"/>
  <c r="B5" i="107"/>
  <c r="B5" i="106"/>
  <c r="B8" i="106" s="1"/>
  <c r="B5" i="105"/>
  <c r="B5" i="103"/>
  <c r="B5" i="102"/>
  <c r="B5" i="101"/>
  <c r="B5" i="99"/>
  <c r="B8" i="99" s="1"/>
  <c r="B5" i="98"/>
  <c r="B5" i="97"/>
  <c r="B5" i="95"/>
  <c r="B8" i="95" s="1"/>
  <c r="B5" i="94"/>
  <c r="B5" i="92"/>
  <c r="B5" i="91"/>
  <c r="B5" i="90"/>
  <c r="B5" i="89"/>
  <c r="B5" i="88"/>
  <c r="B5" i="86"/>
  <c r="B5" i="85"/>
  <c r="B8" i="85" s="1"/>
  <c r="B5" i="84"/>
  <c r="B8" i="84" s="1"/>
  <c r="B5" i="83"/>
  <c r="B5" i="82"/>
  <c r="B5" i="81"/>
  <c r="B5" i="121"/>
  <c r="B8" i="121" s="1"/>
  <c r="B5" i="80"/>
  <c r="B5" i="79"/>
  <c r="B5" i="77"/>
  <c r="B5" i="75"/>
  <c r="B5" i="73"/>
  <c r="B5" i="72"/>
  <c r="B5" i="71"/>
  <c r="B5" i="70"/>
  <c r="B8" i="70" s="1"/>
  <c r="B5" i="67"/>
  <c r="B5" i="66"/>
  <c r="B5" i="65"/>
  <c r="B5" i="64"/>
  <c r="B8" i="64" s="1"/>
  <c r="B5" i="63"/>
  <c r="B5" i="62"/>
  <c r="B5" i="60"/>
  <c r="B5" i="58"/>
  <c r="B5" i="52"/>
  <c r="B5" i="48"/>
  <c r="B5" i="47"/>
  <c r="B8" i="47"/>
  <c r="E44" i="1" s="1"/>
  <c r="B5" i="46"/>
  <c r="B5" i="45"/>
  <c r="B5" i="43"/>
  <c r="B5" i="42"/>
  <c r="B8" i="42" s="1"/>
  <c r="B5" i="41"/>
  <c r="B5" i="40"/>
  <c r="B5" i="39"/>
  <c r="B8" i="39" s="1"/>
  <c r="B5" i="33"/>
  <c r="B5" i="30"/>
  <c r="B5" i="28"/>
  <c r="B5" i="27"/>
  <c r="B8" i="27" s="1"/>
  <c r="B5" i="25"/>
  <c r="B8" i="25" s="1"/>
  <c r="B5" i="24"/>
  <c r="B5" i="22"/>
  <c r="B5" i="21"/>
  <c r="B9" i="21" s="1"/>
  <c r="B5" i="20"/>
  <c r="B5" i="18"/>
  <c r="B5" i="17"/>
  <c r="B5" i="16"/>
  <c r="B8" i="16" s="1"/>
  <c r="B5" i="15"/>
  <c r="B5" i="10"/>
  <c r="B5" i="8"/>
  <c r="B5" i="6"/>
  <c r="B5" i="5"/>
  <c r="B5" i="4"/>
  <c r="B5" i="3"/>
  <c r="B8" i="3" s="1"/>
  <c r="B7" i="199"/>
  <c r="E200" i="1" s="1"/>
  <c r="F200" i="1" s="1"/>
  <c r="B7" i="201"/>
  <c r="E198" i="1" s="1"/>
  <c r="B7" i="195"/>
  <c r="E196" i="1" s="1"/>
  <c r="B8" i="192"/>
  <c r="B7" i="186"/>
  <c r="B7" i="181"/>
  <c r="E184" i="1" s="1"/>
  <c r="B7" i="177"/>
  <c r="E182" i="1" s="1"/>
  <c r="F182" i="1"/>
  <c r="B7" i="176"/>
  <c r="E181" i="1" s="1"/>
  <c r="B7" i="174"/>
  <c r="B8" i="170"/>
  <c r="E176" i="1" s="1"/>
  <c r="B7" i="169"/>
  <c r="B7" i="166"/>
  <c r="E175" i="1" s="1"/>
  <c r="F175" i="1" s="1"/>
  <c r="B7" i="165"/>
  <c r="B7" i="162"/>
  <c r="B7" i="161"/>
  <c r="B7" i="160"/>
  <c r="B8" i="158"/>
  <c r="E161" i="1" s="1"/>
  <c r="B7" i="157"/>
  <c r="B7" i="156"/>
  <c r="E159" i="1" s="1"/>
  <c r="F159" i="1" s="1"/>
  <c r="B7" i="154"/>
  <c r="B7" i="149"/>
  <c r="B7" i="148"/>
  <c r="B8" i="147"/>
  <c r="B7" i="143"/>
  <c r="E150" i="1" s="1"/>
  <c r="F150" i="1" s="1"/>
  <c r="C149" i="1"/>
  <c r="B7" i="140"/>
  <c r="B7" i="139"/>
  <c r="B7" i="132"/>
  <c r="E137" i="1" s="1"/>
  <c r="B7" i="129"/>
  <c r="E135" i="1" s="1"/>
  <c r="B7" i="128"/>
  <c r="B7" i="125"/>
  <c r="E131" i="1" s="1"/>
  <c r="B7" i="123"/>
  <c r="B8" i="123" s="1"/>
  <c r="B7" i="118"/>
  <c r="B7" i="116"/>
  <c r="B7" i="115"/>
  <c r="E121" i="1" s="1"/>
  <c r="B7" i="114"/>
  <c r="B7" i="113"/>
  <c r="B8" i="113" s="1"/>
  <c r="B7" i="109"/>
  <c r="E112" i="1" s="1"/>
  <c r="B8" i="108"/>
  <c r="E117" i="1" s="1"/>
  <c r="B7" i="105"/>
  <c r="E108" i="1" s="1"/>
  <c r="B7" i="102"/>
  <c r="B7" i="100"/>
  <c r="B7" i="98"/>
  <c r="E102" i="1" s="1"/>
  <c r="F102" i="1" s="1"/>
  <c r="B7" i="96"/>
  <c r="B7" i="95"/>
  <c r="E99" i="1" s="1"/>
  <c r="B7" i="90"/>
  <c r="B7" i="88"/>
  <c r="B7" i="86"/>
  <c r="E91" i="1" s="1"/>
  <c r="F91" i="1" s="1"/>
  <c r="B7" i="85"/>
  <c r="E90" i="1" s="1"/>
  <c r="F90" i="1" s="1"/>
  <c r="B7" i="84"/>
  <c r="E89" i="1" s="1"/>
  <c r="F89" i="1" s="1"/>
  <c r="B7" i="83"/>
  <c r="B7" i="82"/>
  <c r="B7" i="121"/>
  <c r="B7" i="80"/>
  <c r="B8" i="80" s="1"/>
  <c r="B7" i="79"/>
  <c r="E79" i="1" s="1"/>
  <c r="B7" i="77"/>
  <c r="E174" i="1" s="1"/>
  <c r="B7" i="75"/>
  <c r="E74" i="1" s="1"/>
  <c r="B7" i="73"/>
  <c r="B7" i="72"/>
  <c r="E72" i="1" s="1"/>
  <c r="B7" i="71"/>
  <c r="B7" i="202"/>
  <c r="E67" i="1" s="1"/>
  <c r="B7" i="69"/>
  <c r="E66" i="1" s="1"/>
  <c r="F66" i="1" s="1"/>
  <c r="B8" i="68"/>
  <c r="B9" i="68" s="1"/>
  <c r="B7" i="65"/>
  <c r="E59" i="1" s="1"/>
  <c r="B7" i="64"/>
  <c r="E58" i="1" s="1"/>
  <c r="B7" i="60"/>
  <c r="B7" i="58"/>
  <c r="E52" i="1" s="1"/>
  <c r="F52" i="1" s="1"/>
  <c r="B7" i="54"/>
  <c r="E48" i="1" s="1"/>
  <c r="F48" i="1" s="1"/>
  <c r="B7" i="53"/>
  <c r="E49" i="1" s="1"/>
  <c r="B7" i="48"/>
  <c r="E46" i="1" s="1"/>
  <c r="F46" i="1" s="1"/>
  <c r="B7" i="45"/>
  <c r="B7" i="43"/>
  <c r="B7" i="37"/>
  <c r="B8" i="37" s="1"/>
  <c r="B7" i="33"/>
  <c r="E33" i="1" s="1"/>
  <c r="F33" i="1" s="1"/>
  <c r="B7" i="30"/>
  <c r="E32" i="1" s="1"/>
  <c r="F32" i="1" s="1"/>
  <c r="B7" i="28"/>
  <c r="E30" i="1" s="1"/>
  <c r="F30" i="1" s="1"/>
  <c r="B7" i="27"/>
  <c r="E28" i="1" s="1"/>
  <c r="B7" i="25"/>
  <c r="B7" i="18"/>
  <c r="B7" i="16"/>
  <c r="E16" i="1" s="1"/>
  <c r="F16" i="1" s="1"/>
  <c r="B7" i="15"/>
  <c r="E15" i="1" s="1"/>
  <c r="B7" i="11"/>
  <c r="E14" i="1" s="1"/>
  <c r="B7" i="10"/>
  <c r="B7" i="8"/>
  <c r="E11" i="1" s="1"/>
  <c r="F11" i="1" s="1"/>
  <c r="B7" i="6"/>
  <c r="B7" i="4"/>
  <c r="E7" i="1" s="1"/>
  <c r="C201" i="1"/>
  <c r="C200" i="1"/>
  <c r="C199" i="1"/>
  <c r="C198" i="1"/>
  <c r="F198" i="1" s="1"/>
  <c r="C197" i="1"/>
  <c r="C196" i="1"/>
  <c r="C190" i="1"/>
  <c r="C189" i="1"/>
  <c r="C195" i="1"/>
  <c r="C193" i="1"/>
  <c r="C192" i="1"/>
  <c r="F192" i="1"/>
  <c r="C191" i="1"/>
  <c r="C188" i="1"/>
  <c r="F188" i="1" s="1"/>
  <c r="C184" i="1"/>
  <c r="C183" i="1"/>
  <c r="C181" i="1"/>
  <c r="C186" i="1"/>
  <c r="F186" i="1" s="1"/>
  <c r="C179" i="1"/>
  <c r="F179" i="1" s="1"/>
  <c r="C176" i="1"/>
  <c r="F176" i="1" s="1"/>
  <c r="C178" i="1"/>
  <c r="C175" i="1"/>
  <c r="C173" i="1"/>
  <c r="C172" i="1"/>
  <c r="C170" i="1"/>
  <c r="F170" i="1" s="1"/>
  <c r="C167" i="1"/>
  <c r="C165" i="1"/>
  <c r="F165" i="1" s="1"/>
  <c r="C161" i="1"/>
  <c r="C160" i="1"/>
  <c r="C159" i="1"/>
  <c r="C158" i="1"/>
  <c r="C157" i="1"/>
  <c r="C156" i="1"/>
  <c r="C155" i="1"/>
  <c r="C154" i="1"/>
  <c r="C153" i="1"/>
  <c r="F153" i="1" s="1"/>
  <c r="C152" i="1"/>
  <c r="C150" i="1"/>
  <c r="C148" i="1"/>
  <c r="C147" i="1"/>
  <c r="C146" i="1"/>
  <c r="F146" i="1" s="1"/>
  <c r="C143" i="1"/>
  <c r="C144" i="1"/>
  <c r="C137" i="1"/>
  <c r="F137" i="1" s="1"/>
  <c r="C136" i="1"/>
  <c r="C135" i="1"/>
  <c r="C134" i="1"/>
  <c r="C132" i="1"/>
  <c r="C131" i="1"/>
  <c r="F131" i="1" s="1"/>
  <c r="C129" i="1"/>
  <c r="C127" i="1"/>
  <c r="C126" i="1"/>
  <c r="C122" i="1"/>
  <c r="C133" i="1"/>
  <c r="C177" i="1"/>
  <c r="C121" i="1"/>
  <c r="C118" i="1"/>
  <c r="C116" i="1"/>
  <c r="F116" i="1" s="1"/>
  <c r="C115" i="1"/>
  <c r="C112" i="1"/>
  <c r="C117" i="1"/>
  <c r="F117" i="1" s="1"/>
  <c r="C111" i="1"/>
  <c r="C110" i="1"/>
  <c r="C108" i="1"/>
  <c r="C107" i="1"/>
  <c r="C105" i="1"/>
  <c r="C104" i="1"/>
  <c r="C103" i="1"/>
  <c r="F103" i="1" s="1"/>
  <c r="C102" i="1"/>
  <c r="C101" i="1"/>
  <c r="C100" i="1"/>
  <c r="F100" i="1" s="1"/>
  <c r="C99" i="1"/>
  <c r="C98" i="1"/>
  <c r="C97" i="1"/>
  <c r="F97" i="1" s="1"/>
  <c r="C94" i="1"/>
  <c r="C93" i="1"/>
  <c r="F93" i="1" s="1"/>
  <c r="C92" i="1"/>
  <c r="C91" i="1"/>
  <c r="C90" i="1"/>
  <c r="C89" i="1"/>
  <c r="C86" i="1"/>
  <c r="F86" i="1" s="1"/>
  <c r="C84" i="1"/>
  <c r="F84" i="1" s="1"/>
  <c r="C83" i="1"/>
  <c r="C82" i="1"/>
  <c r="C79" i="1"/>
  <c r="C174" i="1"/>
  <c r="C74" i="1"/>
  <c r="F74" i="1" s="1"/>
  <c r="C76" i="1"/>
  <c r="C72" i="1"/>
  <c r="F72" i="1" s="1"/>
  <c r="C71" i="1"/>
  <c r="C70" i="1"/>
  <c r="F70" i="1" s="1"/>
  <c r="C67" i="1"/>
  <c r="C66" i="1"/>
  <c r="C63" i="1"/>
  <c r="C61" i="1"/>
  <c r="C60" i="1"/>
  <c r="F60" i="1" s="1"/>
  <c r="C58" i="1"/>
  <c r="F58" i="1" s="1"/>
  <c r="C54" i="1"/>
  <c r="C53" i="1"/>
  <c r="F53" i="1" s="1"/>
  <c r="C52" i="1"/>
  <c r="C51" i="1"/>
  <c r="C125" i="1"/>
  <c r="C48" i="1"/>
  <c r="C47" i="1"/>
  <c r="F164" i="1"/>
  <c r="C46" i="1"/>
  <c r="C44" i="1"/>
  <c r="F44" i="1" s="1"/>
  <c r="C43" i="1"/>
  <c r="C41" i="1"/>
  <c r="C40" i="1"/>
  <c r="C39" i="1"/>
  <c r="F39" i="1"/>
  <c r="C38" i="1"/>
  <c r="F38" i="1" s="1"/>
  <c r="C37" i="1"/>
  <c r="F37" i="1" s="1"/>
  <c r="C34" i="1"/>
  <c r="C33" i="1"/>
  <c r="C32" i="1"/>
  <c r="C30" i="1"/>
  <c r="C28" i="1"/>
  <c r="F28" i="1" s="1"/>
  <c r="C27" i="1"/>
  <c r="F27" i="1" s="1"/>
  <c r="C26" i="1"/>
  <c r="C22" i="1"/>
  <c r="C21" i="1"/>
  <c r="F21" i="1" s="1"/>
  <c r="C18" i="1"/>
  <c r="C17" i="1"/>
  <c r="C16" i="1"/>
  <c r="C15" i="1"/>
  <c r="F15" i="1" s="1"/>
  <c r="C14" i="1"/>
  <c r="C12" i="1"/>
  <c r="C10" i="1"/>
  <c r="C6" i="1"/>
  <c r="C11" i="1"/>
  <c r="C9" i="1"/>
  <c r="C8" i="1"/>
  <c r="C7" i="1"/>
  <c r="F7" i="1" s="1"/>
  <c r="C5" i="1"/>
  <c r="F5" i="1" s="1"/>
  <c r="B9" i="81"/>
  <c r="B9" i="158"/>
  <c r="B9" i="170"/>
  <c r="F9" i="1"/>
  <c r="F26" i="1"/>
  <c r="F157" i="1"/>
  <c r="F118" i="1"/>
  <c r="F12" i="1"/>
  <c r="B8" i="53"/>
  <c r="B8" i="48"/>
  <c r="B8" i="188"/>
  <c r="F14" i="1"/>
  <c r="F143" i="1"/>
  <c r="F154" i="1"/>
  <c r="F144" i="1"/>
  <c r="F148" i="1"/>
  <c r="F196" i="1"/>
  <c r="F101" i="1"/>
  <c r="F183" i="1"/>
  <c r="F189" i="1"/>
  <c r="B8" i="77"/>
  <c r="B8" i="130"/>
  <c r="F6" i="1"/>
  <c r="F108" i="1"/>
  <c r="F112" i="1"/>
  <c r="F122" i="1"/>
  <c r="B8" i="22"/>
  <c r="F75" i="1"/>
  <c r="F8" i="1"/>
  <c r="F22" i="1"/>
  <c r="F174" i="1"/>
  <c r="F110" i="1"/>
  <c r="F121" i="1"/>
  <c r="F147" i="1"/>
  <c r="F152" i="1"/>
  <c r="B8" i="5"/>
  <c r="B8" i="10"/>
  <c r="B8" i="41"/>
  <c r="B8" i="73"/>
  <c r="B8" i="83"/>
  <c r="B8" i="69"/>
  <c r="F68" i="1"/>
  <c r="B8" i="65"/>
  <c r="B8" i="148"/>
  <c r="B8" i="142"/>
  <c r="B8" i="128"/>
  <c r="B8" i="96"/>
  <c r="B8" i="92"/>
  <c r="B8" i="86"/>
  <c r="B8" i="102"/>
  <c r="B8" i="101"/>
  <c r="B8" i="60"/>
  <c r="B8" i="139"/>
  <c r="B8" i="199"/>
  <c r="B8" i="62"/>
  <c r="B8" i="71"/>
  <c r="B8" i="45"/>
  <c r="B8" i="100"/>
  <c r="B8" i="149"/>
  <c r="B8" i="30"/>
  <c r="B8" i="103"/>
  <c r="B8" i="122"/>
  <c r="B8" i="156"/>
  <c r="B8" i="174"/>
  <c r="B8" i="18"/>
  <c r="B8" i="132"/>
  <c r="B8" i="4"/>
  <c r="B8" i="43"/>
  <c r="B8" i="52"/>
  <c r="B8" i="8"/>
  <c r="B8" i="162"/>
  <c r="B8" i="24"/>
  <c r="F109" i="1"/>
  <c r="B8" i="82"/>
  <c r="B8" i="89"/>
  <c r="B8" i="143"/>
  <c r="B8" i="72"/>
  <c r="B8" i="75"/>
  <c r="B8" i="201"/>
  <c r="B8" i="63"/>
  <c r="B8" i="105"/>
  <c r="B8" i="160"/>
  <c r="B8" i="129"/>
  <c r="B8" i="135"/>
  <c r="B8" i="202"/>
  <c r="B8" i="114"/>
  <c r="B8" i="88"/>
  <c r="B8" i="206"/>
  <c r="B8" i="120"/>
  <c r="B8" i="40"/>
  <c r="B8" i="20"/>
  <c r="B8" i="115"/>
  <c r="B8" i="6"/>
  <c r="F85" i="1"/>
  <c r="F79" i="1"/>
  <c r="B8" i="165"/>
  <c r="B8" i="54"/>
  <c r="B8" i="125"/>
  <c r="B8" i="98"/>
  <c r="B5" i="200"/>
  <c r="B8" i="200"/>
  <c r="F161" i="1" l="1"/>
  <c r="F193" i="1"/>
  <c r="F49" i="1"/>
  <c r="F47" i="1"/>
  <c r="E166" i="1"/>
  <c r="B9" i="254"/>
  <c r="F199" i="1"/>
  <c r="B8" i="94"/>
  <c r="B8" i="46"/>
  <c r="F83" i="1"/>
  <c r="F135" i="1"/>
  <c r="E94" i="1"/>
  <c r="F94" i="1" s="1"/>
  <c r="B8" i="90"/>
  <c r="B8" i="161"/>
  <c r="E167" i="1"/>
  <c r="F167" i="1" s="1"/>
  <c r="B8" i="58"/>
  <c r="B8" i="109"/>
  <c r="F36" i="1"/>
  <c r="B8" i="155"/>
  <c r="F54" i="1"/>
  <c r="F71" i="1"/>
  <c r="F126" i="1"/>
  <c r="F197" i="1"/>
  <c r="B8" i="17"/>
  <c r="B8" i="249"/>
  <c r="E111" i="1"/>
  <c r="F111" i="1" s="1"/>
  <c r="E62" i="1"/>
  <c r="F62" i="1" s="1"/>
  <c r="E113" i="1"/>
  <c r="F113" i="1" s="1"/>
  <c r="F76" i="1"/>
  <c r="F123" i="1"/>
  <c r="F166" i="1"/>
  <c r="F56" i="1"/>
  <c r="F99" i="1"/>
  <c r="F155" i="1"/>
  <c r="B8" i="33"/>
  <c r="B8" i="15"/>
  <c r="F132" i="1"/>
  <c r="B9" i="47"/>
  <c r="B8" i="205"/>
  <c r="B8" i="260"/>
  <c r="F10" i="1"/>
  <c r="E29" i="1"/>
  <c r="F29" i="1" s="1"/>
  <c r="B8" i="217"/>
  <c r="B8" i="28"/>
  <c r="B8" i="97"/>
  <c r="F177" i="1"/>
  <c r="B8" i="66"/>
  <c r="B8" i="79"/>
  <c r="B8" i="118"/>
  <c r="F13" i="1"/>
  <c r="B8" i="112"/>
  <c r="E115" i="1"/>
  <c r="F115" i="1" s="1"/>
  <c r="F59" i="1"/>
  <c r="B8" i="7"/>
  <c r="E142" i="1"/>
  <c r="F142" i="1" s="1"/>
  <c r="E127" i="1"/>
  <c r="F127" i="1" s="1"/>
  <c r="B8" i="56"/>
  <c r="F98" i="1"/>
  <c r="F130" i="1"/>
  <c r="B8" i="227"/>
  <c r="E120" i="1"/>
  <c r="F120" i="1" s="1"/>
  <c r="E34" i="1"/>
  <c r="E205" i="1" s="1"/>
  <c r="F63" i="1"/>
  <c r="F181" i="1"/>
  <c r="B8" i="157"/>
  <c r="E160" i="1"/>
  <c r="F160" i="1" s="1"/>
  <c r="B8" i="164"/>
  <c r="B8" i="211"/>
  <c r="B8" i="235"/>
  <c r="B8" i="246"/>
  <c r="E140" i="1"/>
  <c r="F140" i="1" s="1"/>
  <c r="F87" i="1"/>
  <c r="B8" i="263"/>
  <c r="B8" i="194"/>
  <c r="B8" i="195"/>
  <c r="F67" i="1"/>
  <c r="F92" i="1"/>
  <c r="F184" i="1"/>
  <c r="B8" i="67"/>
  <c r="B9" i="108"/>
  <c r="F64" i="1"/>
  <c r="B8" i="2"/>
  <c r="F31" i="1"/>
  <c r="F73" i="1"/>
  <c r="F139" i="1"/>
  <c r="F180" i="1"/>
  <c r="E95" i="1"/>
  <c r="F95" i="1" s="1"/>
  <c r="B8" i="91"/>
  <c r="B8" i="190"/>
  <c r="E191" i="1"/>
  <c r="F191" i="1" s="1"/>
  <c r="F34" i="1" l="1"/>
  <c r="F206" i="1" s="1"/>
</calcChain>
</file>

<file path=xl/sharedStrings.xml><?xml version="1.0" encoding="utf-8"?>
<sst xmlns="http://schemas.openxmlformats.org/spreadsheetml/2006/main" count="5146" uniqueCount="1558">
  <si>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</si>
  <si>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</si>
  <si>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</si>
  <si>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</si>
  <si>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</si>
  <si>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</si>
  <si>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</si>
  <si>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</si>
  <si>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</si>
  <si>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</si>
  <si>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</si>
  <si>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</si>
  <si>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</si>
  <si>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Agricultural Economics Association of Texas Tech University</t>
  </si>
  <si>
    <t>Agronomy Club</t>
  </si>
  <si>
    <t>Alpha Kappa Psi</t>
  </si>
  <si>
    <t>Alpha Phi Omega</t>
  </si>
  <si>
    <t>Alpha Psi Omega</t>
  </si>
  <si>
    <t>American Chemical Society-Student Affiliates</t>
  </si>
  <si>
    <t>American Institute of Architecture Students</t>
  </si>
  <si>
    <t>American Red Cross Club</t>
  </si>
  <si>
    <t>American Society of Civil Engineers</t>
  </si>
  <si>
    <t>American Society of Mechanical Engineers</t>
  </si>
  <si>
    <t>Arnold Air Society</t>
  </si>
  <si>
    <t>Associated General Contractors of America</t>
  </si>
  <si>
    <t>Association for Women in Communications</t>
  </si>
  <si>
    <t>Association of Chinese Students &amp; Scholars</t>
  </si>
  <si>
    <t>Association of Graphic Artists</t>
  </si>
  <si>
    <t>Association of Students About Service</t>
  </si>
  <si>
    <t>Best Buddies</t>
  </si>
  <si>
    <t>Black Student Association</t>
  </si>
  <si>
    <t>Block and Bridle</t>
  </si>
  <si>
    <t>Campus Crusade for Christ (Tech CRU)</t>
  </si>
  <si>
    <t>Catholic Student Association</t>
  </si>
  <si>
    <t>Chi Alpha Christian Fellowship</t>
  </si>
  <si>
    <t>Chi Rho Fraternity</t>
  </si>
  <si>
    <t>Chi Tau Epsilon</t>
  </si>
  <si>
    <t>Chinese Student Association</t>
  </si>
  <si>
    <t>Circle K International</t>
  </si>
  <si>
    <t>Colleges Against Cancer</t>
  </si>
  <si>
    <t>Collegiate FFA</t>
  </si>
  <si>
    <t>Dance Marathon</t>
  </si>
  <si>
    <t>Engineers Without Borders</t>
  </si>
  <si>
    <t>Eta Omicron Nu</t>
  </si>
  <si>
    <t>Finance Association</t>
  </si>
  <si>
    <t>Food Science Club</t>
  </si>
  <si>
    <t>Formula Society of Automotive Engineers</t>
  </si>
  <si>
    <t>Gamma Beta Phi</t>
  </si>
  <si>
    <t>Geoscience Society</t>
  </si>
  <si>
    <t>Goin' Band from Raiderland</t>
  </si>
  <si>
    <t>Golden Key International Honour Society</t>
  </si>
  <si>
    <t>Greek Wide Student Ministries</t>
  </si>
  <si>
    <t>Hispanic Scholarship Fund</t>
  </si>
  <si>
    <t>Hi-Tech Fashion</t>
  </si>
  <si>
    <t>Horse Judging Team</t>
  </si>
  <si>
    <t>India Student Association</t>
  </si>
  <si>
    <t>Institute of Electrical and Electronics Engineers</t>
  </si>
  <si>
    <t>Institute of Industrial Engineers</t>
  </si>
  <si>
    <t>Institute of Transportation Engineers</t>
  </si>
  <si>
    <t>International Interior Design Association</t>
  </si>
  <si>
    <t>Iota Tau Alpha</t>
  </si>
  <si>
    <t>Kappa Kappa Psi</t>
  </si>
  <si>
    <t>Kinesiology and Athletic Society</t>
  </si>
  <si>
    <t>Knight Raiders Chess Club</t>
  </si>
  <si>
    <t>Knights of Architecture</t>
  </si>
  <si>
    <t>League of United Latin American Citizens</t>
  </si>
  <si>
    <t>Livestock Judging Team</t>
  </si>
  <si>
    <t>Meat Judging Team</t>
  </si>
  <si>
    <t>Meat Science Association</t>
  </si>
  <si>
    <t>Men of God Christian Fraternity</t>
  </si>
  <si>
    <t>Metals Club</t>
  </si>
  <si>
    <t>Mortar Board</t>
  </si>
  <si>
    <t>Muslim Student Association</t>
  </si>
  <si>
    <t>National Science Teachers Association - Student Chapter</t>
  </si>
  <si>
    <t>National Society of Black Engineers</t>
  </si>
  <si>
    <t>Navigators</t>
  </si>
  <si>
    <t>Personal Financial Planning Association</t>
  </si>
  <si>
    <t>Phi Alpha Delta Pre-Law Fraternity</t>
  </si>
  <si>
    <t>Pre-Pharmacy Club</t>
  </si>
  <si>
    <t>Raider Special Olympics Texas Volunteers</t>
  </si>
  <si>
    <t>Lutheran Student Fellowship</t>
  </si>
  <si>
    <t>Mandarin Bible Study Fellowship</t>
  </si>
  <si>
    <t>Meat Animal Evaluation Team</t>
  </si>
  <si>
    <t>Ranch Horse Team</t>
  </si>
  <si>
    <t>Range, Wildlife, and Fisheries Club</t>
  </si>
  <si>
    <t>Rawls College of Business Ambassadors</t>
  </si>
  <si>
    <t>Real Estate Organization</t>
  </si>
  <si>
    <t>RoboRaiders</t>
  </si>
  <si>
    <t>Sabre Flight Drill Team</t>
  </si>
  <si>
    <t>Secular Student Society</t>
  </si>
  <si>
    <t>Sigma Alpha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</si>
  <si>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</si>
  <si>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</si>
  <si>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</si>
  <si>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</si>
  <si>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Physics Students</t>
  </si>
  <si>
    <t>Society of Women Engineers</t>
  </si>
  <si>
    <t>Soil Team</t>
  </si>
  <si>
    <t>Sri Lankan Students' Association</t>
  </si>
  <si>
    <t>Student Agricultural Council</t>
  </si>
  <si>
    <t>Student American Society of Landscape Architects</t>
  </si>
  <si>
    <t>Student Association for Fire Ecology</t>
  </si>
  <si>
    <t>Students for Global Connection</t>
  </si>
  <si>
    <t>Tau Beta Sigma</t>
  </si>
  <si>
    <t>Tau Sigma Delta</t>
  </si>
  <si>
    <t>Tech Advertising Federation</t>
  </si>
  <si>
    <t>Tech Art History Society</t>
  </si>
  <si>
    <t>Tech Artist Society</t>
  </si>
  <si>
    <t>Tech Council on Family Relations</t>
  </si>
  <si>
    <t>Tech Equestrian Team</t>
  </si>
  <si>
    <t>Tech Habitat for Humanity Campus Chapter</t>
  </si>
  <si>
    <t>Tech Horn Society</t>
  </si>
  <si>
    <t>Tech Marketing Association</t>
  </si>
  <si>
    <t>Tech Collegiate Horsemen</t>
  </si>
  <si>
    <t>Tech Pre-Vet Society</t>
  </si>
  <si>
    <t>Tech Retail Association</t>
  </si>
  <si>
    <t>Tech Student Democrats</t>
  </si>
  <si>
    <t>Tech Trumpet Society</t>
  </si>
  <si>
    <t>Texas Society of Professional Engineers</t>
  </si>
  <si>
    <t>Undergrad Research Organization</t>
  </si>
  <si>
    <t>Unidos Por Un Mismo Idioma - Spanish Speaking Society</t>
  </si>
  <si>
    <t>University Dance Company</t>
  </si>
  <si>
    <t>US Green Building Council Student Organization</t>
  </si>
  <si>
    <t>Veterans Association at Texas Tech</t>
  </si>
  <si>
    <t>Vietnamese Student Association</t>
  </si>
  <si>
    <t>Visions of Light Gospel Choir</t>
  </si>
  <si>
    <t>Wesley Foundation at Texas Tech University</t>
  </si>
  <si>
    <t>West Texas Turkish American Student Association</t>
  </si>
  <si>
    <t>Wind Energy Student Association</t>
  </si>
  <si>
    <t>Wool Judging Team</t>
  </si>
  <si>
    <t>Tech Rodeo Association</t>
  </si>
  <si>
    <t>Miscellaneous Funding</t>
  </si>
  <si>
    <t>Contingency Funding</t>
  </si>
  <si>
    <t>Undergraduate Fund Total</t>
  </si>
  <si>
    <t>German Club</t>
  </si>
  <si>
    <t>Pi Tau Sigma</t>
  </si>
  <si>
    <t>Human Sciences Recruiters</t>
  </si>
  <si>
    <t>Agricultural Communicators of Tomorrow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</si>
  <si>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</si>
  <si>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</si>
  <si>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</si>
  <si>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</si>
  <si>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</si>
  <si>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</si>
  <si>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</si>
  <si>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GreekWide Student Ministries</t>
  </si>
  <si>
    <t>InterVarsity Christian Fellowship</t>
  </si>
  <si>
    <t>Mentor Tech Student Organization</t>
  </si>
  <si>
    <t>Sigma Delta Pi</t>
  </si>
  <si>
    <t>Society for Conservation Biology</t>
  </si>
  <si>
    <t>Miscellaneous</t>
  </si>
  <si>
    <t>Ambassadors for Agriculture</t>
  </si>
  <si>
    <t>American Association of Family and Consumer Sciences</t>
  </si>
  <si>
    <t>Anthropology Society</t>
  </si>
  <si>
    <t>RaiderThon - Dance Marathon</t>
  </si>
  <si>
    <t>Court Jesters</t>
  </si>
  <si>
    <t>Delta Sigma Pi</t>
  </si>
  <si>
    <t>Dr. Bernard A. Harris Jr. Pre-Med Society</t>
  </si>
  <si>
    <t>Dr. Bernard A. Harris Jr. Pre-Medical Society</t>
  </si>
  <si>
    <t>Foundation Retreat</t>
  </si>
  <si>
    <t>Generation One</t>
  </si>
  <si>
    <t>Global Architecture Brigade</t>
  </si>
  <si>
    <t>Hillel</t>
  </si>
  <si>
    <t>Pre-Medical Society</t>
  </si>
  <si>
    <t>Roger's Rangers</t>
  </si>
  <si>
    <t>Tech French Club</t>
  </si>
  <si>
    <t xml:space="preserve">Tech French Club </t>
  </si>
  <si>
    <t>Tech Photo Club</t>
  </si>
  <si>
    <t>Silent Raiders</t>
  </si>
  <si>
    <t>Tech Classical Society</t>
  </si>
  <si>
    <t>Tech Horse Judging Team</t>
  </si>
  <si>
    <t>Tech Pre-Pharmacy Club</t>
  </si>
  <si>
    <t>Texas Tech Rodeo Association</t>
  </si>
  <si>
    <t>Soils Team</t>
  </si>
  <si>
    <t>Tech Russian Club</t>
  </si>
  <si>
    <t>Tech Clay Club</t>
  </si>
  <si>
    <t>Human Sciences Ambassadors (formerly Human Sciences Recruiters)</t>
  </si>
  <si>
    <t>Tech Ballroom &amp; Latin Dancing</t>
  </si>
  <si>
    <t>Tech Ducks Unlimited</t>
  </si>
  <si>
    <t>100 Collegiate Men and Women</t>
  </si>
  <si>
    <t xml:space="preserve">100 Collegiate Men and Women </t>
  </si>
  <si>
    <t>American Association of Drilling Engineers</t>
  </si>
  <si>
    <t>American Society of Engineering Management</t>
  </si>
  <si>
    <t>Arabic Club</t>
  </si>
  <si>
    <t xml:space="preserve">Army ROTC </t>
  </si>
  <si>
    <t>Association of Bangladeshi Students and Scholars</t>
  </si>
  <si>
    <t>Association of Fundraising Professionals</t>
  </si>
  <si>
    <t xml:space="preserve">Beta Upsilon Chi </t>
  </si>
  <si>
    <t>Chi Sigma Iota</t>
  </si>
  <si>
    <t>Christians at Tech</t>
  </si>
  <si>
    <t>European Students Association</t>
  </si>
  <si>
    <t>Every Nation Campus Ministries</t>
  </si>
  <si>
    <t>Gamma Sigma Rho</t>
  </si>
  <si>
    <t>Generation TX</t>
  </si>
  <si>
    <t xml:space="preserve">God's Print Ministries </t>
  </si>
  <si>
    <t>Habesha Student's Association</t>
  </si>
  <si>
    <t>High Riders</t>
  </si>
  <si>
    <t xml:space="preserve">Hispanic Student Society </t>
  </si>
  <si>
    <t>Howard Hughes Medical Institute Scholar Service Organization</t>
  </si>
  <si>
    <t>Humans Vs. Zombies</t>
  </si>
  <si>
    <t xml:space="preserve">I am Second at Tech </t>
  </si>
  <si>
    <t>Impact Tech</t>
  </si>
  <si>
    <t>Impact  Tech</t>
  </si>
  <si>
    <t>Intercultural Dialogue Association</t>
  </si>
  <si>
    <t>InterFaith Council</t>
  </si>
  <si>
    <t>Minority Association of Pre-Medical Students</t>
  </si>
  <si>
    <t>Nepal Students Association</t>
  </si>
  <si>
    <t>Persian Student Association</t>
  </si>
  <si>
    <t>Pi Delta Phi</t>
  </si>
  <si>
    <t>Pre-Dental Society</t>
  </si>
  <si>
    <t>Pre-Optometry Professional Society</t>
  </si>
  <si>
    <t>Raider Pilots</t>
  </si>
  <si>
    <t>Raider Special Olympics</t>
  </si>
  <si>
    <t>Ratio Christi</t>
  </si>
  <si>
    <t xml:space="preserve">Rawls College of Business Career Management Center Student Business Council </t>
  </si>
  <si>
    <t>Sigma Iota Epsilon</t>
  </si>
  <si>
    <t>Sigma Omicron Chi</t>
  </si>
  <si>
    <t>Sigma Tau Delta</t>
  </si>
  <si>
    <t>SkyRaiders</t>
  </si>
  <si>
    <t>Society of Environmental Professionals</t>
  </si>
  <si>
    <t>Solar Car Racing Team</t>
  </si>
  <si>
    <t>Tech Feral Cat Coalition</t>
  </si>
  <si>
    <t>Tech Flute Society</t>
  </si>
  <si>
    <t>Tech Gun Club</t>
  </si>
  <si>
    <t>Tech Polo Club</t>
  </si>
  <si>
    <t>Tech Ski &amp; Snowboard</t>
  </si>
  <si>
    <t>Texas State Teachers Association</t>
  </si>
  <si>
    <t xml:space="preserve">Turkish Student Association </t>
  </si>
  <si>
    <t>Vitality Dance Company</t>
  </si>
  <si>
    <t>American Society for Engineering Management</t>
  </si>
  <si>
    <t>Army ROTC</t>
  </si>
  <si>
    <t>Beta Upsilon Chi</t>
  </si>
  <si>
    <t>European Student Association</t>
  </si>
  <si>
    <t xml:space="preserve">Texas State Teachers Association </t>
  </si>
  <si>
    <t xml:space="preserve">Habesha Student's Association </t>
  </si>
  <si>
    <t xml:space="preserve">Howard Hughes Medical Institute Scholar Service Organization </t>
  </si>
  <si>
    <t xml:space="preserve">Humans Vs. Zombies </t>
  </si>
  <si>
    <t xml:space="preserve">I am Secont at Tech </t>
  </si>
  <si>
    <t xml:space="preserve">Lambda Alpha </t>
  </si>
  <si>
    <t>Nepal Student Association</t>
  </si>
  <si>
    <t xml:space="preserve">Pre-Dental </t>
  </si>
  <si>
    <t>Pre- Optometry Professional Society</t>
  </si>
  <si>
    <t>Sky Raiders</t>
  </si>
  <si>
    <t xml:space="preserve">Tech Feral Cat Coalition </t>
  </si>
  <si>
    <t xml:space="preserve">Tech Flute Society </t>
  </si>
  <si>
    <t xml:space="preserve">Tech Gun Club </t>
  </si>
  <si>
    <t>Tech Ballroom and Latin Dancing</t>
  </si>
  <si>
    <t>Turkish Student Association</t>
  </si>
  <si>
    <t>Generation Tx</t>
  </si>
  <si>
    <t>R#</t>
  </si>
  <si>
    <t>X</t>
  </si>
  <si>
    <t>Gay Straight Alliance</t>
  </si>
  <si>
    <t>Polo Club</t>
  </si>
  <si>
    <t>R10291806</t>
  </si>
  <si>
    <t>R10337304</t>
  </si>
  <si>
    <t>R10992266</t>
  </si>
  <si>
    <t>R10291777</t>
  </si>
  <si>
    <t>R10284051</t>
  </si>
  <si>
    <t>R11322918</t>
  </si>
  <si>
    <t>R10394336</t>
  </si>
  <si>
    <t>R10291779</t>
  </si>
  <si>
    <t>R10480458</t>
  </si>
  <si>
    <t>Raider Badminton Club</t>
  </si>
  <si>
    <t>Refer to Miscellaneous Tab</t>
  </si>
  <si>
    <t>Rental of Badminton courts at the Rec</t>
  </si>
  <si>
    <t>Gave FOP to Lindsey Anderson</t>
  </si>
  <si>
    <t>16 to travel to compete in the Barrow Show Judging contest</t>
  </si>
  <si>
    <t>Austin, MN</t>
  </si>
  <si>
    <t>travel application 1400864</t>
  </si>
  <si>
    <t>4 students to travel to attend Texas Section of the</t>
  </si>
  <si>
    <t>ASCE conference</t>
  </si>
  <si>
    <t>9/12-14/2013</t>
  </si>
  <si>
    <t>Dallas, TX</t>
  </si>
  <si>
    <t>travel application 1400869</t>
  </si>
  <si>
    <t>11 to visit various potential employers</t>
  </si>
  <si>
    <t>Dallas, TX 9/18-20/2013</t>
  </si>
  <si>
    <t>travel application 1400874</t>
  </si>
  <si>
    <t>Flint Hills Classic judging competitions</t>
  </si>
  <si>
    <t>16 to travel to compete in the Mid-America Classic and</t>
  </si>
  <si>
    <t>9/19-22/2013</t>
  </si>
  <si>
    <t>Wichita, KS</t>
  </si>
  <si>
    <t>travel application 1400876</t>
  </si>
  <si>
    <t>7 to travel to judge at Amarillo Tri-state Fair</t>
  </si>
  <si>
    <t>travel application 1400877</t>
  </si>
  <si>
    <t xml:space="preserve">16 to travel to compete at Tulsa State Fair and </t>
  </si>
  <si>
    <t>state Fair of Texas for Livestock Judging Contests</t>
  </si>
  <si>
    <t>10/4-8/2013</t>
  </si>
  <si>
    <t>travel application 1400879</t>
  </si>
  <si>
    <t>7 to compete in the American Royal Livestock Judging</t>
  </si>
  <si>
    <t>Contest</t>
  </si>
  <si>
    <t>10/29/2013-11/3/13</t>
  </si>
  <si>
    <t>travel application 1400888</t>
  </si>
  <si>
    <t>16 to compete at the North American International</t>
  </si>
  <si>
    <t>Livestock Exposition Judging Contest</t>
  </si>
  <si>
    <t>11/13-19/2013</t>
  </si>
  <si>
    <t>travel application 1400889</t>
  </si>
  <si>
    <t>XX</t>
  </si>
  <si>
    <t>XXX</t>
  </si>
  <si>
    <t>Conference Registration - Kristen True</t>
  </si>
  <si>
    <t>Farmers Fight Conference</t>
  </si>
  <si>
    <t>Paid with Pcard</t>
  </si>
  <si>
    <t>Conference Registration -Kelli Neuman</t>
  </si>
  <si>
    <t>5 to travel to compete in H Hend Reichert Celebration</t>
  </si>
  <si>
    <t>Judging Contest</t>
  </si>
  <si>
    <t>Fort Worth, TX</t>
  </si>
  <si>
    <t>9/1-3/2013</t>
  </si>
  <si>
    <t>travel application 1401510</t>
  </si>
  <si>
    <t>voucher submitted 9/16/2013</t>
  </si>
  <si>
    <t>Tech Swim Club</t>
  </si>
  <si>
    <t>American Medical Women's Association</t>
  </si>
  <si>
    <t>6 to travel to State of Texas Fair</t>
  </si>
  <si>
    <t>09/28-29/2013</t>
  </si>
  <si>
    <t>travel application 1401554</t>
  </si>
  <si>
    <t>Printing Charges</t>
  </si>
  <si>
    <t>HSC Printing Center</t>
  </si>
  <si>
    <t>Gave FOP to Lisa Card</t>
  </si>
  <si>
    <t>4 to travel to participate in the Region IV Soils Judging</t>
  </si>
  <si>
    <t>10/13-18/2013</t>
  </si>
  <si>
    <t>Fayetteville, AR</t>
  </si>
  <si>
    <t>Travel application 1401580</t>
  </si>
  <si>
    <t>09/4-11/2013</t>
  </si>
  <si>
    <t>Harold Van Schaik - Speaker</t>
  </si>
  <si>
    <t>Req. 43415961</t>
  </si>
  <si>
    <t>TechBuy</t>
  </si>
  <si>
    <t>Recruiting Tshirts - Advanced Graphix</t>
  </si>
  <si>
    <t>Req#43418779</t>
  </si>
  <si>
    <t>Lapel Pins - Scarborough Specialties</t>
  </si>
  <si>
    <t>Req# 43419583</t>
  </si>
  <si>
    <t>15 to compete at Redlands Community College</t>
  </si>
  <si>
    <t>IHSA Show</t>
  </si>
  <si>
    <t>El Reno, OK</t>
  </si>
  <si>
    <t>9/21-22/2013</t>
  </si>
  <si>
    <t>travel application 1401784</t>
  </si>
  <si>
    <t xml:space="preserve">Students to travel to Fall Tech College Democrats </t>
  </si>
  <si>
    <t>Convention</t>
  </si>
  <si>
    <t>9/27-29/2013</t>
  </si>
  <si>
    <t>17 to compete at Tulane University</t>
  </si>
  <si>
    <t>New Orleans, LA</t>
  </si>
  <si>
    <t>10/3-6/2013</t>
  </si>
  <si>
    <t>Travel application 1402145</t>
  </si>
  <si>
    <t>4 students to travel to Texas State Fair to participate in</t>
  </si>
  <si>
    <t>Ag Awareness Day Recruitment Event</t>
  </si>
  <si>
    <t>10/7-8/2013</t>
  </si>
  <si>
    <t>Travel application 1402147</t>
  </si>
  <si>
    <t>Chemical Engineering Car Team</t>
  </si>
  <si>
    <t>voucher filed 09/26/2013</t>
  </si>
  <si>
    <t>Printing Expenses</t>
  </si>
  <si>
    <t>HSC</t>
  </si>
  <si>
    <t>voucher filed 10/1/2013</t>
  </si>
  <si>
    <t>x</t>
  </si>
  <si>
    <t>Hotel for four speakers attending Metals Symposium</t>
  </si>
  <si>
    <t>10/4-5/2013</t>
  </si>
  <si>
    <t>Req. 43882882</t>
  </si>
  <si>
    <t>Registered Fall 2013</t>
  </si>
  <si>
    <t>Gave FOP to Lisa</t>
  </si>
  <si>
    <t>Travel application 1403596</t>
  </si>
  <si>
    <t>voucher filed 10/7/2013</t>
  </si>
  <si>
    <t>2 to travel to Alumni Event in San Antonio, TX</t>
  </si>
  <si>
    <t>11/13-14/2013</t>
  </si>
  <si>
    <t>travel application 1403635</t>
  </si>
  <si>
    <t>Eloquent Raiders</t>
  </si>
  <si>
    <t>R10328157</t>
  </si>
  <si>
    <t>R10356058</t>
  </si>
  <si>
    <t>Recruiting tshirts - Scarborough</t>
  </si>
  <si>
    <t>Req.44061517</t>
  </si>
  <si>
    <t xml:space="preserve">5 to Compete at 17th Annual Texas Collegiate </t>
  </si>
  <si>
    <t>Championship</t>
  </si>
  <si>
    <t>Houston, TX</t>
  </si>
  <si>
    <t>11/8-10/2013</t>
  </si>
  <si>
    <t>Travel application 1403882</t>
  </si>
  <si>
    <t>R10430916</t>
  </si>
  <si>
    <t>R10475240</t>
  </si>
  <si>
    <t>R10653348</t>
  </si>
  <si>
    <t>Airfare/speaker fee for Robert Ebendorf</t>
  </si>
  <si>
    <t>Speaker - Metals Symposium on 10/4-5/2013</t>
  </si>
  <si>
    <t>Req. 44119056</t>
  </si>
  <si>
    <t>Airfare/speaker fee for Anya Kivarkas</t>
  </si>
  <si>
    <t>Req. 44119662</t>
  </si>
  <si>
    <t>National Association of Teachers of Singing at Tech</t>
  </si>
  <si>
    <t xml:space="preserve">National Association of Teachers of Singing at Tech </t>
  </si>
  <si>
    <t>Kent R Hance Chapel Rental</t>
  </si>
  <si>
    <t>Event #E28774</t>
  </si>
  <si>
    <t>Emailed contracts with FOP to Makel Simms</t>
  </si>
  <si>
    <t>Event #E28775</t>
  </si>
  <si>
    <t>Event #E28776</t>
  </si>
  <si>
    <t>Event #E28777</t>
  </si>
  <si>
    <t>Event #E28778</t>
  </si>
  <si>
    <t>Event #E28779</t>
  </si>
  <si>
    <t>Event #E28780</t>
  </si>
  <si>
    <t>Event #E28781</t>
  </si>
  <si>
    <t>Event #E28782</t>
  </si>
  <si>
    <t>Event #E28783</t>
  </si>
  <si>
    <t>Event #E28784</t>
  </si>
  <si>
    <t>Event #E28785</t>
  </si>
  <si>
    <t>Gave FOP to Makel Simms</t>
  </si>
  <si>
    <t>voucher filed 10/15/2013</t>
  </si>
  <si>
    <t xml:space="preserve">2 students to travel to CAST Conference </t>
  </si>
  <si>
    <t>11/7-9/2013</t>
  </si>
  <si>
    <t>11 students to travel to Tampa, FL</t>
  </si>
  <si>
    <t>Meet with various real estate developers</t>
  </si>
  <si>
    <t>10/16-19/2013</t>
  </si>
  <si>
    <t>Travel application 1404320</t>
  </si>
  <si>
    <t>Sigma Alpha National Convention</t>
  </si>
  <si>
    <t>10/16-20/2013</t>
  </si>
  <si>
    <t>San Diego, CA</t>
  </si>
  <si>
    <t>Travel application 1404323</t>
  </si>
  <si>
    <t>30 members - chapter retreat</t>
  </si>
  <si>
    <t>Ruidoso, NM</t>
  </si>
  <si>
    <t>10/25-27/2013</t>
  </si>
  <si>
    <t>Travel application 1404327</t>
  </si>
  <si>
    <t xml:space="preserve">2 to travel to National FFA Convention to facilitate </t>
  </si>
  <si>
    <t>National FFA Livestock CDE contest</t>
  </si>
  <si>
    <t>Louiseville, KY</t>
  </si>
  <si>
    <t>10/29-11/3/2013</t>
  </si>
  <si>
    <t>travel application 1404356</t>
  </si>
  <si>
    <t>16 students to scrimmage</t>
  </si>
  <si>
    <t xml:space="preserve">Canyon, TX </t>
  </si>
  <si>
    <t>travel application 1404363</t>
  </si>
  <si>
    <t>18 students to compete</t>
  </si>
  <si>
    <t>South Asian Student Association</t>
  </si>
  <si>
    <t>Reimbursement of Recruiting Items</t>
  </si>
  <si>
    <t>Direct Pay</t>
  </si>
  <si>
    <t>IDT18835</t>
  </si>
  <si>
    <t>Reimbursement - printing, recruiting items, advertising,</t>
  </si>
  <si>
    <t>office supplies</t>
  </si>
  <si>
    <t>IDT18918</t>
  </si>
  <si>
    <t>R10924456</t>
  </si>
  <si>
    <t>R10322374</t>
  </si>
  <si>
    <t>Reimbursement for recruiting tshirts</t>
  </si>
  <si>
    <t>IDT18919</t>
  </si>
  <si>
    <t>La Ventana Advertising</t>
  </si>
  <si>
    <t>Gave FOP to Dawn Zuerker/Susan Peterson</t>
  </si>
  <si>
    <t>Tablecloth - Scarborough Specialties</t>
  </si>
  <si>
    <t>Req.44278211</t>
  </si>
  <si>
    <t>R10471259</t>
  </si>
  <si>
    <t>R10409187</t>
  </si>
  <si>
    <t>R10304935</t>
  </si>
  <si>
    <t>R10467473</t>
  </si>
  <si>
    <t>R10322365</t>
  </si>
  <si>
    <t>R10000279</t>
  </si>
  <si>
    <t>R10314255</t>
  </si>
  <si>
    <t>R10352844</t>
  </si>
  <si>
    <t>R10359744</t>
  </si>
  <si>
    <t>R10419054</t>
  </si>
  <si>
    <t>R10341572</t>
  </si>
  <si>
    <t>R10370093</t>
  </si>
  <si>
    <t>R10348661</t>
  </si>
  <si>
    <t>R10325009</t>
  </si>
  <si>
    <t>R10363325</t>
  </si>
  <si>
    <t>R11030307</t>
  </si>
  <si>
    <t>R10356247</t>
  </si>
  <si>
    <t>R10366705</t>
  </si>
  <si>
    <t>R10464810</t>
  </si>
  <si>
    <t>R10355800</t>
  </si>
  <si>
    <t>R10396524</t>
  </si>
  <si>
    <t>R10467360</t>
  </si>
  <si>
    <t>R11334059</t>
  </si>
  <si>
    <t>R10356439</t>
  </si>
  <si>
    <t>R10328155</t>
  </si>
  <si>
    <t>R10423765</t>
  </si>
  <si>
    <t>R11333979</t>
  </si>
  <si>
    <t>R10359492</t>
  </si>
  <si>
    <t>R10488302</t>
  </si>
  <si>
    <t>R11157894</t>
  </si>
  <si>
    <t>R10314989</t>
  </si>
  <si>
    <t>R10440522</t>
  </si>
  <si>
    <t>R11319267</t>
  </si>
  <si>
    <t>R10410672</t>
  </si>
  <si>
    <t>R10466652</t>
  </si>
  <si>
    <t>R10993298</t>
  </si>
  <si>
    <t>R10343797</t>
  </si>
  <si>
    <t>R11149845</t>
  </si>
  <si>
    <t>R11334054</t>
  </si>
  <si>
    <t>R10390196</t>
  </si>
  <si>
    <t>R11002187</t>
  </si>
  <si>
    <t>R10486836</t>
  </si>
  <si>
    <t>R11319113</t>
  </si>
  <si>
    <t>R10393707</t>
  </si>
  <si>
    <t>R10294982</t>
  </si>
  <si>
    <t>R10324650</t>
  </si>
  <si>
    <t>R10290043</t>
  </si>
  <si>
    <t>R11065808</t>
  </si>
  <si>
    <t>R10355781</t>
  </si>
  <si>
    <t>R10419138</t>
  </si>
  <si>
    <t>R10997848</t>
  </si>
  <si>
    <t>R10318028</t>
  </si>
  <si>
    <t>R10310723</t>
  </si>
  <si>
    <t>R10488303</t>
  </si>
  <si>
    <t>R10284101</t>
  </si>
  <si>
    <t>R11323167</t>
  </si>
  <si>
    <t>R10364095</t>
  </si>
  <si>
    <t>R10291782</t>
  </si>
  <si>
    <t>R10356112</t>
  </si>
  <si>
    <t>R10319810</t>
  </si>
  <si>
    <t>R10284614</t>
  </si>
  <si>
    <t>Travel Voucher filed 10/18/2013</t>
  </si>
  <si>
    <t>21 to compete at Eastern National Conference</t>
  </si>
  <si>
    <t>Wyalusing, PA</t>
  </si>
  <si>
    <t>10/1-7/2013</t>
  </si>
  <si>
    <t>travel application 1404626</t>
  </si>
  <si>
    <t>voucher filed 10/18/2013</t>
  </si>
  <si>
    <t>canceled 10/18/2013 per advisor</t>
  </si>
  <si>
    <t>R10311197</t>
  </si>
  <si>
    <t>R11303852</t>
  </si>
  <si>
    <t>R10379439</t>
  </si>
  <si>
    <t>R10390732</t>
  </si>
  <si>
    <t>R10336358</t>
  </si>
  <si>
    <t>R10345526</t>
  </si>
  <si>
    <t>R10507952</t>
  </si>
  <si>
    <t>R10939322</t>
  </si>
  <si>
    <t>R10284617</t>
  </si>
  <si>
    <t>R11307985</t>
  </si>
  <si>
    <t>R10345525</t>
  </si>
  <si>
    <t>R11320237</t>
  </si>
  <si>
    <t>R10414916</t>
  </si>
  <si>
    <t>R10314828</t>
  </si>
  <si>
    <t>R10443209</t>
  </si>
  <si>
    <t>R10375129</t>
  </si>
  <si>
    <t>R10305288</t>
  </si>
  <si>
    <t>R10291783</t>
  </si>
  <si>
    <t>R10334377</t>
  </si>
  <si>
    <t>R10301395</t>
  </si>
  <si>
    <t>R10403925</t>
  </si>
  <si>
    <t>R10311515</t>
  </si>
  <si>
    <t>R10490784</t>
  </si>
  <si>
    <t>R10463558</t>
  </si>
  <si>
    <t>R10284053</t>
  </si>
  <si>
    <t>R10443387</t>
  </si>
  <si>
    <t>R10363328</t>
  </si>
  <si>
    <t>R10343798</t>
  </si>
  <si>
    <t>R11306018</t>
  </si>
  <si>
    <t>R11066982</t>
  </si>
  <si>
    <t>R10393710</t>
  </si>
  <si>
    <t>R11337026</t>
  </si>
  <si>
    <t>R10328156</t>
  </si>
  <si>
    <t>R10400610</t>
  </si>
  <si>
    <t>R10990910</t>
  </si>
  <si>
    <t>R11018822</t>
  </si>
  <si>
    <t>R10390203</t>
  </si>
  <si>
    <t>R11184426</t>
  </si>
  <si>
    <t>R11329603</t>
  </si>
  <si>
    <t>R10000484</t>
  </si>
  <si>
    <t>R10354088</t>
  </si>
  <si>
    <t>R10366841</t>
  </si>
  <si>
    <t>R10375113</t>
  </si>
  <si>
    <t>R11318672</t>
  </si>
  <si>
    <t>R10284060</t>
  </si>
  <si>
    <t>balance sent to org October 2013</t>
  </si>
  <si>
    <t>Airfare/speaker fee for Cappy Counard</t>
  </si>
  <si>
    <t>Req. 44412541</t>
  </si>
  <si>
    <t>Airfare/speaker fee for Sarah Perkins</t>
  </si>
  <si>
    <t>travel application 1404761</t>
  </si>
  <si>
    <t>Larry Zalkind - Speaker</t>
  </si>
  <si>
    <t>Req. 44420012</t>
  </si>
  <si>
    <t>4 students to travel to Norman, OK</t>
  </si>
  <si>
    <t>to play in the PEP band at the OU football game</t>
  </si>
  <si>
    <t>10/26-27/2013</t>
  </si>
  <si>
    <t>travel application 1404765</t>
  </si>
  <si>
    <t>2 students to help host the National FFA  Agricultural</t>
  </si>
  <si>
    <t>Communications contest</t>
  </si>
  <si>
    <t>10/28/2013-11/1/2013</t>
  </si>
  <si>
    <t>Travel application 1404766</t>
  </si>
  <si>
    <t>21 to compete at International Competition</t>
  </si>
  <si>
    <t>Dakota City, NE</t>
  </si>
  <si>
    <t>11/11-18/2013</t>
  </si>
  <si>
    <t>travel application  1404784</t>
  </si>
  <si>
    <t>-</t>
  </si>
  <si>
    <t>21 to compete at American Royale</t>
  </si>
  <si>
    <t>Omaha, NE</t>
  </si>
  <si>
    <t>10/14-21/2013</t>
  </si>
  <si>
    <t>travel application 1404883</t>
  </si>
  <si>
    <t xml:space="preserve">21 to compete at Cargill High Plains </t>
  </si>
  <si>
    <t>Friona, TX</t>
  </si>
  <si>
    <t>10/28-11/3/2013</t>
  </si>
  <si>
    <t>travel application 1404884</t>
  </si>
  <si>
    <t>Req. 44416369</t>
  </si>
  <si>
    <t>voucher filed 10/23/2013</t>
  </si>
  <si>
    <t>15 students to compete at OU</t>
  </si>
  <si>
    <t>Norman, OK</t>
  </si>
  <si>
    <t>11/1-3/2013</t>
  </si>
  <si>
    <t>Travel application 1405043</t>
  </si>
  <si>
    <t xml:space="preserve">9 students to visit various museums </t>
  </si>
  <si>
    <t>Santa Fe, NM</t>
  </si>
  <si>
    <t>travel application 1405045</t>
  </si>
  <si>
    <t>8 students attending the 75th Annual National</t>
  </si>
  <si>
    <t>Council on Family Relations Conference</t>
  </si>
  <si>
    <t xml:space="preserve">San Antonio, TX </t>
  </si>
  <si>
    <t>11/5-9/2013</t>
  </si>
  <si>
    <t>2 to attend District 23 Fall Conference for Toastmasters</t>
  </si>
  <si>
    <t>International</t>
  </si>
  <si>
    <t>10/18-20/2013</t>
  </si>
  <si>
    <t>travel application 1405053</t>
  </si>
  <si>
    <t>17 to attend 2013 AiCHe Student Nationals</t>
  </si>
  <si>
    <t>11/1-4/2013</t>
  </si>
  <si>
    <t>San Fransisco, CA</t>
  </si>
  <si>
    <t>Travel application 1405059</t>
  </si>
  <si>
    <t>IDT19023</t>
  </si>
  <si>
    <t>Reimbursement of recruiting tshirts</t>
  </si>
  <si>
    <t xml:space="preserve">Reimbursement of purchase of DVD - documentary of </t>
  </si>
  <si>
    <t>"The Anonymous People" to be presented to the student</t>
  </si>
  <si>
    <t>body on November 10, 2013 at 6:30 p.m. in the SUB</t>
  </si>
  <si>
    <t>Ballroom</t>
  </si>
  <si>
    <t>IDT19033</t>
  </si>
  <si>
    <t>IDT19032</t>
  </si>
  <si>
    <t>Recruiting Tshirts</t>
  </si>
  <si>
    <t>Advanced Graphix</t>
  </si>
  <si>
    <t>Req.44541132</t>
  </si>
  <si>
    <t>24 students to represent TTU in the Texas Southern</t>
  </si>
  <si>
    <t>University Gospel Choir Festival and sing at a church</t>
  </si>
  <si>
    <t>Sunday monring</t>
  </si>
  <si>
    <t>travel application 1405449</t>
  </si>
  <si>
    <t>New Mexico Texas Coaches - Charter</t>
  </si>
  <si>
    <t>Req. 44670771</t>
  </si>
  <si>
    <t>voucher filed 10/29/2013</t>
  </si>
  <si>
    <t>R10310722</t>
  </si>
  <si>
    <t>Merket Rental Fees - Event #E29193 (Dia de los Muertos)</t>
  </si>
  <si>
    <t>26 students to participate in the 1st Annual Collegiate</t>
  </si>
  <si>
    <t>tailgate fellowhip, netowrking with TCU,  UNT, SMU</t>
  </si>
  <si>
    <t>and Baylor University</t>
  </si>
  <si>
    <t>11/16-17/2013</t>
  </si>
  <si>
    <t>travel application 1405597</t>
  </si>
  <si>
    <t>6 to attend the AQHA World Show &amp; Compete in</t>
  </si>
  <si>
    <t>Oklahoma City, OK</t>
  </si>
  <si>
    <t>11/15-22/2013</t>
  </si>
  <si>
    <t>travel application 1405603</t>
  </si>
  <si>
    <t xml:space="preserve">Ballroom (the total original amount should have been </t>
  </si>
  <si>
    <t>$349 instead of $249</t>
  </si>
  <si>
    <t xml:space="preserve">supplement to previous Reimbursement of purchase </t>
  </si>
  <si>
    <t xml:space="preserve">of DVD - documentary of </t>
  </si>
  <si>
    <t>IDT 19087</t>
  </si>
  <si>
    <t>Reimbursement of polos</t>
  </si>
  <si>
    <t>IDT 19088</t>
  </si>
  <si>
    <t>Reimbursement of Recruiting tshirts</t>
  </si>
  <si>
    <t>DirectPay</t>
  </si>
  <si>
    <t>IDT19091</t>
  </si>
  <si>
    <t>Reimbursement of parking lot fee</t>
  </si>
  <si>
    <t>Reimbursement of supplies for badminton session for kids</t>
  </si>
  <si>
    <t>IDT19092</t>
  </si>
  <si>
    <t>R10390592</t>
  </si>
  <si>
    <t>Amarillo, TX</t>
  </si>
  <si>
    <t>Zombie Day tshirts</t>
  </si>
  <si>
    <t>Req. 44771672</t>
  </si>
  <si>
    <t>Conference Registrations for Annual PAD Conference</t>
  </si>
  <si>
    <t>and Mock Trial Competitions</t>
  </si>
  <si>
    <t>Washington, D.C.</t>
  </si>
  <si>
    <t>11/11-17/2013</t>
  </si>
  <si>
    <t>voucher filed 11/05/2013</t>
  </si>
  <si>
    <t>6 to travel to nationals to compete</t>
  </si>
  <si>
    <t>10/11-18/2013</t>
  </si>
  <si>
    <t>Columbus, OH</t>
  </si>
  <si>
    <t>travel application 1406110</t>
  </si>
  <si>
    <t>10/25-26/2013</t>
  </si>
  <si>
    <t>Travel applications 1404317 &amp; 1406170 (supplement for airfare only)</t>
  </si>
  <si>
    <t>ICC Rental for Spanish Spelling Bee Championship</t>
  </si>
  <si>
    <t>Gave FOP to Christi Felton</t>
  </si>
  <si>
    <t>African Student Organization</t>
  </si>
  <si>
    <t>20 to attend ASO Weekend</t>
  </si>
  <si>
    <t>Huntsville, TX</t>
  </si>
  <si>
    <t>11/22-24/2013</t>
  </si>
  <si>
    <t>IDT19093</t>
  </si>
  <si>
    <t>12/26-31/2013</t>
  </si>
  <si>
    <t>Lubbock, TX</t>
  </si>
  <si>
    <t>Travel application 1406436</t>
  </si>
  <si>
    <t>WITHDRAWING ORG FROM UNIVERSITY</t>
  </si>
  <si>
    <t>R10363326</t>
  </si>
  <si>
    <t>Egyptian Student Association</t>
  </si>
  <si>
    <t>R10311423</t>
  </si>
  <si>
    <t>Reimbursement of conference registration fees</t>
  </si>
  <si>
    <t>IDT 19289</t>
  </si>
  <si>
    <t>Reimbursement of printing expenses</t>
  </si>
  <si>
    <t xml:space="preserve">Direct Pay </t>
  </si>
  <si>
    <t>IDT19290</t>
  </si>
  <si>
    <t xml:space="preserve">Reimbursement for recruiting shirts and printing </t>
  </si>
  <si>
    <t>expenses</t>
  </si>
  <si>
    <t>IDT19291</t>
  </si>
  <si>
    <t>Payment to Bobby Akinboro for headshots</t>
  </si>
  <si>
    <t>EOPS Transaction #0021982</t>
  </si>
  <si>
    <t>5 to travel to German Sausage Festival</t>
  </si>
  <si>
    <t>New Braunfels, TX</t>
  </si>
  <si>
    <t>11/08-10/2013</t>
  </si>
  <si>
    <t>travel application 1406616</t>
  </si>
  <si>
    <t>5 students to attend fall regional NSBE Conference</t>
  </si>
  <si>
    <t>travel application 1406621</t>
  </si>
  <si>
    <t>15 student to compete at Tulane University (rescheduled from 10/3-6/2013)</t>
  </si>
  <si>
    <t>11/21-25/2013</t>
  </si>
  <si>
    <t>travel application 1406622</t>
  </si>
  <si>
    <t>Reimbursement of office supplies and rental fees</t>
  </si>
  <si>
    <t>IDT19365</t>
  </si>
  <si>
    <t>South Asian Students Association</t>
  </si>
  <si>
    <t>IDT19369</t>
  </si>
  <si>
    <t>Reimbursement of Conference Registrations</t>
  </si>
  <si>
    <t>IDT19371</t>
  </si>
  <si>
    <t>Refer to Organization Tab</t>
  </si>
  <si>
    <t>Reimbursement of postage and copying/printing</t>
  </si>
  <si>
    <t>IDT19373</t>
  </si>
  <si>
    <t xml:space="preserve">15 to attend PFPA Conference </t>
  </si>
  <si>
    <t>Orlando, FL</t>
  </si>
  <si>
    <t>10/18-22/2013</t>
  </si>
  <si>
    <t>travel application 1406807</t>
  </si>
  <si>
    <t>voucher filed 11/14/2013</t>
  </si>
  <si>
    <t>4 to attend Charles Schwab Impact conference</t>
  </si>
  <si>
    <t>11/10-13/2013</t>
  </si>
  <si>
    <t>travel application 1406809</t>
  </si>
  <si>
    <t>15 to attend a cultural event</t>
  </si>
  <si>
    <t xml:space="preserve">Austin, TX </t>
  </si>
  <si>
    <t>travel application 1406810</t>
  </si>
  <si>
    <t>20 students to attend retreat</t>
  </si>
  <si>
    <t>Buffalo Springs Lake/Lubbock County, Texas</t>
  </si>
  <si>
    <t>11/23-24/2013</t>
  </si>
  <si>
    <t>travel application 1406811</t>
  </si>
  <si>
    <t>Hotel for Guest Professional - Aristade Brown</t>
  </si>
  <si>
    <t>Req. 45238771</t>
  </si>
  <si>
    <t>voucher filed 11/12/2013</t>
  </si>
  <si>
    <t>Kansas City, MO</t>
  </si>
  <si>
    <t>Tulsa, OK &amp; Dallas, TX</t>
  </si>
  <si>
    <t>Louisville, KY</t>
  </si>
  <si>
    <t>see below</t>
  </si>
  <si>
    <t xml:space="preserve">Hotel and Airfare for TA's above for Louisville, </t>
  </si>
  <si>
    <t>Dallas, Tulsa, Kansas City</t>
  </si>
  <si>
    <t>Travel Advance Card</t>
  </si>
  <si>
    <t>application canceled 11/19/2013</t>
  </si>
  <si>
    <t>R11350310</t>
  </si>
  <si>
    <t>R11350388</t>
  </si>
  <si>
    <t>Processed via DirectPay (Travel Advance Card)</t>
  </si>
  <si>
    <t>IDT19428</t>
  </si>
  <si>
    <t>travel application 1407355</t>
  </si>
  <si>
    <t>voucher filed 11/21/2013</t>
  </si>
  <si>
    <t>Arirang TECH-kwondo Club</t>
  </si>
  <si>
    <t>Building Blocks of Law</t>
  </si>
  <si>
    <t>Association of Information Technology Professionals</t>
  </si>
  <si>
    <t xml:space="preserve"> X</t>
  </si>
  <si>
    <t>voucher submitted 11/25/2013</t>
  </si>
  <si>
    <t>11 students to attend ASCE Steel Bridge Competition</t>
  </si>
  <si>
    <t>Texas-Mexico Regional Conference</t>
  </si>
  <si>
    <t>Arlington, TX</t>
  </si>
  <si>
    <t>1/17-19/2014</t>
  </si>
  <si>
    <t>travel application 1407532</t>
  </si>
  <si>
    <t>Reimbursement of Recruiting Items, Copying/Printing</t>
  </si>
  <si>
    <t>Reimbursement of Postage</t>
  </si>
  <si>
    <t>IDT19587</t>
  </si>
  <si>
    <t>Zombie Day Run tshirts</t>
  </si>
  <si>
    <t>Req. 45500562</t>
  </si>
  <si>
    <t>Guest Speaker Fee - Aristide Brown</t>
  </si>
  <si>
    <t>Req. 45502379</t>
  </si>
  <si>
    <t>Req. 45502814</t>
  </si>
  <si>
    <t xml:space="preserve">NO LONGER AN ORG </t>
  </si>
  <si>
    <t>Personal Financial Planning Assc.</t>
  </si>
  <si>
    <t>voucher filed 11/26/2013</t>
  </si>
  <si>
    <t>vouchers filed 11/26/2013</t>
  </si>
  <si>
    <t>canceled per Moriah 11/26/2013</t>
  </si>
  <si>
    <t>Reimbursement for recruiting shirts</t>
  </si>
  <si>
    <t>IDT 19602</t>
  </si>
  <si>
    <t>IDT19601</t>
  </si>
  <si>
    <t>voucher filed 11/27/2013</t>
  </si>
  <si>
    <t xml:space="preserve">Egyptian Student Association </t>
  </si>
  <si>
    <t>R11352126</t>
  </si>
  <si>
    <t>Reimbursement of supplies and printing expenses</t>
  </si>
  <si>
    <t>IDT19607</t>
  </si>
  <si>
    <t>Nicholas Laufer - Speaker</t>
  </si>
  <si>
    <t>Req. 45653591</t>
  </si>
  <si>
    <t>Penalty</t>
  </si>
  <si>
    <t>deducted 1/3 due to not registering by 12/4</t>
  </si>
  <si>
    <t>deducted 1/3 on 12/5 for failure to attend SGA funding training</t>
  </si>
  <si>
    <t>1/3 deducted on 12/5 for not registering or attending SGA funding training</t>
  </si>
  <si>
    <t>deducted 1/3 for failure to register, attend risk mgmt &amp; funding training</t>
  </si>
  <si>
    <t>deducted 1/3 for failure to attend funding training</t>
  </si>
  <si>
    <t>deducted 1/3 for failure to register, attend risk mgmt &amp; SGA funding training</t>
  </si>
  <si>
    <t>deducted 1/3 for failure to attend SGA funding training</t>
  </si>
  <si>
    <t>1/3 deducted for failure to register and attend funding training</t>
  </si>
  <si>
    <t>1/3 deducted for failure to attend risk management &amp; funding training</t>
  </si>
  <si>
    <t>1/3 deducted for failure to register, attend risk mgmt &amp; funding training</t>
  </si>
  <si>
    <t>deducted 1/3 for failure to register</t>
  </si>
  <si>
    <t>1/3 deducted for failure to register</t>
  </si>
  <si>
    <t>1/3 for failure to attend funding training</t>
  </si>
  <si>
    <t>1/3 deducted for failure to register, attend risk mgmt. &amp; funding training</t>
  </si>
  <si>
    <t>1/3 deducted for failure to attend risk management</t>
  </si>
  <si>
    <t>voucher filed 12/9/2013</t>
  </si>
  <si>
    <t>3 to travel to 2013 Green Build International Conference</t>
  </si>
  <si>
    <t>Philadelphia, PA</t>
  </si>
  <si>
    <t>11/19-24/2013</t>
  </si>
  <si>
    <t>travel application 1405006</t>
  </si>
  <si>
    <t>travel application 1406352</t>
  </si>
  <si>
    <t>6 to travel to NRHA</t>
  </si>
  <si>
    <t>12/4-7/2013</t>
  </si>
  <si>
    <t>travel application 1408347</t>
  </si>
  <si>
    <t>19 students to attend Semi-annual TMA business trip</t>
  </si>
  <si>
    <t>12/16-19/2013</t>
  </si>
  <si>
    <t>Austin, TX</t>
  </si>
  <si>
    <t>travel application 1408352</t>
  </si>
  <si>
    <t>Reimbursement for supplies</t>
  </si>
  <si>
    <t>IDT19681</t>
  </si>
  <si>
    <t>application canceled 12/13/2013 per advisor</t>
  </si>
  <si>
    <t>voucher filed 12/13/2013</t>
  </si>
  <si>
    <t>Reimbursement for postage</t>
  </si>
  <si>
    <t>IDT19749</t>
  </si>
  <si>
    <t>Kansas City</t>
  </si>
  <si>
    <t>Hotel and gas for TA's above for Louisville and</t>
  </si>
  <si>
    <t>4 to travel to IIE South Central Regional Conference</t>
  </si>
  <si>
    <t>1/30-2/2/2014</t>
  </si>
  <si>
    <t>Travel application 1408909</t>
  </si>
  <si>
    <t>voucher filed 12/19/2013</t>
  </si>
  <si>
    <t>Eddie Elsey, Jr. - Speaker</t>
  </si>
  <si>
    <t>Req. 46280710</t>
  </si>
  <si>
    <t>Airfare - Cheryl Kelley</t>
  </si>
  <si>
    <t>Req. 46291922</t>
  </si>
  <si>
    <t>penalty for not meeting requirements by 12/4</t>
  </si>
  <si>
    <t>balance sent to org Jan 2014</t>
  </si>
  <si>
    <t>4 to attend LEAD Conference and leadership workshops</t>
  </si>
  <si>
    <t>Lambda Alpha</t>
  </si>
  <si>
    <t>Reduced 1/3 due to not registering by 12/4/13</t>
  </si>
  <si>
    <t>travel application 1405924</t>
  </si>
  <si>
    <t>22 students to compete at National Western Stock Show</t>
  </si>
  <si>
    <t>Denver, CO</t>
  </si>
  <si>
    <t>1/12-19/2013</t>
  </si>
  <si>
    <t>travel application 1409950</t>
  </si>
  <si>
    <t>Reimbursement - Printing expenses</t>
  </si>
  <si>
    <t>IDT19898</t>
  </si>
  <si>
    <t>Rental at Kent Hance Chapel for Spring 2014</t>
  </si>
  <si>
    <t>Gave FOP to Kym Ruiz</t>
  </si>
  <si>
    <t>voucher filed 1/21/2014</t>
  </si>
  <si>
    <t>22 to attend Texas A&amp;M Student Summit Conference</t>
  </si>
  <si>
    <t>The Woodlands, TX</t>
  </si>
  <si>
    <t>travel application 1410637</t>
  </si>
  <si>
    <t>Rachel Aldrich to attend Raider Roadshow</t>
  </si>
  <si>
    <t>1/24-27/2014</t>
  </si>
  <si>
    <t>travel application 1410640</t>
  </si>
  <si>
    <t xml:space="preserve">14 to compete at Rice University IHSA </t>
  </si>
  <si>
    <t>1/24-26/2014</t>
  </si>
  <si>
    <t>travel application 1410641</t>
  </si>
  <si>
    <t>14 to Travel to Pan Ams Competition</t>
  </si>
  <si>
    <t>voucher filed 1/23/2014</t>
  </si>
  <si>
    <t>Reimbursement for recruiting tshirts purchased</t>
  </si>
  <si>
    <t>IDT20018</t>
  </si>
  <si>
    <t xml:space="preserve"> </t>
  </si>
  <si>
    <t xml:space="preserve">2 to compete in Texas Southwest Collegiate </t>
  </si>
  <si>
    <t>02/7-10/2014</t>
  </si>
  <si>
    <t>travel application 1411070</t>
  </si>
  <si>
    <t>22 students to compete at San Antonio Livestock</t>
  </si>
  <si>
    <t>Expo</t>
  </si>
  <si>
    <t>San Antonio, TX</t>
  </si>
  <si>
    <t>2/7-8/2014</t>
  </si>
  <si>
    <t>travel application 1411074</t>
  </si>
  <si>
    <t>15 students to visit various potential employers</t>
  </si>
  <si>
    <t>2/5-7/2014</t>
  </si>
  <si>
    <t>travel application 1411077</t>
  </si>
  <si>
    <t>5 to attend LEAD Conference and Leadership workshops</t>
  </si>
  <si>
    <t>2/14-16/2014</t>
  </si>
  <si>
    <t>Littlerock, AR</t>
  </si>
  <si>
    <t>travel application 1411536</t>
  </si>
  <si>
    <t xml:space="preserve">15 students to attend Region C Conference for </t>
  </si>
  <si>
    <t>2/7-9/2014</t>
  </si>
  <si>
    <t>travel application 1411544</t>
  </si>
  <si>
    <t>Tech Print Club</t>
  </si>
  <si>
    <t>7 to attend the Flatbed Press &amp; Gallery Fair</t>
  </si>
  <si>
    <t>8 students will attend the Food Science Bowl</t>
  </si>
  <si>
    <t>4/9-11/2014</t>
  </si>
  <si>
    <t>travel application 1411551</t>
  </si>
  <si>
    <t>7 to attend Texas Chapter of the Wildlife Society</t>
  </si>
  <si>
    <t>and compete in the Quizbowl</t>
  </si>
  <si>
    <t>2/20-22/2014</t>
  </si>
  <si>
    <t>Travel application 1411552</t>
  </si>
  <si>
    <t xml:space="preserve">Hotel and gas for competition in </t>
  </si>
  <si>
    <t>Stillwater, OK</t>
  </si>
  <si>
    <t>12/18-20/2013</t>
  </si>
  <si>
    <t>IDT20113</t>
  </si>
  <si>
    <t>IDT19417</t>
  </si>
  <si>
    <t>voucher submitted 2/3/2014</t>
  </si>
  <si>
    <t>Brian Allen - Speaker</t>
  </si>
  <si>
    <t>Req. 47209847</t>
  </si>
  <si>
    <t>Tim Buzbee - Speaker</t>
  </si>
  <si>
    <t>Req. 47214777</t>
  </si>
  <si>
    <t>Rec Center Rental Fee</t>
  </si>
  <si>
    <t>Emailed form to Deborah Bowen &amp; Steve Waden</t>
  </si>
  <si>
    <t>Reimbursement - Merket Room Rental</t>
  </si>
  <si>
    <t>IDT20117</t>
  </si>
  <si>
    <t>Yu-Gi-Oh! Card Club</t>
  </si>
  <si>
    <t>4 to attend the 2014 International Interior Design</t>
  </si>
  <si>
    <t>Association Student Conference</t>
  </si>
  <si>
    <t>2/19-21/2014</t>
  </si>
  <si>
    <t>travel application 1411606</t>
  </si>
  <si>
    <t>travel application 1411711</t>
  </si>
  <si>
    <t>Reimbursement of recruiting tshirts (supplement to IDT19369)</t>
  </si>
  <si>
    <t>IDT20135</t>
  </si>
  <si>
    <t>Airfare - Hiram Henegar</t>
  </si>
  <si>
    <t>Req. 47372158</t>
  </si>
  <si>
    <t xml:space="preserve">Reimbursement for Banquet Rental </t>
  </si>
  <si>
    <t>at the Overton Hotel</t>
  </si>
  <si>
    <t>Udawg Graphics - Recruiting tshirts</t>
  </si>
  <si>
    <t>Req. 47388349</t>
  </si>
  <si>
    <t>Engineers for a Sustainable World</t>
  </si>
  <si>
    <t>3 to attend UT Energy Forum</t>
  </si>
  <si>
    <t>2/19-20/2014</t>
  </si>
  <si>
    <t>travel application 1412177</t>
  </si>
  <si>
    <t>20 to compete in ASC Region V, Commercial Building,</t>
  </si>
  <si>
    <t>Design-Build, and Heavy Civil student competitions</t>
  </si>
  <si>
    <t>2/23-25/2014</t>
  </si>
  <si>
    <t>Airfare - Charles Baber</t>
  </si>
  <si>
    <t>Req. 47430441</t>
  </si>
  <si>
    <t>travel application 1412181</t>
  </si>
  <si>
    <t xml:space="preserve">4 to attend national convention </t>
  </si>
  <si>
    <t>2/21-23/20147</t>
  </si>
  <si>
    <t>College Station, TX</t>
  </si>
  <si>
    <t>travel application 1412186</t>
  </si>
  <si>
    <t>Atlanta, GA</t>
  </si>
  <si>
    <t>60 students will travel for networking trip</t>
  </si>
  <si>
    <t>3/15-22/2014</t>
  </si>
  <si>
    <t>travel application 1412188</t>
  </si>
  <si>
    <t>20 students to compete at Houston Livestock Show</t>
  </si>
  <si>
    <t>&amp; Rodeo</t>
  </si>
  <si>
    <t>3/13-18/2014</t>
  </si>
  <si>
    <t>travel application 1412189</t>
  </si>
  <si>
    <t>4/10-13/2014</t>
  </si>
  <si>
    <t>7 students to attend 94th National Block &amp; Bridle</t>
  </si>
  <si>
    <t>Springfield, MO</t>
  </si>
  <si>
    <t>travel application 1412192</t>
  </si>
  <si>
    <t>Tech Equestran Team</t>
  </si>
  <si>
    <t>voucher submitted 2/10/2014</t>
  </si>
  <si>
    <t>voucher submitted 2/11/2014</t>
  </si>
  <si>
    <t>2/11-15/2014</t>
  </si>
  <si>
    <t>canceled per Ashley Alston 2/11/2014</t>
  </si>
  <si>
    <t>IDT 20179</t>
  </si>
  <si>
    <t xml:space="preserve">Reimbursement for postage, printing, &amp; Rental </t>
  </si>
  <si>
    <t>Texas Tech Alumni Association</t>
  </si>
  <si>
    <t>Emailed FOP to Makel Simms</t>
  </si>
  <si>
    <t>Rental Fee Event #E30925</t>
  </si>
  <si>
    <t>Tshirts - IIDA Member Drive Tees - Advanced Graphix</t>
  </si>
  <si>
    <t>Req. 47517920</t>
  </si>
  <si>
    <t>IDT20245</t>
  </si>
  <si>
    <t>IDT20258</t>
  </si>
  <si>
    <t>2 students to recruit at high schools</t>
  </si>
  <si>
    <t>travel application 1412663</t>
  </si>
  <si>
    <t>Kings Highway</t>
  </si>
  <si>
    <t>Req. 47579727</t>
  </si>
  <si>
    <t>13 to compete at IHSA at LSU</t>
  </si>
  <si>
    <t>2/14-17/2014</t>
  </si>
  <si>
    <t>Baton Rouge, LA</t>
  </si>
  <si>
    <t>Travel application 1412676</t>
  </si>
  <si>
    <t>12 students to compete at Houston Livestock Show</t>
  </si>
  <si>
    <t>3/3-9/2014</t>
  </si>
  <si>
    <t>travel application 1412679</t>
  </si>
  <si>
    <t>4 students to attend AAFCS conference</t>
  </si>
  <si>
    <t>Richardson, TX</t>
  </si>
  <si>
    <t>03/6-8/2014</t>
  </si>
  <si>
    <t>travel application 1412684</t>
  </si>
  <si>
    <t>voucher submitted 2/14/2014</t>
  </si>
  <si>
    <t>Reimbursement - recruiting shirts</t>
  </si>
  <si>
    <t>IDT20266</t>
  </si>
  <si>
    <t xml:space="preserve">Competition at National Western Livestock Judging </t>
  </si>
  <si>
    <t>1/12-18/2014</t>
  </si>
  <si>
    <t>IDT20267</t>
  </si>
  <si>
    <t>IDT20271</t>
  </si>
  <si>
    <t>Rental at the Kent Hance Chapel</t>
  </si>
  <si>
    <t>Reimbursement of rental and supplies</t>
  </si>
  <si>
    <t>IDT20280</t>
  </si>
  <si>
    <t>American Association of Family &amp; Consumer Sciences</t>
  </si>
  <si>
    <t>Hotel for Salazar, Baber, &amp; Henegar</t>
  </si>
  <si>
    <t>Req. 47605332</t>
  </si>
  <si>
    <t>20 to participate in "Gospel Meets Jazz Concert"</t>
  </si>
  <si>
    <t>at the University of North Texas</t>
  </si>
  <si>
    <t>Denton, TX</t>
  </si>
  <si>
    <t>2/22-23/2014</t>
  </si>
  <si>
    <t>travel application 1413217</t>
  </si>
  <si>
    <t>Charter Bus for trip to Denton, TX</t>
  </si>
  <si>
    <t>Req. 47751413</t>
  </si>
  <si>
    <t xml:space="preserve">12 to travel to Houston Livestock Show and Rodeo </t>
  </si>
  <si>
    <t>to participate and recruit students to the CASNR and</t>
  </si>
  <si>
    <t>TTU</t>
  </si>
  <si>
    <t>03/4-24/2014</t>
  </si>
  <si>
    <t>travel application 1413229</t>
  </si>
  <si>
    <t>voucher submitted 2/24/2014</t>
  </si>
  <si>
    <t>voucher filed 2/24/2014</t>
  </si>
  <si>
    <t>Association for Information Technology Professionals</t>
  </si>
  <si>
    <t>14 to attend industry tour of companies</t>
  </si>
  <si>
    <t>03/5-8/2014</t>
  </si>
  <si>
    <t>7 students to participate in Collegiate Challenge</t>
  </si>
  <si>
    <t>Tacoma, WA</t>
  </si>
  <si>
    <t>3/16-22/2014</t>
  </si>
  <si>
    <t>travel application 1413672</t>
  </si>
  <si>
    <t>6 students to attend the 2014 Regional Convention</t>
  </si>
  <si>
    <t>Lincoln, NE</t>
  </si>
  <si>
    <t>03/26-30/2014</t>
  </si>
  <si>
    <t>travel application 1413675</t>
  </si>
  <si>
    <t>travel application 1413680</t>
  </si>
  <si>
    <t>4 to travel to Collegiate Soils Judging Competition</t>
  </si>
  <si>
    <t>03/29/2014-04/04/2014</t>
  </si>
  <si>
    <t>travel application 1413698</t>
  </si>
  <si>
    <t>Reimbursement of Rental at The Watkins Building</t>
  </si>
  <si>
    <t>IDT20365</t>
  </si>
  <si>
    <t>IDT 20366</t>
  </si>
  <si>
    <t>Reimbursement of rental fees</t>
  </si>
  <si>
    <t>IDT20390</t>
  </si>
  <si>
    <t>voucher filed 02/28/2014</t>
  </si>
  <si>
    <t>voucher filed 2/28/2014</t>
  </si>
  <si>
    <t>voucher submitted 03/03/2014</t>
  </si>
  <si>
    <t>voucher filed 03/03/2014</t>
  </si>
  <si>
    <t>voucher filed 3/3/2014</t>
  </si>
  <si>
    <t xml:space="preserve">25 students to visit historic cemeteries </t>
  </si>
  <si>
    <t>3/19-23/2014</t>
  </si>
  <si>
    <t>travel application 1414238</t>
  </si>
  <si>
    <t>3 students to attend the TSTA State</t>
  </si>
  <si>
    <t>03/21-23/2014</t>
  </si>
  <si>
    <t>travel application 141244</t>
  </si>
  <si>
    <t>Entry Fees</t>
  </si>
  <si>
    <t>Intra-Institutional Voucher</t>
  </si>
  <si>
    <t>Emailed to fst.forms@ttu.edu</t>
  </si>
  <si>
    <t>Registration Fee to Columbus State University</t>
  </si>
  <si>
    <t>Req. 48373849</t>
  </si>
  <si>
    <t>Req. 48374781</t>
  </si>
  <si>
    <t>ONLY $1000 MAX on this trip Per Luke - app was late</t>
  </si>
  <si>
    <t>16 to attend the AMSA Student Leadership Conference</t>
  </si>
  <si>
    <t>03/14-17/2014</t>
  </si>
  <si>
    <t>travel app 1415220</t>
  </si>
  <si>
    <t xml:space="preserve">15 to attend cultural trip </t>
  </si>
  <si>
    <t>03/15-24/2014</t>
  </si>
  <si>
    <t>travel app 1415222</t>
  </si>
  <si>
    <t>volleyball competitions agains OSU</t>
  </si>
  <si>
    <t>11 students to participate in soccer &amp;</t>
  </si>
  <si>
    <t>travel app 1415226</t>
  </si>
  <si>
    <t xml:space="preserve">35 students to attend the Texas Muslim Student's </t>
  </si>
  <si>
    <t>Association Showdown</t>
  </si>
  <si>
    <t>03/25-30/2014</t>
  </si>
  <si>
    <t>travel app 1415239</t>
  </si>
  <si>
    <t>24 to attend Region 5 Leadership Development</t>
  </si>
  <si>
    <t>Conference</t>
  </si>
  <si>
    <t>03/27-30/2014</t>
  </si>
  <si>
    <t>travel app 1415250</t>
  </si>
  <si>
    <t>voucher submitted 03/12/2014</t>
  </si>
  <si>
    <t>voucher filed 03/13/2014</t>
  </si>
  <si>
    <t>College of Architecture Student Council</t>
  </si>
  <si>
    <t>Kings Highway Charter</t>
  </si>
  <si>
    <t>Req. 48461774</t>
  </si>
  <si>
    <t>56 to visit Dell Computers and State Capitol</t>
  </si>
  <si>
    <t>travel app. 1415500</t>
  </si>
  <si>
    <t>Printing charges</t>
  </si>
  <si>
    <t>Knight Raiders</t>
  </si>
  <si>
    <t>5 to travel to attend Raider Roadshow</t>
  </si>
  <si>
    <t>03/29-31/2014</t>
  </si>
  <si>
    <t>travel app. 1415759</t>
  </si>
  <si>
    <t>vehicle rental only</t>
  </si>
  <si>
    <t>El Paso, TX</t>
  </si>
  <si>
    <t>04/6-7/2014</t>
  </si>
  <si>
    <t>travel app. 1415768</t>
  </si>
  <si>
    <t>12 students to attend state conference</t>
  </si>
  <si>
    <t>04/2-4/2014</t>
  </si>
  <si>
    <t>3 to attend FCCLA State Conference</t>
  </si>
  <si>
    <t>Corpus Christi, TX</t>
  </si>
  <si>
    <t>04/10-12/2014</t>
  </si>
  <si>
    <t>8 students to visit various museums</t>
  </si>
  <si>
    <t>04/4-6/2014</t>
  </si>
  <si>
    <t>travel application 1415776</t>
  </si>
  <si>
    <t>15 students to visit Christian College</t>
  </si>
  <si>
    <t>04/11-13/2014</t>
  </si>
  <si>
    <t>travel application 1415781</t>
  </si>
  <si>
    <t>36 to travel attend District Convention at Baylor Univ.</t>
  </si>
  <si>
    <t>Waco, TX</t>
  </si>
  <si>
    <t>04/25-27/2014</t>
  </si>
  <si>
    <t>travel application 1415803</t>
  </si>
  <si>
    <t>7 to travel to National ACT Conference</t>
  </si>
  <si>
    <t>Manhattan, KS</t>
  </si>
  <si>
    <t>02/06-09/2014</t>
  </si>
  <si>
    <t>travel application 1415808</t>
  </si>
  <si>
    <t>voucher filed 03/18/2014</t>
  </si>
  <si>
    <t>voucher submitted 03/18/2014</t>
  </si>
  <si>
    <t>voucher file 03/18/2014</t>
  </si>
  <si>
    <t>University Parking Services</t>
  </si>
  <si>
    <t>Emailed form to parking@ttu.edu</t>
  </si>
  <si>
    <t>California Ts - tshirts</t>
  </si>
  <si>
    <t>Req. 48570207</t>
  </si>
  <si>
    <t>2 to recruit at National High School k-12 championship</t>
  </si>
  <si>
    <t>04/3-6/2014</t>
  </si>
  <si>
    <t>travel application 1415835</t>
  </si>
  <si>
    <t>Reimbursement for recruiting socks</t>
  </si>
  <si>
    <t>IDT20540</t>
  </si>
  <si>
    <t>Reimbursement - recruiting tshirts</t>
  </si>
  <si>
    <t>Reimbursement - Movie Screening</t>
  </si>
  <si>
    <t>"Sincerely Ethiopia"</t>
  </si>
  <si>
    <t>IDT20543</t>
  </si>
  <si>
    <t>Reimbursement of recruiting items</t>
  </si>
  <si>
    <t>IDT20544</t>
  </si>
  <si>
    <t>Travel application 1415883</t>
  </si>
  <si>
    <t>IDT20549</t>
  </si>
  <si>
    <t>Reimbursement of Supplies</t>
  </si>
  <si>
    <t>IDT20550</t>
  </si>
  <si>
    <t>travel application 1416133</t>
  </si>
  <si>
    <t>District Convention - Conference Registration Fees</t>
  </si>
  <si>
    <t>Req. 48727791</t>
  </si>
  <si>
    <t>32 to attend Organization Retreat</t>
  </si>
  <si>
    <t>03/28-30/2014</t>
  </si>
  <si>
    <t>travel application 1416246</t>
  </si>
  <si>
    <t>5 to travel to compete at Midsouth Horn Workshop</t>
  </si>
  <si>
    <t>at Univerity of Texas @ Austin</t>
  </si>
  <si>
    <t>travel application 1416465</t>
  </si>
  <si>
    <t>5 to travel to Region 5 Conference</t>
  </si>
  <si>
    <t>Travel application 1416472</t>
  </si>
  <si>
    <t>42 to compete at the collegiate rodeo</t>
  </si>
  <si>
    <t>at Howard College</t>
  </si>
  <si>
    <t>04/10-13/2014</t>
  </si>
  <si>
    <t xml:space="preserve">Big Springs, TX </t>
  </si>
  <si>
    <t>Travel application 1416475</t>
  </si>
  <si>
    <t>at Tarleton State University</t>
  </si>
  <si>
    <t>04/24-27/2014</t>
  </si>
  <si>
    <t>Stepheville, TX</t>
  </si>
  <si>
    <t>Travel application 1416477</t>
  </si>
  <si>
    <t xml:space="preserve">trip canceled </t>
  </si>
  <si>
    <t>voucher submitted 03/26/2014</t>
  </si>
  <si>
    <t>Ilan Morgenstern - Speaker</t>
  </si>
  <si>
    <t>Req. 48847620</t>
  </si>
  <si>
    <t>Reimbursement - recruiting t-shirts</t>
  </si>
  <si>
    <t>IDT20627</t>
  </si>
  <si>
    <t>Recruiting items and tablecloth</t>
  </si>
  <si>
    <t>Req. 48931323</t>
  </si>
  <si>
    <t>Kappa Kappa Psi &amp; Tau Beta Sigma District Convention</t>
  </si>
  <si>
    <t>Conference Registration fees</t>
  </si>
  <si>
    <t>Req. 48961342</t>
  </si>
  <si>
    <t>10 to attend Texas College Democrats Spring Convention</t>
  </si>
  <si>
    <t>04/18-20/2014</t>
  </si>
  <si>
    <t>travel application 1416909</t>
  </si>
  <si>
    <t>travel app canceled only - paid for vehicle rental internally</t>
  </si>
  <si>
    <t>Req. 48998572</t>
  </si>
  <si>
    <t>36 students to travel to attend the Southwest District</t>
  </si>
  <si>
    <t xml:space="preserve">Kappa Kappa Psi/Tau Beta Sigma convention </t>
  </si>
  <si>
    <t xml:space="preserve">Waco, TX </t>
  </si>
  <si>
    <t>travel application 1417050</t>
  </si>
  <si>
    <t>voucher submitted 04/01/2014</t>
  </si>
  <si>
    <t>voucher submitted  4/2/2014</t>
  </si>
  <si>
    <t>voucher submitted 4/3/2014</t>
  </si>
  <si>
    <t>Hotel for Speaker - Michael Malone</t>
  </si>
  <si>
    <t>Req. 49113219</t>
  </si>
  <si>
    <t>Hotel for Guest Speaker - Christopher Polt</t>
  </si>
  <si>
    <t>Req. 49114628</t>
  </si>
  <si>
    <t>submitted voucher 4/4/2014</t>
  </si>
  <si>
    <t>4 students to attend German immersion weekend</t>
  </si>
  <si>
    <t>Palo Duro Canyon State Park</t>
  </si>
  <si>
    <t>Canyon, TX</t>
  </si>
  <si>
    <t>04/5-6/2014</t>
  </si>
  <si>
    <t>travel application 1417393</t>
  </si>
  <si>
    <t xml:space="preserve">14 students to attend 2014 AADE National Fluid </t>
  </si>
  <si>
    <t>04/14-17/2014</t>
  </si>
  <si>
    <t>Reimbursement - Postage &amp; Printing at Copy Craft</t>
  </si>
  <si>
    <t>IDT20688</t>
  </si>
  <si>
    <t>IDT20690</t>
  </si>
  <si>
    <t>Reimbursement for printing and recruiting shirts</t>
  </si>
  <si>
    <t>IDT20696</t>
  </si>
  <si>
    <t>Speaker fee - Timothy Johnson</t>
  </si>
  <si>
    <t>Req. 49270079</t>
  </si>
  <si>
    <t>WTF Banner - Advanced Graphix</t>
  </si>
  <si>
    <t>Req. 49277193</t>
  </si>
  <si>
    <t>Reimbursement of Registration Fees</t>
  </si>
  <si>
    <t>R11370455</t>
  </si>
  <si>
    <t>IDT20719</t>
  </si>
  <si>
    <t>voucher filed 04/09/2014</t>
  </si>
  <si>
    <t>travel application 1417916</t>
  </si>
  <si>
    <t>Correction from Lisa Card</t>
  </si>
  <si>
    <t>Per email organization decided to pay $300 via credit</t>
  </si>
  <si>
    <t>card</t>
  </si>
  <si>
    <t>Recruiting tshirts - Convention shirts</t>
  </si>
  <si>
    <t>R11369745</t>
  </si>
  <si>
    <t>11 to compete at World Championship FIRST Robotics</t>
  </si>
  <si>
    <t>St. Louis, MO</t>
  </si>
  <si>
    <t>04/22-27/2014</t>
  </si>
  <si>
    <t>travel application 1418149</t>
  </si>
  <si>
    <t>11 to attend annual camping trip</t>
  </si>
  <si>
    <t>Fort Stockton, NM</t>
  </si>
  <si>
    <t>4/25-27/2014</t>
  </si>
  <si>
    <t>travel application 1418157</t>
  </si>
  <si>
    <t>4 to attend NCECA Convention</t>
  </si>
  <si>
    <t>Milwaukee, WI</t>
  </si>
  <si>
    <t>03/19-22/2014</t>
  </si>
  <si>
    <t>travel application 1417922</t>
  </si>
  <si>
    <t>voucher filed 4/14/2014</t>
  </si>
  <si>
    <t>voucher submitted 4/14/2014</t>
  </si>
  <si>
    <t>canceled via voicemail by advisor - 4/14/2014</t>
  </si>
  <si>
    <t>Tech 24-7</t>
  </si>
  <si>
    <t>voucher submitted 04/16/2014</t>
  </si>
  <si>
    <t>voucher submitted 04/14/2014</t>
  </si>
  <si>
    <t>IDT 20785</t>
  </si>
  <si>
    <t>Top Tier Catering</t>
  </si>
  <si>
    <t>Rental only</t>
  </si>
  <si>
    <t>Emailed contract to Makel Simms</t>
  </si>
  <si>
    <t>&amp; Kym Ruiz</t>
  </si>
  <si>
    <t>United Spirit Arena Rental</t>
  </si>
  <si>
    <t>Emailed form/FOP to Delia Garcia</t>
  </si>
  <si>
    <t>40 students to participate in corporate tours</t>
  </si>
  <si>
    <t>04/24-26/2014</t>
  </si>
  <si>
    <t>travel application 1418464</t>
  </si>
  <si>
    <t>voucher submitted 04/17/2014</t>
  </si>
  <si>
    <t>voucher submitted 4/17/2014</t>
  </si>
  <si>
    <t>voucher filed 4/17/2014</t>
  </si>
  <si>
    <t>voucher filed 04/17/2014</t>
  </si>
  <si>
    <t>Recruiting t-shirts</t>
  </si>
  <si>
    <t>TechBUy</t>
  </si>
  <si>
    <t>Req. 49606798</t>
  </si>
  <si>
    <t>Students for Global Connections</t>
  </si>
  <si>
    <t>Civic Center Rental &amp; Stage Labor</t>
  </si>
  <si>
    <t>Partial Reimbursement for the Deposit paid by org</t>
  </si>
  <si>
    <t>for Civic Center rental</t>
  </si>
  <si>
    <t>Req.49611903</t>
  </si>
  <si>
    <t>IDT20853</t>
  </si>
  <si>
    <t>Reimbursement of recruiting shirts</t>
  </si>
  <si>
    <t>DIrectPay</t>
  </si>
  <si>
    <t>IDT20855</t>
  </si>
  <si>
    <t>Reimbursement for Frazier Pavillion</t>
  </si>
  <si>
    <t>TMA Dinner Banquet</t>
  </si>
  <si>
    <t>IDT20886</t>
  </si>
  <si>
    <t>Spoil Me Rotten - Stage rental</t>
  </si>
  <si>
    <t>IDT20887</t>
  </si>
  <si>
    <t>IDT20888</t>
  </si>
  <si>
    <t>Max amount for this trip per Luke - due to application</t>
  </si>
  <si>
    <t>submitted within one week of trip!</t>
  </si>
  <si>
    <t>20 students to travel to attend ASCE Spring Conference</t>
  </si>
  <si>
    <t>&amp; Concrete Canoe competition</t>
  </si>
  <si>
    <t>4/24-27/2014</t>
  </si>
  <si>
    <t>Tyler, TX</t>
  </si>
  <si>
    <t>travel application 1418897</t>
  </si>
  <si>
    <t>voucher submitted 4/22/2014</t>
  </si>
  <si>
    <t>groups</t>
  </si>
  <si>
    <t>Req. 49755523</t>
  </si>
  <si>
    <t>Top Tier E#30130</t>
  </si>
  <si>
    <t>Persian NY March</t>
  </si>
  <si>
    <t>via email from Kym Ruiz</t>
  </si>
  <si>
    <t>gave FOP to Kym</t>
  </si>
  <si>
    <t>Req. 49827600</t>
  </si>
  <si>
    <t>US Chess Federation</t>
  </si>
  <si>
    <t>Table for Recruiting purposes</t>
  </si>
  <si>
    <t>Req. 49880641</t>
  </si>
  <si>
    <t xml:space="preserve">Merket Rental </t>
  </si>
  <si>
    <t>IDT20958</t>
  </si>
  <si>
    <t>Reimbursement of supplies, recruitment items, and</t>
  </si>
  <si>
    <t>rental fees</t>
  </si>
  <si>
    <t>IDT20960</t>
  </si>
  <si>
    <t>voucher submitted 4/30/2014</t>
  </si>
  <si>
    <t>12 to travel to Formula SAE International Competition</t>
  </si>
  <si>
    <t>Canten, MI</t>
  </si>
  <si>
    <t>05/11-19/2014</t>
  </si>
  <si>
    <t>travel application 1419618</t>
  </si>
  <si>
    <t>1 student to attend Ag Awareness Event</t>
  </si>
  <si>
    <t>From Midlothian, TX to Belton, TX</t>
  </si>
  <si>
    <t>Travel application 1419648</t>
  </si>
  <si>
    <t xml:space="preserve">Gave FOP to Lisa </t>
  </si>
  <si>
    <t xml:space="preserve">9 to compete at AIA Sand Castle competition </t>
  </si>
  <si>
    <t>05/30-06/01/2014</t>
  </si>
  <si>
    <t>Galveston, TX</t>
  </si>
  <si>
    <t>voucher submitted 05/01/2014</t>
  </si>
  <si>
    <t>voucher submitted 5/1/2014</t>
  </si>
  <si>
    <t>Supplement to Rachel's trip on 1/22/2014</t>
  </si>
  <si>
    <t>for airport parking</t>
  </si>
  <si>
    <t xml:space="preserve">travel application </t>
  </si>
  <si>
    <t>Advanced Graphix - banner</t>
  </si>
  <si>
    <t>Req. 50015941</t>
  </si>
  <si>
    <t>Req. 50017108</t>
  </si>
  <si>
    <t>voucher cancelled 05/02/2014</t>
  </si>
  <si>
    <t>processed via DirectPay (reimburse org)</t>
  </si>
  <si>
    <t>IDT21003</t>
  </si>
  <si>
    <t>Reimbursement of shirts, rental, graduation cords</t>
  </si>
  <si>
    <t>IDT21004</t>
  </si>
  <si>
    <t>Reimbursement of Recruiting shirts</t>
  </si>
  <si>
    <t>IDT21005</t>
  </si>
  <si>
    <t>Reimbursement for advertising</t>
  </si>
  <si>
    <t>IDT21010</t>
  </si>
  <si>
    <t>IDT21011</t>
  </si>
  <si>
    <t>Budget 2013-14</t>
  </si>
  <si>
    <t>voucher submitted 5/8/14</t>
  </si>
  <si>
    <t>voucher submitted 5/8/2014</t>
  </si>
  <si>
    <t>80 to attend Fall Retreat</t>
  </si>
  <si>
    <t>Sacramento, NM</t>
  </si>
  <si>
    <t>travel application 1420330</t>
  </si>
  <si>
    <t>1 to attend Ag Awareness event to promote TTU</t>
  </si>
  <si>
    <t>Sonora, Texas</t>
  </si>
  <si>
    <t>travel application 1420331</t>
  </si>
  <si>
    <t>Reimbursement for recruiting items</t>
  </si>
  <si>
    <t>IDT21085</t>
  </si>
  <si>
    <t>IDT21086</t>
  </si>
  <si>
    <t>Speaker Fee - Brad Stiggers</t>
  </si>
  <si>
    <t>Req. 50205908</t>
  </si>
  <si>
    <t>Speaker Fee - Stephen Bloom</t>
  </si>
  <si>
    <t>Req.50206857</t>
  </si>
  <si>
    <t>Recruiting Tshirts - California Ts</t>
  </si>
  <si>
    <t>Req. 50271334</t>
  </si>
  <si>
    <t>Reimbursement of supplies</t>
  </si>
  <si>
    <t>IDT21099</t>
  </si>
  <si>
    <t>Speaker Fee - Dr. Gordon Jones</t>
  </si>
  <si>
    <t>Req. 50288196</t>
  </si>
  <si>
    <t>canceled per organization 05/13/2013</t>
  </si>
  <si>
    <t>Registration Fees</t>
  </si>
  <si>
    <t>paid with pcard</t>
  </si>
  <si>
    <t>Reimbursement of supplies, equipment rental,</t>
  </si>
  <si>
    <t xml:space="preserve">and travel expenses to transport incoming </t>
  </si>
  <si>
    <t>international students to and from the airport.</t>
  </si>
  <si>
    <t>IDT21128</t>
  </si>
  <si>
    <t>Rental at Kent Hance Chapel for 8/28/2014</t>
  </si>
  <si>
    <t>Texas Tech Rodeo Team</t>
  </si>
  <si>
    <t>Reimbursement of recruiting t-shirts</t>
  </si>
  <si>
    <t>IDT21134</t>
  </si>
  <si>
    <t>Study Guides</t>
  </si>
  <si>
    <t xml:space="preserve">ACS DivCHED Examinations Institute </t>
  </si>
  <si>
    <t>Req. 50465400</t>
  </si>
  <si>
    <t>Copy Outlet</t>
  </si>
  <si>
    <t>Printing of programs</t>
  </si>
  <si>
    <t>Req. 50471769</t>
  </si>
  <si>
    <t>Allen Theatre</t>
  </si>
  <si>
    <t>Bill Cosby Event</t>
  </si>
  <si>
    <t>Gave FOP to Belinda Arrendondo</t>
  </si>
  <si>
    <t>ICC Rental</t>
  </si>
  <si>
    <t>Gave FOP to Christy Felton</t>
  </si>
  <si>
    <t>cancelled per advisor on 5/22/2014</t>
  </si>
  <si>
    <t>Music from Penders. Com</t>
  </si>
  <si>
    <t>IDT21193</t>
  </si>
  <si>
    <t>Reimbursement for banner, deck of cards, and rental</t>
  </si>
  <si>
    <t>fees</t>
  </si>
  <si>
    <t>IDT21197</t>
  </si>
  <si>
    <t>IDT21198</t>
  </si>
  <si>
    <t>16 to travel meet with marketers at Otterbox, Chipolte</t>
  </si>
  <si>
    <t>and Denver Nuggets marketing teams</t>
  </si>
  <si>
    <t>5/19-22/2014</t>
  </si>
  <si>
    <t>Travel application 1421695</t>
  </si>
  <si>
    <t>voucher submitted 5/23/2014</t>
  </si>
  <si>
    <t>voucher submitted 05/23/2014</t>
  </si>
  <si>
    <t>voucher filed 05/23/2014</t>
  </si>
  <si>
    <t>3 to attend 2014 LULAC Convention</t>
  </si>
  <si>
    <t>06/05-08/2014</t>
  </si>
  <si>
    <t>travel application 1422182</t>
  </si>
  <si>
    <t>R11373526</t>
  </si>
  <si>
    <t>IDT21268</t>
  </si>
  <si>
    <t>Reimbursement of recruiting t-shirts purchased</t>
  </si>
  <si>
    <t>IDT21269</t>
  </si>
  <si>
    <t>Reimbursement for rental fees @ TTU Museum</t>
  </si>
  <si>
    <t>IDT21270</t>
  </si>
  <si>
    <t>IDT21271</t>
  </si>
  <si>
    <t>Agape Sanctuary Rental</t>
  </si>
  <si>
    <t>Req. 51102518</t>
  </si>
  <si>
    <t>Reimbursement of Printing expenses</t>
  </si>
  <si>
    <t>IDT21310</t>
  </si>
  <si>
    <t>Hickey's Music Center</t>
  </si>
  <si>
    <t>Req.51104723</t>
  </si>
  <si>
    <t>Justforwinds.com</t>
  </si>
  <si>
    <t>Req.51105387</t>
  </si>
  <si>
    <t>voucher submitted 06/06/2014</t>
  </si>
  <si>
    <t>voucher submitted 06/11/2014</t>
  </si>
  <si>
    <t>Reimbursement for postage and recruitign items</t>
  </si>
  <si>
    <t>IDT21369</t>
  </si>
  <si>
    <t>IDT21370</t>
  </si>
  <si>
    <t>Banner from Advanced Graphix</t>
  </si>
  <si>
    <t>Req. 51283769</t>
  </si>
  <si>
    <t>Pens/Pencils/Polo shirts</t>
  </si>
  <si>
    <t>Req.51284250</t>
  </si>
  <si>
    <t xml:space="preserve">Printing Charges </t>
  </si>
  <si>
    <t>Recruiting caps (3-PEAT)</t>
  </si>
  <si>
    <t>Recruiting caps (polo)</t>
  </si>
  <si>
    <t>Req. 51367541 - original PO 292759</t>
  </si>
  <si>
    <t>Req. 51367541 original PO292742</t>
  </si>
  <si>
    <t>R10489345</t>
  </si>
  <si>
    <t>voucher filed 06/24/2014</t>
  </si>
  <si>
    <t xml:space="preserve">Reimbursement of Advertising and </t>
  </si>
  <si>
    <t>rental car</t>
  </si>
  <si>
    <t>IDT 21483</t>
  </si>
  <si>
    <t>Sheet Music - Kagarice Brass Editions</t>
  </si>
  <si>
    <t>req. 51651770</t>
  </si>
  <si>
    <t>Rembursement of Park rental</t>
  </si>
  <si>
    <t>IDT21517</t>
  </si>
  <si>
    <t xml:space="preserve">Reimbursement of TTAA Room Rental </t>
  </si>
  <si>
    <t>IDT21522</t>
  </si>
  <si>
    <t>Total expenses to date</t>
  </si>
  <si>
    <t>Raiderthon</t>
  </si>
  <si>
    <t>Women in Business</t>
  </si>
  <si>
    <t>4 to attend Dance Marathon Leadership Conference</t>
  </si>
  <si>
    <t>Chicago, IL</t>
  </si>
  <si>
    <t>07/25-27/2014</t>
  </si>
  <si>
    <t>3 to attend the National LULAC Convention</t>
  </si>
  <si>
    <t>New york City, NY&amp;</t>
  </si>
  <si>
    <t>07/8-13/2014</t>
  </si>
  <si>
    <t>travel application 1424412</t>
  </si>
  <si>
    <t>4 students to attend National High School Rodeo</t>
  </si>
  <si>
    <t>Finals</t>
  </si>
  <si>
    <t>7/12-20/2014</t>
  </si>
  <si>
    <t>Rock Spring, Wyoming</t>
  </si>
  <si>
    <t>Travel application 1424418</t>
  </si>
  <si>
    <t xml:space="preserve">4 to attend the 58th Annual Convention of the </t>
  </si>
  <si>
    <t xml:space="preserve">Southwest Meat Association </t>
  </si>
  <si>
    <t>Albuquerque, NM</t>
  </si>
  <si>
    <t>7/9-12/2014</t>
  </si>
  <si>
    <t>travel app 1424420</t>
  </si>
  <si>
    <t xml:space="preserve">Reimbursement of rental fees, </t>
  </si>
  <si>
    <t>printing, and supplies</t>
  </si>
  <si>
    <t>IDT21586</t>
  </si>
  <si>
    <t>Reimbursement for printing, ad, and ear bud holders</t>
  </si>
  <si>
    <t>IDT21587</t>
  </si>
  <si>
    <t>Reimbursement of Office Supplies</t>
  </si>
  <si>
    <t>IDT21588</t>
  </si>
  <si>
    <t>travel application 1424433</t>
  </si>
  <si>
    <t>Polos</t>
  </si>
  <si>
    <t>Scarborogh Specialties</t>
  </si>
  <si>
    <t>Req. 51947543</t>
  </si>
  <si>
    <t>R11375497</t>
  </si>
  <si>
    <t>IDT21598</t>
  </si>
  <si>
    <t>Spay/Neuter Vouchers fromHSWT</t>
  </si>
  <si>
    <t>Req. 52066920</t>
  </si>
  <si>
    <t>printing charges</t>
  </si>
  <si>
    <t>1 to travel to Texas FFA Convention</t>
  </si>
  <si>
    <t>7/14-17/2014</t>
  </si>
  <si>
    <t>travel application 1425261</t>
  </si>
  <si>
    <t>13 to attend Regional Assc. Of Turkish American</t>
  </si>
  <si>
    <t>7/18-20/2014</t>
  </si>
  <si>
    <t>Hill Country, Tx</t>
  </si>
  <si>
    <t>travel application 1425265</t>
  </si>
  <si>
    <t>2 to attend Ag Media Summit (National ACT Convention)</t>
  </si>
  <si>
    <t>7/26-30/2014</t>
  </si>
  <si>
    <t>Indianapolis, IN</t>
  </si>
  <si>
    <t>travel application 1425268</t>
  </si>
  <si>
    <t>Supplement for 4/22/14 trip (Hayden made exception due to end of year deadlines)</t>
  </si>
  <si>
    <t>travel application 1425278</t>
  </si>
  <si>
    <t>voucher filed 7/17/2014</t>
  </si>
  <si>
    <t>IDT21694</t>
  </si>
  <si>
    <t>Reimbursement for rental fees</t>
  </si>
  <si>
    <t>IDT21695</t>
  </si>
  <si>
    <t>Supplies at Staples</t>
  </si>
  <si>
    <t>Req. 52352307</t>
  </si>
  <si>
    <t>Per Kings Highway the trip was cancelled - org never notified SGA of cancellation</t>
  </si>
  <si>
    <t>Reimbursement - printing</t>
  </si>
  <si>
    <t>IDT21745</t>
  </si>
  <si>
    <t>closed PO - paid by another department</t>
  </si>
  <si>
    <t>3 students to travel to Region 5 Leadership Conference</t>
  </si>
  <si>
    <t>08/8-10/2014</t>
  </si>
  <si>
    <t>travel application 1425737</t>
  </si>
  <si>
    <t>voucher submitted 07/24/2014</t>
  </si>
  <si>
    <t>voucher filed 07/24/2014</t>
  </si>
  <si>
    <t>Tshirts/Polos - California Ts</t>
  </si>
  <si>
    <t>Req. 52579123</t>
  </si>
  <si>
    <t>Staples - office supplies</t>
  </si>
  <si>
    <t>Req. 52579570</t>
  </si>
  <si>
    <t>R10284099</t>
  </si>
  <si>
    <t>IDT21762</t>
  </si>
  <si>
    <t>2 to travel to National Mortar Board Conference</t>
  </si>
  <si>
    <t>7/31-8/3/2014</t>
  </si>
  <si>
    <t>travel application 1425996</t>
  </si>
  <si>
    <t>voucher filed 7/29/2014</t>
  </si>
  <si>
    <t>Promotional Items (koozies, frisbees, &amp; car chargers)</t>
  </si>
  <si>
    <t>Req. 51710815</t>
  </si>
  <si>
    <t xml:space="preserve">shirts </t>
  </si>
  <si>
    <t>Req. 52712728</t>
  </si>
  <si>
    <t>IDT21806</t>
  </si>
  <si>
    <t>Reimbursement for postage, supplies, and rental</t>
  </si>
  <si>
    <t>IDT21807</t>
  </si>
  <si>
    <t>Reimbursement: Banner - FastSigns</t>
  </si>
  <si>
    <t>Reimbursement for copying</t>
  </si>
  <si>
    <t>IDT21808</t>
  </si>
  <si>
    <t>IDT21809</t>
  </si>
  <si>
    <t>Reimbursement for tablecloth</t>
  </si>
  <si>
    <t>Reimbursment of Room Rentals at Rec &amp; ICC</t>
  </si>
  <si>
    <t>IDT21810</t>
  </si>
  <si>
    <t>voucher submitted 7/30/2014</t>
  </si>
  <si>
    <t>Staples - supplies</t>
  </si>
  <si>
    <t>Req. 52747372</t>
  </si>
  <si>
    <t>T-shirts from Johnny Velvet Tees</t>
  </si>
  <si>
    <t>Req. 52747838</t>
  </si>
  <si>
    <t>Skyviews - Venue Rental</t>
  </si>
  <si>
    <t>Req. 52763119</t>
  </si>
  <si>
    <t>Copy/Mail in SUB</t>
  </si>
  <si>
    <t xml:space="preserve">Banner </t>
  </si>
  <si>
    <t>Copy/Mail</t>
  </si>
  <si>
    <t>Reimbursement for printing</t>
  </si>
  <si>
    <t>IDT21845</t>
  </si>
  <si>
    <t>IDT21847</t>
  </si>
  <si>
    <t>Reimbursement for printing expenses</t>
  </si>
  <si>
    <t xml:space="preserve">DIrectPay </t>
  </si>
  <si>
    <t>IDT21850</t>
  </si>
  <si>
    <t>R11377012</t>
  </si>
  <si>
    <t>IDT21855</t>
  </si>
  <si>
    <t>IDT21857</t>
  </si>
  <si>
    <t>Reimbursement for Recruiting tshirts</t>
  </si>
  <si>
    <t>IDT21858</t>
  </si>
  <si>
    <t>IDT21859</t>
  </si>
  <si>
    <t xml:space="preserve">Reimbursement for conference registration fees </t>
  </si>
  <si>
    <t xml:space="preserve">Arnold Air Society Conclave </t>
  </si>
  <si>
    <t>April 11-14, 2014</t>
  </si>
  <si>
    <t>IDT21860</t>
  </si>
  <si>
    <t>Reimbursement for Discount Mugs</t>
  </si>
  <si>
    <t>IDT21861</t>
  </si>
  <si>
    <t>IDT21864</t>
  </si>
  <si>
    <t>voucher filed 8/6/2014</t>
  </si>
  <si>
    <t>6 to attend executive retreat</t>
  </si>
  <si>
    <t>8/22-23/2014</t>
  </si>
  <si>
    <t>travel application 1426488</t>
  </si>
  <si>
    <t>Recruiting tshirts</t>
  </si>
  <si>
    <t>Req. 52976773</t>
  </si>
  <si>
    <t xml:space="preserve">Tarpley Music </t>
  </si>
  <si>
    <t>Req. 52978477</t>
  </si>
  <si>
    <t>Staples Order</t>
  </si>
  <si>
    <t>Req.52982096</t>
  </si>
  <si>
    <t>Tarpley Music</t>
  </si>
  <si>
    <t>Req. 52988241</t>
  </si>
  <si>
    <t>Reimbursement for recruiting t-shirts &amp; supplies</t>
  </si>
  <si>
    <t>IDT21886</t>
  </si>
  <si>
    <t>Reimbursement of Wool</t>
  </si>
  <si>
    <t>IDT21887</t>
  </si>
  <si>
    <t>Reimbursement</t>
  </si>
  <si>
    <t>IDT21889</t>
  </si>
  <si>
    <t>IDT21890</t>
  </si>
  <si>
    <t>IDT21891</t>
  </si>
  <si>
    <t>IDT21892</t>
  </si>
  <si>
    <t>HSC Copy/Mail Services</t>
  </si>
  <si>
    <t>IDT21900</t>
  </si>
  <si>
    <t>IDT21901</t>
  </si>
  <si>
    <t>Reimbursement - caps</t>
  </si>
  <si>
    <t>IDT21904</t>
  </si>
  <si>
    <t>IDT21905</t>
  </si>
  <si>
    <t>Reimbursement of Supplies and Printing</t>
  </si>
  <si>
    <t>Reimbursment - supplies</t>
  </si>
  <si>
    <t>IDT21907</t>
  </si>
  <si>
    <t>IDT21913</t>
  </si>
  <si>
    <t>Reimbursement for rental, postage, copying/printing,</t>
  </si>
  <si>
    <t>and supplies</t>
  </si>
  <si>
    <t>IDT21917</t>
  </si>
  <si>
    <t>IDT</t>
  </si>
  <si>
    <t>IDT21919</t>
  </si>
  <si>
    <t xml:space="preserve">Reimbursement for conference registration to </t>
  </si>
  <si>
    <t>2014 ASME IMECE</t>
  </si>
  <si>
    <t>Attendees: Kathryn Johnson, Muhammad Solichin,</t>
  </si>
  <si>
    <t>Brianne Seifert, Kyle Wolfe, Jerrod Tochteman</t>
  </si>
  <si>
    <t>IDT21920</t>
  </si>
  <si>
    <t>Banner</t>
  </si>
  <si>
    <t>TTUHSC Copy Services</t>
  </si>
  <si>
    <t>IDT21925</t>
  </si>
  <si>
    <t>IDT21968</t>
  </si>
  <si>
    <t>travel application 1426755</t>
  </si>
  <si>
    <t>voucher submitted 8/12/2014</t>
  </si>
  <si>
    <t>Supplies</t>
  </si>
  <si>
    <t>Req.52999459</t>
  </si>
  <si>
    <t>Banner/Promotional Items</t>
  </si>
  <si>
    <t>TechBuy - Scarborough Specialties</t>
  </si>
  <si>
    <t>Req. 53142574</t>
  </si>
  <si>
    <t>Promotional Items - Scarborough Specialties</t>
  </si>
  <si>
    <t>Req. 53145878</t>
  </si>
  <si>
    <t>Req.53148632</t>
  </si>
  <si>
    <t>Table cloth - Advanced Graphix</t>
  </si>
  <si>
    <t>Req. 53148999</t>
  </si>
  <si>
    <t>Req. 53149893</t>
  </si>
  <si>
    <t>Req. 53151235</t>
  </si>
  <si>
    <t>Scarborough Specialties</t>
  </si>
  <si>
    <t>polos &amp; banner</t>
  </si>
  <si>
    <t>Req. 53154970</t>
  </si>
  <si>
    <t>Promotional Items - Advanced Graphix</t>
  </si>
  <si>
    <t>Req. 53155955</t>
  </si>
  <si>
    <t>Supplies - Band Shoppe</t>
  </si>
  <si>
    <t>Req. 53157621</t>
  </si>
  <si>
    <t>Allocation balances remaining</t>
  </si>
  <si>
    <t xml:space="preserve">Reimbursement of printing expenses and </t>
  </si>
  <si>
    <t>recruiting items</t>
  </si>
  <si>
    <t>IDT22006</t>
  </si>
  <si>
    <t>Reimbursement of recruiting tanks</t>
  </si>
  <si>
    <t>IDT22007</t>
  </si>
  <si>
    <t>voucher filed 8/19/2014</t>
  </si>
  <si>
    <t>voucher submitted 8/26/2014</t>
  </si>
  <si>
    <t>voucher submitted 8/27/2014</t>
  </si>
  <si>
    <t xml:space="preserve">Per Sharan Mooney at Scar Spec the organization did </t>
  </si>
  <si>
    <t>not purchase the banner with the previous order above</t>
  </si>
  <si>
    <t>Reimbursement check not cashed - credited to FOP 6/21/17</t>
  </si>
  <si>
    <t>Reissued reimbursement check</t>
  </si>
  <si>
    <t>Req. 89779539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</si>
</sst>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0" xfId="1" applyNumberForma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3" fillId="0" borderId="0" xfId="0" applyNumberFormat="1" applyFont="1"/>
    <xf numFmtId="0" fontId="4" fillId="0" borderId="0" xfId="0" applyFont="1" applyAlignment="1">
      <alignment horizontal="center"/>
    </xf>
    <xf numFmtId="14" fontId="5" fillId="0" borderId="0" xfId="0" applyNumberFormat="1" applyFont="1"/>
    <xf numFmtId="0" fontId="3" fillId="0" borderId="0" xfId="0" applyFont="1"/>
    <xf numFmtId="164" fontId="3" fillId="0" borderId="0" xfId="0" applyNumberFormat="1" applyFont="1"/>
    <xf numFmtId="14" fontId="4" fillId="0" borderId="0" xfId="0" applyNumberFormat="1" applyFont="1"/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7" fillId="0" borderId="0" xfId="0" applyFont="1" applyBorder="1"/>
    <xf numFmtId="0" fontId="0" fillId="0" borderId="0" xfId="0" applyFill="1" applyAlignment="1">
      <alignment horizontal="center"/>
    </xf>
    <xf numFmtId="164" fontId="0" fillId="2" borderId="0" xfId="0" applyNumberFormat="1" applyFill="1"/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1" applyFill="1" applyAlignment="1">
      <alignment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4" fontId="1" fillId="0" borderId="0" xfId="1" applyNumberForma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  <xf numFmtId="1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0" fillId="0" borderId="0" xfId="0" applyFont="1"/>
    <xf numFmtId="0" fontId="8" fillId="0" borderId="0" xfId="0" applyFont="1" applyFill="1"/>
    <xf numFmtId="0" fontId="0" fillId="2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2" borderId="1" xfId="1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1" xfId="1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0" borderId="0" xfId="0" applyNumberFormat="1" applyAlignment="1">
      <alignment horizontal="left" wrapText="1"/>
    </xf>
    <xf numFmtId="0" fontId="11" fillId="0" borderId="0" xfId="0" applyFont="1"/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164" fontId="4" fillId="0" borderId="0" xfId="0" applyNumberFormat="1" applyFont="1"/>
    <xf numFmtId="14" fontId="11" fillId="0" borderId="0" xfId="0" applyNumberFormat="1" applyFont="1"/>
    <xf numFmtId="164" fontId="11" fillId="0" borderId="0" xfId="0" applyNumberFormat="1" applyFont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vertical="top" wrapText="1"/>
    </xf>
    <xf numFmtId="14" fontId="0" fillId="2" borderId="0" xfId="0" applyNumberFormat="1" applyFill="1" applyAlignment="1">
      <alignment vertical="top"/>
    </xf>
    <xf numFmtId="164" fontId="0" fillId="4" borderId="1" xfId="0" applyNumberFormat="1" applyFill="1" applyBorder="1"/>
    <xf numFmtId="0" fontId="0" fillId="0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1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204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zoomScale="85" zoomScaleNormal="85" workbookViewId="0">
      <pane ySplit="3" topLeftCell="A61" activePane="bottomLeft" state="frozen"/>
      <selection pane="bottomLeft"/>
    </sheetView>
  </sheetViews>
  <sheetFormatPr defaultColWidth="11" defaultRowHeight="15.75" x14ac:dyDescent="0.25"/>
  <cols>
    <col min="1" max="1" width="40" style="48" customWidth="1"/>
    <col min="2" max="2" width="11.375" style="17" bestFit="1" customWidth="1"/>
    <col min="3" max="4" width="12.375" style="17" customWidth="1"/>
    <col min="5" max="5" width="12.875" style="17" customWidth="1"/>
    <col min="6" max="6" width="11" style="17"/>
    <col min="7" max="7" width="11" style="17" customWidth="1"/>
    <col min="8" max="8" width="11" style="22"/>
    <col min="9" max="9" width="13.5" style="22" customWidth="1"/>
    <col min="10" max="10" width="11" style="22"/>
    <col min="11" max="12" width="12.5" style="25" customWidth="1"/>
    <col min="13" max="16384" width="11" style="18"/>
  </cols>
  <sheetData>
    <row r="1" spans="1:12" s="38" customFormat="1" x14ac:dyDescent="0.25">
      <c r="A1" s="47" t="s">
        <v>1260</v>
      </c>
      <c r="B1" s="36"/>
      <c r="C1" s="36"/>
      <c r="D1" s="36"/>
      <c r="E1" s="36"/>
      <c r="F1" s="36"/>
      <c r="G1" s="36"/>
      <c r="H1" s="37"/>
      <c r="I1" s="37"/>
      <c r="J1" s="37"/>
      <c r="K1" s="35"/>
      <c r="L1" s="35"/>
    </row>
    <row r="2" spans="1:12" x14ac:dyDescent="0.25">
      <c r="H2" s="70">
        <v>41877</v>
      </c>
      <c r="I2" s="71"/>
      <c r="J2" s="71"/>
    </row>
    <row r="3" spans="1:12" s="19" customFormat="1" ht="47.25" x14ac:dyDescent="0.25">
      <c r="A3" s="19" t="s">
        <v>8</v>
      </c>
      <c r="B3" s="20" t="s">
        <v>9</v>
      </c>
      <c r="C3" s="20" t="s">
        <v>2</v>
      </c>
      <c r="D3" s="20" t="s">
        <v>760</v>
      </c>
      <c r="E3" s="20" t="s">
        <v>3</v>
      </c>
      <c r="F3" s="20" t="s">
        <v>10</v>
      </c>
      <c r="G3" s="20" t="s">
        <v>249</v>
      </c>
      <c r="H3" s="19" t="s">
        <v>353</v>
      </c>
      <c r="I3" s="19" t="s">
        <v>11</v>
      </c>
      <c r="J3" s="19" t="s">
        <v>12</v>
      </c>
      <c r="K3" s="24" t="s">
        <v>547</v>
      </c>
      <c r="L3" s="24" t="s">
        <v>806</v>
      </c>
    </row>
    <row r="4" spans="1:12" s="19" customFormat="1" x14ac:dyDescent="0.25">
      <c r="B4" s="20"/>
      <c r="C4" s="20"/>
      <c r="D4" s="20"/>
      <c r="E4" s="20"/>
      <c r="F4" s="20"/>
      <c r="G4" s="20"/>
      <c r="K4" s="24"/>
      <c r="L4" s="24"/>
    </row>
    <row r="5" spans="1:12" x14ac:dyDescent="0.25">
      <c r="A5" s="53" t="s">
        <v>180</v>
      </c>
      <c r="B5" s="54">
        <v>500</v>
      </c>
      <c r="C5" s="54">
        <f>'100'!B6</f>
        <v>0</v>
      </c>
      <c r="D5" s="54"/>
      <c r="E5" s="54">
        <f>'100'!B7</f>
        <v>0</v>
      </c>
      <c r="F5" s="68">
        <f t="shared" ref="F5:F36" si="0">B5+C5-E5</f>
        <v>500</v>
      </c>
      <c r="G5" s="54"/>
      <c r="H5" s="55" t="s">
        <v>250</v>
      </c>
      <c r="I5" s="55" t="s">
        <v>250</v>
      </c>
      <c r="J5" s="55" t="s">
        <v>250</v>
      </c>
      <c r="K5" s="56" t="s">
        <v>566</v>
      </c>
      <c r="L5" s="56" t="s">
        <v>566</v>
      </c>
    </row>
    <row r="6" spans="1:12" x14ac:dyDescent="0.25">
      <c r="A6" s="53" t="s">
        <v>137</v>
      </c>
      <c r="B6" s="54">
        <v>2650</v>
      </c>
      <c r="C6" s="54">
        <f>ACT!B6</f>
        <v>0</v>
      </c>
      <c r="D6" s="54"/>
      <c r="E6" s="54">
        <f>ACT!B7</f>
        <v>2650</v>
      </c>
      <c r="F6" s="54">
        <f t="shared" si="0"/>
        <v>0</v>
      </c>
      <c r="G6" s="54" t="s">
        <v>253</v>
      </c>
      <c r="H6" s="55" t="s">
        <v>250</v>
      </c>
      <c r="I6" s="55" t="s">
        <v>250</v>
      </c>
      <c r="J6" s="55" t="s">
        <v>250</v>
      </c>
      <c r="K6" s="56" t="s">
        <v>250</v>
      </c>
      <c r="L6" s="56" t="s">
        <v>349</v>
      </c>
    </row>
    <row r="7" spans="1:12" ht="31.5" x14ac:dyDescent="0.25">
      <c r="A7" s="53" t="s">
        <v>13</v>
      </c>
      <c r="B7" s="54">
        <v>1000</v>
      </c>
      <c r="C7" s="54">
        <f>AgEcon!B6</f>
        <v>0</v>
      </c>
      <c r="D7" s="54"/>
      <c r="E7" s="54">
        <f>AgEcon!B7</f>
        <v>662.8</v>
      </c>
      <c r="F7" s="50">
        <f t="shared" si="0"/>
        <v>337.20000000000005</v>
      </c>
      <c r="G7" s="54" t="s">
        <v>254</v>
      </c>
      <c r="H7" s="55" t="s">
        <v>250</v>
      </c>
      <c r="I7" s="55" t="s">
        <v>250</v>
      </c>
      <c r="J7" s="55" t="s">
        <v>296</v>
      </c>
      <c r="K7" s="56" t="s">
        <v>250</v>
      </c>
      <c r="L7" s="56" t="s">
        <v>349</v>
      </c>
    </row>
    <row r="8" spans="1:12" x14ac:dyDescent="0.25">
      <c r="A8" s="53" t="s">
        <v>14</v>
      </c>
      <c r="B8" s="54">
        <v>1050</v>
      </c>
      <c r="C8" s="54">
        <f>Agronomy!B6</f>
        <v>0</v>
      </c>
      <c r="D8" s="54"/>
      <c r="E8" s="54">
        <f>Agronomy!B7</f>
        <v>1050</v>
      </c>
      <c r="F8" s="54">
        <f t="shared" si="0"/>
        <v>0</v>
      </c>
      <c r="G8" s="54" t="s">
        <v>255</v>
      </c>
      <c r="H8" s="55" t="s">
        <v>250</v>
      </c>
      <c r="I8" s="55" t="s">
        <v>250</v>
      </c>
      <c r="J8" s="55" t="s">
        <v>250</v>
      </c>
      <c r="K8" s="56" t="s">
        <v>250</v>
      </c>
      <c r="L8" s="56" t="s">
        <v>349</v>
      </c>
    </row>
    <row r="9" spans="1:12" x14ac:dyDescent="0.25">
      <c r="A9" s="53" t="s">
        <v>15</v>
      </c>
      <c r="B9" s="54">
        <v>1500</v>
      </c>
      <c r="C9" s="54">
        <f>AKPsi!B6</f>
        <v>375</v>
      </c>
      <c r="D9" s="54"/>
      <c r="E9" s="54">
        <f>AKPsi!B7</f>
        <v>1875</v>
      </c>
      <c r="F9" s="54">
        <f t="shared" si="0"/>
        <v>0</v>
      </c>
      <c r="G9" s="54" t="s">
        <v>256</v>
      </c>
      <c r="H9" s="55" t="s">
        <v>250</v>
      </c>
      <c r="I9" s="55" t="s">
        <v>250</v>
      </c>
      <c r="J9" s="55" t="s">
        <v>250</v>
      </c>
      <c r="K9" s="56" t="s">
        <v>349</v>
      </c>
      <c r="L9" s="56" t="s">
        <v>349</v>
      </c>
    </row>
    <row r="10" spans="1:12" x14ac:dyDescent="0.25">
      <c r="A10" s="53" t="s">
        <v>16</v>
      </c>
      <c r="B10" s="54">
        <v>7100</v>
      </c>
      <c r="C10" s="54">
        <f>APO!B6</f>
        <v>0</v>
      </c>
      <c r="D10" s="54"/>
      <c r="E10" s="54">
        <f>APO!B7</f>
        <v>6775.779999999997</v>
      </c>
      <c r="F10" s="50">
        <f t="shared" si="0"/>
        <v>324.22000000000298</v>
      </c>
      <c r="G10" s="54" t="s">
        <v>257</v>
      </c>
      <c r="H10" s="55" t="s">
        <v>250</v>
      </c>
      <c r="I10" s="55" t="s">
        <v>250</v>
      </c>
      <c r="J10" s="55" t="s">
        <v>250</v>
      </c>
      <c r="K10" s="56" t="s">
        <v>349</v>
      </c>
      <c r="L10" s="56" t="s">
        <v>349</v>
      </c>
    </row>
    <row r="11" spans="1:12" x14ac:dyDescent="0.25">
      <c r="A11" s="53" t="s">
        <v>17</v>
      </c>
      <c r="B11" s="54">
        <v>150</v>
      </c>
      <c r="C11" s="54">
        <f>APsiO!B6</f>
        <v>0</v>
      </c>
      <c r="D11" s="54"/>
      <c r="E11" s="54">
        <f>APsiO!B7</f>
        <v>0</v>
      </c>
      <c r="F11" s="68">
        <f t="shared" si="0"/>
        <v>150</v>
      </c>
      <c r="G11" s="54" t="s">
        <v>258</v>
      </c>
      <c r="H11" s="55" t="s">
        <v>250</v>
      </c>
      <c r="I11" s="55" t="s">
        <v>250</v>
      </c>
      <c r="J11" s="55" t="s">
        <v>250</v>
      </c>
      <c r="K11" s="56" t="s">
        <v>349</v>
      </c>
      <c r="L11" s="56" t="s">
        <v>349</v>
      </c>
    </row>
    <row r="12" spans="1:12" x14ac:dyDescent="0.25">
      <c r="A12" s="53" t="s">
        <v>181</v>
      </c>
      <c r="B12" s="54">
        <v>600</v>
      </c>
      <c r="C12" s="54">
        <f>AADE!B6</f>
        <v>0</v>
      </c>
      <c r="D12" s="54"/>
      <c r="E12" s="54">
        <f>AADE!B7</f>
        <v>0</v>
      </c>
      <c r="F12" s="68">
        <f t="shared" si="0"/>
        <v>600</v>
      </c>
      <c r="G12" s="54" t="s">
        <v>259</v>
      </c>
      <c r="H12" s="55" t="s">
        <v>250</v>
      </c>
      <c r="I12" s="55" t="s">
        <v>250</v>
      </c>
      <c r="J12" s="55" t="s">
        <v>250</v>
      </c>
      <c r="K12" s="56" t="s">
        <v>349</v>
      </c>
      <c r="L12" s="56" t="s">
        <v>349</v>
      </c>
    </row>
    <row r="13" spans="1:12" x14ac:dyDescent="0.25">
      <c r="A13" s="53" t="s">
        <v>151</v>
      </c>
      <c r="B13" s="54">
        <v>625</v>
      </c>
      <c r="C13" s="54">
        <f>AgAmbassadors!B6</f>
        <v>0</v>
      </c>
      <c r="D13" s="54"/>
      <c r="E13" s="54">
        <f>AgAmbassadors!B7</f>
        <v>625.00000000000011</v>
      </c>
      <c r="F13" s="54">
        <f t="shared" si="0"/>
        <v>0</v>
      </c>
      <c r="G13" s="54" t="s">
        <v>370</v>
      </c>
      <c r="H13" s="55" t="s">
        <v>250</v>
      </c>
      <c r="I13" s="55" t="s">
        <v>250</v>
      </c>
      <c r="J13" s="55" t="s">
        <v>250</v>
      </c>
      <c r="K13" s="56" t="s">
        <v>349</v>
      </c>
      <c r="L13" s="56" t="s">
        <v>349</v>
      </c>
    </row>
    <row r="14" spans="1:12" ht="31.5" x14ac:dyDescent="0.25">
      <c r="A14" s="53" t="s">
        <v>152</v>
      </c>
      <c r="B14" s="54">
        <v>700</v>
      </c>
      <c r="C14" s="54">
        <f>AAFCS!B6</f>
        <v>175</v>
      </c>
      <c r="D14" s="54"/>
      <c r="E14" s="54">
        <f>AAFCS!B7</f>
        <v>875</v>
      </c>
      <c r="F14" s="54">
        <f t="shared" si="0"/>
        <v>0</v>
      </c>
      <c r="G14" s="54" t="s">
        <v>260</v>
      </c>
      <c r="H14" s="55" t="s">
        <v>250</v>
      </c>
      <c r="I14" s="55" t="s">
        <v>250</v>
      </c>
      <c r="J14" s="55" t="s">
        <v>250</v>
      </c>
      <c r="K14" s="56" t="s">
        <v>349</v>
      </c>
      <c r="L14" s="56" t="s">
        <v>349</v>
      </c>
    </row>
    <row r="15" spans="1:12" ht="15.75" customHeight="1" x14ac:dyDescent="0.25">
      <c r="A15" s="53" t="s">
        <v>18</v>
      </c>
      <c r="B15" s="54">
        <v>1850</v>
      </c>
      <c r="C15" s="54">
        <f>'ACS-SA'!B6</f>
        <v>0</v>
      </c>
      <c r="D15" s="54"/>
      <c r="E15" s="54">
        <f>'ACS-SA'!B7</f>
        <v>1836</v>
      </c>
      <c r="F15" s="50">
        <f t="shared" si="0"/>
        <v>14</v>
      </c>
      <c r="G15" s="54" t="s">
        <v>371</v>
      </c>
      <c r="H15" s="55" t="s">
        <v>250</v>
      </c>
      <c r="I15" s="55" t="s">
        <v>250</v>
      </c>
      <c r="J15" s="55" t="s">
        <v>250</v>
      </c>
      <c r="K15" s="56" t="s">
        <v>349</v>
      </c>
      <c r="L15" s="56" t="s">
        <v>349</v>
      </c>
    </row>
    <row r="16" spans="1:12" x14ac:dyDescent="0.25">
      <c r="A16" s="53" t="s">
        <v>19</v>
      </c>
      <c r="B16" s="54">
        <v>550</v>
      </c>
      <c r="C16" s="54">
        <f>AIAS!B6</f>
        <v>0</v>
      </c>
      <c r="D16" s="54"/>
      <c r="E16" s="54">
        <f>AIAS!B7</f>
        <v>0</v>
      </c>
      <c r="F16" s="68">
        <f t="shared" si="0"/>
        <v>550</v>
      </c>
      <c r="G16" s="54" t="s">
        <v>372</v>
      </c>
      <c r="H16" s="55" t="s">
        <v>250</v>
      </c>
      <c r="I16" s="55" t="s">
        <v>250</v>
      </c>
      <c r="J16" s="55" t="s">
        <v>250</v>
      </c>
      <c r="K16" s="56" t="s">
        <v>349</v>
      </c>
      <c r="L16" s="56" t="s">
        <v>349</v>
      </c>
    </row>
    <row r="17" spans="1:12" x14ac:dyDescent="0.25">
      <c r="A17" s="53" t="s">
        <v>139</v>
      </c>
      <c r="B17" s="54">
        <v>3100</v>
      </c>
      <c r="C17" s="54">
        <f>AIChE!B6</f>
        <v>0</v>
      </c>
      <c r="D17" s="54"/>
      <c r="E17" s="54">
        <f>AIChE!B7</f>
        <v>3100</v>
      </c>
      <c r="F17" s="54">
        <f t="shared" si="0"/>
        <v>0</v>
      </c>
      <c r="G17" s="54" t="s">
        <v>614</v>
      </c>
      <c r="H17" s="55" t="s">
        <v>250</v>
      </c>
      <c r="I17" s="55" t="s">
        <v>250</v>
      </c>
      <c r="J17" s="55" t="s">
        <v>250</v>
      </c>
      <c r="K17" s="56" t="s">
        <v>349</v>
      </c>
      <c r="L17" s="56" t="s">
        <v>349</v>
      </c>
    </row>
    <row r="18" spans="1:12" x14ac:dyDescent="0.25">
      <c r="A18" s="53" t="s">
        <v>20</v>
      </c>
      <c r="B18" s="54">
        <v>750</v>
      </c>
      <c r="C18" s="54">
        <f>RedCross!B6</f>
        <v>0</v>
      </c>
      <c r="D18" s="54"/>
      <c r="E18" s="54">
        <f>RedCross!B7</f>
        <v>0</v>
      </c>
      <c r="F18" s="68">
        <f t="shared" si="0"/>
        <v>750</v>
      </c>
      <c r="G18" s="54" t="s">
        <v>434</v>
      </c>
      <c r="H18" s="55" t="s">
        <v>250</v>
      </c>
      <c r="I18" s="55" t="s">
        <v>349</v>
      </c>
      <c r="J18" s="55" t="s">
        <v>250</v>
      </c>
      <c r="K18" s="56" t="s">
        <v>349</v>
      </c>
      <c r="L18" s="56" t="s">
        <v>349</v>
      </c>
    </row>
    <row r="19" spans="1:12" x14ac:dyDescent="0.25">
      <c r="A19" s="53" t="s">
        <v>182</v>
      </c>
      <c r="B19" s="54">
        <v>500</v>
      </c>
      <c r="C19" s="54">
        <f>ASEM!B6</f>
        <v>0</v>
      </c>
      <c r="D19" s="54"/>
      <c r="E19" s="54">
        <f>ASEM!B7</f>
        <v>0</v>
      </c>
      <c r="F19" s="68">
        <f t="shared" si="0"/>
        <v>500</v>
      </c>
      <c r="G19" s="54"/>
      <c r="H19" s="55" t="s">
        <v>250</v>
      </c>
      <c r="I19" s="55" t="s">
        <v>250</v>
      </c>
      <c r="J19" s="55" t="s">
        <v>250</v>
      </c>
      <c r="K19" s="56" t="s">
        <v>349</v>
      </c>
      <c r="L19" s="56" t="s">
        <v>349</v>
      </c>
    </row>
    <row r="20" spans="1:12" x14ac:dyDescent="0.25">
      <c r="A20" s="53" t="s">
        <v>21</v>
      </c>
      <c r="B20" s="54">
        <v>6400</v>
      </c>
      <c r="C20" s="54">
        <f>ASCE!B6</f>
        <v>0</v>
      </c>
      <c r="D20" s="54"/>
      <c r="E20" s="54">
        <f>ASCE!B7</f>
        <v>5692.0499999999993</v>
      </c>
      <c r="F20" s="50">
        <f t="shared" si="0"/>
        <v>707.95000000000073</v>
      </c>
      <c r="G20" s="54"/>
      <c r="H20" s="55" t="s">
        <v>250</v>
      </c>
      <c r="I20" s="55" t="s">
        <v>250</v>
      </c>
      <c r="J20" s="55" t="s">
        <v>250</v>
      </c>
      <c r="K20" s="56" t="s">
        <v>349</v>
      </c>
      <c r="L20" s="56" t="s">
        <v>349</v>
      </c>
    </row>
    <row r="21" spans="1:12" x14ac:dyDescent="0.25">
      <c r="A21" s="53" t="s">
        <v>140</v>
      </c>
      <c r="B21" s="54">
        <v>4350</v>
      </c>
      <c r="C21" s="54">
        <f>ASID!B6</f>
        <v>0</v>
      </c>
      <c r="D21" s="54">
        <f>ASID!B7</f>
        <v>-448.55</v>
      </c>
      <c r="E21" s="54">
        <f>ASID!B8</f>
        <v>3901.45</v>
      </c>
      <c r="F21" s="54">
        <f>B21+C21+D21-E21</f>
        <v>0</v>
      </c>
      <c r="G21" s="54" t="s">
        <v>435</v>
      </c>
      <c r="H21" s="55" t="s">
        <v>250</v>
      </c>
      <c r="I21" s="55" t="s">
        <v>250</v>
      </c>
      <c r="J21" s="55" t="s">
        <v>250</v>
      </c>
      <c r="K21" s="56" t="s">
        <v>349</v>
      </c>
      <c r="L21" s="56" t="s">
        <v>349</v>
      </c>
    </row>
    <row r="22" spans="1:12" x14ac:dyDescent="0.25">
      <c r="A22" s="53" t="s">
        <v>22</v>
      </c>
      <c r="B22" s="54">
        <v>1500</v>
      </c>
      <c r="C22" s="54">
        <f>ASME!B6</f>
        <v>0</v>
      </c>
      <c r="D22" s="54"/>
      <c r="E22" s="54">
        <f>ASME!B7</f>
        <v>1500</v>
      </c>
      <c r="F22" s="54">
        <f t="shared" si="0"/>
        <v>0</v>
      </c>
      <c r="G22" s="54" t="s">
        <v>638</v>
      </c>
      <c r="H22" s="55" t="s">
        <v>250</v>
      </c>
      <c r="I22" s="55" t="s">
        <v>250</v>
      </c>
      <c r="J22" s="55" t="s">
        <v>250</v>
      </c>
      <c r="K22" s="56" t="s">
        <v>349</v>
      </c>
      <c r="L22" s="56" t="s">
        <v>349</v>
      </c>
    </row>
    <row r="23" spans="1:12" ht="16.5" customHeight="1" x14ac:dyDescent="0.25">
      <c r="A23" s="53" t="s">
        <v>153</v>
      </c>
      <c r="B23" s="54">
        <v>340</v>
      </c>
      <c r="C23" s="54">
        <f>AnthroSociety!B6</f>
        <v>0</v>
      </c>
      <c r="D23" s="54"/>
      <c r="E23" s="54">
        <f>AnthroSociety!B6</f>
        <v>0</v>
      </c>
      <c r="F23" s="68">
        <f t="shared" si="0"/>
        <v>340</v>
      </c>
      <c r="G23" s="54"/>
      <c r="H23" s="55" t="s">
        <v>250</v>
      </c>
      <c r="I23" s="55" t="s">
        <v>250</v>
      </c>
      <c r="J23" s="55" t="s">
        <v>349</v>
      </c>
      <c r="K23" s="56" t="s">
        <v>349</v>
      </c>
      <c r="L23" s="56" t="s">
        <v>349</v>
      </c>
    </row>
    <row r="24" spans="1:12" x14ac:dyDescent="0.25">
      <c r="A24" s="53" t="s">
        <v>183</v>
      </c>
      <c r="B24" s="54">
        <v>120</v>
      </c>
      <c r="C24" s="54">
        <f>Arabic!B6</f>
        <v>0</v>
      </c>
      <c r="D24" s="54"/>
      <c r="E24" s="54">
        <f>Arabic!B6</f>
        <v>0</v>
      </c>
      <c r="F24" s="68">
        <f t="shared" si="0"/>
        <v>120</v>
      </c>
      <c r="G24" s="54"/>
      <c r="H24" s="55" t="s">
        <v>349</v>
      </c>
      <c r="I24" s="55" t="s">
        <v>349</v>
      </c>
      <c r="J24" s="55" t="s">
        <v>250</v>
      </c>
      <c r="K24" s="56" t="s">
        <v>349</v>
      </c>
      <c r="L24" s="56" t="s">
        <v>349</v>
      </c>
    </row>
    <row r="25" spans="1:12" x14ac:dyDescent="0.25">
      <c r="A25" s="53" t="s">
        <v>184</v>
      </c>
      <c r="B25" s="54">
        <v>4000</v>
      </c>
      <c r="C25" s="54">
        <f>ArmyROTC!B6</f>
        <v>0</v>
      </c>
      <c r="D25" s="54"/>
      <c r="E25" s="54">
        <f>ArmyROTC!B7</f>
        <v>82.8</v>
      </c>
      <c r="F25" s="50">
        <f t="shared" si="0"/>
        <v>3917.2</v>
      </c>
      <c r="G25" s="54" t="s">
        <v>436</v>
      </c>
      <c r="H25" s="55" t="s">
        <v>250</v>
      </c>
      <c r="I25" s="55" t="s">
        <v>250</v>
      </c>
      <c r="J25" s="55" t="s">
        <v>250</v>
      </c>
      <c r="K25" s="56" t="s">
        <v>349</v>
      </c>
      <c r="L25" s="56" t="s">
        <v>349</v>
      </c>
    </row>
    <row r="26" spans="1:12" x14ac:dyDescent="0.25">
      <c r="A26" s="53" t="s">
        <v>23</v>
      </c>
      <c r="B26" s="54">
        <v>1500</v>
      </c>
      <c r="C26" s="54">
        <f>'Arnold Air'!B6</f>
        <v>375</v>
      </c>
      <c r="D26" s="54"/>
      <c r="E26" s="54">
        <f>'Arnold Air'!B7</f>
        <v>1875</v>
      </c>
      <c r="F26" s="54">
        <f t="shared" si="0"/>
        <v>0</v>
      </c>
      <c r="G26" s="54" t="s">
        <v>437</v>
      </c>
      <c r="H26" s="55" t="s">
        <v>250</v>
      </c>
      <c r="I26" s="55" t="s">
        <v>250</v>
      </c>
      <c r="J26" s="55" t="s">
        <v>349</v>
      </c>
      <c r="K26" s="56" t="s">
        <v>349</v>
      </c>
      <c r="L26" s="56" t="s">
        <v>349</v>
      </c>
    </row>
    <row r="27" spans="1:12" x14ac:dyDescent="0.25">
      <c r="A27" s="53" t="s">
        <v>24</v>
      </c>
      <c r="B27" s="54">
        <v>2050</v>
      </c>
      <c r="C27" s="54">
        <f>AGCA!B6</f>
        <v>0</v>
      </c>
      <c r="D27" s="54"/>
      <c r="E27" s="54">
        <f>AGCA!B7</f>
        <v>2049.04</v>
      </c>
      <c r="F27" s="50">
        <f t="shared" si="0"/>
        <v>0.96000000000003638</v>
      </c>
      <c r="G27" s="54" t="s">
        <v>438</v>
      </c>
      <c r="H27" s="55" t="s">
        <v>250</v>
      </c>
      <c r="I27" s="55" t="s">
        <v>250</v>
      </c>
      <c r="J27" s="55" t="s">
        <v>250</v>
      </c>
      <c r="K27" s="56" t="s">
        <v>349</v>
      </c>
      <c r="L27" s="56" t="s">
        <v>349</v>
      </c>
    </row>
    <row r="28" spans="1:12" x14ac:dyDescent="0.25">
      <c r="A28" s="53" t="s">
        <v>25</v>
      </c>
      <c r="B28" s="54">
        <v>110</v>
      </c>
      <c r="C28" s="54">
        <f>AWIC!B6</f>
        <v>0</v>
      </c>
      <c r="D28" s="54"/>
      <c r="E28" s="54">
        <f>AWIC!B7</f>
        <v>96.72</v>
      </c>
      <c r="F28" s="50">
        <f t="shared" si="0"/>
        <v>13.280000000000001</v>
      </c>
      <c r="G28" s="54" t="s">
        <v>439</v>
      </c>
      <c r="H28" s="55" t="s">
        <v>250</v>
      </c>
      <c r="I28" s="55" t="s">
        <v>250</v>
      </c>
      <c r="J28" s="55" t="s">
        <v>250</v>
      </c>
      <c r="K28" s="56" t="s">
        <v>349</v>
      </c>
      <c r="L28" s="56" t="s">
        <v>349</v>
      </c>
    </row>
    <row r="29" spans="1:12" ht="31.5" x14ac:dyDescent="0.25">
      <c r="A29" s="53" t="s">
        <v>185</v>
      </c>
      <c r="B29" s="54">
        <v>235</v>
      </c>
      <c r="C29" s="54">
        <f>ABSS!B6</f>
        <v>0</v>
      </c>
      <c r="D29" s="54"/>
      <c r="E29" s="54">
        <f>ABSS!B7</f>
        <v>163.54</v>
      </c>
      <c r="F29" s="50">
        <f t="shared" si="0"/>
        <v>71.460000000000008</v>
      </c>
      <c r="G29" s="54" t="s">
        <v>440</v>
      </c>
      <c r="H29" s="55" t="s">
        <v>250</v>
      </c>
      <c r="I29" s="55" t="s">
        <v>349</v>
      </c>
      <c r="J29" s="55" t="s">
        <v>250</v>
      </c>
      <c r="K29" s="56" t="s">
        <v>349</v>
      </c>
      <c r="L29" s="56" t="s">
        <v>349</v>
      </c>
    </row>
    <row r="30" spans="1:12" x14ac:dyDescent="0.25">
      <c r="A30" s="53" t="s">
        <v>26</v>
      </c>
      <c r="B30" s="54">
        <v>2550</v>
      </c>
      <c r="C30" s="54">
        <f>ACSS!B6</f>
        <v>0</v>
      </c>
      <c r="D30" s="54"/>
      <c r="E30" s="54">
        <f>ACSS!B7</f>
        <v>2508.7200000000003</v>
      </c>
      <c r="F30" s="50">
        <f t="shared" si="0"/>
        <v>41.279999999999745</v>
      </c>
      <c r="G30" s="54" t="s">
        <v>664</v>
      </c>
      <c r="H30" s="55" t="s">
        <v>250</v>
      </c>
      <c r="I30" s="55" t="s">
        <v>250</v>
      </c>
      <c r="J30" s="55" t="s">
        <v>250</v>
      </c>
      <c r="K30" s="56" t="s">
        <v>349</v>
      </c>
      <c r="L30" s="56" t="s">
        <v>349</v>
      </c>
    </row>
    <row r="31" spans="1:12" s="46" customFormat="1" x14ac:dyDescent="0.25">
      <c r="A31" s="49" t="s">
        <v>186</v>
      </c>
      <c r="B31" s="50">
        <v>200</v>
      </c>
      <c r="C31" s="50">
        <f>AFP!B6</f>
        <v>0</v>
      </c>
      <c r="D31" s="50">
        <f>AFP!B7</f>
        <v>-66.66</v>
      </c>
      <c r="E31" s="50">
        <f>AFP!B8</f>
        <v>0</v>
      </c>
      <c r="F31" s="68">
        <f>B31+C31+D31-E31</f>
        <v>133.34</v>
      </c>
      <c r="G31" s="50" t="s">
        <v>442</v>
      </c>
      <c r="H31" s="51" t="s">
        <v>349</v>
      </c>
      <c r="I31" s="51" t="s">
        <v>250</v>
      </c>
      <c r="J31" s="51"/>
      <c r="K31" s="52" t="s">
        <v>349</v>
      </c>
      <c r="L31" s="52" t="s">
        <v>349</v>
      </c>
    </row>
    <row r="32" spans="1:12" x14ac:dyDescent="0.25">
      <c r="A32" s="53" t="s">
        <v>27</v>
      </c>
      <c r="B32" s="54">
        <v>400</v>
      </c>
      <c r="C32" s="54">
        <f>AGA!B6</f>
        <v>0</v>
      </c>
      <c r="D32" s="54"/>
      <c r="E32" s="54">
        <f>AGA!B7</f>
        <v>0</v>
      </c>
      <c r="F32" s="50">
        <f t="shared" si="0"/>
        <v>400</v>
      </c>
      <c r="G32" s="54"/>
      <c r="H32" s="55" t="s">
        <v>250</v>
      </c>
      <c r="I32" s="55" t="s">
        <v>250</v>
      </c>
      <c r="J32" s="55" t="s">
        <v>250</v>
      </c>
      <c r="K32" s="56" t="s">
        <v>349</v>
      </c>
      <c r="L32" s="56" t="s">
        <v>349</v>
      </c>
    </row>
    <row r="33" spans="1:12" x14ac:dyDescent="0.25">
      <c r="A33" s="53" t="s">
        <v>28</v>
      </c>
      <c r="B33" s="54">
        <v>3000</v>
      </c>
      <c r="C33" s="54">
        <f>ASAS!B6</f>
        <v>750</v>
      </c>
      <c r="D33" s="54"/>
      <c r="E33" s="54">
        <f>ASAS!B7</f>
        <v>3750</v>
      </c>
      <c r="F33" s="54">
        <f t="shared" si="0"/>
        <v>0</v>
      </c>
      <c r="G33" s="54" t="s">
        <v>443</v>
      </c>
      <c r="H33" s="55" t="s">
        <v>250</v>
      </c>
      <c r="I33" s="55" t="s">
        <v>250</v>
      </c>
      <c r="J33" s="55" t="s">
        <v>250</v>
      </c>
      <c r="K33" s="56" t="s">
        <v>349</v>
      </c>
      <c r="L33" s="56" t="s">
        <v>349</v>
      </c>
    </row>
    <row r="34" spans="1:12" x14ac:dyDescent="0.25">
      <c r="A34" s="53" t="s">
        <v>29</v>
      </c>
      <c r="B34" s="54">
        <v>200</v>
      </c>
      <c r="C34" s="54">
        <f>BB!B6</f>
        <v>0</v>
      </c>
      <c r="D34" s="54"/>
      <c r="E34" s="54">
        <f>BB!B7</f>
        <v>0</v>
      </c>
      <c r="F34" s="50">
        <f t="shared" si="0"/>
        <v>200</v>
      </c>
      <c r="G34" s="54"/>
      <c r="H34" s="55" t="s">
        <v>250</v>
      </c>
      <c r="I34" s="55" t="s">
        <v>250</v>
      </c>
      <c r="J34" s="55" t="s">
        <v>250</v>
      </c>
      <c r="K34" s="56" t="s">
        <v>349</v>
      </c>
      <c r="L34" s="56" t="s">
        <v>349</v>
      </c>
    </row>
    <row r="35" spans="1:12" s="46" customFormat="1" x14ac:dyDescent="0.25">
      <c r="A35" s="49" t="s">
        <v>187</v>
      </c>
      <c r="B35" s="50">
        <v>140</v>
      </c>
      <c r="C35" s="50">
        <f>BUC!B6</f>
        <v>0</v>
      </c>
      <c r="D35" s="50">
        <f>BUC!B7</f>
        <v>-46.62</v>
      </c>
      <c r="E35" s="50">
        <f>BUC!B8</f>
        <v>0</v>
      </c>
      <c r="F35" s="68">
        <f>B35+C35+D35-E35</f>
        <v>93.38</v>
      </c>
      <c r="G35" s="50" t="s">
        <v>444</v>
      </c>
      <c r="H35" s="51" t="s">
        <v>250</v>
      </c>
      <c r="I35" s="51" t="s">
        <v>250</v>
      </c>
      <c r="J35" s="51"/>
      <c r="K35" s="52" t="s">
        <v>349</v>
      </c>
      <c r="L35" s="52" t="s">
        <v>349</v>
      </c>
    </row>
    <row r="36" spans="1:12" x14ac:dyDescent="0.25">
      <c r="A36" s="53" t="s">
        <v>30</v>
      </c>
      <c r="B36" s="54">
        <v>750</v>
      </c>
      <c r="C36" s="54">
        <f>BSA!B6</f>
        <v>0</v>
      </c>
      <c r="D36" s="54"/>
      <c r="E36" s="54">
        <f>BSA!B7</f>
        <v>750</v>
      </c>
      <c r="F36" s="54">
        <f t="shared" si="0"/>
        <v>0</v>
      </c>
      <c r="G36" s="54" t="s">
        <v>445</v>
      </c>
      <c r="H36" s="55" t="s">
        <v>250</v>
      </c>
      <c r="I36" s="55" t="s">
        <v>250</v>
      </c>
      <c r="J36" s="55" t="s">
        <v>250</v>
      </c>
      <c r="K36" s="56" t="s">
        <v>349</v>
      </c>
      <c r="L36" s="56" t="s">
        <v>349</v>
      </c>
    </row>
    <row r="37" spans="1:12" x14ac:dyDescent="0.25">
      <c r="A37" s="53" t="s">
        <v>31</v>
      </c>
      <c r="B37" s="54">
        <v>3100</v>
      </c>
      <c r="C37" s="54">
        <f>'B&amp;B'!B6</f>
        <v>775</v>
      </c>
      <c r="D37" s="54"/>
      <c r="E37" s="54">
        <f>'B&amp;B'!B7</f>
        <v>3875</v>
      </c>
      <c r="F37" s="54">
        <f t="shared" ref="F37:F68" si="1">B37+C37-E37</f>
        <v>0</v>
      </c>
      <c r="G37" s="54" t="s">
        <v>446</v>
      </c>
      <c r="H37" s="55" t="s">
        <v>250</v>
      </c>
      <c r="I37" s="55" t="s">
        <v>250</v>
      </c>
      <c r="J37" s="55" t="s">
        <v>250</v>
      </c>
      <c r="K37" s="56" t="s">
        <v>349</v>
      </c>
      <c r="L37" s="56" t="s">
        <v>349</v>
      </c>
    </row>
    <row r="38" spans="1:12" x14ac:dyDescent="0.25">
      <c r="A38" s="53" t="s">
        <v>32</v>
      </c>
      <c r="B38" s="54">
        <v>10000</v>
      </c>
      <c r="C38" s="54">
        <f>TechCRU!B6</f>
        <v>2500</v>
      </c>
      <c r="D38" s="54"/>
      <c r="E38" s="54">
        <f>TechCRU!B7</f>
        <v>12500</v>
      </c>
      <c r="F38" s="54">
        <f t="shared" si="1"/>
        <v>0</v>
      </c>
      <c r="G38" s="54" t="s">
        <v>447</v>
      </c>
      <c r="H38" s="55" t="s">
        <v>250</v>
      </c>
      <c r="I38" s="55" t="s">
        <v>250</v>
      </c>
      <c r="J38" s="55" t="s">
        <v>250</v>
      </c>
      <c r="K38" s="56" t="s">
        <v>349</v>
      </c>
      <c r="L38" s="56" t="s">
        <v>349</v>
      </c>
    </row>
    <row r="39" spans="1:12" x14ac:dyDescent="0.25">
      <c r="A39" s="53" t="s">
        <v>33</v>
      </c>
      <c r="B39" s="54">
        <v>5000</v>
      </c>
      <c r="C39" s="54">
        <f>CSA!B6</f>
        <v>0</v>
      </c>
      <c r="D39" s="54"/>
      <c r="E39" s="54">
        <f>CSA!B7</f>
        <v>5000</v>
      </c>
      <c r="F39" s="54">
        <f t="shared" si="1"/>
        <v>0</v>
      </c>
      <c r="G39" s="54" t="s">
        <v>448</v>
      </c>
      <c r="H39" s="55" t="s">
        <v>250</v>
      </c>
      <c r="I39" s="55" t="s">
        <v>250</v>
      </c>
      <c r="J39" s="55" t="s">
        <v>250</v>
      </c>
      <c r="K39" s="56" t="s">
        <v>349</v>
      </c>
      <c r="L39" s="56" t="s">
        <v>349</v>
      </c>
    </row>
    <row r="40" spans="1:12" x14ac:dyDescent="0.25">
      <c r="A40" s="53" t="s">
        <v>34</v>
      </c>
      <c r="B40" s="54">
        <v>480</v>
      </c>
      <c r="C40" s="54">
        <f>CACF!B6</f>
        <v>0</v>
      </c>
      <c r="D40" s="54"/>
      <c r="E40" s="54">
        <f>CACF!B7</f>
        <v>3.86</v>
      </c>
      <c r="F40" s="50">
        <f t="shared" si="1"/>
        <v>476.14</v>
      </c>
      <c r="G40" s="54" t="s">
        <v>449</v>
      </c>
      <c r="H40" s="55" t="s">
        <v>250</v>
      </c>
      <c r="I40" s="55" t="s">
        <v>250</v>
      </c>
      <c r="J40" s="55" t="s">
        <v>250</v>
      </c>
      <c r="K40" s="56" t="s">
        <v>349</v>
      </c>
      <c r="L40" s="56" t="s">
        <v>349</v>
      </c>
    </row>
    <row r="41" spans="1:12" x14ac:dyDescent="0.25">
      <c r="A41" s="53" t="s">
        <v>35</v>
      </c>
      <c r="B41" s="54">
        <v>600</v>
      </c>
      <c r="C41" s="54">
        <f>ChiRho!B6</f>
        <v>0</v>
      </c>
      <c r="D41" s="54"/>
      <c r="E41" s="54">
        <f>ChiRho!B7</f>
        <v>600</v>
      </c>
      <c r="F41" s="54">
        <f t="shared" si="1"/>
        <v>0</v>
      </c>
      <c r="G41" s="54" t="s">
        <v>450</v>
      </c>
      <c r="H41" s="55" t="s">
        <v>250</v>
      </c>
      <c r="I41" s="55" t="s">
        <v>250</v>
      </c>
      <c r="J41" s="55" t="s">
        <v>250</v>
      </c>
      <c r="K41" s="56" t="s">
        <v>349</v>
      </c>
      <c r="L41" s="56" t="s">
        <v>349</v>
      </c>
    </row>
    <row r="42" spans="1:12" x14ac:dyDescent="0.25">
      <c r="A42" s="53" t="s">
        <v>188</v>
      </c>
      <c r="B42" s="54">
        <v>300</v>
      </c>
      <c r="C42" s="54">
        <f>ChiSig!B6</f>
        <v>0</v>
      </c>
      <c r="D42" s="54"/>
      <c r="E42" s="54">
        <f>ChiSig!B7</f>
        <v>300</v>
      </c>
      <c r="F42" s="54">
        <f t="shared" si="1"/>
        <v>0</v>
      </c>
      <c r="G42" s="54"/>
      <c r="H42" s="55" t="s">
        <v>250</v>
      </c>
      <c r="I42" s="55" t="s">
        <v>250</v>
      </c>
      <c r="J42" s="55" t="s">
        <v>250</v>
      </c>
      <c r="K42" s="56" t="s">
        <v>349</v>
      </c>
      <c r="L42" s="56" t="s">
        <v>349</v>
      </c>
    </row>
    <row r="43" spans="1:12" x14ac:dyDescent="0.25">
      <c r="A43" s="53" t="s">
        <v>36</v>
      </c>
      <c r="B43" s="54">
        <v>1100</v>
      </c>
      <c r="C43" s="54">
        <f>XTE!B6</f>
        <v>0</v>
      </c>
      <c r="D43" s="54"/>
      <c r="E43" s="54">
        <f>XTE!B7</f>
        <v>1071.1599999999999</v>
      </c>
      <c r="F43" s="50">
        <f t="shared" si="1"/>
        <v>28.840000000000146</v>
      </c>
      <c r="G43" s="54" t="s">
        <v>451</v>
      </c>
      <c r="H43" s="55" t="s">
        <v>250</v>
      </c>
      <c r="I43" s="55" t="s">
        <v>250</v>
      </c>
      <c r="J43" s="55" t="s">
        <v>250</v>
      </c>
      <c r="K43" s="56" t="s">
        <v>349</v>
      </c>
      <c r="L43" s="56" t="s">
        <v>349</v>
      </c>
    </row>
    <row r="44" spans="1:12" s="46" customFormat="1" x14ac:dyDescent="0.25">
      <c r="A44" s="49" t="s">
        <v>37</v>
      </c>
      <c r="B44" s="50">
        <v>550</v>
      </c>
      <c r="C44" s="50">
        <f>ChineseSA!B6</f>
        <v>0</v>
      </c>
      <c r="D44" s="50">
        <f>ChineseSA!B7</f>
        <v>-183.15</v>
      </c>
      <c r="E44" s="50">
        <f>ChineseSA!B8</f>
        <v>0</v>
      </c>
      <c r="F44" s="68">
        <f>B44+C44+D44-E44</f>
        <v>366.85</v>
      </c>
      <c r="G44" s="50" t="s">
        <v>441</v>
      </c>
      <c r="H44" s="51"/>
      <c r="I44" s="51" t="s">
        <v>250</v>
      </c>
      <c r="J44" s="51"/>
      <c r="K44" s="52" t="s">
        <v>349</v>
      </c>
      <c r="L44" s="52" t="s">
        <v>349</v>
      </c>
    </row>
    <row r="45" spans="1:12" x14ac:dyDescent="0.25">
      <c r="A45" s="53" t="s">
        <v>189</v>
      </c>
      <c r="B45" s="54">
        <v>500</v>
      </c>
      <c r="C45" s="54">
        <f>Christians!B6</f>
        <v>0</v>
      </c>
      <c r="D45" s="54"/>
      <c r="E45" s="54">
        <f>Christians!B7</f>
        <v>500</v>
      </c>
      <c r="F45" s="54">
        <f t="shared" si="1"/>
        <v>0</v>
      </c>
      <c r="G45" s="54"/>
      <c r="H45" s="55" t="s">
        <v>250</v>
      </c>
      <c r="I45" s="55" t="s">
        <v>250</v>
      </c>
      <c r="J45" s="55" t="s">
        <v>250</v>
      </c>
      <c r="K45" s="56" t="s">
        <v>349</v>
      </c>
      <c r="L45" s="56" t="s">
        <v>349</v>
      </c>
    </row>
    <row r="46" spans="1:12" x14ac:dyDescent="0.25">
      <c r="A46" s="53" t="s">
        <v>38</v>
      </c>
      <c r="B46" s="54">
        <v>350</v>
      </c>
      <c r="C46" s="54">
        <f>'Circle K'!B6</f>
        <v>0</v>
      </c>
      <c r="D46" s="54"/>
      <c r="E46" s="54">
        <f>'Circle K'!B7</f>
        <v>0</v>
      </c>
      <c r="F46" s="68">
        <f t="shared" si="1"/>
        <v>350</v>
      </c>
      <c r="G46" s="54" t="s">
        <v>452</v>
      </c>
      <c r="H46" s="55" t="s">
        <v>250</v>
      </c>
      <c r="I46" s="55" t="s">
        <v>250</v>
      </c>
      <c r="J46" s="55" t="s">
        <v>250</v>
      </c>
      <c r="K46" s="56" t="s">
        <v>349</v>
      </c>
      <c r="L46" s="56" t="s">
        <v>349</v>
      </c>
    </row>
    <row r="47" spans="1:12" x14ac:dyDescent="0.25">
      <c r="A47" s="53" t="s">
        <v>39</v>
      </c>
      <c r="B47" s="54">
        <v>200</v>
      </c>
      <c r="C47" s="54">
        <f>CAC!B6</f>
        <v>0</v>
      </c>
      <c r="D47" s="54"/>
      <c r="E47" s="54">
        <f>CAC!B7</f>
        <v>93</v>
      </c>
      <c r="F47" s="50">
        <f t="shared" si="1"/>
        <v>107</v>
      </c>
      <c r="G47" s="54" t="s">
        <v>721</v>
      </c>
      <c r="H47" s="55" t="s">
        <v>250</v>
      </c>
      <c r="I47" s="55" t="s">
        <v>250</v>
      </c>
      <c r="J47" s="55" t="s">
        <v>250</v>
      </c>
      <c r="K47" s="56" t="s">
        <v>349</v>
      </c>
      <c r="L47" s="56" t="s">
        <v>349</v>
      </c>
    </row>
    <row r="48" spans="1:12" x14ac:dyDescent="0.25">
      <c r="A48" s="53" t="s">
        <v>40</v>
      </c>
      <c r="B48" s="54">
        <v>1100</v>
      </c>
      <c r="C48" s="54">
        <f>CFFA!B6</f>
        <v>0</v>
      </c>
      <c r="D48" s="54"/>
      <c r="E48" s="54">
        <f>CFFA!B7</f>
        <v>1100</v>
      </c>
      <c r="F48" s="54">
        <f t="shared" si="1"/>
        <v>0</v>
      </c>
      <c r="G48" s="54" t="s">
        <v>453</v>
      </c>
      <c r="H48" s="55" t="s">
        <v>250</v>
      </c>
      <c r="I48" s="55" t="s">
        <v>250</v>
      </c>
      <c r="J48" s="55" t="s">
        <v>250</v>
      </c>
      <c r="K48" s="56" t="s">
        <v>349</v>
      </c>
      <c r="L48" s="56" t="s">
        <v>349</v>
      </c>
    </row>
    <row r="49" spans="1:12" x14ac:dyDescent="0.25">
      <c r="A49" s="53" t="s">
        <v>113</v>
      </c>
      <c r="B49" s="54">
        <v>600</v>
      </c>
      <c r="C49" s="54">
        <f>Horseman!B6</f>
        <v>0</v>
      </c>
      <c r="D49" s="54"/>
      <c r="E49" s="54">
        <f>Horseman!B7</f>
        <v>0</v>
      </c>
      <c r="F49" s="68">
        <f t="shared" si="1"/>
        <v>600</v>
      </c>
      <c r="G49" s="54" t="s">
        <v>454</v>
      </c>
      <c r="H49" s="72" t="s">
        <v>745</v>
      </c>
      <c r="I49" s="73"/>
      <c r="J49" s="73"/>
      <c r="K49" s="74"/>
      <c r="L49" s="59"/>
    </row>
    <row r="50" spans="1:12" x14ac:dyDescent="0.25">
      <c r="A50" s="53" t="s">
        <v>155</v>
      </c>
      <c r="B50" s="54">
        <v>500</v>
      </c>
      <c r="C50" s="54">
        <f>'Court Jesters'!B6</f>
        <v>0</v>
      </c>
      <c r="D50" s="54"/>
      <c r="E50" s="54">
        <f>'Court Jesters'!B7</f>
        <v>420.5</v>
      </c>
      <c r="F50" s="50">
        <f t="shared" si="1"/>
        <v>79.5</v>
      </c>
      <c r="G50" s="54"/>
      <c r="H50" s="55" t="s">
        <v>250</v>
      </c>
      <c r="I50" s="55" t="s">
        <v>250</v>
      </c>
      <c r="J50" s="55" t="s">
        <v>250</v>
      </c>
      <c r="K50" s="56" t="s">
        <v>349</v>
      </c>
      <c r="L50" s="56" t="s">
        <v>349</v>
      </c>
    </row>
    <row r="51" spans="1:12" x14ac:dyDescent="0.25">
      <c r="A51" s="53" t="s">
        <v>156</v>
      </c>
      <c r="B51" s="54">
        <v>3600</v>
      </c>
      <c r="C51" s="54">
        <f>DSP!B6</f>
        <v>0</v>
      </c>
      <c r="D51" s="54"/>
      <c r="E51" s="54">
        <f>DSP!B7</f>
        <v>3594.4399999999996</v>
      </c>
      <c r="F51" s="50">
        <f t="shared" si="1"/>
        <v>5.5600000000004002</v>
      </c>
      <c r="G51" s="54" t="s">
        <v>455</v>
      </c>
      <c r="H51" s="55" t="s">
        <v>250</v>
      </c>
      <c r="I51" s="55" t="s">
        <v>250</v>
      </c>
      <c r="J51" s="55" t="s">
        <v>250</v>
      </c>
      <c r="K51" s="56" t="s">
        <v>349</v>
      </c>
      <c r="L51" s="56" t="s">
        <v>349</v>
      </c>
    </row>
    <row r="52" spans="1:12" x14ac:dyDescent="0.25">
      <c r="A52" s="53" t="s">
        <v>157</v>
      </c>
      <c r="B52" s="54">
        <v>300</v>
      </c>
      <c r="C52" s="54">
        <f>DBAHJPMS!B6</f>
        <v>0</v>
      </c>
      <c r="D52" s="54"/>
      <c r="E52" s="54">
        <f>DBAHJPMS!B7</f>
        <v>287.25</v>
      </c>
      <c r="F52" s="50">
        <f t="shared" si="1"/>
        <v>12.75</v>
      </c>
      <c r="G52" s="54" t="s">
        <v>456</v>
      </c>
      <c r="H52" s="55" t="s">
        <v>250</v>
      </c>
      <c r="I52" s="55" t="s">
        <v>250</v>
      </c>
      <c r="J52" s="55" t="s">
        <v>250</v>
      </c>
      <c r="K52" s="56" t="s">
        <v>349</v>
      </c>
      <c r="L52" s="56" t="s">
        <v>349</v>
      </c>
    </row>
    <row r="53" spans="1:12" x14ac:dyDescent="0.25">
      <c r="A53" s="53" t="s">
        <v>42</v>
      </c>
      <c r="B53" s="54">
        <v>520</v>
      </c>
      <c r="C53" s="54">
        <f>EWB!B6</f>
        <v>0</v>
      </c>
      <c r="D53" s="54"/>
      <c r="E53" s="54">
        <f>EWB!B7</f>
        <v>340.5</v>
      </c>
      <c r="F53" s="50">
        <f t="shared" si="1"/>
        <v>179.5</v>
      </c>
      <c r="G53" s="54"/>
      <c r="H53" s="55" t="s">
        <v>250</v>
      </c>
      <c r="I53" s="55" t="s">
        <v>250</v>
      </c>
      <c r="J53" s="55" t="s">
        <v>250</v>
      </c>
      <c r="K53" s="56" t="s">
        <v>349</v>
      </c>
      <c r="L53" s="56" t="s">
        <v>349</v>
      </c>
    </row>
    <row r="54" spans="1:12" x14ac:dyDescent="0.25">
      <c r="A54" s="53" t="s">
        <v>43</v>
      </c>
      <c r="B54" s="54">
        <v>3100</v>
      </c>
      <c r="C54" s="54">
        <f>HON!B6</f>
        <v>0</v>
      </c>
      <c r="D54" s="54"/>
      <c r="E54" s="54">
        <f>HON!B7</f>
        <v>3097.54</v>
      </c>
      <c r="F54" s="50">
        <f t="shared" si="1"/>
        <v>2.4600000000000364</v>
      </c>
      <c r="G54" s="54" t="s">
        <v>457</v>
      </c>
      <c r="H54" s="55" t="s">
        <v>250</v>
      </c>
      <c r="I54" s="55" t="s">
        <v>250</v>
      </c>
      <c r="J54" s="55" t="s">
        <v>250</v>
      </c>
      <c r="K54" s="56" t="s">
        <v>349</v>
      </c>
      <c r="L54" s="56" t="s">
        <v>349</v>
      </c>
    </row>
    <row r="55" spans="1:12" s="46" customFormat="1" x14ac:dyDescent="0.25">
      <c r="A55" s="49" t="s">
        <v>190</v>
      </c>
      <c r="B55" s="50">
        <v>300</v>
      </c>
      <c r="C55" s="50">
        <f>ESA!B6</f>
        <v>0</v>
      </c>
      <c r="D55" s="50">
        <f>ESA!B7</f>
        <v>-99.9</v>
      </c>
      <c r="E55" s="50">
        <f>ESA!B8</f>
        <v>0</v>
      </c>
      <c r="F55" s="68">
        <f>B55+C55+D55-E55</f>
        <v>200.1</v>
      </c>
      <c r="G55" s="50"/>
      <c r="H55" s="51"/>
      <c r="I55" s="51"/>
      <c r="J55" s="51"/>
      <c r="K55" s="52" t="s">
        <v>349</v>
      </c>
      <c r="L55" s="52" t="s">
        <v>349</v>
      </c>
    </row>
    <row r="56" spans="1:12" s="46" customFormat="1" x14ac:dyDescent="0.25">
      <c r="A56" s="49" t="s">
        <v>191</v>
      </c>
      <c r="B56" s="50">
        <v>500</v>
      </c>
      <c r="C56" s="50">
        <f>ENCM!B6</f>
        <v>0</v>
      </c>
      <c r="D56" s="50">
        <f>ENCM!B7</f>
        <v>-166.5</v>
      </c>
      <c r="E56" s="50">
        <f>ENCM!B8</f>
        <v>0</v>
      </c>
      <c r="F56" s="68">
        <f>B56+C56+D56-E56</f>
        <v>333.5</v>
      </c>
      <c r="G56" s="50"/>
      <c r="H56" s="51" t="s">
        <v>250</v>
      </c>
      <c r="I56" s="51" t="s">
        <v>250</v>
      </c>
      <c r="J56" s="51"/>
      <c r="K56" s="52" t="s">
        <v>349</v>
      </c>
      <c r="L56" s="52" t="s">
        <v>349</v>
      </c>
    </row>
    <row r="57" spans="1:12" x14ac:dyDescent="0.25">
      <c r="A57" s="53" t="s">
        <v>44</v>
      </c>
      <c r="B57" s="54">
        <v>6000</v>
      </c>
      <c r="C57" s="54">
        <f>Finance!B6</f>
        <v>0</v>
      </c>
      <c r="D57" s="54"/>
      <c r="E57" s="54">
        <f>Finance!B7</f>
        <v>6000</v>
      </c>
      <c r="F57" s="54">
        <f t="shared" si="1"/>
        <v>0</v>
      </c>
      <c r="G57" s="54" t="s">
        <v>458</v>
      </c>
      <c r="H57" s="55" t="s">
        <v>250</v>
      </c>
      <c r="I57" s="55" t="s">
        <v>250</v>
      </c>
      <c r="J57" s="55" t="s">
        <v>250</v>
      </c>
      <c r="K57" s="56" t="s">
        <v>250</v>
      </c>
      <c r="L57" s="56" t="s">
        <v>349</v>
      </c>
    </row>
    <row r="58" spans="1:12" x14ac:dyDescent="0.25">
      <c r="A58" s="53" t="s">
        <v>45</v>
      </c>
      <c r="B58" s="54">
        <v>800</v>
      </c>
      <c r="C58" s="54">
        <f>'Food Science'!B6</f>
        <v>0</v>
      </c>
      <c r="D58" s="54"/>
      <c r="E58" s="54">
        <f>'Food Science'!B7</f>
        <v>523.87</v>
      </c>
      <c r="F58" s="50">
        <f t="shared" si="1"/>
        <v>276.13</v>
      </c>
      <c r="G58" s="54" t="s">
        <v>459</v>
      </c>
      <c r="H58" s="55" t="s">
        <v>250</v>
      </c>
      <c r="I58" s="55" t="s">
        <v>250</v>
      </c>
      <c r="J58" s="55" t="s">
        <v>250</v>
      </c>
      <c r="K58" s="56" t="s">
        <v>349</v>
      </c>
      <c r="L58" s="56" t="s">
        <v>349</v>
      </c>
    </row>
    <row r="59" spans="1:12" x14ac:dyDescent="0.25">
      <c r="A59" s="53" t="s">
        <v>46</v>
      </c>
      <c r="B59" s="54">
        <v>4100</v>
      </c>
      <c r="C59" s="54">
        <f>FormulaSAE!B6</f>
        <v>0</v>
      </c>
      <c r="D59" s="54"/>
      <c r="E59" s="54">
        <f>FormulaSAE!B7</f>
        <v>4100</v>
      </c>
      <c r="F59" s="54">
        <f t="shared" si="1"/>
        <v>0</v>
      </c>
      <c r="G59" s="54" t="s">
        <v>261</v>
      </c>
      <c r="H59" s="55" t="s">
        <v>250</v>
      </c>
      <c r="I59" s="55" t="s">
        <v>250</v>
      </c>
      <c r="J59" s="55" t="s">
        <v>250</v>
      </c>
      <c r="K59" s="56" t="s">
        <v>349</v>
      </c>
      <c r="L59" s="56" t="s">
        <v>349</v>
      </c>
    </row>
    <row r="60" spans="1:12" x14ac:dyDescent="0.25">
      <c r="A60" s="53" t="s">
        <v>159</v>
      </c>
      <c r="B60" s="54">
        <v>800</v>
      </c>
      <c r="C60" s="54">
        <f>Foundation!B6</f>
        <v>200</v>
      </c>
      <c r="D60" s="54"/>
      <c r="E60" s="54">
        <f>Foundation!B7</f>
        <v>800</v>
      </c>
      <c r="F60" s="50">
        <f t="shared" si="1"/>
        <v>200</v>
      </c>
      <c r="G60" s="54" t="s">
        <v>460</v>
      </c>
      <c r="H60" s="55" t="s">
        <v>250</v>
      </c>
      <c r="I60" s="55" t="s">
        <v>250</v>
      </c>
      <c r="J60" s="55" t="s">
        <v>250</v>
      </c>
      <c r="K60" s="56" t="s">
        <v>349</v>
      </c>
      <c r="L60" s="56" t="s">
        <v>349</v>
      </c>
    </row>
    <row r="61" spans="1:12" x14ac:dyDescent="0.25">
      <c r="A61" s="53" t="s">
        <v>47</v>
      </c>
      <c r="B61" s="54">
        <v>900</v>
      </c>
      <c r="C61" s="54">
        <f>GBP!B6</f>
        <v>0</v>
      </c>
      <c r="D61" s="54"/>
      <c r="E61" s="54">
        <f>GBP!B7</f>
        <v>900</v>
      </c>
      <c r="F61" s="54">
        <f t="shared" si="1"/>
        <v>0</v>
      </c>
      <c r="G61" s="54" t="s">
        <v>461</v>
      </c>
      <c r="H61" s="55" t="s">
        <v>250</v>
      </c>
      <c r="I61" s="55" t="s">
        <v>250</v>
      </c>
      <c r="J61" s="55" t="s">
        <v>296</v>
      </c>
      <c r="K61" s="56" t="s">
        <v>349</v>
      </c>
      <c r="L61" s="56" t="s">
        <v>349</v>
      </c>
    </row>
    <row r="62" spans="1:12" s="46" customFormat="1" x14ac:dyDescent="0.25">
      <c r="A62" s="49" t="s">
        <v>192</v>
      </c>
      <c r="B62" s="50">
        <v>150</v>
      </c>
      <c r="C62" s="50">
        <f>GSR!B6</f>
        <v>0</v>
      </c>
      <c r="D62" s="50">
        <f>GSR!B7</f>
        <v>-49.95</v>
      </c>
      <c r="E62" s="50">
        <f>GSR!B8</f>
        <v>0</v>
      </c>
      <c r="F62" s="68">
        <f>B62+C62+D62-E62</f>
        <v>100.05</v>
      </c>
      <c r="G62" s="50"/>
      <c r="H62" s="51"/>
      <c r="I62" s="51"/>
      <c r="J62" s="51"/>
      <c r="K62" s="52" t="s">
        <v>349</v>
      </c>
      <c r="L62" s="52" t="s">
        <v>349</v>
      </c>
    </row>
    <row r="63" spans="1:12" x14ac:dyDescent="0.25">
      <c r="A63" s="53" t="s">
        <v>251</v>
      </c>
      <c r="B63" s="54">
        <v>84</v>
      </c>
      <c r="C63" s="54">
        <f>GSR!B6</f>
        <v>0</v>
      </c>
      <c r="D63" s="54"/>
      <c r="E63" s="54">
        <f>TechGSA!B7</f>
        <v>84</v>
      </c>
      <c r="F63" s="54">
        <f t="shared" si="1"/>
        <v>0</v>
      </c>
      <c r="G63" s="54" t="s">
        <v>462</v>
      </c>
      <c r="H63" s="55" t="s">
        <v>250</v>
      </c>
      <c r="I63" s="55" t="s">
        <v>250</v>
      </c>
      <c r="J63" s="55" t="s">
        <v>349</v>
      </c>
      <c r="K63" s="56" t="s">
        <v>349</v>
      </c>
      <c r="L63" s="56" t="s">
        <v>349</v>
      </c>
    </row>
    <row r="64" spans="1:12" x14ac:dyDescent="0.25">
      <c r="A64" s="53" t="s">
        <v>160</v>
      </c>
      <c r="B64" s="54">
        <v>350</v>
      </c>
      <c r="C64" s="54">
        <f>'Generation One'!B6</f>
        <v>0</v>
      </c>
      <c r="D64" s="54"/>
      <c r="E64" s="54">
        <f>'Generation One'!B7</f>
        <v>270.25</v>
      </c>
      <c r="F64" s="50">
        <f t="shared" si="1"/>
        <v>79.75</v>
      </c>
      <c r="G64" s="54" t="s">
        <v>463</v>
      </c>
      <c r="H64" s="55" t="s">
        <v>250</v>
      </c>
      <c r="I64" s="55" t="s">
        <v>250</v>
      </c>
      <c r="J64" s="55" t="s">
        <v>297</v>
      </c>
      <c r="K64" s="56" t="s">
        <v>349</v>
      </c>
      <c r="L64" s="56" t="s">
        <v>349</v>
      </c>
    </row>
    <row r="65" spans="1:12" x14ac:dyDescent="0.25">
      <c r="A65" s="53" t="s">
        <v>193</v>
      </c>
      <c r="B65" s="54">
        <v>300</v>
      </c>
      <c r="C65" s="54">
        <f>GenerationTX!B6</f>
        <v>0</v>
      </c>
      <c r="D65" s="54"/>
      <c r="E65" s="54">
        <f>GenerationTX!B7</f>
        <v>300</v>
      </c>
      <c r="F65" s="54">
        <f t="shared" si="1"/>
        <v>0</v>
      </c>
      <c r="G65" s="54"/>
      <c r="H65" s="55" t="s">
        <v>250</v>
      </c>
      <c r="I65" s="55" t="s">
        <v>250</v>
      </c>
      <c r="J65" s="55" t="s">
        <v>250</v>
      </c>
      <c r="K65" s="56" t="s">
        <v>250</v>
      </c>
      <c r="L65" s="56" t="s">
        <v>349</v>
      </c>
    </row>
    <row r="66" spans="1:12" x14ac:dyDescent="0.25">
      <c r="A66" s="53" t="s">
        <v>48</v>
      </c>
      <c r="B66" s="54">
        <v>500</v>
      </c>
      <c r="C66" s="54">
        <f>Geoscience!B6</f>
        <v>0</v>
      </c>
      <c r="D66" s="54"/>
      <c r="E66" s="54">
        <f>Geoscience!B7</f>
        <v>500</v>
      </c>
      <c r="F66" s="54">
        <f t="shared" si="1"/>
        <v>0</v>
      </c>
      <c r="G66" s="54" t="s">
        <v>464</v>
      </c>
      <c r="H66" s="55" t="s">
        <v>250</v>
      </c>
      <c r="I66" s="55" t="s">
        <v>250</v>
      </c>
      <c r="J66" s="55" t="s">
        <v>250</v>
      </c>
      <c r="K66" s="56" t="s">
        <v>349</v>
      </c>
      <c r="L66" s="56" t="s">
        <v>349</v>
      </c>
    </row>
    <row r="67" spans="1:12" x14ac:dyDescent="0.25">
      <c r="A67" s="53" t="s">
        <v>134</v>
      </c>
      <c r="B67" s="54">
        <v>300</v>
      </c>
      <c r="C67" s="54">
        <f>German!B6</f>
        <v>0</v>
      </c>
      <c r="D67" s="54"/>
      <c r="E67" s="54">
        <f>German!B7</f>
        <v>236.91</v>
      </c>
      <c r="F67" s="50">
        <f t="shared" si="1"/>
        <v>63.09</v>
      </c>
      <c r="G67" s="54" t="s">
        <v>465</v>
      </c>
      <c r="H67" s="55" t="s">
        <v>250</v>
      </c>
      <c r="I67" s="55" t="s">
        <v>250</v>
      </c>
      <c r="J67" s="55" t="s">
        <v>250</v>
      </c>
      <c r="K67" s="56" t="s">
        <v>349</v>
      </c>
      <c r="L67" s="56" t="s">
        <v>349</v>
      </c>
    </row>
    <row r="68" spans="1:12" x14ac:dyDescent="0.25">
      <c r="A68" s="53" t="s">
        <v>161</v>
      </c>
      <c r="B68" s="54">
        <v>199</v>
      </c>
      <c r="C68" s="54">
        <f>GAB!B6</f>
        <v>0</v>
      </c>
      <c r="D68" s="54"/>
      <c r="E68" s="54">
        <f>GAB!B7</f>
        <v>0</v>
      </c>
      <c r="F68" s="50">
        <f t="shared" si="1"/>
        <v>199</v>
      </c>
      <c r="G68" s="54" t="s">
        <v>466</v>
      </c>
      <c r="H68" s="55" t="s">
        <v>250</v>
      </c>
      <c r="I68" s="55" t="s">
        <v>250</v>
      </c>
      <c r="J68" s="55" t="s">
        <v>250</v>
      </c>
      <c r="K68" s="56" t="s">
        <v>349</v>
      </c>
      <c r="L68" s="56" t="s">
        <v>349</v>
      </c>
    </row>
    <row r="69" spans="1:12" x14ac:dyDescent="0.25">
      <c r="A69" s="53" t="s">
        <v>194</v>
      </c>
      <c r="B69" s="54">
        <v>90</v>
      </c>
      <c r="C69" s="54">
        <f>GPM!B6</f>
        <v>0</v>
      </c>
      <c r="D69" s="54"/>
      <c r="E69" s="54">
        <f>GPM!B7</f>
        <v>90</v>
      </c>
      <c r="F69" s="54">
        <f t="shared" ref="F69:F100" si="2">B69+C69-E69</f>
        <v>0</v>
      </c>
      <c r="G69" s="54"/>
      <c r="H69" s="55" t="s">
        <v>250</v>
      </c>
      <c r="I69" s="55" t="s">
        <v>250</v>
      </c>
      <c r="J69" s="55" t="s">
        <v>250</v>
      </c>
      <c r="K69" s="56" t="s">
        <v>349</v>
      </c>
      <c r="L69" s="56" t="s">
        <v>349</v>
      </c>
    </row>
    <row r="70" spans="1:12" x14ac:dyDescent="0.25">
      <c r="A70" s="53" t="s">
        <v>49</v>
      </c>
      <c r="B70" s="54">
        <v>1100</v>
      </c>
      <c r="C70" s="54">
        <f>'Goin'' Band'!B6</f>
        <v>0</v>
      </c>
      <c r="D70" s="54"/>
      <c r="E70" s="54">
        <f>'Goin'' Band'!B7</f>
        <v>1094.5900000000001</v>
      </c>
      <c r="F70" s="50">
        <f t="shared" si="2"/>
        <v>5.4099999999998545</v>
      </c>
      <c r="G70" s="54"/>
      <c r="H70" s="55" t="s">
        <v>250</v>
      </c>
      <c r="I70" s="55" t="s">
        <v>250</v>
      </c>
      <c r="J70" s="55" t="s">
        <v>250</v>
      </c>
      <c r="K70" s="56" t="s">
        <v>349</v>
      </c>
      <c r="L70" s="56" t="s">
        <v>349</v>
      </c>
    </row>
    <row r="71" spans="1:12" x14ac:dyDescent="0.25">
      <c r="A71" s="53" t="s">
        <v>50</v>
      </c>
      <c r="B71" s="54">
        <v>600</v>
      </c>
      <c r="C71" s="54">
        <f>'Golden Key'!B6</f>
        <v>0</v>
      </c>
      <c r="D71" s="54"/>
      <c r="E71" s="54">
        <f>'Golden Key'!B7</f>
        <v>0</v>
      </c>
      <c r="F71" s="68">
        <f t="shared" si="2"/>
        <v>600</v>
      </c>
      <c r="G71" s="54"/>
      <c r="H71" s="55" t="s">
        <v>250</v>
      </c>
      <c r="I71" s="55" t="s">
        <v>250</v>
      </c>
      <c r="J71" s="55" t="s">
        <v>250</v>
      </c>
      <c r="K71" s="56" t="s">
        <v>349</v>
      </c>
      <c r="L71" s="56" t="s">
        <v>349</v>
      </c>
    </row>
    <row r="72" spans="1:12" x14ac:dyDescent="0.25">
      <c r="A72" s="53" t="s">
        <v>51</v>
      </c>
      <c r="B72" s="54">
        <v>1600</v>
      </c>
      <c r="C72" s="54">
        <f>GreekWide!B6</f>
        <v>0</v>
      </c>
      <c r="D72" s="54"/>
      <c r="E72" s="54">
        <f>GreekWide!B7</f>
        <v>1600</v>
      </c>
      <c r="F72" s="54">
        <f t="shared" si="2"/>
        <v>0</v>
      </c>
      <c r="G72" s="54" t="s">
        <v>467</v>
      </c>
      <c r="H72" s="55" t="s">
        <v>250</v>
      </c>
      <c r="I72" s="55" t="s">
        <v>250</v>
      </c>
      <c r="J72" s="55" t="s">
        <v>349</v>
      </c>
      <c r="K72" s="56" t="s">
        <v>349</v>
      </c>
      <c r="L72" s="56" t="s">
        <v>349</v>
      </c>
    </row>
    <row r="73" spans="1:12" x14ac:dyDescent="0.25">
      <c r="A73" s="53" t="s">
        <v>195</v>
      </c>
      <c r="B73" s="54">
        <v>300</v>
      </c>
      <c r="C73" s="54">
        <f>HSA!B6</f>
        <v>0</v>
      </c>
      <c r="D73" s="54"/>
      <c r="E73" s="54">
        <f>HSA!B7</f>
        <v>290</v>
      </c>
      <c r="F73" s="50">
        <f t="shared" si="2"/>
        <v>10</v>
      </c>
      <c r="G73" s="54"/>
      <c r="H73" s="55" t="s">
        <v>250</v>
      </c>
      <c r="I73" s="55" t="s">
        <v>250</v>
      </c>
      <c r="J73" s="55" t="s">
        <v>349</v>
      </c>
      <c r="K73" s="56" t="s">
        <v>349</v>
      </c>
      <c r="L73" s="56" t="s">
        <v>349</v>
      </c>
    </row>
    <row r="74" spans="1:12" x14ac:dyDescent="0.25">
      <c r="A74" s="53" t="s">
        <v>53</v>
      </c>
      <c r="B74" s="54">
        <v>400</v>
      </c>
      <c r="C74" s="54">
        <f>'Hi-Tech'!B6</f>
        <v>0</v>
      </c>
      <c r="D74" s="54"/>
      <c r="E74" s="54">
        <f>'Hi-Tech'!B7</f>
        <v>0</v>
      </c>
      <c r="F74" s="68">
        <f t="shared" si="2"/>
        <v>400</v>
      </c>
      <c r="G74" s="54" t="s">
        <v>468</v>
      </c>
      <c r="H74" s="55" t="s">
        <v>250</v>
      </c>
      <c r="I74" s="55" t="s">
        <v>250</v>
      </c>
      <c r="J74" s="55" t="s">
        <v>250</v>
      </c>
      <c r="K74" s="56" t="s">
        <v>349</v>
      </c>
      <c r="L74" s="56" t="s">
        <v>349</v>
      </c>
    </row>
    <row r="75" spans="1:12" x14ac:dyDescent="0.25">
      <c r="A75" s="53" t="s">
        <v>162</v>
      </c>
      <c r="B75" s="54">
        <v>150</v>
      </c>
      <c r="C75" s="54">
        <f>Hillel!B6</f>
        <v>0</v>
      </c>
      <c r="D75" s="54"/>
      <c r="E75" s="54">
        <f>Hillel!B7</f>
        <v>0</v>
      </c>
      <c r="F75" s="68">
        <f t="shared" si="2"/>
        <v>150</v>
      </c>
      <c r="G75" s="54"/>
      <c r="H75" s="55" t="s">
        <v>250</v>
      </c>
      <c r="I75" s="55" t="s">
        <v>250</v>
      </c>
      <c r="J75" s="55" t="s">
        <v>250</v>
      </c>
      <c r="K75" s="56" t="s">
        <v>349</v>
      </c>
      <c r="L75" s="56" t="s">
        <v>349</v>
      </c>
    </row>
    <row r="76" spans="1:12" x14ac:dyDescent="0.25">
      <c r="A76" s="53" t="s">
        <v>52</v>
      </c>
      <c r="B76" s="54">
        <v>900</v>
      </c>
      <c r="C76" s="54">
        <f>HSF!B6</f>
        <v>225</v>
      </c>
      <c r="D76" s="54"/>
      <c r="E76" s="54">
        <f>HSF!B7</f>
        <v>1125</v>
      </c>
      <c r="F76" s="54">
        <f t="shared" si="2"/>
        <v>0</v>
      </c>
      <c r="G76" s="54"/>
      <c r="H76" s="55" t="s">
        <v>250</v>
      </c>
      <c r="I76" s="55" t="s">
        <v>250</v>
      </c>
      <c r="J76" s="55" t="s">
        <v>250</v>
      </c>
      <c r="K76" s="56" t="s">
        <v>349</v>
      </c>
      <c r="L76" s="56" t="s">
        <v>349</v>
      </c>
    </row>
    <row r="77" spans="1:12" x14ac:dyDescent="0.25">
      <c r="A77" s="53" t="s">
        <v>197</v>
      </c>
      <c r="B77" s="54">
        <v>1000</v>
      </c>
      <c r="C77" s="54">
        <f>HSS!B6</f>
        <v>0</v>
      </c>
      <c r="D77" s="54"/>
      <c r="E77" s="54">
        <f>HSS!B7</f>
        <v>999.99999999999989</v>
      </c>
      <c r="F77" s="54">
        <f t="shared" si="2"/>
        <v>0</v>
      </c>
      <c r="G77" s="54" t="s">
        <v>470</v>
      </c>
      <c r="H77" s="55" t="s">
        <v>250</v>
      </c>
      <c r="I77" s="55" t="s">
        <v>250</v>
      </c>
      <c r="J77" s="55" t="s">
        <v>250</v>
      </c>
      <c r="K77" s="56" t="s">
        <v>349</v>
      </c>
      <c r="L77" s="56" t="s">
        <v>349</v>
      </c>
    </row>
    <row r="78" spans="1:12" ht="31.5" x14ac:dyDescent="0.25">
      <c r="A78" s="53" t="s">
        <v>198</v>
      </c>
      <c r="B78" s="54">
        <v>500</v>
      </c>
      <c r="C78" s="54">
        <f>HHMISSO!B6</f>
        <v>0</v>
      </c>
      <c r="D78" s="54"/>
      <c r="E78" s="54">
        <f>HHMISSO!B7</f>
        <v>250</v>
      </c>
      <c r="F78" s="50">
        <f t="shared" si="2"/>
        <v>250</v>
      </c>
      <c r="G78" s="54"/>
      <c r="H78" s="55" t="s">
        <v>250</v>
      </c>
      <c r="I78" s="55" t="s">
        <v>250</v>
      </c>
      <c r="J78" s="55" t="s">
        <v>250</v>
      </c>
      <c r="K78" s="56" t="s">
        <v>349</v>
      </c>
      <c r="L78" s="56" t="s">
        <v>349</v>
      </c>
    </row>
    <row r="79" spans="1:12" ht="31.5" x14ac:dyDescent="0.25">
      <c r="A79" s="53" t="s">
        <v>176</v>
      </c>
      <c r="B79" s="54">
        <v>3000</v>
      </c>
      <c r="C79" s="54">
        <f>HSRecruiters!B6</f>
        <v>0</v>
      </c>
      <c r="D79" s="54"/>
      <c r="E79" s="54">
        <f>HSRecruiters!B7</f>
        <v>3000</v>
      </c>
      <c r="F79" s="54">
        <f t="shared" si="2"/>
        <v>0</v>
      </c>
      <c r="G79" s="54"/>
      <c r="H79" s="55" t="s">
        <v>250</v>
      </c>
      <c r="I79" s="55" t="s">
        <v>250</v>
      </c>
      <c r="J79" s="55" t="s">
        <v>250</v>
      </c>
      <c r="K79" s="56" t="s">
        <v>349</v>
      </c>
      <c r="L79" s="56" t="s">
        <v>349</v>
      </c>
    </row>
    <row r="80" spans="1:12" x14ac:dyDescent="0.25">
      <c r="A80" s="53" t="s">
        <v>199</v>
      </c>
      <c r="B80" s="54">
        <v>100</v>
      </c>
      <c r="C80" s="54">
        <f>HuZ!B6</f>
        <v>0</v>
      </c>
      <c r="D80" s="54"/>
      <c r="E80" s="54">
        <f>HuZ!B7</f>
        <v>100</v>
      </c>
      <c r="F80" s="54">
        <f t="shared" si="2"/>
        <v>0</v>
      </c>
      <c r="G80" s="54" t="s">
        <v>471</v>
      </c>
      <c r="H80" s="55" t="s">
        <v>250</v>
      </c>
      <c r="I80" s="55" t="s">
        <v>250</v>
      </c>
      <c r="J80" s="55" t="s">
        <v>250</v>
      </c>
      <c r="K80" s="56" t="s">
        <v>349</v>
      </c>
      <c r="L80" s="56" t="s">
        <v>349</v>
      </c>
    </row>
    <row r="81" spans="1:12" x14ac:dyDescent="0.25">
      <c r="A81" s="53" t="s">
        <v>200</v>
      </c>
      <c r="B81" s="54">
        <v>500</v>
      </c>
      <c r="C81" s="54">
        <f>'Iam2'!B6</f>
        <v>0</v>
      </c>
      <c r="D81" s="54"/>
      <c r="E81" s="54">
        <f>'Iam2'!B7</f>
        <v>0</v>
      </c>
      <c r="F81" s="68">
        <f t="shared" si="2"/>
        <v>500</v>
      </c>
      <c r="G81" s="72" t="s">
        <v>663</v>
      </c>
      <c r="H81" s="73"/>
      <c r="I81" s="73"/>
      <c r="J81" s="74"/>
      <c r="K81" s="56" t="s">
        <v>349</v>
      </c>
      <c r="L81" s="56" t="s">
        <v>566</v>
      </c>
    </row>
    <row r="82" spans="1:12" x14ac:dyDescent="0.25">
      <c r="A82" s="53" t="s">
        <v>202</v>
      </c>
      <c r="B82" s="54">
        <v>300</v>
      </c>
      <c r="C82" s="54">
        <f>Impact!B6</f>
        <v>0</v>
      </c>
      <c r="D82" s="54"/>
      <c r="E82" s="54">
        <f>Impact!B7</f>
        <v>183.34</v>
      </c>
      <c r="F82" s="50">
        <f t="shared" si="2"/>
        <v>116.66</v>
      </c>
      <c r="G82" s="54"/>
      <c r="H82" s="55" t="s">
        <v>250</v>
      </c>
      <c r="I82" s="55" t="s">
        <v>250</v>
      </c>
      <c r="J82" s="55" t="s">
        <v>250</v>
      </c>
      <c r="K82" s="56" t="s">
        <v>349</v>
      </c>
      <c r="L82" s="56" t="s">
        <v>349</v>
      </c>
    </row>
    <row r="83" spans="1:12" x14ac:dyDescent="0.25">
      <c r="A83" s="53" t="s">
        <v>55</v>
      </c>
      <c r="B83" s="54">
        <v>9000</v>
      </c>
      <c r="C83" s="54">
        <f>ISA!B6</f>
        <v>200</v>
      </c>
      <c r="D83" s="54"/>
      <c r="E83" s="54">
        <f>ISA!B7</f>
        <v>9200</v>
      </c>
      <c r="F83" s="54">
        <f t="shared" si="2"/>
        <v>0</v>
      </c>
      <c r="G83" s="54" t="s">
        <v>472</v>
      </c>
      <c r="H83" s="55" t="s">
        <v>250</v>
      </c>
      <c r="I83" s="55" t="s">
        <v>250</v>
      </c>
      <c r="J83" s="55" t="s">
        <v>250</v>
      </c>
      <c r="K83" s="56" t="s">
        <v>349</v>
      </c>
      <c r="L83" s="56" t="s">
        <v>349</v>
      </c>
    </row>
    <row r="84" spans="1:12" ht="31.5" x14ac:dyDescent="0.25">
      <c r="A84" s="53" t="s">
        <v>56</v>
      </c>
      <c r="B84" s="54">
        <v>500</v>
      </c>
      <c r="C84" s="54">
        <f>IEEE!B6</f>
        <v>0</v>
      </c>
      <c r="D84" s="54">
        <f>IEEE!B7</f>
        <v>-166.5</v>
      </c>
      <c r="E84" s="54">
        <f>IEEE!B8</f>
        <v>333.5</v>
      </c>
      <c r="F84" s="54">
        <f>B84+C84+D84-E84</f>
        <v>0</v>
      </c>
      <c r="G84" s="54"/>
      <c r="H84" s="55" t="s">
        <v>250</v>
      </c>
      <c r="I84" s="55" t="s">
        <v>250</v>
      </c>
      <c r="J84" s="55" t="s">
        <v>349</v>
      </c>
      <c r="K84" s="56" t="s">
        <v>349</v>
      </c>
      <c r="L84" s="56" t="s">
        <v>349</v>
      </c>
    </row>
    <row r="85" spans="1:12" x14ac:dyDescent="0.25">
      <c r="A85" s="53" t="s">
        <v>57</v>
      </c>
      <c r="B85" s="54">
        <v>1850</v>
      </c>
      <c r="C85" s="54">
        <f>IIE!B6</f>
        <v>462.5</v>
      </c>
      <c r="D85" s="54"/>
      <c r="E85" s="54">
        <f>IIE!B7</f>
        <v>2312.5</v>
      </c>
      <c r="F85" s="54">
        <f t="shared" si="2"/>
        <v>0</v>
      </c>
      <c r="G85" s="54" t="s">
        <v>473</v>
      </c>
      <c r="H85" s="55" t="s">
        <v>250</v>
      </c>
      <c r="I85" s="55" t="s">
        <v>250</v>
      </c>
      <c r="J85" s="55" t="s">
        <v>250</v>
      </c>
      <c r="K85" s="56" t="s">
        <v>349</v>
      </c>
      <c r="L85" s="56" t="s">
        <v>349</v>
      </c>
    </row>
    <row r="86" spans="1:12" x14ac:dyDescent="0.25">
      <c r="A86" s="53" t="s">
        <v>58</v>
      </c>
      <c r="B86" s="54">
        <v>300</v>
      </c>
      <c r="C86" s="54">
        <f>ITE!B6</f>
        <v>0</v>
      </c>
      <c r="D86" s="54"/>
      <c r="E86" s="54">
        <f>ITE!B7</f>
        <v>0</v>
      </c>
      <c r="F86" s="68">
        <f t="shared" si="2"/>
        <v>300</v>
      </c>
      <c r="G86" s="54" t="s">
        <v>474</v>
      </c>
      <c r="H86" s="55" t="s">
        <v>250</v>
      </c>
      <c r="I86" s="55" t="s">
        <v>250</v>
      </c>
      <c r="J86" s="55" t="s">
        <v>349</v>
      </c>
      <c r="K86" s="56" t="s">
        <v>349</v>
      </c>
      <c r="L86" s="56" t="s">
        <v>349</v>
      </c>
    </row>
    <row r="87" spans="1:12" x14ac:dyDescent="0.25">
      <c r="A87" s="53" t="s">
        <v>203</v>
      </c>
      <c r="B87" s="54">
        <v>1030</v>
      </c>
      <c r="C87" s="54">
        <f>IDA!B6</f>
        <v>0</v>
      </c>
      <c r="D87" s="54"/>
      <c r="E87" s="54">
        <f>IDA!B7</f>
        <v>572</v>
      </c>
      <c r="F87" s="50">
        <f t="shared" si="2"/>
        <v>458</v>
      </c>
      <c r="G87" s="54" t="s">
        <v>475</v>
      </c>
      <c r="H87" s="55" t="s">
        <v>250</v>
      </c>
      <c r="I87" s="55" t="s">
        <v>250</v>
      </c>
      <c r="J87" s="55" t="s">
        <v>250</v>
      </c>
      <c r="K87" s="56" t="s">
        <v>349</v>
      </c>
      <c r="L87" s="56" t="s">
        <v>349</v>
      </c>
    </row>
    <row r="88" spans="1:12" s="46" customFormat="1" x14ac:dyDescent="0.25">
      <c r="A88" s="49" t="s">
        <v>204</v>
      </c>
      <c r="B88" s="50">
        <v>300</v>
      </c>
      <c r="C88" s="50">
        <f>InterFaith!B6</f>
        <v>0</v>
      </c>
      <c r="D88" s="50">
        <f>InterFaith!B7</f>
        <v>-99.9</v>
      </c>
      <c r="E88" s="50">
        <f>InterFaith!B8</f>
        <v>0</v>
      </c>
      <c r="F88" s="68">
        <f>B88+C88+D88-E88</f>
        <v>200.1</v>
      </c>
      <c r="G88" s="50" t="s">
        <v>476</v>
      </c>
      <c r="H88" s="51" t="s">
        <v>250</v>
      </c>
      <c r="I88" s="51" t="s">
        <v>250</v>
      </c>
      <c r="J88" s="51"/>
      <c r="K88" s="52" t="s">
        <v>349</v>
      </c>
      <c r="L88" s="52" t="s">
        <v>349</v>
      </c>
    </row>
    <row r="89" spans="1:12" x14ac:dyDescent="0.25">
      <c r="A89" s="53" t="s">
        <v>59</v>
      </c>
      <c r="B89" s="54">
        <v>500</v>
      </c>
      <c r="C89" s="54">
        <f>IIDA!B6</f>
        <v>0</v>
      </c>
      <c r="D89" s="54"/>
      <c r="E89" s="54">
        <f>IIDA!B7</f>
        <v>500</v>
      </c>
      <c r="F89" s="54">
        <f t="shared" si="2"/>
        <v>0</v>
      </c>
      <c r="G89" s="54" t="s">
        <v>477</v>
      </c>
      <c r="H89" s="55" t="s">
        <v>250</v>
      </c>
      <c r="I89" s="55" t="s">
        <v>250</v>
      </c>
      <c r="J89" s="55" t="s">
        <v>250</v>
      </c>
      <c r="K89" s="56" t="s">
        <v>349</v>
      </c>
      <c r="L89" s="56" t="s">
        <v>349</v>
      </c>
    </row>
    <row r="90" spans="1:12" x14ac:dyDescent="0.25">
      <c r="A90" s="53" t="s">
        <v>146</v>
      </c>
      <c r="B90" s="54">
        <v>700</v>
      </c>
      <c r="C90" s="54">
        <f>IVCF!B6</f>
        <v>0</v>
      </c>
      <c r="D90" s="54"/>
      <c r="E90" s="54">
        <f>IVCF!B7</f>
        <v>0</v>
      </c>
      <c r="F90" s="68">
        <f t="shared" si="2"/>
        <v>700</v>
      </c>
      <c r="G90" s="54" t="s">
        <v>478</v>
      </c>
      <c r="H90" s="72" t="s">
        <v>745</v>
      </c>
      <c r="I90" s="73"/>
      <c r="J90" s="73"/>
      <c r="K90" s="73"/>
      <c r="L90" s="73"/>
    </row>
    <row r="91" spans="1:12" x14ac:dyDescent="0.25">
      <c r="A91" s="53" t="s">
        <v>60</v>
      </c>
      <c r="B91" s="54">
        <v>7500</v>
      </c>
      <c r="C91" s="54">
        <f>ITA!B6</f>
        <v>0</v>
      </c>
      <c r="D91" s="54"/>
      <c r="E91" s="54">
        <f>ITA!B7</f>
        <v>7479.12</v>
      </c>
      <c r="F91" s="50">
        <f t="shared" si="2"/>
        <v>20.880000000000109</v>
      </c>
      <c r="G91" s="54" t="s">
        <v>479</v>
      </c>
      <c r="H91" s="55" t="s">
        <v>250</v>
      </c>
      <c r="I91" s="55" t="s">
        <v>250</v>
      </c>
      <c r="J91" s="55" t="s">
        <v>250</v>
      </c>
      <c r="K91" s="56" t="s">
        <v>349</v>
      </c>
      <c r="L91" s="56" t="s">
        <v>349</v>
      </c>
    </row>
    <row r="92" spans="1:12" x14ac:dyDescent="0.25">
      <c r="A92" s="53" t="s">
        <v>61</v>
      </c>
      <c r="B92" s="54">
        <v>2900</v>
      </c>
      <c r="C92" s="54">
        <f>KPsi!B6</f>
        <v>725</v>
      </c>
      <c r="D92" s="54"/>
      <c r="E92" s="54">
        <f>KPsi!B7</f>
        <v>3625</v>
      </c>
      <c r="F92" s="54">
        <f t="shared" si="2"/>
        <v>0</v>
      </c>
      <c r="G92" s="54" t="s">
        <v>480</v>
      </c>
      <c r="H92" s="55" t="s">
        <v>250</v>
      </c>
      <c r="I92" s="55" t="s">
        <v>250</v>
      </c>
      <c r="J92" s="55" t="s">
        <v>250</v>
      </c>
      <c r="K92" s="56" t="s">
        <v>349</v>
      </c>
      <c r="L92" s="56" t="s">
        <v>349</v>
      </c>
    </row>
    <row r="93" spans="1:12" x14ac:dyDescent="0.25">
      <c r="A93" s="53" t="s">
        <v>62</v>
      </c>
      <c r="B93" s="54">
        <v>550</v>
      </c>
      <c r="C93" s="54">
        <f>KAS!B6</f>
        <v>0</v>
      </c>
      <c r="D93" s="54"/>
      <c r="E93" s="54">
        <f>KAS!B7</f>
        <v>229.62</v>
      </c>
      <c r="F93" s="50">
        <f t="shared" si="2"/>
        <v>320.38</v>
      </c>
      <c r="G93" s="54" t="s">
        <v>481</v>
      </c>
      <c r="H93" s="55" t="s">
        <v>250</v>
      </c>
      <c r="I93" s="55" t="s">
        <v>250</v>
      </c>
      <c r="J93" s="55" t="s">
        <v>250</v>
      </c>
      <c r="K93" s="56" t="s">
        <v>349</v>
      </c>
      <c r="L93" s="56" t="s">
        <v>349</v>
      </c>
    </row>
    <row r="94" spans="1:12" x14ac:dyDescent="0.25">
      <c r="A94" s="53" t="s">
        <v>63</v>
      </c>
      <c r="B94" s="54">
        <v>10900</v>
      </c>
      <c r="C94" s="54">
        <f>KRCC!B6</f>
        <v>2725</v>
      </c>
      <c r="D94" s="54"/>
      <c r="E94" s="54">
        <f>KRCC!B7</f>
        <v>13351.16</v>
      </c>
      <c r="F94" s="50">
        <f t="shared" si="2"/>
        <v>273.84000000000015</v>
      </c>
      <c r="G94" s="54" t="s">
        <v>482</v>
      </c>
      <c r="H94" s="55" t="s">
        <v>250</v>
      </c>
      <c r="I94" s="55" t="s">
        <v>250</v>
      </c>
      <c r="J94" s="55" t="s">
        <v>250</v>
      </c>
      <c r="K94" s="56" t="s">
        <v>349</v>
      </c>
      <c r="L94" s="56" t="s">
        <v>349</v>
      </c>
    </row>
    <row r="95" spans="1:12" x14ac:dyDescent="0.25">
      <c r="A95" s="53" t="s">
        <v>64</v>
      </c>
      <c r="B95" s="54">
        <v>400</v>
      </c>
      <c r="C95" s="54">
        <f>KOA!B6</f>
        <v>0</v>
      </c>
      <c r="D95" s="54"/>
      <c r="E95" s="54">
        <f>KOA!B7</f>
        <v>400</v>
      </c>
      <c r="F95" s="54">
        <f t="shared" si="2"/>
        <v>0</v>
      </c>
      <c r="G95" s="54" t="s">
        <v>483</v>
      </c>
      <c r="H95" s="55" t="s">
        <v>250</v>
      </c>
      <c r="I95" s="55" t="s">
        <v>250</v>
      </c>
      <c r="J95" s="55" t="s">
        <v>250</v>
      </c>
      <c r="K95" s="56" t="s">
        <v>349</v>
      </c>
      <c r="L95" s="56" t="s">
        <v>349</v>
      </c>
    </row>
    <row r="96" spans="1:12" x14ac:dyDescent="0.25">
      <c r="A96" s="53" t="s">
        <v>808</v>
      </c>
      <c r="B96" s="54">
        <v>250</v>
      </c>
      <c r="C96" s="54">
        <f>LamAlpha!B6</f>
        <v>0</v>
      </c>
      <c r="D96" s="54"/>
      <c r="E96" s="54">
        <f>LamAlpha!B7</f>
        <v>250</v>
      </c>
      <c r="F96" s="54">
        <f t="shared" si="2"/>
        <v>0</v>
      </c>
      <c r="G96" s="54"/>
      <c r="H96" s="55" t="s">
        <v>250</v>
      </c>
      <c r="I96" s="55" t="s">
        <v>250</v>
      </c>
      <c r="J96" s="55" t="s">
        <v>250</v>
      </c>
      <c r="K96" s="56" t="s">
        <v>349</v>
      </c>
      <c r="L96" s="56" t="s">
        <v>349</v>
      </c>
    </row>
    <row r="97" spans="1:12" x14ac:dyDescent="0.25">
      <c r="A97" s="53" t="s">
        <v>65</v>
      </c>
      <c r="B97" s="54">
        <v>1200</v>
      </c>
      <c r="C97" s="54">
        <f>LULAC!B6</f>
        <v>0</v>
      </c>
      <c r="D97" s="54"/>
      <c r="E97" s="54">
        <f>LULAC!B7</f>
        <v>1200</v>
      </c>
      <c r="F97" s="54">
        <f t="shared" si="2"/>
        <v>0</v>
      </c>
      <c r="G97" s="54" t="s">
        <v>484</v>
      </c>
      <c r="H97" s="55" t="s">
        <v>250</v>
      </c>
      <c r="I97" s="55" t="s">
        <v>250</v>
      </c>
      <c r="J97" s="55" t="s">
        <v>250</v>
      </c>
      <c r="K97" s="56" t="s">
        <v>349</v>
      </c>
      <c r="L97" s="56" t="s">
        <v>349</v>
      </c>
    </row>
    <row r="98" spans="1:12" x14ac:dyDescent="0.25">
      <c r="A98" s="53" t="s">
        <v>66</v>
      </c>
      <c r="B98" s="54">
        <v>12100</v>
      </c>
      <c r="C98" s="54">
        <f>Livestock!B6</f>
        <v>3025</v>
      </c>
      <c r="D98" s="54"/>
      <c r="E98" s="54">
        <f>Livestock!B7</f>
        <v>15125</v>
      </c>
      <c r="F98" s="54">
        <f t="shared" si="2"/>
        <v>0</v>
      </c>
      <c r="G98" s="54" t="s">
        <v>485</v>
      </c>
      <c r="H98" s="55" t="s">
        <v>250</v>
      </c>
      <c r="I98" s="55" t="s">
        <v>250</v>
      </c>
      <c r="J98" s="55" t="s">
        <v>250</v>
      </c>
      <c r="K98" s="56" t="s">
        <v>349</v>
      </c>
      <c r="L98" s="56" t="s">
        <v>349</v>
      </c>
    </row>
    <row r="99" spans="1:12" x14ac:dyDescent="0.25">
      <c r="A99" s="53" t="s">
        <v>80</v>
      </c>
      <c r="B99" s="54">
        <v>800</v>
      </c>
      <c r="C99" s="54">
        <f>LSF!B6</f>
        <v>0</v>
      </c>
      <c r="D99" s="54"/>
      <c r="E99" s="54">
        <f>LSF!B7</f>
        <v>0</v>
      </c>
      <c r="F99" s="68">
        <f t="shared" si="2"/>
        <v>800</v>
      </c>
      <c r="G99" s="54" t="s">
        <v>486</v>
      </c>
      <c r="H99" s="55" t="s">
        <v>250</v>
      </c>
      <c r="I99" s="55" t="s">
        <v>250</v>
      </c>
      <c r="J99" s="55" t="s">
        <v>250</v>
      </c>
      <c r="K99" s="56" t="s">
        <v>349</v>
      </c>
      <c r="L99" s="56" t="s">
        <v>349</v>
      </c>
    </row>
    <row r="100" spans="1:12" x14ac:dyDescent="0.25">
      <c r="A100" s="53" t="s">
        <v>81</v>
      </c>
      <c r="B100" s="54">
        <v>1300</v>
      </c>
      <c r="C100" s="54">
        <f>MBSF!B6</f>
        <v>0</v>
      </c>
      <c r="D100" s="54"/>
      <c r="E100" s="54">
        <f>MBSF!B7</f>
        <v>0</v>
      </c>
      <c r="F100" s="68">
        <f t="shared" si="2"/>
        <v>1300</v>
      </c>
      <c r="G100" s="54" t="s">
        <v>487</v>
      </c>
      <c r="H100" s="55" t="s">
        <v>250</v>
      </c>
      <c r="I100" s="55" t="s">
        <v>250</v>
      </c>
      <c r="J100" s="55" t="s">
        <v>250</v>
      </c>
      <c r="K100" s="56" t="s">
        <v>349</v>
      </c>
      <c r="L100" s="56" t="s">
        <v>349</v>
      </c>
    </row>
    <row r="101" spans="1:12" x14ac:dyDescent="0.25">
      <c r="A101" s="53" t="s">
        <v>82</v>
      </c>
      <c r="B101" s="54">
        <v>1870</v>
      </c>
      <c r="C101" s="54">
        <f>Eval!B6</f>
        <v>0</v>
      </c>
      <c r="D101" s="54"/>
      <c r="E101" s="54">
        <f>Eval!B7</f>
        <v>1870</v>
      </c>
      <c r="F101" s="54">
        <f t="shared" ref="F101:F132" si="3">B101+C101-E101</f>
        <v>0</v>
      </c>
      <c r="G101" s="54" t="s">
        <v>1429</v>
      </c>
      <c r="H101" s="55" t="s">
        <v>250</v>
      </c>
      <c r="I101" s="55" t="s">
        <v>250</v>
      </c>
      <c r="J101" s="55" t="s">
        <v>250</v>
      </c>
      <c r="K101" s="56" t="s">
        <v>349</v>
      </c>
      <c r="L101" s="56" t="s">
        <v>349</v>
      </c>
    </row>
    <row r="102" spans="1:12" x14ac:dyDescent="0.25">
      <c r="A102" s="53" t="s">
        <v>67</v>
      </c>
      <c r="B102" s="54">
        <v>14100</v>
      </c>
      <c r="C102" s="54">
        <f>Meat!B6</f>
        <v>3525</v>
      </c>
      <c r="D102" s="54"/>
      <c r="E102" s="54">
        <f>Meat!B7</f>
        <v>17625</v>
      </c>
      <c r="F102" s="54">
        <f t="shared" si="3"/>
        <v>0</v>
      </c>
      <c r="G102" s="54"/>
      <c r="H102" s="55" t="s">
        <v>250</v>
      </c>
      <c r="I102" s="55" t="s">
        <v>250</v>
      </c>
      <c r="J102" s="55" t="s">
        <v>250</v>
      </c>
      <c r="K102" s="56" t="s">
        <v>349</v>
      </c>
      <c r="L102" s="56" t="s">
        <v>349</v>
      </c>
    </row>
    <row r="103" spans="1:12" x14ac:dyDescent="0.25">
      <c r="A103" s="53" t="s">
        <v>68</v>
      </c>
      <c r="B103" s="54">
        <v>4600</v>
      </c>
      <c r="C103" s="54">
        <f>MSA!B6</f>
        <v>1000</v>
      </c>
      <c r="D103" s="54"/>
      <c r="E103" s="54">
        <f>MSA!B7</f>
        <v>5600</v>
      </c>
      <c r="F103" s="54">
        <f t="shared" si="3"/>
        <v>0</v>
      </c>
      <c r="G103" s="54" t="s">
        <v>488</v>
      </c>
      <c r="H103" s="55" t="s">
        <v>250</v>
      </c>
      <c r="I103" s="55" t="s">
        <v>250</v>
      </c>
      <c r="J103" s="55" t="s">
        <v>250</v>
      </c>
      <c r="K103" s="56" t="s">
        <v>349</v>
      </c>
      <c r="L103" s="56" t="s">
        <v>349</v>
      </c>
    </row>
    <row r="104" spans="1:12" x14ac:dyDescent="0.25">
      <c r="A104" s="53" t="s">
        <v>147</v>
      </c>
      <c r="B104" s="54">
        <v>1000</v>
      </c>
      <c r="C104" s="54">
        <f>MTSO!B6</f>
        <v>0</v>
      </c>
      <c r="D104" s="54"/>
      <c r="E104" s="54">
        <f>MTSO!B7</f>
        <v>994.58</v>
      </c>
      <c r="F104" s="50">
        <f t="shared" si="3"/>
        <v>5.4199999999999591</v>
      </c>
      <c r="G104" s="54" t="s">
        <v>489</v>
      </c>
      <c r="H104" s="55" t="s">
        <v>250</v>
      </c>
      <c r="I104" s="55" t="s">
        <v>250</v>
      </c>
      <c r="J104" s="55" t="s">
        <v>250</v>
      </c>
      <c r="K104" s="56" t="s">
        <v>349</v>
      </c>
      <c r="L104" s="56" t="s">
        <v>349</v>
      </c>
    </row>
    <row r="105" spans="1:12" x14ac:dyDescent="0.25">
      <c r="A105" s="53" t="s">
        <v>70</v>
      </c>
      <c r="B105" s="54">
        <v>5100</v>
      </c>
      <c r="C105" s="54">
        <f>Metals!B6</f>
        <v>0</v>
      </c>
      <c r="D105" s="54"/>
      <c r="E105" s="54">
        <f>Metals!B7</f>
        <v>5100</v>
      </c>
      <c r="F105" s="54">
        <f t="shared" si="3"/>
        <v>0</v>
      </c>
      <c r="G105" s="54" t="s">
        <v>490</v>
      </c>
      <c r="H105" s="55" t="s">
        <v>250</v>
      </c>
      <c r="I105" s="55" t="s">
        <v>250</v>
      </c>
      <c r="J105" s="55" t="s">
        <v>250</v>
      </c>
      <c r="K105" s="56" t="s">
        <v>349</v>
      </c>
      <c r="L105" s="56" t="s">
        <v>349</v>
      </c>
    </row>
    <row r="106" spans="1:12" x14ac:dyDescent="0.25">
      <c r="A106" s="53" t="s">
        <v>205</v>
      </c>
      <c r="B106" s="54">
        <v>160</v>
      </c>
      <c r="C106" s="54">
        <f>MAPM!B6</f>
        <v>0</v>
      </c>
      <c r="D106" s="54"/>
      <c r="E106" s="54">
        <f>MAPM!B7</f>
        <v>131.65</v>
      </c>
      <c r="F106" s="50">
        <f t="shared" si="3"/>
        <v>28.349999999999994</v>
      </c>
      <c r="G106" s="54"/>
      <c r="H106" s="55" t="s">
        <v>250</v>
      </c>
      <c r="I106" s="55" t="s">
        <v>250</v>
      </c>
      <c r="J106" s="55" t="s">
        <v>730</v>
      </c>
      <c r="K106" s="56" t="s">
        <v>349</v>
      </c>
      <c r="L106" s="56" t="s">
        <v>349</v>
      </c>
    </row>
    <row r="107" spans="1:12" x14ac:dyDescent="0.25">
      <c r="A107" s="53" t="s">
        <v>71</v>
      </c>
      <c r="B107" s="54">
        <v>1400</v>
      </c>
      <c r="C107" s="54">
        <f>MortarBoard!B6</f>
        <v>0</v>
      </c>
      <c r="D107" s="54"/>
      <c r="E107" s="54">
        <f>MortarBoard!B7</f>
        <v>933.24</v>
      </c>
      <c r="F107" s="50">
        <f t="shared" si="3"/>
        <v>466.76</v>
      </c>
      <c r="G107" s="54" t="s">
        <v>491</v>
      </c>
      <c r="H107" s="55" t="s">
        <v>250</v>
      </c>
      <c r="I107" s="55" t="s">
        <v>250</v>
      </c>
      <c r="J107" s="55" t="s">
        <v>250</v>
      </c>
      <c r="K107" s="56" t="s">
        <v>349</v>
      </c>
      <c r="L107" s="56" t="s">
        <v>349</v>
      </c>
    </row>
    <row r="108" spans="1:12" x14ac:dyDescent="0.25">
      <c r="A108" s="53" t="s">
        <v>72</v>
      </c>
      <c r="B108" s="54">
        <v>1300</v>
      </c>
      <c r="C108" s="54">
        <f>MuslimSA!B6</f>
        <v>0</v>
      </c>
      <c r="D108" s="54"/>
      <c r="E108" s="54">
        <f>MuslimSA!B7</f>
        <v>1300</v>
      </c>
      <c r="F108" s="54">
        <f t="shared" si="3"/>
        <v>0</v>
      </c>
      <c r="G108" s="54" t="s">
        <v>492</v>
      </c>
      <c r="H108" s="55" t="s">
        <v>250</v>
      </c>
      <c r="I108" s="55" t="s">
        <v>250</v>
      </c>
      <c r="J108" s="55" t="s">
        <v>250</v>
      </c>
      <c r="K108" s="56" t="s">
        <v>349</v>
      </c>
      <c r="L108" s="56" t="s">
        <v>349</v>
      </c>
    </row>
    <row r="109" spans="1:12" ht="31.5" x14ac:dyDescent="0.25">
      <c r="A109" s="53" t="s">
        <v>378</v>
      </c>
      <c r="B109" s="54">
        <v>300</v>
      </c>
      <c r="C109" s="54">
        <f>NATST!B6</f>
        <v>0</v>
      </c>
      <c r="D109" s="54"/>
      <c r="E109" s="54">
        <f>NATST!B7</f>
        <v>300</v>
      </c>
      <c r="F109" s="54">
        <f t="shared" si="3"/>
        <v>0</v>
      </c>
      <c r="G109" s="54"/>
      <c r="H109" s="55" t="s">
        <v>250</v>
      </c>
      <c r="I109" s="55" t="s">
        <v>250</v>
      </c>
      <c r="J109" s="55" t="s">
        <v>349</v>
      </c>
      <c r="K109" s="56" t="s">
        <v>349</v>
      </c>
      <c r="L109" s="56" t="s">
        <v>349</v>
      </c>
    </row>
    <row r="110" spans="1:12" ht="31.5" x14ac:dyDescent="0.25">
      <c r="A110" s="53" t="s">
        <v>73</v>
      </c>
      <c r="B110" s="54">
        <v>900</v>
      </c>
      <c r="C110" s="54">
        <f>'NSTA-SC'!B6</f>
        <v>0</v>
      </c>
      <c r="D110" s="54"/>
      <c r="E110" s="54">
        <f>'NSTA-SC'!B7</f>
        <v>900</v>
      </c>
      <c r="F110" s="54">
        <f t="shared" si="3"/>
        <v>0</v>
      </c>
      <c r="G110" s="54" t="s">
        <v>1465</v>
      </c>
      <c r="H110" s="55" t="s">
        <v>250</v>
      </c>
      <c r="I110" s="55" t="s">
        <v>250</v>
      </c>
      <c r="J110" s="55" t="s">
        <v>250</v>
      </c>
      <c r="K110" s="56" t="s">
        <v>349</v>
      </c>
      <c r="L110" s="56" t="s">
        <v>349</v>
      </c>
    </row>
    <row r="111" spans="1:12" x14ac:dyDescent="0.25">
      <c r="A111" s="53" t="s">
        <v>74</v>
      </c>
      <c r="B111" s="54">
        <v>1600</v>
      </c>
      <c r="C111" s="54">
        <f>NSBE!B6</f>
        <v>0</v>
      </c>
      <c r="D111" s="54"/>
      <c r="E111" s="54">
        <f>NSBE!B7</f>
        <v>1549.28</v>
      </c>
      <c r="F111" s="54">
        <f t="shared" si="3"/>
        <v>50.720000000000027</v>
      </c>
      <c r="G111" s="54" t="s">
        <v>493</v>
      </c>
      <c r="H111" s="55" t="s">
        <v>250</v>
      </c>
      <c r="I111" s="55" t="s">
        <v>250</v>
      </c>
      <c r="J111" s="55" t="s">
        <v>250</v>
      </c>
      <c r="K111" s="56" t="s">
        <v>349</v>
      </c>
      <c r="L111" s="56" t="s">
        <v>349</v>
      </c>
    </row>
    <row r="112" spans="1:12" x14ac:dyDescent="0.25">
      <c r="A112" s="53" t="s">
        <v>75</v>
      </c>
      <c r="B112" s="54">
        <v>1000</v>
      </c>
      <c r="C112" s="54">
        <f>Navigators!B6</f>
        <v>250</v>
      </c>
      <c r="D112" s="54"/>
      <c r="E112" s="54">
        <f>Navigators!B7</f>
        <v>1250</v>
      </c>
      <c r="F112" s="54">
        <f t="shared" si="3"/>
        <v>0</v>
      </c>
      <c r="G112" s="54" t="s">
        <v>494</v>
      </c>
      <c r="H112" s="55" t="s">
        <v>250</v>
      </c>
      <c r="I112" s="55" t="s">
        <v>250</v>
      </c>
      <c r="J112" s="55" t="s">
        <v>250</v>
      </c>
      <c r="K112" s="56" t="s">
        <v>349</v>
      </c>
      <c r="L112" s="56" t="s">
        <v>349</v>
      </c>
    </row>
    <row r="113" spans="1:12" x14ac:dyDescent="0.25">
      <c r="A113" s="53" t="s">
        <v>206</v>
      </c>
      <c r="B113" s="54">
        <v>1200</v>
      </c>
      <c r="C113" s="54">
        <f>NSA!B6</f>
        <v>0</v>
      </c>
      <c r="D113" s="54"/>
      <c r="E113" s="54">
        <f>NSA!B7</f>
        <v>895.12</v>
      </c>
      <c r="F113" s="50">
        <f t="shared" si="3"/>
        <v>304.88</v>
      </c>
      <c r="G113" s="54" t="s">
        <v>502</v>
      </c>
      <c r="H113" s="55" t="s">
        <v>250</v>
      </c>
      <c r="I113" s="55" t="s">
        <v>250</v>
      </c>
      <c r="J113" s="55" t="s">
        <v>250</v>
      </c>
      <c r="K113" s="56" t="s">
        <v>349</v>
      </c>
      <c r="L113" s="56" t="s">
        <v>349</v>
      </c>
    </row>
    <row r="114" spans="1:12" x14ac:dyDescent="0.25">
      <c r="A114" s="53" t="s">
        <v>207</v>
      </c>
      <c r="B114" s="54">
        <v>100</v>
      </c>
      <c r="C114" s="54">
        <f>PSA!B6</f>
        <v>0</v>
      </c>
      <c r="D114" s="54">
        <f>PSA!B7</f>
        <v>-33.299999999999997</v>
      </c>
      <c r="E114" s="54">
        <f>PSA!B8</f>
        <v>66.7</v>
      </c>
      <c r="F114" s="54">
        <f>B114+C114+D114-E114</f>
        <v>0</v>
      </c>
      <c r="G114" s="54" t="s">
        <v>503</v>
      </c>
      <c r="H114" s="55" t="s">
        <v>250</v>
      </c>
      <c r="I114" s="55" t="s">
        <v>250</v>
      </c>
      <c r="J114" s="55" t="s">
        <v>250</v>
      </c>
      <c r="K114" s="56" t="s">
        <v>349</v>
      </c>
      <c r="L114" s="56" t="s">
        <v>349</v>
      </c>
    </row>
    <row r="115" spans="1:12" x14ac:dyDescent="0.25">
      <c r="A115" s="53" t="s">
        <v>76</v>
      </c>
      <c r="B115" s="54">
        <v>5000</v>
      </c>
      <c r="C115" s="54">
        <f>PFPA!B6</f>
        <v>1250</v>
      </c>
      <c r="D115" s="54"/>
      <c r="E115" s="54">
        <f>PFPA!B7</f>
        <v>6250</v>
      </c>
      <c r="F115" s="54">
        <f t="shared" si="3"/>
        <v>0</v>
      </c>
      <c r="G115" s="54" t="s">
        <v>504</v>
      </c>
      <c r="H115" s="55" t="s">
        <v>349</v>
      </c>
      <c r="I115" s="55" t="s">
        <v>250</v>
      </c>
      <c r="J115" s="55" t="s">
        <v>250</v>
      </c>
      <c r="K115" s="56" t="s">
        <v>349</v>
      </c>
      <c r="L115" s="56" t="s">
        <v>349</v>
      </c>
    </row>
    <row r="116" spans="1:12" x14ac:dyDescent="0.25">
      <c r="A116" s="53" t="s">
        <v>77</v>
      </c>
      <c r="B116" s="54">
        <v>1700</v>
      </c>
      <c r="C116" s="54">
        <f>PAD!B6</f>
        <v>0</v>
      </c>
      <c r="D116" s="54"/>
      <c r="E116" s="54">
        <f>PAD!B7</f>
        <v>1700</v>
      </c>
      <c r="F116" s="54">
        <f t="shared" si="3"/>
        <v>0</v>
      </c>
      <c r="G116" s="54"/>
      <c r="H116" s="55" t="s">
        <v>250</v>
      </c>
      <c r="I116" s="55" t="s">
        <v>250</v>
      </c>
      <c r="J116" s="55" t="s">
        <v>250</v>
      </c>
      <c r="K116" s="56" t="s">
        <v>349</v>
      </c>
      <c r="L116" s="56" t="s">
        <v>349</v>
      </c>
    </row>
    <row r="117" spans="1:12" s="46" customFormat="1" x14ac:dyDescent="0.25">
      <c r="A117" s="49" t="s">
        <v>208</v>
      </c>
      <c r="B117" s="50">
        <v>90</v>
      </c>
      <c r="C117" s="50">
        <f>PDP!B6</f>
        <v>0</v>
      </c>
      <c r="D117" s="50">
        <f>PDP!B7</f>
        <v>-29.97</v>
      </c>
      <c r="E117" s="50">
        <f>PDP!B8</f>
        <v>0</v>
      </c>
      <c r="F117" s="68">
        <f>B117+C117+D117-E117</f>
        <v>60.03</v>
      </c>
      <c r="G117" s="50"/>
      <c r="H117" s="51"/>
      <c r="I117" s="51"/>
      <c r="J117" s="51"/>
      <c r="K117" s="52" t="s">
        <v>349</v>
      </c>
      <c r="L117" s="52" t="s">
        <v>349</v>
      </c>
    </row>
    <row r="118" spans="1:12" x14ac:dyDescent="0.25">
      <c r="A118" s="53" t="s">
        <v>135</v>
      </c>
      <c r="B118" s="54">
        <v>1600</v>
      </c>
      <c r="C118" s="54">
        <f>PTS!B6</f>
        <v>0</v>
      </c>
      <c r="D118" s="54"/>
      <c r="E118" s="54">
        <f>PTS!B7</f>
        <v>1600</v>
      </c>
      <c r="F118" s="54">
        <f t="shared" si="3"/>
        <v>0</v>
      </c>
      <c r="G118" s="54" t="s">
        <v>505</v>
      </c>
      <c r="H118" s="55" t="s">
        <v>250</v>
      </c>
      <c r="I118" s="55" t="s">
        <v>349</v>
      </c>
      <c r="J118" s="55" t="s">
        <v>296</v>
      </c>
      <c r="K118" s="56" t="s">
        <v>349</v>
      </c>
      <c r="L118" s="56" t="s">
        <v>349</v>
      </c>
    </row>
    <row r="119" spans="1:12" x14ac:dyDescent="0.25">
      <c r="A119" s="53" t="s">
        <v>252</v>
      </c>
      <c r="B119" s="54">
        <v>500</v>
      </c>
      <c r="C119" s="54">
        <f>TechPolo!B6</f>
        <v>0</v>
      </c>
      <c r="D119" s="54"/>
      <c r="E119" s="54">
        <f>TechPolo!B7</f>
        <v>0</v>
      </c>
      <c r="F119" s="68">
        <f t="shared" si="3"/>
        <v>500</v>
      </c>
      <c r="G119" s="54" t="s">
        <v>506</v>
      </c>
      <c r="H119" s="55" t="s">
        <v>250</v>
      </c>
      <c r="I119" s="55" t="s">
        <v>250</v>
      </c>
      <c r="J119" s="55" t="s">
        <v>250</v>
      </c>
      <c r="K119" s="56" t="s">
        <v>349</v>
      </c>
      <c r="L119" s="56" t="s">
        <v>349</v>
      </c>
    </row>
    <row r="120" spans="1:12" x14ac:dyDescent="0.25">
      <c r="A120" s="53" t="s">
        <v>209</v>
      </c>
      <c r="B120" s="54">
        <v>200</v>
      </c>
      <c r="C120" s="54">
        <f>'Pre-Dental'!B6</f>
        <v>0</v>
      </c>
      <c r="D120" s="54"/>
      <c r="E120" s="54">
        <f>'Pre-Dental'!B7</f>
        <v>0</v>
      </c>
      <c r="F120" s="68">
        <f t="shared" si="3"/>
        <v>200</v>
      </c>
      <c r="G120" s="54"/>
      <c r="H120" s="55" t="s">
        <v>250</v>
      </c>
      <c r="I120" s="55" t="s">
        <v>349</v>
      </c>
      <c r="J120" s="55" t="s">
        <v>250</v>
      </c>
      <c r="K120" s="56" t="s">
        <v>250</v>
      </c>
      <c r="L120" s="56" t="s">
        <v>349</v>
      </c>
    </row>
    <row r="121" spans="1:12" x14ac:dyDescent="0.25">
      <c r="A121" s="53" t="s">
        <v>163</v>
      </c>
      <c r="B121" s="54">
        <v>400</v>
      </c>
      <c r="C121" s="54">
        <f>'Pre-Medical'!B6</f>
        <v>0</v>
      </c>
      <c r="D121" s="54"/>
      <c r="E121" s="54">
        <f>'Pre-Medical'!B7</f>
        <v>6.6</v>
      </c>
      <c r="F121" s="50">
        <f t="shared" si="3"/>
        <v>393.4</v>
      </c>
      <c r="G121" s="54"/>
      <c r="H121" s="55" t="s">
        <v>250</v>
      </c>
      <c r="I121" s="55" t="s">
        <v>250</v>
      </c>
      <c r="J121" s="55" t="s">
        <v>250</v>
      </c>
      <c r="K121" s="56" t="s">
        <v>349</v>
      </c>
      <c r="L121" s="56" t="s">
        <v>349</v>
      </c>
    </row>
    <row r="122" spans="1:12" x14ac:dyDescent="0.25">
      <c r="A122" s="53" t="s">
        <v>210</v>
      </c>
      <c r="B122" s="54">
        <v>60</v>
      </c>
      <c r="C122" s="54">
        <f>'Pre-OP'!B6</f>
        <v>0</v>
      </c>
      <c r="D122" s="54"/>
      <c r="E122" s="54">
        <f>'Pre-OP'!B7</f>
        <v>60</v>
      </c>
      <c r="F122" s="54">
        <f t="shared" si="3"/>
        <v>0</v>
      </c>
      <c r="G122" s="54"/>
      <c r="H122" s="55" t="s">
        <v>250</v>
      </c>
      <c r="I122" s="55" t="s">
        <v>250</v>
      </c>
      <c r="J122" s="55" t="s">
        <v>250</v>
      </c>
      <c r="K122" s="56" t="s">
        <v>349</v>
      </c>
      <c r="L122" s="56" t="s">
        <v>349</v>
      </c>
    </row>
    <row r="123" spans="1:12" x14ac:dyDescent="0.25">
      <c r="A123" s="53" t="s">
        <v>211</v>
      </c>
      <c r="B123" s="54">
        <v>400</v>
      </c>
      <c r="C123" s="54">
        <f>RaidP!B6</f>
        <v>0</v>
      </c>
      <c r="D123" s="54"/>
      <c r="E123" s="54">
        <f>RaidP!B7</f>
        <v>0</v>
      </c>
      <c r="F123" s="68">
        <f t="shared" si="3"/>
        <v>400</v>
      </c>
      <c r="G123" s="54" t="s">
        <v>507</v>
      </c>
      <c r="H123" s="55" t="s">
        <v>250</v>
      </c>
      <c r="I123" s="55" t="s">
        <v>250</v>
      </c>
      <c r="J123" s="55" t="s">
        <v>250</v>
      </c>
      <c r="K123" s="56" t="s">
        <v>349</v>
      </c>
      <c r="L123" s="56" t="s">
        <v>349</v>
      </c>
    </row>
    <row r="124" spans="1:12" x14ac:dyDescent="0.25">
      <c r="A124" s="53" t="s">
        <v>79</v>
      </c>
      <c r="B124" s="54">
        <v>400</v>
      </c>
      <c r="C124" s="54">
        <f>RaiderSpecial!B6</f>
        <v>0</v>
      </c>
      <c r="D124" s="54"/>
      <c r="E124" s="54">
        <f>RaiderSpecial!B7</f>
        <v>178.5</v>
      </c>
      <c r="F124" s="50">
        <f t="shared" si="3"/>
        <v>221.5</v>
      </c>
      <c r="G124" s="54" t="s">
        <v>508</v>
      </c>
      <c r="H124" s="55" t="s">
        <v>250</v>
      </c>
      <c r="I124" s="55" t="s">
        <v>250</v>
      </c>
      <c r="J124" s="55" t="s">
        <v>250</v>
      </c>
      <c r="K124" s="56" t="s">
        <v>349</v>
      </c>
      <c r="L124" s="56" t="s">
        <v>349</v>
      </c>
    </row>
    <row r="125" spans="1:12" x14ac:dyDescent="0.25">
      <c r="A125" s="53" t="s">
        <v>154</v>
      </c>
      <c r="B125" s="54">
        <v>2200</v>
      </c>
      <c r="C125" s="54">
        <f>DM!B6</f>
        <v>550</v>
      </c>
      <c r="D125" s="54"/>
      <c r="E125" s="54">
        <f>DM!B7</f>
        <v>2750</v>
      </c>
      <c r="F125" s="54">
        <f t="shared" si="3"/>
        <v>0</v>
      </c>
      <c r="G125" s="54" t="s">
        <v>509</v>
      </c>
      <c r="H125" s="55" t="s">
        <v>250</v>
      </c>
      <c r="I125" s="55" t="s">
        <v>250</v>
      </c>
      <c r="J125" s="55" t="s">
        <v>250</v>
      </c>
      <c r="K125" s="56" t="s">
        <v>349</v>
      </c>
      <c r="L125" s="56" t="s">
        <v>349</v>
      </c>
    </row>
    <row r="126" spans="1:12" x14ac:dyDescent="0.25">
      <c r="A126" s="53" t="s">
        <v>83</v>
      </c>
      <c r="B126" s="54">
        <v>400</v>
      </c>
      <c r="C126" s="54">
        <f>RanchHorse!B6</f>
        <v>0</v>
      </c>
      <c r="D126" s="54"/>
      <c r="E126" s="54">
        <f>RanchHorse!B7</f>
        <v>400</v>
      </c>
      <c r="F126" s="54">
        <f t="shared" si="3"/>
        <v>0</v>
      </c>
      <c r="G126" s="54"/>
      <c r="H126" s="55" t="s">
        <v>250</v>
      </c>
      <c r="I126" s="55" t="s">
        <v>250</v>
      </c>
      <c r="J126" s="55" t="s">
        <v>250</v>
      </c>
      <c r="K126" s="56" t="s">
        <v>349</v>
      </c>
      <c r="L126" s="56" t="s">
        <v>349</v>
      </c>
    </row>
    <row r="127" spans="1:12" x14ac:dyDescent="0.25">
      <c r="A127" s="53" t="s">
        <v>84</v>
      </c>
      <c r="B127" s="54">
        <v>1100</v>
      </c>
      <c r="C127" s="54">
        <f>RWFC!B6</f>
        <v>0</v>
      </c>
      <c r="D127" s="54"/>
      <c r="E127" s="54">
        <f>RWFC!B7</f>
        <v>1100</v>
      </c>
      <c r="F127" s="54">
        <f t="shared" si="3"/>
        <v>0</v>
      </c>
      <c r="G127" s="54" t="s">
        <v>510</v>
      </c>
      <c r="H127" s="55" t="s">
        <v>250</v>
      </c>
      <c r="I127" s="55" t="s">
        <v>250</v>
      </c>
      <c r="J127" s="55" t="s">
        <v>250</v>
      </c>
      <c r="K127" s="56" t="s">
        <v>349</v>
      </c>
      <c r="L127" s="56" t="s">
        <v>349</v>
      </c>
    </row>
    <row r="128" spans="1:12" s="46" customFormat="1" x14ac:dyDescent="0.25">
      <c r="A128" s="49" t="s">
        <v>213</v>
      </c>
      <c r="B128" s="50">
        <v>250</v>
      </c>
      <c r="C128" s="50">
        <f>Ratio!B6</f>
        <v>0</v>
      </c>
      <c r="D128" s="50">
        <f>Ratio!B7</f>
        <v>-83.25</v>
      </c>
      <c r="E128" s="50">
        <f>Ratio!B8</f>
        <v>0</v>
      </c>
      <c r="F128" s="68">
        <f>B128+C128+D128-E128</f>
        <v>166.75</v>
      </c>
      <c r="G128" s="50"/>
      <c r="H128" s="51" t="s">
        <v>250</v>
      </c>
      <c r="I128" s="51" t="s">
        <v>250</v>
      </c>
      <c r="J128" s="51"/>
      <c r="K128" s="52" t="s">
        <v>349</v>
      </c>
      <c r="L128" s="52" t="s">
        <v>349</v>
      </c>
    </row>
    <row r="129" spans="1:12" x14ac:dyDescent="0.25">
      <c r="A129" s="53" t="s">
        <v>85</v>
      </c>
      <c r="B129" s="54">
        <v>2500</v>
      </c>
      <c r="C129" s="54">
        <f>RawlsCOBA!B6</f>
        <v>0</v>
      </c>
      <c r="D129" s="54"/>
      <c r="E129" s="54">
        <f>RawlsCOBA!B7</f>
        <v>2036.5000000000002</v>
      </c>
      <c r="F129" s="50">
        <f t="shared" si="3"/>
        <v>463.49999999999977</v>
      </c>
      <c r="G129" s="54" t="s">
        <v>426</v>
      </c>
      <c r="H129" s="55" t="s">
        <v>250</v>
      </c>
      <c r="I129" s="55" t="s">
        <v>250</v>
      </c>
      <c r="J129" s="55" t="s">
        <v>250</v>
      </c>
      <c r="K129" s="56" t="s">
        <v>349</v>
      </c>
      <c r="L129" s="56" t="s">
        <v>349</v>
      </c>
    </row>
    <row r="130" spans="1:12" ht="31.5" x14ac:dyDescent="0.25">
      <c r="A130" s="53" t="s">
        <v>214</v>
      </c>
      <c r="B130" s="54">
        <v>350</v>
      </c>
      <c r="C130" s="54">
        <f>RawlsCOBA!B6</f>
        <v>0</v>
      </c>
      <c r="D130" s="54"/>
      <c r="E130" s="54">
        <f>RCBCMC!B7</f>
        <v>0</v>
      </c>
      <c r="F130" s="68">
        <f t="shared" si="3"/>
        <v>350</v>
      </c>
      <c r="G130" s="54"/>
      <c r="H130" s="55" t="s">
        <v>250</v>
      </c>
      <c r="I130" s="55" t="s">
        <v>250</v>
      </c>
      <c r="J130" s="55" t="s">
        <v>349</v>
      </c>
      <c r="K130" s="56" t="s">
        <v>349</v>
      </c>
      <c r="L130" s="56" t="s">
        <v>349</v>
      </c>
    </row>
    <row r="131" spans="1:12" x14ac:dyDescent="0.25">
      <c r="A131" s="53" t="s">
        <v>86</v>
      </c>
      <c r="B131" s="54">
        <v>2600</v>
      </c>
      <c r="C131" s="54">
        <f>REO!B6</f>
        <v>0</v>
      </c>
      <c r="D131" s="54"/>
      <c r="E131" s="54">
        <f>REO!B7</f>
        <v>2600</v>
      </c>
      <c r="F131" s="54">
        <f t="shared" si="3"/>
        <v>0</v>
      </c>
      <c r="G131" s="54" t="s">
        <v>511</v>
      </c>
      <c r="H131" s="55" t="s">
        <v>250</v>
      </c>
      <c r="I131" s="55" t="s">
        <v>349</v>
      </c>
      <c r="J131" s="55" t="s">
        <v>250</v>
      </c>
      <c r="K131" s="56" t="s">
        <v>349</v>
      </c>
      <c r="L131" s="56" t="s">
        <v>349</v>
      </c>
    </row>
    <row r="132" spans="1:12" x14ac:dyDescent="0.25">
      <c r="A132" s="53" t="s">
        <v>87</v>
      </c>
      <c r="B132" s="54">
        <v>2400</v>
      </c>
      <c r="C132" s="54">
        <f>RoboRaiders!B6</f>
        <v>360</v>
      </c>
      <c r="D132" s="54"/>
      <c r="E132" s="54">
        <f>RoboRaiders!B7</f>
        <v>360</v>
      </c>
      <c r="F132" s="50">
        <f t="shared" si="3"/>
        <v>2400</v>
      </c>
      <c r="G132" s="54"/>
      <c r="H132" s="55" t="s">
        <v>250</v>
      </c>
      <c r="I132" s="55" t="s">
        <v>250</v>
      </c>
      <c r="J132" s="55" t="s">
        <v>250</v>
      </c>
      <c r="K132" s="56" t="s">
        <v>250</v>
      </c>
      <c r="L132" s="56" t="s">
        <v>349</v>
      </c>
    </row>
    <row r="133" spans="1:12" x14ac:dyDescent="0.25">
      <c r="A133" s="53" t="s">
        <v>164</v>
      </c>
      <c r="B133" s="54">
        <v>300</v>
      </c>
      <c r="C133" s="54">
        <f>'Rog Rang'!B6</f>
        <v>0</v>
      </c>
      <c r="D133" s="54"/>
      <c r="E133" s="54">
        <f>'Rog Rang'!B7</f>
        <v>0</v>
      </c>
      <c r="F133" s="68">
        <f t="shared" ref="F133:F164" si="4">B133+C133-E133</f>
        <v>300</v>
      </c>
      <c r="G133" s="54"/>
      <c r="H133" s="55" t="s">
        <v>250</v>
      </c>
      <c r="I133" s="55" t="s">
        <v>250</v>
      </c>
      <c r="J133" s="55" t="s">
        <v>250</v>
      </c>
      <c r="K133" s="56" t="s">
        <v>349</v>
      </c>
      <c r="L133" s="56" t="s">
        <v>349</v>
      </c>
    </row>
    <row r="134" spans="1:12" x14ac:dyDescent="0.25">
      <c r="A134" s="53" t="s">
        <v>88</v>
      </c>
      <c r="B134" s="54">
        <v>1000</v>
      </c>
      <c r="C134" s="54">
        <f>SFDT!B6</f>
        <v>0</v>
      </c>
      <c r="D134" s="54"/>
      <c r="E134" s="54">
        <f>SFDT!B7</f>
        <v>1000</v>
      </c>
      <c r="F134" s="54">
        <f t="shared" si="4"/>
        <v>0</v>
      </c>
      <c r="G134" s="54" t="s">
        <v>512</v>
      </c>
      <c r="H134" s="55" t="s">
        <v>250</v>
      </c>
      <c r="I134" s="55" t="s">
        <v>250</v>
      </c>
      <c r="J134" s="55" t="s">
        <v>250</v>
      </c>
      <c r="K134" s="56" t="s">
        <v>349</v>
      </c>
      <c r="L134" s="56" t="s">
        <v>349</v>
      </c>
    </row>
    <row r="135" spans="1:12" x14ac:dyDescent="0.25">
      <c r="A135" s="53" t="s">
        <v>89</v>
      </c>
      <c r="B135" s="54">
        <v>200</v>
      </c>
      <c r="C135" s="54">
        <f>SSS!B6</f>
        <v>0</v>
      </c>
      <c r="D135" s="54"/>
      <c r="E135" s="54">
        <f>SSS!B7</f>
        <v>0</v>
      </c>
      <c r="F135" s="68">
        <f t="shared" si="4"/>
        <v>200</v>
      </c>
      <c r="G135" s="54" t="s">
        <v>513</v>
      </c>
      <c r="H135" s="55" t="s">
        <v>250</v>
      </c>
      <c r="I135" s="55" t="s">
        <v>250</v>
      </c>
      <c r="J135" s="55" t="s">
        <v>250</v>
      </c>
      <c r="K135" s="56" t="s">
        <v>349</v>
      </c>
      <c r="L135" s="56" t="s">
        <v>349</v>
      </c>
    </row>
    <row r="136" spans="1:12" x14ac:dyDescent="0.25">
      <c r="A136" s="53" t="s">
        <v>90</v>
      </c>
      <c r="B136" s="54">
        <v>700</v>
      </c>
      <c r="C136" s="54">
        <f>SA!B6</f>
        <v>0</v>
      </c>
      <c r="D136" s="54"/>
      <c r="E136" s="54">
        <f>SA!B7</f>
        <v>350</v>
      </c>
      <c r="F136" s="50">
        <f t="shared" si="4"/>
        <v>350</v>
      </c>
      <c r="G136" s="54" t="s">
        <v>514</v>
      </c>
      <c r="H136" s="55" t="s">
        <v>250</v>
      </c>
      <c r="I136" s="55" t="s">
        <v>250</v>
      </c>
      <c r="J136" s="55" t="s">
        <v>250</v>
      </c>
      <c r="K136" s="56" t="s">
        <v>349</v>
      </c>
      <c r="L136" s="56" t="s">
        <v>349</v>
      </c>
    </row>
    <row r="137" spans="1:12" x14ac:dyDescent="0.25">
      <c r="A137" s="53" t="s">
        <v>91</v>
      </c>
      <c r="B137" s="54">
        <v>950</v>
      </c>
      <c r="C137" s="54">
        <f>SDP!B6</f>
        <v>539.70000000000005</v>
      </c>
      <c r="D137" s="54"/>
      <c r="E137" s="54">
        <f>SDP!B7</f>
        <v>1489.6999999999998</v>
      </c>
      <c r="F137" s="54">
        <f t="shared" si="4"/>
        <v>0</v>
      </c>
      <c r="G137" s="54" t="s">
        <v>516</v>
      </c>
      <c r="H137" s="55" t="s">
        <v>250</v>
      </c>
      <c r="I137" s="55" t="s">
        <v>250</v>
      </c>
      <c r="J137" s="55" t="s">
        <v>250</v>
      </c>
      <c r="K137" s="56" t="s">
        <v>349</v>
      </c>
      <c r="L137" s="56" t="s">
        <v>349</v>
      </c>
    </row>
    <row r="138" spans="1:12" x14ac:dyDescent="0.25">
      <c r="A138" s="53" t="s">
        <v>215</v>
      </c>
      <c r="B138" s="54">
        <v>250</v>
      </c>
      <c r="C138" s="54">
        <f>SIE!B6</f>
        <v>0</v>
      </c>
      <c r="D138" s="54"/>
      <c r="E138" s="54">
        <f>SIE!B7</f>
        <v>203.34</v>
      </c>
      <c r="F138" s="50">
        <f t="shared" si="4"/>
        <v>46.66</v>
      </c>
      <c r="G138" s="54"/>
      <c r="H138" s="55" t="s">
        <v>250</v>
      </c>
      <c r="I138" s="55" t="s">
        <v>250</v>
      </c>
      <c r="J138" s="55" t="s">
        <v>250</v>
      </c>
      <c r="K138" s="56" t="s">
        <v>349</v>
      </c>
      <c r="L138" s="56" t="s">
        <v>349</v>
      </c>
    </row>
    <row r="139" spans="1:12" x14ac:dyDescent="0.25">
      <c r="A139" s="53" t="s">
        <v>216</v>
      </c>
      <c r="B139" s="54">
        <v>400</v>
      </c>
      <c r="C139" s="54">
        <f>SOC!B6</f>
        <v>0</v>
      </c>
      <c r="D139" s="54"/>
      <c r="E139" s="54">
        <f>SOC!B7</f>
        <v>398</v>
      </c>
      <c r="F139" s="50">
        <f t="shared" si="4"/>
        <v>2</v>
      </c>
      <c r="G139" s="54"/>
      <c r="H139" s="55" t="s">
        <v>250</v>
      </c>
      <c r="I139" s="55" t="s">
        <v>250</v>
      </c>
      <c r="J139" s="55" t="s">
        <v>250</v>
      </c>
      <c r="K139" s="56" t="s">
        <v>349</v>
      </c>
      <c r="L139" s="56" t="s">
        <v>349</v>
      </c>
    </row>
    <row r="140" spans="1:12" x14ac:dyDescent="0.25">
      <c r="A140" s="53" t="s">
        <v>217</v>
      </c>
      <c r="B140" s="54">
        <v>250</v>
      </c>
      <c r="C140" s="54">
        <f>STD!B6</f>
        <v>0</v>
      </c>
      <c r="D140" s="54"/>
      <c r="E140" s="54">
        <f>STD!B7</f>
        <v>0</v>
      </c>
      <c r="F140" s="68">
        <f t="shared" si="4"/>
        <v>250</v>
      </c>
      <c r="G140" s="54"/>
      <c r="H140" s="55" t="s">
        <v>250</v>
      </c>
      <c r="I140" s="55" t="s">
        <v>250</v>
      </c>
      <c r="J140" s="55" t="s">
        <v>250</v>
      </c>
      <c r="K140" s="56" t="s">
        <v>349</v>
      </c>
      <c r="L140" s="56" t="s">
        <v>349</v>
      </c>
    </row>
    <row r="141" spans="1:12" x14ac:dyDescent="0.25">
      <c r="A141" s="53" t="s">
        <v>168</v>
      </c>
      <c r="B141" s="54">
        <v>400</v>
      </c>
      <c r="C141" s="54">
        <f>SilentRaiders!B6</f>
        <v>0</v>
      </c>
      <c r="D141" s="54"/>
      <c r="E141" s="54">
        <f>SilentRaiders!B7</f>
        <v>266.64</v>
      </c>
      <c r="F141" s="50">
        <f t="shared" si="4"/>
        <v>133.36000000000001</v>
      </c>
      <c r="G141" s="54" t="s">
        <v>517</v>
      </c>
      <c r="H141" s="55" t="s">
        <v>250</v>
      </c>
      <c r="I141" s="55" t="s">
        <v>250</v>
      </c>
      <c r="J141" s="55" t="s">
        <v>250</v>
      </c>
      <c r="K141" s="56" t="s">
        <v>349</v>
      </c>
      <c r="L141" s="56" t="s">
        <v>349</v>
      </c>
    </row>
    <row r="142" spans="1:12" x14ac:dyDescent="0.25">
      <c r="A142" s="53" t="s">
        <v>218</v>
      </c>
      <c r="B142" s="54">
        <v>2500</v>
      </c>
      <c r="C142" s="54">
        <f>SkyRaiders!B6</f>
        <v>0</v>
      </c>
      <c r="D142" s="54"/>
      <c r="E142" s="54">
        <f>SkyRaiders!B7</f>
        <v>619.9</v>
      </c>
      <c r="F142" s="50">
        <f t="shared" si="4"/>
        <v>1880.1</v>
      </c>
      <c r="G142" s="54" t="s">
        <v>518</v>
      </c>
      <c r="H142" s="55" t="s">
        <v>250</v>
      </c>
      <c r="I142" s="55" t="s">
        <v>250</v>
      </c>
      <c r="J142" s="55" t="s">
        <v>349</v>
      </c>
      <c r="K142" s="56" t="s">
        <v>349</v>
      </c>
      <c r="L142" s="56" t="s">
        <v>349</v>
      </c>
    </row>
    <row r="143" spans="1:12" ht="31.5" x14ac:dyDescent="0.25">
      <c r="A143" s="53" t="s">
        <v>92</v>
      </c>
      <c r="B143" s="54">
        <v>200</v>
      </c>
      <c r="C143" s="54">
        <f>SACNAS!B6</f>
        <v>0</v>
      </c>
      <c r="D143" s="54"/>
      <c r="E143" s="54">
        <f>SACNAS!B7</f>
        <v>197.5</v>
      </c>
      <c r="F143" s="50">
        <f t="shared" si="4"/>
        <v>2.5</v>
      </c>
      <c r="G143" s="54"/>
      <c r="H143" s="55" t="s">
        <v>250</v>
      </c>
      <c r="I143" s="55" t="s">
        <v>250</v>
      </c>
      <c r="J143" s="55" t="s">
        <v>250</v>
      </c>
      <c r="K143" s="56" t="s">
        <v>349</v>
      </c>
      <c r="L143" s="56" t="s">
        <v>349</v>
      </c>
    </row>
    <row r="144" spans="1:12" x14ac:dyDescent="0.25">
      <c r="A144" s="53" t="s">
        <v>149</v>
      </c>
      <c r="B144" s="54">
        <v>550</v>
      </c>
      <c r="C144" s="54">
        <f>SCB!B6</f>
        <v>0</v>
      </c>
      <c r="D144" s="54"/>
      <c r="E144" s="54">
        <f>SCB!B7</f>
        <v>513.44000000000005</v>
      </c>
      <c r="F144" s="50">
        <f t="shared" si="4"/>
        <v>36.559999999999945</v>
      </c>
      <c r="G144" s="54"/>
      <c r="H144" s="55" t="s">
        <v>250</v>
      </c>
      <c r="I144" s="55" t="s">
        <v>250</v>
      </c>
      <c r="J144" s="55" t="s">
        <v>250</v>
      </c>
      <c r="K144" s="56" t="s">
        <v>349</v>
      </c>
      <c r="L144" s="56" t="s">
        <v>349</v>
      </c>
    </row>
    <row r="145" spans="1:12" x14ac:dyDescent="0.25">
      <c r="A145" s="53" t="s">
        <v>219</v>
      </c>
      <c r="B145" s="54">
        <v>500</v>
      </c>
      <c r="C145" s="54">
        <f>SEP!B6</f>
        <v>0</v>
      </c>
      <c r="D145" s="54"/>
      <c r="E145" s="54">
        <f>SEP!B7</f>
        <v>250</v>
      </c>
      <c r="F145" s="50">
        <f t="shared" si="4"/>
        <v>250</v>
      </c>
      <c r="G145" s="54"/>
      <c r="H145" s="55" t="s">
        <v>250</v>
      </c>
      <c r="I145" s="55" t="s">
        <v>250</v>
      </c>
      <c r="J145" s="55" t="s">
        <v>250</v>
      </c>
      <c r="K145" s="56" t="s">
        <v>349</v>
      </c>
      <c r="L145" s="56" t="s">
        <v>349</v>
      </c>
    </row>
    <row r="146" spans="1:12" x14ac:dyDescent="0.25">
      <c r="A146" s="53" t="s">
        <v>93</v>
      </c>
      <c r="B146" s="54">
        <v>2600</v>
      </c>
      <c r="C146" s="54">
        <f>SHPE!B6</f>
        <v>0</v>
      </c>
      <c r="D146" s="54"/>
      <c r="E146" s="54">
        <f>SHPE!B7</f>
        <v>2600</v>
      </c>
      <c r="F146" s="54">
        <f t="shared" si="4"/>
        <v>0</v>
      </c>
      <c r="G146" s="54" t="s">
        <v>519</v>
      </c>
      <c r="H146" s="55" t="s">
        <v>250</v>
      </c>
      <c r="I146" s="55" t="s">
        <v>250</v>
      </c>
      <c r="J146" s="55" t="s">
        <v>250</v>
      </c>
      <c r="K146" s="56" t="s">
        <v>349</v>
      </c>
      <c r="L146" s="56" t="s">
        <v>349</v>
      </c>
    </row>
    <row r="147" spans="1:12" x14ac:dyDescent="0.25">
      <c r="A147" s="53" t="s">
        <v>94</v>
      </c>
      <c r="B147" s="54">
        <v>6100</v>
      </c>
      <c r="C147" s="54">
        <f>SPE!B6</f>
        <v>1525</v>
      </c>
      <c r="D147" s="54"/>
      <c r="E147" s="54">
        <f>SPE!B7</f>
        <v>7625</v>
      </c>
      <c r="F147" s="54">
        <f t="shared" si="4"/>
        <v>0</v>
      </c>
      <c r="G147" s="54" t="s">
        <v>666</v>
      </c>
      <c r="H147" s="55" t="s">
        <v>250</v>
      </c>
      <c r="I147" s="55" t="s">
        <v>250</v>
      </c>
      <c r="J147" s="55" t="s">
        <v>250</v>
      </c>
      <c r="K147" s="56" t="s">
        <v>349</v>
      </c>
      <c r="L147" s="56" t="s">
        <v>349</v>
      </c>
    </row>
    <row r="148" spans="1:12" x14ac:dyDescent="0.25">
      <c r="A148" s="53" t="s">
        <v>95</v>
      </c>
      <c r="B148" s="54">
        <v>300</v>
      </c>
      <c r="C148" s="54">
        <f>SPS!B6</f>
        <v>0</v>
      </c>
      <c r="D148" s="54"/>
      <c r="E148" s="54">
        <f>SPS!B7</f>
        <v>231.44</v>
      </c>
      <c r="F148" s="50">
        <f t="shared" si="4"/>
        <v>68.56</v>
      </c>
      <c r="G148" s="54" t="s">
        <v>520</v>
      </c>
      <c r="H148" s="55" t="s">
        <v>250</v>
      </c>
      <c r="I148" s="55" t="s">
        <v>250</v>
      </c>
      <c r="J148" s="55" t="s">
        <v>250</v>
      </c>
      <c r="K148" s="56" t="s">
        <v>349</v>
      </c>
      <c r="L148" s="56" t="s">
        <v>349</v>
      </c>
    </row>
    <row r="149" spans="1:12" x14ac:dyDescent="0.25">
      <c r="A149" s="53" t="s">
        <v>96</v>
      </c>
      <c r="B149" s="54">
        <v>4000</v>
      </c>
      <c r="C149" s="54">
        <f>SWE!B6</f>
        <v>0</v>
      </c>
      <c r="D149" s="54"/>
      <c r="E149" s="54">
        <f>SWE!B7</f>
        <v>4000</v>
      </c>
      <c r="F149" s="54">
        <f t="shared" si="4"/>
        <v>0</v>
      </c>
      <c r="G149" s="54" t="s">
        <v>521</v>
      </c>
      <c r="H149" s="55" t="s">
        <v>250</v>
      </c>
      <c r="I149" s="55" t="s">
        <v>250</v>
      </c>
      <c r="J149" s="55" t="s">
        <v>250</v>
      </c>
      <c r="K149" s="56" t="s">
        <v>349</v>
      </c>
      <c r="L149" s="56" t="s">
        <v>349</v>
      </c>
    </row>
    <row r="150" spans="1:12" ht="16.5" customHeight="1" x14ac:dyDescent="0.25">
      <c r="A150" s="53" t="s">
        <v>173</v>
      </c>
      <c r="B150" s="54">
        <v>2100</v>
      </c>
      <c r="C150" s="54">
        <f>Soils!B6</f>
        <v>0</v>
      </c>
      <c r="D150" s="54"/>
      <c r="E150" s="54">
        <f>Soils!B7</f>
        <v>2100</v>
      </c>
      <c r="F150" s="54">
        <f t="shared" si="4"/>
        <v>0</v>
      </c>
      <c r="G150" s="54" t="s">
        <v>522</v>
      </c>
      <c r="H150" s="55" t="s">
        <v>250</v>
      </c>
      <c r="I150" s="55" t="s">
        <v>250</v>
      </c>
      <c r="J150" s="55" t="s">
        <v>250</v>
      </c>
      <c r="K150" s="56" t="s">
        <v>349</v>
      </c>
      <c r="L150" s="56" t="s">
        <v>349</v>
      </c>
    </row>
    <row r="151" spans="1:12" s="46" customFormat="1" ht="16.5" customHeight="1" x14ac:dyDescent="0.25">
      <c r="A151" s="49" t="s">
        <v>220</v>
      </c>
      <c r="B151" s="50">
        <v>400</v>
      </c>
      <c r="C151" s="50">
        <f>SCRT!B6</f>
        <v>0</v>
      </c>
      <c r="D151" s="50">
        <f>SCRT!B7</f>
        <v>-133.19999999999999</v>
      </c>
      <c r="E151" s="50">
        <f>SCRT!B8</f>
        <v>0</v>
      </c>
      <c r="F151" s="68">
        <f>B151+C151+D151-E151</f>
        <v>266.8</v>
      </c>
      <c r="G151" s="50"/>
      <c r="H151" s="51"/>
      <c r="I151" s="51"/>
      <c r="J151" s="51"/>
      <c r="K151" s="52" t="s">
        <v>349</v>
      </c>
      <c r="L151" s="52" t="s">
        <v>349</v>
      </c>
    </row>
    <row r="152" spans="1:12" x14ac:dyDescent="0.25">
      <c r="A152" s="53" t="s">
        <v>98</v>
      </c>
      <c r="B152" s="54">
        <v>2100</v>
      </c>
      <c r="C152" s="54">
        <f>SLSA!B6</f>
        <v>0</v>
      </c>
      <c r="D152" s="54"/>
      <c r="E152" s="54">
        <f>SLSA!B7</f>
        <v>2100</v>
      </c>
      <c r="F152" s="54">
        <f t="shared" si="4"/>
        <v>0</v>
      </c>
      <c r="G152" s="54" t="s">
        <v>361</v>
      </c>
      <c r="H152" s="55" t="s">
        <v>250</v>
      </c>
      <c r="I152" s="55" t="s">
        <v>250</v>
      </c>
      <c r="J152" s="55" t="s">
        <v>250</v>
      </c>
      <c r="K152" s="56" t="s">
        <v>349</v>
      </c>
      <c r="L152" s="56" t="s">
        <v>349</v>
      </c>
    </row>
    <row r="153" spans="1:12" x14ac:dyDescent="0.25">
      <c r="A153" s="53" t="s">
        <v>99</v>
      </c>
      <c r="B153" s="54">
        <v>10100</v>
      </c>
      <c r="C153" s="54">
        <f>AgCouncil!B6</f>
        <v>0</v>
      </c>
      <c r="D153" s="54"/>
      <c r="E153" s="54">
        <f>AgCouncil!B7</f>
        <v>9910.41</v>
      </c>
      <c r="F153" s="50">
        <f t="shared" si="4"/>
        <v>189.59000000000015</v>
      </c>
      <c r="G153" s="54" t="s">
        <v>523</v>
      </c>
      <c r="H153" s="55" t="s">
        <v>250</v>
      </c>
      <c r="I153" s="55" t="s">
        <v>250</v>
      </c>
      <c r="J153" s="55" t="s">
        <v>250</v>
      </c>
      <c r="K153" s="56" t="s">
        <v>349</v>
      </c>
      <c r="L153" s="56" t="s">
        <v>349</v>
      </c>
    </row>
    <row r="154" spans="1:12" ht="31.5" x14ac:dyDescent="0.25">
      <c r="A154" s="53" t="s">
        <v>100</v>
      </c>
      <c r="B154" s="54">
        <v>1388.2</v>
      </c>
      <c r="C154" s="54">
        <f>SASLA!B6</f>
        <v>0</v>
      </c>
      <c r="D154" s="54"/>
      <c r="E154" s="54">
        <f>SASLA!B7</f>
        <v>261.25</v>
      </c>
      <c r="F154" s="50">
        <f t="shared" si="4"/>
        <v>1126.95</v>
      </c>
      <c r="G154" s="54" t="s">
        <v>524</v>
      </c>
      <c r="H154" s="55" t="s">
        <v>250</v>
      </c>
      <c r="I154" s="55" t="s">
        <v>250</v>
      </c>
      <c r="J154" s="55" t="s">
        <v>250</v>
      </c>
      <c r="K154" s="56" t="s">
        <v>349</v>
      </c>
      <c r="L154" s="56" t="s">
        <v>349</v>
      </c>
    </row>
    <row r="155" spans="1:12" x14ac:dyDescent="0.25">
      <c r="A155" s="53" t="s">
        <v>101</v>
      </c>
      <c r="B155" s="54">
        <v>400</v>
      </c>
      <c r="C155" s="54">
        <f>SAFE!B6</f>
        <v>0</v>
      </c>
      <c r="D155" s="54"/>
      <c r="E155" s="54">
        <f>SAFE!B7</f>
        <v>292.60000000000002</v>
      </c>
      <c r="F155" s="50">
        <f t="shared" si="4"/>
        <v>107.39999999999998</v>
      </c>
      <c r="G155" s="54"/>
      <c r="H155" s="55" t="s">
        <v>250</v>
      </c>
      <c r="I155" s="55" t="s">
        <v>250</v>
      </c>
      <c r="J155" s="55" t="s">
        <v>250</v>
      </c>
      <c r="K155" s="56" t="s">
        <v>349</v>
      </c>
      <c r="L155" s="56" t="s">
        <v>349</v>
      </c>
    </row>
    <row r="156" spans="1:12" x14ac:dyDescent="0.25">
      <c r="A156" s="53" t="s">
        <v>102</v>
      </c>
      <c r="B156" s="54">
        <v>1300</v>
      </c>
      <c r="C156" s="54">
        <f>SGC!B6</f>
        <v>325</v>
      </c>
      <c r="D156" s="54"/>
      <c r="E156" s="54">
        <f>SGC!B7</f>
        <v>1625</v>
      </c>
      <c r="F156" s="54">
        <f t="shared" si="4"/>
        <v>0</v>
      </c>
      <c r="G156" s="54" t="s">
        <v>525</v>
      </c>
      <c r="H156" s="55" t="s">
        <v>250</v>
      </c>
      <c r="I156" s="55" t="s">
        <v>250</v>
      </c>
      <c r="J156" s="55" t="s">
        <v>250</v>
      </c>
      <c r="K156" s="56" t="s">
        <v>349</v>
      </c>
      <c r="L156" s="56" t="s">
        <v>349</v>
      </c>
    </row>
    <row r="157" spans="1:12" x14ac:dyDescent="0.25">
      <c r="A157" s="53" t="s">
        <v>103</v>
      </c>
      <c r="B157" s="54">
        <v>3400</v>
      </c>
      <c r="C157" s="54">
        <f>TBS!B6</f>
        <v>845.21</v>
      </c>
      <c r="D157" s="54"/>
      <c r="E157" s="54">
        <f>TBS!B7</f>
        <v>4175.74</v>
      </c>
      <c r="F157" s="50">
        <f t="shared" si="4"/>
        <v>69.470000000000255</v>
      </c>
      <c r="G157" s="54" t="s">
        <v>526</v>
      </c>
      <c r="H157" s="55" t="s">
        <v>250</v>
      </c>
      <c r="I157" s="55" t="s">
        <v>250</v>
      </c>
      <c r="J157" s="55" t="s">
        <v>250</v>
      </c>
      <c r="K157" s="56" t="s">
        <v>349</v>
      </c>
      <c r="L157" s="56" t="s">
        <v>349</v>
      </c>
    </row>
    <row r="158" spans="1:12" x14ac:dyDescent="0.25">
      <c r="A158" s="53" t="s">
        <v>104</v>
      </c>
      <c r="B158" s="54">
        <v>150</v>
      </c>
      <c r="C158" s="54">
        <f>TSD!B6</f>
        <v>0</v>
      </c>
      <c r="D158" s="54"/>
      <c r="E158" s="54">
        <f>TSD!B7</f>
        <v>0</v>
      </c>
      <c r="F158" s="68">
        <f t="shared" si="4"/>
        <v>150</v>
      </c>
      <c r="G158" s="54" t="s">
        <v>515</v>
      </c>
      <c r="H158" s="55" t="s">
        <v>250</v>
      </c>
      <c r="I158" s="55" t="s">
        <v>250</v>
      </c>
      <c r="J158" s="55" t="s">
        <v>250</v>
      </c>
      <c r="K158" s="56" t="s">
        <v>349</v>
      </c>
      <c r="L158" s="56" t="s">
        <v>349</v>
      </c>
    </row>
    <row r="159" spans="1:12" x14ac:dyDescent="0.25">
      <c r="A159" s="53" t="s">
        <v>105</v>
      </c>
      <c r="B159" s="54">
        <v>200</v>
      </c>
      <c r="C159" s="54">
        <f>TAF!B6</f>
        <v>50</v>
      </c>
      <c r="D159" s="54"/>
      <c r="E159" s="54">
        <f>TAF!B7</f>
        <v>200</v>
      </c>
      <c r="F159" s="50">
        <f t="shared" si="4"/>
        <v>50</v>
      </c>
      <c r="G159" s="54" t="s">
        <v>527</v>
      </c>
      <c r="H159" s="55" t="s">
        <v>250</v>
      </c>
      <c r="I159" s="55" t="s">
        <v>250</v>
      </c>
      <c r="J159" s="55" t="s">
        <v>250</v>
      </c>
      <c r="K159" s="56" t="s">
        <v>349</v>
      </c>
      <c r="L159" s="56" t="s">
        <v>349</v>
      </c>
    </row>
    <row r="160" spans="1:12" x14ac:dyDescent="0.25">
      <c r="A160" s="53" t="s">
        <v>106</v>
      </c>
      <c r="B160" s="54">
        <v>295</v>
      </c>
      <c r="C160" s="54">
        <f>TAHS!B6</f>
        <v>0</v>
      </c>
      <c r="D160" s="54"/>
      <c r="E160" s="54">
        <f>TAHS!B7</f>
        <v>295</v>
      </c>
      <c r="F160" s="54">
        <f t="shared" si="4"/>
        <v>0</v>
      </c>
      <c r="G160" s="54" t="s">
        <v>469</v>
      </c>
      <c r="H160" s="55" t="s">
        <v>250</v>
      </c>
      <c r="I160" s="55" t="s">
        <v>250</v>
      </c>
      <c r="J160" s="55" t="s">
        <v>250</v>
      </c>
      <c r="K160" s="56" t="s">
        <v>349</v>
      </c>
      <c r="L160" s="56" t="s">
        <v>349</v>
      </c>
    </row>
    <row r="161" spans="1:12" s="46" customFormat="1" x14ac:dyDescent="0.25">
      <c r="A161" s="49" t="s">
        <v>107</v>
      </c>
      <c r="B161" s="50">
        <v>350</v>
      </c>
      <c r="C161" s="50">
        <f>TAS!B6</f>
        <v>0</v>
      </c>
      <c r="D161" s="50">
        <f>TAS!B7</f>
        <v>-116.55</v>
      </c>
      <c r="E161" s="50">
        <f>TAS!B8</f>
        <v>0</v>
      </c>
      <c r="F161" s="68">
        <f>B161+C161+D161-E161</f>
        <v>233.45</v>
      </c>
      <c r="G161" s="50"/>
      <c r="H161" s="51"/>
      <c r="I161" s="51" t="s">
        <v>250</v>
      </c>
      <c r="J161" s="51" t="s">
        <v>250</v>
      </c>
      <c r="K161" s="52" t="s">
        <v>349</v>
      </c>
      <c r="L161" s="52" t="s">
        <v>349</v>
      </c>
    </row>
    <row r="162" spans="1:12" x14ac:dyDescent="0.25">
      <c r="A162" s="53" t="s">
        <v>177</v>
      </c>
      <c r="B162" s="54">
        <v>250</v>
      </c>
      <c r="C162" s="54">
        <f>TBLD!B6</f>
        <v>0</v>
      </c>
      <c r="D162" s="54"/>
      <c r="E162" s="54">
        <f>TBLD!B7</f>
        <v>250</v>
      </c>
      <c r="F162" s="54">
        <f t="shared" si="4"/>
        <v>0</v>
      </c>
      <c r="G162" s="54"/>
      <c r="H162" s="55" t="s">
        <v>250</v>
      </c>
      <c r="I162" s="55" t="s">
        <v>250</v>
      </c>
      <c r="J162" s="55" t="s">
        <v>250</v>
      </c>
      <c r="K162" s="56" t="s">
        <v>349</v>
      </c>
      <c r="L162" s="56" t="s">
        <v>349</v>
      </c>
    </row>
    <row r="163" spans="1:12" x14ac:dyDescent="0.25">
      <c r="A163" s="53" t="s">
        <v>169</v>
      </c>
      <c r="B163" s="54">
        <v>1100</v>
      </c>
      <c r="C163" s="54">
        <f>TechClassic!B6</f>
        <v>0</v>
      </c>
      <c r="D163" s="54">
        <f>TechClassic!B7</f>
        <v>-366.3</v>
      </c>
      <c r="E163" s="54">
        <f>TechClassic!B8</f>
        <v>281.89999999999998</v>
      </c>
      <c r="F163" s="50">
        <f>B163+C163+D163-E163</f>
        <v>451.80000000000007</v>
      </c>
      <c r="G163" s="54" t="s">
        <v>528</v>
      </c>
      <c r="H163" s="55" t="s">
        <v>250</v>
      </c>
      <c r="I163" s="55" t="s">
        <v>250</v>
      </c>
      <c r="J163" s="55" t="s">
        <v>250</v>
      </c>
      <c r="K163" s="56" t="s">
        <v>349</v>
      </c>
      <c r="L163" s="56" t="s">
        <v>349</v>
      </c>
    </row>
    <row r="164" spans="1:12" x14ac:dyDescent="0.25">
      <c r="A164" s="53" t="s">
        <v>175</v>
      </c>
      <c r="B164" s="54">
        <v>1850</v>
      </c>
      <c r="C164" s="54">
        <f>TechClay!B6</f>
        <v>0</v>
      </c>
      <c r="D164" s="54"/>
      <c r="E164" s="54">
        <f>TechClay!B7</f>
        <v>1653.42</v>
      </c>
      <c r="F164" s="50">
        <f t="shared" si="4"/>
        <v>196.57999999999993</v>
      </c>
      <c r="G164" s="54"/>
      <c r="H164" s="55" t="s">
        <v>250</v>
      </c>
      <c r="I164" s="55" t="s">
        <v>250</v>
      </c>
      <c r="J164" s="55" t="s">
        <v>250</v>
      </c>
      <c r="K164" s="56" t="s">
        <v>349</v>
      </c>
      <c r="L164" s="56" t="s">
        <v>349</v>
      </c>
    </row>
    <row r="165" spans="1:12" ht="15.75" customHeight="1" x14ac:dyDescent="0.25">
      <c r="A165" s="53" t="s">
        <v>108</v>
      </c>
      <c r="B165" s="54">
        <v>1800</v>
      </c>
      <c r="C165" s="54">
        <f>TCFR!B6</f>
        <v>450</v>
      </c>
      <c r="D165" s="54"/>
      <c r="E165" s="54">
        <f>TCFR!B7</f>
        <v>2250</v>
      </c>
      <c r="F165" s="54">
        <f t="shared" ref="F165:F196" si="5">B165+C165-E165</f>
        <v>0</v>
      </c>
      <c r="G165" s="54" t="s">
        <v>529</v>
      </c>
      <c r="H165" s="55" t="s">
        <v>250</v>
      </c>
      <c r="I165" s="55" t="s">
        <v>250</v>
      </c>
      <c r="J165" s="55" t="s">
        <v>250</v>
      </c>
      <c r="K165" s="56" t="s">
        <v>349</v>
      </c>
      <c r="L165" s="56" t="s">
        <v>349</v>
      </c>
    </row>
    <row r="166" spans="1:12" s="46" customFormat="1" x14ac:dyDescent="0.25">
      <c r="A166" s="49" t="s">
        <v>178</v>
      </c>
      <c r="B166" s="50">
        <v>400</v>
      </c>
      <c r="C166" s="50">
        <f>TDU!B6</f>
        <v>0</v>
      </c>
      <c r="D166" s="50">
        <f>TDU!B7</f>
        <v>-133.19999999999999</v>
      </c>
      <c r="E166" s="50">
        <f>TDU!B8</f>
        <v>0</v>
      </c>
      <c r="F166" s="68">
        <f>B166+C166+D166-E166</f>
        <v>266.8</v>
      </c>
      <c r="G166" s="50" t="s">
        <v>530</v>
      </c>
      <c r="H166" s="51" t="s">
        <v>250</v>
      </c>
      <c r="I166" s="51" t="s">
        <v>250</v>
      </c>
      <c r="J166" s="51"/>
      <c r="K166" s="52" t="s">
        <v>349</v>
      </c>
      <c r="L166" s="52" t="s">
        <v>349</v>
      </c>
    </row>
    <row r="167" spans="1:12" x14ac:dyDescent="0.25">
      <c r="A167" s="53" t="s">
        <v>109</v>
      </c>
      <c r="B167" s="54">
        <v>5600</v>
      </c>
      <c r="C167" s="54">
        <f>TET!B6</f>
        <v>1400</v>
      </c>
      <c r="D167" s="54"/>
      <c r="E167" s="54">
        <f>TET!B7</f>
        <v>6990.06</v>
      </c>
      <c r="F167" s="50">
        <f t="shared" si="5"/>
        <v>9.9399999999995998</v>
      </c>
      <c r="G167" s="54" t="s">
        <v>531</v>
      </c>
      <c r="H167" s="55" t="s">
        <v>250</v>
      </c>
      <c r="I167" s="55" t="s">
        <v>250</v>
      </c>
      <c r="J167" s="55" t="s">
        <v>250</v>
      </c>
      <c r="K167" s="56" t="s">
        <v>349</v>
      </c>
      <c r="L167" s="56" t="s">
        <v>349</v>
      </c>
    </row>
    <row r="168" spans="1:12" x14ac:dyDescent="0.25">
      <c r="A168" s="53" t="s">
        <v>221</v>
      </c>
      <c r="B168" s="54">
        <v>300</v>
      </c>
      <c r="C168" s="54">
        <f>TFC!B6</f>
        <v>0</v>
      </c>
      <c r="D168" s="54"/>
      <c r="E168" s="54">
        <f>TFC!B7</f>
        <v>300</v>
      </c>
      <c r="F168" s="54">
        <f t="shared" si="5"/>
        <v>0</v>
      </c>
      <c r="G168" s="54" t="s">
        <v>1321</v>
      </c>
      <c r="H168" s="55" t="s">
        <v>250</v>
      </c>
      <c r="I168" s="55" t="s">
        <v>250</v>
      </c>
      <c r="J168" s="55" t="s">
        <v>250</v>
      </c>
      <c r="K168" s="56" t="s">
        <v>349</v>
      </c>
      <c r="L168" s="56" t="s">
        <v>349</v>
      </c>
    </row>
    <row r="169" spans="1:12" x14ac:dyDescent="0.25">
      <c r="A169" s="53" t="s">
        <v>222</v>
      </c>
      <c r="B169" s="54">
        <v>150</v>
      </c>
      <c r="C169" s="54">
        <f>TFS!B6</f>
        <v>0</v>
      </c>
      <c r="D169" s="54"/>
      <c r="E169" s="54">
        <f>TFS!B7</f>
        <v>0</v>
      </c>
      <c r="F169" s="68">
        <f t="shared" si="5"/>
        <v>150</v>
      </c>
      <c r="G169" s="54"/>
      <c r="H169" s="55" t="s">
        <v>349</v>
      </c>
      <c r="I169" s="55" t="s">
        <v>250</v>
      </c>
      <c r="J169" s="55" t="s">
        <v>349</v>
      </c>
      <c r="K169" s="56" t="s">
        <v>349</v>
      </c>
      <c r="L169" s="56" t="s">
        <v>349</v>
      </c>
    </row>
    <row r="170" spans="1:12" x14ac:dyDescent="0.25">
      <c r="A170" s="53" t="s">
        <v>165</v>
      </c>
      <c r="B170" s="54">
        <v>250</v>
      </c>
      <c r="C170" s="54">
        <f>French!B6</f>
        <v>0</v>
      </c>
      <c r="D170" s="54"/>
      <c r="E170" s="54">
        <f>French!B7</f>
        <v>60</v>
      </c>
      <c r="F170" s="50">
        <f t="shared" si="5"/>
        <v>190</v>
      </c>
      <c r="G170" s="54"/>
      <c r="H170" s="55" t="s">
        <v>250</v>
      </c>
      <c r="I170" s="55" t="s">
        <v>250</v>
      </c>
      <c r="J170" s="55" t="s">
        <v>250</v>
      </c>
      <c r="K170" s="56" t="s">
        <v>349</v>
      </c>
      <c r="L170" s="56" t="s">
        <v>349</v>
      </c>
    </row>
    <row r="171" spans="1:12" x14ac:dyDescent="0.25">
      <c r="A171" s="53" t="s">
        <v>223</v>
      </c>
      <c r="B171" s="54">
        <v>500</v>
      </c>
      <c r="C171" s="54">
        <f>TechGun!B6</f>
        <v>0</v>
      </c>
      <c r="D171" s="54"/>
      <c r="E171" s="54">
        <f>TechGun!B7</f>
        <v>0</v>
      </c>
      <c r="F171" s="68">
        <f t="shared" si="5"/>
        <v>500</v>
      </c>
      <c r="G171" s="54"/>
      <c r="H171" s="55" t="s">
        <v>250</v>
      </c>
      <c r="I171" s="55" t="s">
        <v>250</v>
      </c>
      <c r="J171" s="55" t="s">
        <v>250</v>
      </c>
      <c r="K171" s="56" t="s">
        <v>349</v>
      </c>
      <c r="L171" s="56" t="s">
        <v>349</v>
      </c>
    </row>
    <row r="172" spans="1:12" x14ac:dyDescent="0.25">
      <c r="A172" s="53" t="s">
        <v>110</v>
      </c>
      <c r="B172" s="54">
        <v>6100</v>
      </c>
      <c r="C172" s="54">
        <f>Habitat!B6</f>
        <v>0</v>
      </c>
      <c r="D172" s="54"/>
      <c r="E172" s="54">
        <f>Habitat!B7</f>
        <v>6100</v>
      </c>
      <c r="F172" s="54">
        <f t="shared" si="5"/>
        <v>0</v>
      </c>
      <c r="G172" s="54" t="s">
        <v>427</v>
      </c>
      <c r="H172" s="55" t="s">
        <v>250</v>
      </c>
      <c r="I172" s="55" t="s">
        <v>250</v>
      </c>
      <c r="J172" s="55" t="s">
        <v>250</v>
      </c>
      <c r="K172" s="56" t="s">
        <v>349</v>
      </c>
      <c r="L172" s="56" t="s">
        <v>349</v>
      </c>
    </row>
    <row r="173" spans="1:12" x14ac:dyDescent="0.25">
      <c r="A173" s="53" t="s">
        <v>111</v>
      </c>
      <c r="B173" s="54">
        <v>720</v>
      </c>
      <c r="C173" s="54">
        <f>Horn!B6</f>
        <v>0</v>
      </c>
      <c r="D173" s="54"/>
      <c r="E173" s="54">
        <f>Horn!B7</f>
        <v>720</v>
      </c>
      <c r="F173" s="54">
        <f t="shared" si="5"/>
        <v>0</v>
      </c>
      <c r="G173" s="54"/>
      <c r="H173" s="55" t="s">
        <v>250</v>
      </c>
      <c r="I173" s="55" t="s">
        <v>250</v>
      </c>
      <c r="J173" s="55" t="s">
        <v>250</v>
      </c>
      <c r="K173" s="56" t="s">
        <v>349</v>
      </c>
      <c r="L173" s="56" t="s">
        <v>349</v>
      </c>
    </row>
    <row r="174" spans="1:12" x14ac:dyDescent="0.25">
      <c r="A174" s="53" t="s">
        <v>170</v>
      </c>
      <c r="B174" s="54">
        <v>5000</v>
      </c>
      <c r="C174" s="54">
        <f>Horse!B6</f>
        <v>1250</v>
      </c>
      <c r="D174" s="54"/>
      <c r="E174" s="54">
        <f>Horse!B7</f>
        <v>6158.45</v>
      </c>
      <c r="F174" s="50">
        <f t="shared" si="5"/>
        <v>91.550000000000182</v>
      </c>
      <c r="G174" s="54" t="s">
        <v>532</v>
      </c>
      <c r="H174" s="55" t="s">
        <v>250</v>
      </c>
      <c r="I174" s="55" t="s">
        <v>250</v>
      </c>
      <c r="J174" s="55" t="s">
        <v>250</v>
      </c>
      <c r="K174" s="56" t="s">
        <v>349</v>
      </c>
      <c r="L174" s="56" t="s">
        <v>349</v>
      </c>
    </row>
    <row r="175" spans="1:12" x14ac:dyDescent="0.25">
      <c r="A175" s="53" t="s">
        <v>112</v>
      </c>
      <c r="B175" s="54">
        <v>8600</v>
      </c>
      <c r="C175" s="54">
        <f>TMA!B6</f>
        <v>1600</v>
      </c>
      <c r="D175" s="54"/>
      <c r="E175" s="54">
        <f>TMA!B7</f>
        <v>10200</v>
      </c>
      <c r="F175" s="54">
        <f t="shared" si="5"/>
        <v>0</v>
      </c>
      <c r="G175" s="54" t="s">
        <v>362</v>
      </c>
      <c r="H175" s="55" t="s">
        <v>250</v>
      </c>
      <c r="I175" s="55" t="s">
        <v>250</v>
      </c>
      <c r="J175" s="55" t="s">
        <v>250</v>
      </c>
      <c r="K175" s="56" t="s">
        <v>349</v>
      </c>
      <c r="L175" s="56" t="s">
        <v>349</v>
      </c>
    </row>
    <row r="176" spans="1:12" s="46" customFormat="1" x14ac:dyDescent="0.25">
      <c r="A176" s="49" t="s">
        <v>167</v>
      </c>
      <c r="B176" s="50">
        <v>150</v>
      </c>
      <c r="C176" s="50">
        <f>PhotoClub!B6</f>
        <v>0</v>
      </c>
      <c r="D176" s="50">
        <f>PhotoClub!B7</f>
        <v>-49.95</v>
      </c>
      <c r="E176" s="50">
        <f>PhotoClub!B8</f>
        <v>0</v>
      </c>
      <c r="F176" s="68">
        <f>B176+C176+D176-E176</f>
        <v>100.05</v>
      </c>
      <c r="G176" s="50"/>
      <c r="H176" s="51"/>
      <c r="I176" s="51"/>
      <c r="J176" s="51"/>
      <c r="K176" s="52" t="s">
        <v>349</v>
      </c>
      <c r="L176" s="52" t="s">
        <v>349</v>
      </c>
    </row>
    <row r="177" spans="1:12" x14ac:dyDescent="0.25">
      <c r="A177" s="53" t="s">
        <v>171</v>
      </c>
      <c r="B177" s="54">
        <v>160</v>
      </c>
      <c r="C177" s="54">
        <f>'Pre-Pharm'!B6</f>
        <v>0</v>
      </c>
      <c r="D177" s="54"/>
      <c r="E177" s="54">
        <f>'Pre-Pharm'!B7</f>
        <v>160</v>
      </c>
      <c r="F177" s="54">
        <f t="shared" si="5"/>
        <v>0</v>
      </c>
      <c r="G177" s="54" t="s">
        <v>533</v>
      </c>
      <c r="H177" s="55" t="s">
        <v>250</v>
      </c>
      <c r="I177" s="55" t="s">
        <v>250</v>
      </c>
      <c r="J177" s="55" t="s">
        <v>250</v>
      </c>
      <c r="K177" s="56" t="s">
        <v>349</v>
      </c>
      <c r="L177" s="56" t="s">
        <v>349</v>
      </c>
    </row>
    <row r="178" spans="1:12" x14ac:dyDescent="0.25">
      <c r="A178" s="53" t="s">
        <v>114</v>
      </c>
      <c r="B178" s="54">
        <v>700</v>
      </c>
      <c r="C178" s="54">
        <f>'Pre-Vet'!B6</f>
        <v>0</v>
      </c>
      <c r="D178" s="54"/>
      <c r="E178" s="54">
        <f>'Pre-Vet'!B7</f>
        <v>420</v>
      </c>
      <c r="F178" s="50">
        <f t="shared" si="5"/>
        <v>280</v>
      </c>
      <c r="G178" s="54" t="s">
        <v>534</v>
      </c>
      <c r="H178" s="55" t="s">
        <v>250</v>
      </c>
      <c r="I178" s="55" t="s">
        <v>250</v>
      </c>
      <c r="J178" s="55" t="s">
        <v>250</v>
      </c>
      <c r="K178" s="56" t="s">
        <v>349</v>
      </c>
      <c r="L178" s="56" t="s">
        <v>349</v>
      </c>
    </row>
    <row r="179" spans="1:12" x14ac:dyDescent="0.25">
      <c r="A179" s="53" t="s">
        <v>115</v>
      </c>
      <c r="B179" s="54">
        <v>700</v>
      </c>
      <c r="C179" s="54">
        <f>TRA!B6</f>
        <v>0</v>
      </c>
      <c r="D179" s="54"/>
      <c r="E179" s="54">
        <f>TRA!B7</f>
        <v>678.9</v>
      </c>
      <c r="F179" s="50">
        <f t="shared" si="5"/>
        <v>21.100000000000023</v>
      </c>
      <c r="G179" s="54" t="s">
        <v>535</v>
      </c>
      <c r="H179" s="55" t="s">
        <v>250</v>
      </c>
      <c r="I179" s="55" t="s">
        <v>250</v>
      </c>
      <c r="J179" s="55" t="s">
        <v>250</v>
      </c>
      <c r="K179" s="56" t="s">
        <v>349</v>
      </c>
      <c r="L179" s="56" t="s">
        <v>349</v>
      </c>
    </row>
    <row r="180" spans="1:12" x14ac:dyDescent="0.25">
      <c r="A180" s="53" t="s">
        <v>174</v>
      </c>
      <c r="B180" s="54">
        <v>400</v>
      </c>
      <c r="C180" s="54">
        <f>TechRussian!B6</f>
        <v>0</v>
      </c>
      <c r="D180" s="54"/>
      <c r="E180" s="54">
        <f>TechRussian!B7</f>
        <v>400</v>
      </c>
      <c r="F180" s="54">
        <f t="shared" si="5"/>
        <v>0</v>
      </c>
      <c r="G180" s="54"/>
      <c r="H180" s="55" t="s">
        <v>250</v>
      </c>
      <c r="I180" s="55" t="s">
        <v>250</v>
      </c>
      <c r="J180" s="55" t="s">
        <v>250</v>
      </c>
      <c r="K180" s="56" t="s">
        <v>349</v>
      </c>
      <c r="L180" s="56" t="s">
        <v>349</v>
      </c>
    </row>
    <row r="181" spans="1:12" x14ac:dyDescent="0.25">
      <c r="A181" s="53" t="s">
        <v>225</v>
      </c>
      <c r="B181" s="54">
        <v>300</v>
      </c>
      <c r="C181" s="54">
        <f>Ski!B6</f>
        <v>0</v>
      </c>
      <c r="D181" s="54"/>
      <c r="E181" s="54">
        <f>Ski!B7</f>
        <v>0</v>
      </c>
      <c r="F181" s="68">
        <f t="shared" si="5"/>
        <v>300</v>
      </c>
      <c r="G181" s="54"/>
      <c r="H181" s="55" t="s">
        <v>250</v>
      </c>
      <c r="I181" s="55" t="s">
        <v>250</v>
      </c>
      <c r="J181" s="55" t="s">
        <v>250</v>
      </c>
      <c r="K181" s="56" t="s">
        <v>349</v>
      </c>
      <c r="L181" s="56" t="s">
        <v>349</v>
      </c>
    </row>
    <row r="182" spans="1:12" x14ac:dyDescent="0.25">
      <c r="A182" s="53" t="s">
        <v>116</v>
      </c>
      <c r="B182" s="54">
        <v>600</v>
      </c>
      <c r="C182" s="54">
        <f>Democrats!B6</f>
        <v>50</v>
      </c>
      <c r="D182" s="54"/>
      <c r="E182" s="54">
        <f>Democrats!B7</f>
        <v>650</v>
      </c>
      <c r="F182" s="54">
        <f t="shared" si="5"/>
        <v>0</v>
      </c>
      <c r="G182" s="54" t="s">
        <v>536</v>
      </c>
      <c r="H182" s="55" t="s">
        <v>250</v>
      </c>
      <c r="I182" s="55" t="s">
        <v>250</v>
      </c>
      <c r="J182" s="55" t="s">
        <v>250</v>
      </c>
      <c r="K182" s="56" t="s">
        <v>349</v>
      </c>
      <c r="L182" s="56" t="s">
        <v>349</v>
      </c>
    </row>
    <row r="183" spans="1:12" x14ac:dyDescent="0.25">
      <c r="A183" s="53" t="s">
        <v>117</v>
      </c>
      <c r="B183" s="54">
        <v>300</v>
      </c>
      <c r="C183" s="54">
        <f>Trumpet!B6</f>
        <v>0</v>
      </c>
      <c r="D183" s="54"/>
      <c r="E183" s="54">
        <f>Trumpet!B7</f>
        <v>289.75</v>
      </c>
      <c r="F183" s="50">
        <f t="shared" si="5"/>
        <v>10.25</v>
      </c>
      <c r="G183" s="54" t="s">
        <v>537</v>
      </c>
      <c r="H183" s="55" t="s">
        <v>250</v>
      </c>
      <c r="I183" s="55" t="s">
        <v>250</v>
      </c>
      <c r="J183" s="55" t="s">
        <v>250</v>
      </c>
      <c r="K183" s="56" t="s">
        <v>349</v>
      </c>
      <c r="L183" s="56" t="s">
        <v>349</v>
      </c>
    </row>
    <row r="184" spans="1:12" x14ac:dyDescent="0.25">
      <c r="A184" s="53" t="s">
        <v>118</v>
      </c>
      <c r="B184" s="54">
        <v>2000</v>
      </c>
      <c r="C184" s="54">
        <f>TSPE!B6</f>
        <v>500</v>
      </c>
      <c r="D184" s="54"/>
      <c r="E184" s="54">
        <f>TSPE!B7</f>
        <v>2061.1799999999998</v>
      </c>
      <c r="F184" s="50">
        <f t="shared" si="5"/>
        <v>438.82000000000016</v>
      </c>
      <c r="G184" s="54" t="s">
        <v>538</v>
      </c>
      <c r="H184" s="55" t="s">
        <v>349</v>
      </c>
      <c r="I184" s="55" t="s">
        <v>250</v>
      </c>
      <c r="J184" s="55" t="s">
        <v>250</v>
      </c>
      <c r="K184" s="56" t="s">
        <v>349</v>
      </c>
      <c r="L184" s="56" t="s">
        <v>349</v>
      </c>
    </row>
    <row r="185" spans="1:12" x14ac:dyDescent="0.25">
      <c r="A185" s="53" t="s">
        <v>226</v>
      </c>
      <c r="B185" s="54">
        <v>500</v>
      </c>
      <c r="C185" s="54">
        <f>TSTA!B6</f>
        <v>0</v>
      </c>
      <c r="D185" s="54"/>
      <c r="E185" s="54">
        <f>TSTA!B7</f>
        <v>500</v>
      </c>
      <c r="F185" s="54">
        <f t="shared" si="5"/>
        <v>0</v>
      </c>
      <c r="G185" s="54"/>
      <c r="H185" s="55" t="s">
        <v>250</v>
      </c>
      <c r="I185" s="55" t="s">
        <v>250</v>
      </c>
      <c r="J185" s="55" t="s">
        <v>250</v>
      </c>
      <c r="K185" s="56" t="s">
        <v>349</v>
      </c>
      <c r="L185" s="56" t="s">
        <v>349</v>
      </c>
    </row>
    <row r="186" spans="1:12" x14ac:dyDescent="0.25">
      <c r="A186" s="53" t="s">
        <v>172</v>
      </c>
      <c r="B186" s="54">
        <v>3600</v>
      </c>
      <c r="C186" s="54">
        <f>Rodeo!B6</f>
        <v>900</v>
      </c>
      <c r="D186" s="54"/>
      <c r="E186" s="54">
        <f>Rodeo!B7</f>
        <v>4500</v>
      </c>
      <c r="F186" s="54">
        <f t="shared" si="5"/>
        <v>0</v>
      </c>
      <c r="G186" s="54" t="s">
        <v>539</v>
      </c>
      <c r="H186" s="55" t="s">
        <v>250</v>
      </c>
      <c r="I186" s="55" t="s">
        <v>250</v>
      </c>
      <c r="J186" s="55" t="s">
        <v>349</v>
      </c>
      <c r="K186" s="56" t="s">
        <v>349</v>
      </c>
      <c r="L186" s="56" t="s">
        <v>349</v>
      </c>
    </row>
    <row r="187" spans="1:12" x14ac:dyDescent="0.25">
      <c r="A187" s="53" t="s">
        <v>227</v>
      </c>
      <c r="B187" s="54">
        <v>500</v>
      </c>
      <c r="C187" s="54">
        <f>TurkSO!B6</f>
        <v>0</v>
      </c>
      <c r="D187" s="54">
        <f>TurkSO!B7</f>
        <v>-166.5</v>
      </c>
      <c r="E187" s="54">
        <f>TurkSO!B8</f>
        <v>333.5</v>
      </c>
      <c r="F187" s="54">
        <f>B187+C187+D187-E187</f>
        <v>0</v>
      </c>
      <c r="G187" s="54" t="s">
        <v>1350</v>
      </c>
      <c r="H187" s="55" t="s">
        <v>250</v>
      </c>
      <c r="I187" s="55" t="s">
        <v>250</v>
      </c>
      <c r="J187" s="55" t="s">
        <v>296</v>
      </c>
      <c r="K187" s="56" t="s">
        <v>349</v>
      </c>
      <c r="L187" s="56" t="s">
        <v>349</v>
      </c>
    </row>
    <row r="188" spans="1:12" x14ac:dyDescent="0.25">
      <c r="A188" s="53" t="s">
        <v>119</v>
      </c>
      <c r="B188" s="54">
        <v>325</v>
      </c>
      <c r="C188" s="54">
        <f>URO!B6</f>
        <v>0</v>
      </c>
      <c r="D188" s="54"/>
      <c r="E188" s="54">
        <f>URO!B7</f>
        <v>0</v>
      </c>
      <c r="F188" s="68">
        <f t="shared" si="5"/>
        <v>325</v>
      </c>
      <c r="G188" s="54" t="s">
        <v>540</v>
      </c>
      <c r="H188" s="55" t="s">
        <v>250</v>
      </c>
      <c r="I188" s="55" t="s">
        <v>250</v>
      </c>
      <c r="J188" s="55" t="s">
        <v>250</v>
      </c>
      <c r="K188" s="56" t="s">
        <v>349</v>
      </c>
      <c r="L188" s="56" t="s">
        <v>349</v>
      </c>
    </row>
    <row r="189" spans="1:12" ht="31.5" x14ac:dyDescent="0.25">
      <c r="A189" s="53" t="s">
        <v>120</v>
      </c>
      <c r="B189" s="54">
        <v>4000</v>
      </c>
      <c r="C189" s="54">
        <f>UMI!B6</f>
        <v>0</v>
      </c>
      <c r="D189" s="54"/>
      <c r="E189" s="54">
        <f>UMI!B7</f>
        <v>3431.24</v>
      </c>
      <c r="F189" s="50">
        <f t="shared" si="5"/>
        <v>568.76000000000022</v>
      </c>
      <c r="G189" s="54" t="s">
        <v>541</v>
      </c>
      <c r="H189" s="55" t="s">
        <v>250</v>
      </c>
      <c r="I189" s="55" t="s">
        <v>250</v>
      </c>
      <c r="J189" s="55" t="s">
        <v>250</v>
      </c>
      <c r="K189" s="56" t="s">
        <v>349</v>
      </c>
      <c r="L189" s="56" t="s">
        <v>349</v>
      </c>
    </row>
    <row r="190" spans="1:12" x14ac:dyDescent="0.25">
      <c r="A190" s="53" t="s">
        <v>121</v>
      </c>
      <c r="B190" s="54">
        <v>400</v>
      </c>
      <c r="C190" s="54">
        <f>UDC!B6</f>
        <v>0</v>
      </c>
      <c r="D190" s="54"/>
      <c r="E190" s="54">
        <f>UDC!B7</f>
        <v>400</v>
      </c>
      <c r="F190" s="54">
        <f t="shared" si="5"/>
        <v>0</v>
      </c>
      <c r="G190" s="54" t="s">
        <v>1156</v>
      </c>
      <c r="H190" s="55" t="s">
        <v>250</v>
      </c>
      <c r="I190" s="55" t="s">
        <v>250</v>
      </c>
      <c r="J190" s="55" t="s">
        <v>250</v>
      </c>
      <c r="K190" s="56" t="s">
        <v>349</v>
      </c>
      <c r="L190" s="56" t="s">
        <v>349</v>
      </c>
    </row>
    <row r="191" spans="1:12" ht="31.5" x14ac:dyDescent="0.25">
      <c r="A191" s="53" t="s">
        <v>122</v>
      </c>
      <c r="B191" s="54">
        <v>1700</v>
      </c>
      <c r="C191" s="54">
        <f>USGBC!B6</f>
        <v>0</v>
      </c>
      <c r="D191" s="54"/>
      <c r="E191" s="54">
        <f>USGBC!B7</f>
        <v>1350</v>
      </c>
      <c r="F191" s="54">
        <f t="shared" si="5"/>
        <v>350</v>
      </c>
      <c r="G191" s="54"/>
      <c r="H191" s="55" t="s">
        <v>250</v>
      </c>
      <c r="I191" s="55" t="s">
        <v>250</v>
      </c>
      <c r="J191" s="55" t="s">
        <v>250</v>
      </c>
      <c r="K191" s="56" t="s">
        <v>349</v>
      </c>
      <c r="L191" s="56" t="s">
        <v>349</v>
      </c>
    </row>
    <row r="192" spans="1:12" s="46" customFormat="1" x14ac:dyDescent="0.25">
      <c r="A192" s="49" t="s">
        <v>123</v>
      </c>
      <c r="B192" s="50">
        <v>220</v>
      </c>
      <c r="C192" s="50">
        <f>VATT!B6</f>
        <v>0</v>
      </c>
      <c r="D192" s="50">
        <f>VATT!B7</f>
        <v>-73.260000000000005</v>
      </c>
      <c r="E192" s="50">
        <f>VATT!B8</f>
        <v>0</v>
      </c>
      <c r="F192" s="68">
        <f>B192+C192+D192-E192</f>
        <v>146.74</v>
      </c>
      <c r="G192" s="50" t="s">
        <v>542</v>
      </c>
      <c r="H192" s="51"/>
      <c r="I192" s="51" t="s">
        <v>250</v>
      </c>
      <c r="J192" s="51"/>
      <c r="K192" s="52" t="s">
        <v>349</v>
      </c>
      <c r="L192" s="52" t="s">
        <v>349</v>
      </c>
    </row>
    <row r="193" spans="1:12" x14ac:dyDescent="0.25">
      <c r="A193" s="53" t="s">
        <v>124</v>
      </c>
      <c r="B193" s="54">
        <v>150</v>
      </c>
      <c r="C193" s="54">
        <f>VSA!B6</f>
        <v>0</v>
      </c>
      <c r="D193" s="54"/>
      <c r="E193" s="54">
        <f>VSA!B7</f>
        <v>150</v>
      </c>
      <c r="F193" s="54">
        <f t="shared" si="5"/>
        <v>0</v>
      </c>
      <c r="G193" s="54" t="s">
        <v>544</v>
      </c>
      <c r="H193" s="55" t="s">
        <v>250</v>
      </c>
      <c r="I193" s="55" t="s">
        <v>250</v>
      </c>
      <c r="J193" s="55" t="s">
        <v>250</v>
      </c>
      <c r="K193" s="56" t="s">
        <v>349</v>
      </c>
      <c r="L193" s="56" t="s">
        <v>349</v>
      </c>
    </row>
    <row r="194" spans="1:12" x14ac:dyDescent="0.25">
      <c r="A194" s="53" t="s">
        <v>228</v>
      </c>
      <c r="B194" s="54">
        <v>500</v>
      </c>
      <c r="C194" s="54">
        <f>VTC!B6</f>
        <v>0</v>
      </c>
      <c r="D194" s="54"/>
      <c r="E194" s="54">
        <f>VTC!B7</f>
        <v>42</v>
      </c>
      <c r="F194" s="50">
        <f t="shared" si="5"/>
        <v>458</v>
      </c>
      <c r="G194" s="54"/>
      <c r="H194" s="55" t="s">
        <v>250</v>
      </c>
      <c r="I194" s="55" t="s">
        <v>250</v>
      </c>
      <c r="J194" s="55" t="s">
        <v>250</v>
      </c>
      <c r="K194" s="56" t="s">
        <v>349</v>
      </c>
      <c r="L194" s="56" t="s">
        <v>349</v>
      </c>
    </row>
    <row r="195" spans="1:12" x14ac:dyDescent="0.25">
      <c r="A195" s="53" t="s">
        <v>125</v>
      </c>
      <c r="B195" s="54">
        <v>11000</v>
      </c>
      <c r="C195" s="54">
        <f>VOL!B6</f>
        <v>500</v>
      </c>
      <c r="D195" s="54"/>
      <c r="E195" s="54">
        <f>VOL!B7</f>
        <v>11500</v>
      </c>
      <c r="F195" s="54">
        <f t="shared" si="5"/>
        <v>0</v>
      </c>
      <c r="G195" s="54" t="s">
        <v>543</v>
      </c>
      <c r="H195" s="55" t="s">
        <v>250</v>
      </c>
      <c r="I195" s="55" t="s">
        <v>250</v>
      </c>
      <c r="J195" s="55" t="s">
        <v>349</v>
      </c>
      <c r="K195" s="56" t="s">
        <v>349</v>
      </c>
      <c r="L195" s="56" t="s">
        <v>349</v>
      </c>
    </row>
    <row r="196" spans="1:12" x14ac:dyDescent="0.25">
      <c r="A196" s="53" t="s">
        <v>126</v>
      </c>
      <c r="B196" s="54">
        <v>1300</v>
      </c>
      <c r="C196" s="54">
        <f>Wesley!B6</f>
        <v>0</v>
      </c>
      <c r="D196" s="54"/>
      <c r="E196" s="54">
        <f>Wesley!B7</f>
        <v>1300</v>
      </c>
      <c r="F196" s="54">
        <f t="shared" si="5"/>
        <v>0</v>
      </c>
      <c r="G196" s="54"/>
      <c r="H196" s="55" t="s">
        <v>250</v>
      </c>
      <c r="I196" s="55" t="s">
        <v>250</v>
      </c>
      <c r="J196" s="55" t="s">
        <v>250</v>
      </c>
      <c r="K196" s="56" t="s">
        <v>349</v>
      </c>
      <c r="L196" s="56" t="s">
        <v>349</v>
      </c>
    </row>
    <row r="197" spans="1:12" ht="31.5" x14ac:dyDescent="0.25">
      <c r="A197" s="53" t="s">
        <v>127</v>
      </c>
      <c r="B197" s="54">
        <v>1500</v>
      </c>
      <c r="C197" s="54">
        <f>WTTASA!B6</f>
        <v>0</v>
      </c>
      <c r="D197" s="54"/>
      <c r="E197" s="54">
        <f>WTTASA!B7</f>
        <v>1500</v>
      </c>
      <c r="F197" s="54">
        <f t="shared" ref="F197:F201" si="6">B197+C197-E197</f>
        <v>0</v>
      </c>
      <c r="G197" s="54" t="s">
        <v>722</v>
      </c>
      <c r="H197" s="55" t="s">
        <v>250</v>
      </c>
      <c r="I197" s="55" t="s">
        <v>250</v>
      </c>
      <c r="J197" s="55" t="s">
        <v>250</v>
      </c>
      <c r="K197" s="56" t="s">
        <v>349</v>
      </c>
      <c r="L197" s="56" t="s">
        <v>349</v>
      </c>
    </row>
    <row r="198" spans="1:12" x14ac:dyDescent="0.25">
      <c r="A198" s="53" t="s">
        <v>128</v>
      </c>
      <c r="B198" s="54">
        <v>325</v>
      </c>
      <c r="C198" s="54">
        <f>WESA!B6</f>
        <v>0</v>
      </c>
      <c r="D198" s="54"/>
      <c r="E198" s="54">
        <f>WESA!B7</f>
        <v>282</v>
      </c>
      <c r="F198" s="50">
        <f t="shared" si="6"/>
        <v>43</v>
      </c>
      <c r="G198" s="54" t="s">
        <v>545</v>
      </c>
      <c r="H198" s="55" t="s">
        <v>250</v>
      </c>
      <c r="I198" s="55" t="s">
        <v>250</v>
      </c>
      <c r="J198" s="55" t="s">
        <v>250</v>
      </c>
      <c r="K198" s="56" t="s">
        <v>349</v>
      </c>
      <c r="L198" s="56" t="s">
        <v>349</v>
      </c>
    </row>
    <row r="199" spans="1:12" x14ac:dyDescent="0.25">
      <c r="A199" s="53" t="s">
        <v>129</v>
      </c>
      <c r="B199" s="54">
        <v>5650</v>
      </c>
      <c r="C199" s="54">
        <f>Wool!B6</f>
        <v>1412.5</v>
      </c>
      <c r="D199" s="54"/>
      <c r="E199" s="54">
        <f>Wool!B7</f>
        <v>7062.5</v>
      </c>
      <c r="F199" s="54">
        <f t="shared" si="6"/>
        <v>0</v>
      </c>
      <c r="G199" s="54" t="s">
        <v>546</v>
      </c>
      <c r="H199" s="55" t="s">
        <v>250</v>
      </c>
      <c r="I199" s="55" t="s">
        <v>250</v>
      </c>
      <c r="J199" s="55" t="s">
        <v>250</v>
      </c>
      <c r="K199" s="56" t="s">
        <v>250</v>
      </c>
      <c r="L199" s="56" t="s">
        <v>349</v>
      </c>
    </row>
    <row r="200" spans="1:12" x14ac:dyDescent="0.25">
      <c r="A200" s="30" t="s">
        <v>131</v>
      </c>
      <c r="B200" s="17">
        <f>Misc!B5</f>
        <v>0</v>
      </c>
      <c r="C200" s="17">
        <f>Misc!B6</f>
        <v>0</v>
      </c>
      <c r="E200" s="17">
        <f>Misc!B7</f>
        <v>5159.49</v>
      </c>
      <c r="F200" s="17">
        <f t="shared" si="6"/>
        <v>-5159.49</v>
      </c>
    </row>
    <row r="201" spans="1:12" x14ac:dyDescent="0.25">
      <c r="A201" s="30" t="s">
        <v>132</v>
      </c>
      <c r="B201" s="17">
        <f>365000-B203</f>
        <v>34963.799999999988</v>
      </c>
      <c r="C201" s="17">
        <f>Cont!B6</f>
        <v>0</v>
      </c>
      <c r="E201" s="17">
        <f>Cont!B7</f>
        <v>38765.289999999994</v>
      </c>
      <c r="F201" s="17">
        <f t="shared" si="6"/>
        <v>-3801.4900000000052</v>
      </c>
      <c r="H201" s="69"/>
      <c r="I201" s="69"/>
      <c r="J201" s="69"/>
    </row>
    <row r="203" spans="1:12" x14ac:dyDescent="0.25">
      <c r="A203" s="48" t="s">
        <v>133</v>
      </c>
      <c r="B203" s="17">
        <f>SUM(B5:B199)</f>
        <v>330036.2</v>
      </c>
    </row>
    <row r="205" spans="1:12" x14ac:dyDescent="0.25">
      <c r="A205" s="64" t="s">
        <v>1361</v>
      </c>
      <c r="B205" s="23"/>
      <c r="C205" s="23"/>
      <c r="D205" s="23"/>
      <c r="E205" s="23">
        <f>SUM(E5:E200)</f>
        <v>327024.53000000003</v>
      </c>
      <c r="F205" s="23"/>
    </row>
    <row r="206" spans="1:12" x14ac:dyDescent="0.25">
      <c r="A206" s="64" t="s">
        <v>1544</v>
      </c>
      <c r="B206" s="23"/>
      <c r="C206" s="23"/>
      <c r="D206" s="23"/>
      <c r="E206" s="23"/>
      <c r="F206" s="23">
        <f>SUM(F5:F199)</f>
        <v>36452.860000000008</v>
      </c>
    </row>
  </sheetData>
  <mergeCells count="5">
    <mergeCell ref="H201:J201"/>
    <mergeCell ref="H2:J2"/>
    <mergeCell ref="G81:J81"/>
    <mergeCell ref="H49:K49"/>
    <mergeCell ref="H90:L90"/>
  </mergeCells>
  <phoneticPr fontId="6" type="noConversion"/>
  <hyperlinks>
    <hyperlink ref="A5" location="'100'!A1" display="100 Collegiate Men and Women "/>
    <hyperlink ref="A6" location="ACT!A1" display="Agicultural Communicators of Tomorrow"/>
    <hyperlink ref="A7" location="AgEcon!A1" display="Agricultural Economics Association of Texas Tech University"/>
    <hyperlink ref="A8" location="Agronomy!A1" display="Agronomy Club"/>
    <hyperlink ref="A9" location="AKPsi!A1" display="Alpha Kappa Psi"/>
    <hyperlink ref="A10" location="APO!A1" display="Alpha Phi Omega"/>
    <hyperlink ref="A11" location="APsiO!A1" display="Alpha Psi Omega"/>
    <hyperlink ref="A12" location="AADE!A1" display="American Association of Drilling Engineers"/>
    <hyperlink ref="A14" location="AAFCS!A1" display="American Association of Family and Consumer Sciences"/>
    <hyperlink ref="A15" location="'ACS-SA'!A1" display="American Chemical Society-Student Affiliates"/>
    <hyperlink ref="A16" location="AIAS!A1" display="American Institute of Architecture Students"/>
    <hyperlink ref="A17" location="AIChE!A1" display="American Institute of Chemical Engieers"/>
    <hyperlink ref="A18" location="RedCross!A1" display="American Red Cross Club"/>
    <hyperlink ref="A20" location="ASCE!A1" display="American Society of Civil Engineers"/>
    <hyperlink ref="A21" location="ASID!A1" display="American Soiety of Interior Designers"/>
    <hyperlink ref="A22" location="ASME!A1" display="American Society of Mechanical Engineers"/>
    <hyperlink ref="A27" location="AGCA!A1" display="Associated General Contractors of America"/>
    <hyperlink ref="A28" location="AWIC!A1" display="Association for Women in Communications"/>
    <hyperlink ref="A30" location="ACSS!A1" display="Association of Chinese Students &amp; Scholars"/>
    <hyperlink ref="A32" location="AGA!A1" display="Association of Graphic Artists"/>
    <hyperlink ref="A33" location="ASAS!A1" display="Association of Students About Service"/>
    <hyperlink ref="A34" location="BB!A1" display="Best Buddies"/>
    <hyperlink ref="A36" location="BSA!A1" display="Black Student Association"/>
    <hyperlink ref="A37" location="'B&amp;B'!A1" display="Block and Bridle"/>
    <hyperlink ref="A38" location="TechCRU!A1" display="Campus Crusade for Christ (Tech CRU)"/>
    <hyperlink ref="A39" location="CSA!A1" display="Catholic Student Association"/>
    <hyperlink ref="A40" location="CACF!A1" display="Chi Alpha Christian Fellowship"/>
    <hyperlink ref="A41" location="ChiRho!A1" display="Chi Rho Fraternity"/>
    <hyperlink ref="A43" location="XTE!A1" display="Chi Tau Epsilon"/>
    <hyperlink ref="A44" location="ChineseSA!A1" display="Chinese Student Association"/>
    <hyperlink ref="A46" location="'Circle K'!A1" display="Circle K International"/>
    <hyperlink ref="A163" location="TechClassic!A1" display="Tech Classical Society"/>
    <hyperlink ref="A164" location="TechClay!A1" display="Tech Clay Club"/>
    <hyperlink ref="A47" location="CAC!A1" display="Colleges Against Cancer"/>
    <hyperlink ref="A48" location="CFFA!A1" display="Collegiate FFA"/>
    <hyperlink ref="A125" location="DM!A1" display="Dance Marathon"/>
    <hyperlink ref="A51" location="DSP!A1" display="Delta Sigma Pi"/>
    <hyperlink ref="A52" location="DBAHJPMS!A1" display="Dr. Bernard A. Harris Jr. Pre-Med Society"/>
    <hyperlink ref="A53" location="EWB!A1" display="Engineers Without Borders"/>
    <hyperlink ref="A54" location="HON!A1" display="Eta Omicron Nu"/>
    <hyperlink ref="A57" location="Finance!A1" display="Finance Association"/>
    <hyperlink ref="A58" location="'Food Science'!A1" display="Food Science Club"/>
    <hyperlink ref="A59" location="FormulaSAE!A1" display="Formula Society of Automotive Engineers"/>
    <hyperlink ref="A60" location="Foundation!A1" display="Foundation"/>
    <hyperlink ref="A61" location="GBP!A1" display="Gamma Beta Phi"/>
    <hyperlink ref="A63" location="TechGSA!A1" display="Texas Tech Gay Straight Alliance"/>
    <hyperlink ref="A66" location="Geoscience!A1" display="Geoscience Society"/>
    <hyperlink ref="A67" location="German!A1" display="German Club"/>
    <hyperlink ref="A70" location="'Goin'' Band'!A1" display="Goin' Band from Raiderland"/>
    <hyperlink ref="A71" location="'Golden Key'!A1" display="Golden Key International Honour Society"/>
    <hyperlink ref="A72" location="GreekWide!A1" display="Greek Wide Student Ministries"/>
    <hyperlink ref="A76" location="HSF!A1" display="Hispanic Scholarship Fund"/>
    <hyperlink ref="A74" location="'Hi-Tech'!A1" display="Hi-Tech Fashion"/>
    <hyperlink ref="A174" location="Horse!A1" display="Horse Judging Team"/>
    <hyperlink ref="A79" location="HSRecruiters!A1" display="Human Sciences Recxruiters"/>
    <hyperlink ref="A82" location="Impact!A1" display="Impact Movement"/>
    <hyperlink ref="A83" location="ISA!A1" display="India Student Association"/>
    <hyperlink ref="A84" location="IEEE!A1" display="Institute of Electrical and Electronics Engineers"/>
    <hyperlink ref="A85" location="IIE!A1" display="Institute of Industrial Engineers"/>
    <hyperlink ref="A86" location="ITE!A1" display="Institute of Transportation Engineers"/>
    <hyperlink ref="A89" location="IIDA!A1" display="International Interior Design Association"/>
    <hyperlink ref="A90" location="IVCF!A1" display="InterVarsity Christian Felloship"/>
    <hyperlink ref="A91" location="ITA!A1" display="Iota Tau Alpha"/>
    <hyperlink ref="A92" location="KPsi!A1" display="Kappa Kappa Psi"/>
    <hyperlink ref="A93" location="KAS!A1" display="Kinesiology and Athletic Society"/>
    <hyperlink ref="A94" location="KRCC!A1" display="Knight Raiders Chess Club"/>
    <hyperlink ref="A95" location="KOA!A1" display="Knights of Architecture"/>
    <hyperlink ref="A97" location="LULAC!A1" display="League of United Latin American Citizens"/>
    <hyperlink ref="A98" location="Livestock!A1" display="Livestock Judging Team"/>
    <hyperlink ref="A99" location="LSF!A1" display="Lutheran Student Fellowship"/>
    <hyperlink ref="A100" location="MBSF!A1" display="Mandarin Bible Study Fellowship"/>
    <hyperlink ref="A101" location="Eval!A1" display="Meat Animal Evaluation Team"/>
    <hyperlink ref="A102" location="Meat!A1" display="Meat Judging Team"/>
    <hyperlink ref="A103" location="MSA!A1" display="Meat Science Association"/>
    <hyperlink ref="A104" location="MTSO!A1" display="Mentor Tech Student Organizatin"/>
    <hyperlink ref="A105" location="Metals!A1" display="Metals Club"/>
    <hyperlink ref="A106" location="MAPM!A1" display="Minority Association of Pre-Medical Students"/>
    <hyperlink ref="A108" location="MuslimSA!A1" display="Muslim Student Association"/>
    <hyperlink ref="A110" location="'NSTA-SC'!A1" display="National Science Teachers Association - Student Chapter"/>
    <hyperlink ref="A111" location="NSBE!A1" display="National Society of Black Engineers"/>
    <hyperlink ref="A117" location="PDP!A1" display="Pi Delta Phi"/>
    <hyperlink ref="A112" location="Navigators!A1" display="Navigators"/>
    <hyperlink ref="A180" location="TechRussian!A1" display="Tech Russian Club"/>
    <hyperlink ref="A115" location="PFPA!A1" display="Personal Financial Planning Association"/>
    <hyperlink ref="A116" location="PAD!A1" display="Phi Alpha Delta Pre-Law Fraternity"/>
    <hyperlink ref="A118" location="PTS!A1" display="Pi Tau Sigma"/>
    <hyperlink ref="A121" location="'Pre-Medical'!A1" display="Pre-Medical Society"/>
    <hyperlink ref="A177" location="'Pre-Pharm'!A1" display="Pre-Pharmacy Club"/>
    <hyperlink ref="A133" location="'Rog Rang'!A1" display="Roger's Rangers"/>
    <hyperlink ref="A122" location="'Pre-OP'!A1" display="Pre-Optometry Professional Society"/>
    <hyperlink ref="A126" location="RanchHorse!A1" display="Ranch Horse Team"/>
    <hyperlink ref="A127" location="RWFC!A1" display="Range, Wildlife, and Fisheries Club"/>
    <hyperlink ref="A129" location="RawlsCOBA!A1" display="Rawls College of Business Ambassadors"/>
    <hyperlink ref="A131" location="REO!A1" display="Real Estate Organization"/>
    <hyperlink ref="A132" location="RoboRaiders!A1" display="RoboRaiders"/>
    <hyperlink ref="A134" location="SFDT!A1" display="Sabre Flight Drill Team"/>
    <hyperlink ref="A135" location="SSS!A1" display="Secular Student Society"/>
    <hyperlink ref="A136" location="SA!A1" display="Sigma Alpha"/>
    <hyperlink ref="A137" location="SDP!A1" display="Sigma Delta Pi (Chapter: Alpha Phi)"/>
    <hyperlink ref="A144" location="SCB!A1" display="Society for Conservation Biolgoy"/>
    <hyperlink ref="A143" location="SACNAS!A1" display="Society for the Advancement of Chicanos &amp; Native Americans in Science"/>
    <hyperlink ref="A146" location="SHPE!A1" display="Society of Hispanic Professional Engineers"/>
    <hyperlink ref="A147" location="SPE!A1" display="Society of Petroleum Engineers"/>
    <hyperlink ref="A148" location="SPS!A1" display="Society of Physics Students"/>
    <hyperlink ref="A149" location="SWE!A1" display="Society of Women Engineers"/>
    <hyperlink ref="A150" location="Soils!A1" display="Soil Team"/>
    <hyperlink ref="A152" location="SLSA!A1" display="Sri Lankan Students' Association"/>
    <hyperlink ref="A153" location="AgCouncil!A1" display="Student Agricultural Council"/>
    <hyperlink ref="A154" location="SASLA!A1" display="Student American Society of Landscape Architects"/>
    <hyperlink ref="A155" location="SAFE!A1" display="Student Association for Fire Ecology"/>
    <hyperlink ref="A156" location="SGC!A1" display="Students for Global Connection"/>
    <hyperlink ref="A157" location="TBS!A1" display="Tau Beta Sigma"/>
    <hyperlink ref="A158" location="TSD!A1" display="Tau Sigma Delta"/>
    <hyperlink ref="A159" location="TAF!A1" display="Tech Advertising Federation"/>
    <hyperlink ref="A160" location="TAHS!A1" display="Tech Art History Society"/>
    <hyperlink ref="A161" location="TAS!A1" display="Tech Artist Society"/>
    <hyperlink ref="A165" location="TCFR!A1" display="Tech Council on Family Relations"/>
    <hyperlink ref="A167" location="TET!A1" display="Tech Equestrian Team"/>
    <hyperlink ref="A170" location="French!A1" display="Tech French Club"/>
    <hyperlink ref="A172" location="Habitat!A1" display="Tech Habitat for Humanity Campus Chapter"/>
    <hyperlink ref="A173" location="Horn!A1" display="Tech Horn Society"/>
    <hyperlink ref="A175" location="TMA!A1" display="Tech Marketing Association"/>
    <hyperlink ref="A178" location="'Pre-Vet'!A1" display="Tech Pre-Vet Society"/>
    <hyperlink ref="A176" location="PhotoClub!A1" display="Tech Photo Club"/>
    <hyperlink ref="A179" location="TRA!A1" display="Tech Retail Association"/>
    <hyperlink ref="A186" location="Rodeo!A1" display="Tech Rodeo Association"/>
    <hyperlink ref="A181" location="Ski!A1" display="Tech Ski &amp; Snowboard"/>
    <hyperlink ref="A182" location="Democrats!A1" display="Tech Student Democrats"/>
    <hyperlink ref="A183" location="Trumpet!A1" display="Tech Trumpet Society"/>
    <hyperlink ref="A184" location="TSPE!A1" display="Texas Society of Professional Engineers"/>
    <hyperlink ref="A185" location="TSTA!A1" display="Texas State Teachers Association"/>
    <hyperlink ref="A188" location="URO!A1" display="Undergrad Research Organization"/>
    <hyperlink ref="A189" location="UMI!A1" display="Unidos Por Un Mismo Idioma - Spanish Speaking Society"/>
    <hyperlink ref="A190" location="UDC!A1" display="University Dance Company"/>
    <hyperlink ref="A191" location="USGBC!A1" display="US Green Building Council Student Organization"/>
    <hyperlink ref="A192" location="VATT!A1" display="Veterans Association at Texas Tech"/>
    <hyperlink ref="A193" location="VSA!A1" display="Vietnamese Student Association"/>
    <hyperlink ref="A195" location="VOL!A1" display="Visions of Light Gospel Choir"/>
    <hyperlink ref="A196" location="Wesley!A1" display="Wesley Foundation at Texas Tech University"/>
    <hyperlink ref="A197" location="WTTASA!A1" display="West Texas Turkish American Student Association"/>
    <hyperlink ref="A198" location="WESA!A1" display="Wind Energy Student Association"/>
    <hyperlink ref="A199" location="Wool!A1" display="Wool Judging Team"/>
    <hyperlink ref="A200" location="Misc!A1" display="Miscellaneous Funding"/>
    <hyperlink ref="A201" location="Cont!A1" display="Contingency Funding"/>
    <hyperlink ref="A130" location="RCBCMC!A1" display="Rawls College of Business Career Management Center Student Business Council "/>
    <hyperlink ref="A13" location="AgAmbassadors!A1" display="Ambassadors for Agriculture"/>
    <hyperlink ref="A23" location="AnthroSociety!A1" display="Anthropology Society"/>
    <hyperlink ref="A50" location="'Court Jesters'!A1" display="Court Jesters"/>
    <hyperlink ref="A26" location="'Arnold Air'!A1" display="Arnold Air Society"/>
    <hyperlink ref="A49" location="Horseman!A1" display="Tech Collegiate Horsemen"/>
    <hyperlink ref="A64" location="'Generation One'!A1" display="Generation One"/>
    <hyperlink ref="A68" location="GAB!A1" display="Global Architecture Brigade"/>
    <hyperlink ref="A75" location="Hillel!A1" display="Hillel"/>
    <hyperlink ref="A109" location="NATST!A1" display="National Association of Teachers of Signing at Tech"/>
    <hyperlink ref="A19" location="ASEM!A1" display="American Society of Engineering Management"/>
    <hyperlink ref="A24" location="Arabic!A1" display="Arabic Club"/>
    <hyperlink ref="A25" location="ArmyROTC!A1" display="Army ROTC "/>
    <hyperlink ref="A29" location="ABSS!A1" display="Association of Bangladeshi Students and Scholars"/>
    <hyperlink ref="A31" location="AFP!A1" display="Association of Fundraising Professionals"/>
    <hyperlink ref="A35" location="BUC!A1" display="Beta Upsilon Chi "/>
    <hyperlink ref="A42" location="ChiSig!A1" display="Chi Sigma Iota"/>
    <hyperlink ref="A45" location="Christians!A1" display="Christians at Tech"/>
    <hyperlink ref="A55" location="ESA!A1" display="European Students Association"/>
    <hyperlink ref="A56" location="ENCM!A1" display="Every Nation Campus Ministries"/>
    <hyperlink ref="A62" location="GSR!A1" display="Gamma Sigma Rho"/>
    <hyperlink ref="A65" location="GenerationTX!A1" display="Generation TX"/>
    <hyperlink ref="A69" location="GPM!A1" display="God's Print Ministries "/>
    <hyperlink ref="A73" location="HSA!A1" display="Habesha Student's Association"/>
    <hyperlink ref="A77" location="HSS!A1" display="Hispanic Student Society "/>
    <hyperlink ref="A78" location="HHMISSO!A1" display="Howard Hughes Medical Institute Scholar Service Organization"/>
    <hyperlink ref="A80" location="HuZ!A1" display="Humans Vs. Zombies"/>
    <hyperlink ref="A81" location="'Iam2'!A1" display="I am Second at Tech "/>
    <hyperlink ref="A87" location="IDA!A1" display="Intercultural Dialogue Association"/>
    <hyperlink ref="A88" location="InterFaith!A1" display="InterFaith Council"/>
    <hyperlink ref="A96" location="LamAlpha!A1" display="Lamda Alpha"/>
    <hyperlink ref="A113" location="NSA!A1" display="Nepal Students Association"/>
    <hyperlink ref="A114" location="PSA!A1" display="Persian Student Association"/>
    <hyperlink ref="A120" location="'Pre-Dental'!A1" display="Pre-Dental Society"/>
    <hyperlink ref="A123" location="RaidP!A1" display="Raider Pilots"/>
    <hyperlink ref="A124" location="RaiderSpecial!A1" display="Raider Special Olympics Texas Volunteers"/>
    <hyperlink ref="A128" location="Ratio!A1" display="Ratio Christi"/>
    <hyperlink ref="A138" location="SIE!A1" display="Sigma Iota Epsilon"/>
    <hyperlink ref="A139" location="SOC!A1" display="Sigma Omicron Chi"/>
    <hyperlink ref="A140" location="STD!A1" display="Sigma Tau Delta"/>
    <hyperlink ref="A141" location="SilentRaiders!A1" display="Silent Raiders"/>
    <hyperlink ref="A142" location="SkyRaiders!A1" display="SkyRaiders"/>
    <hyperlink ref="A145" location="SEP!A1" display="Society of Environmental Professionals"/>
    <hyperlink ref="A151" location="SCRT!A1" display="Solar Car Racing Team"/>
    <hyperlink ref="A162" location="TBLD!A1" display="Tech Ballroom &amp; Latin Dancing"/>
    <hyperlink ref="A166" location="TDU!A1" display="Tech Ducks Unlimited"/>
    <hyperlink ref="A168" location="TFC!A1" display="Tech Feral Cat Coalition"/>
    <hyperlink ref="A169" location="TFS!A1" display="Tech Flute Society"/>
    <hyperlink ref="A171" location="TechGun!A1" display="Tech Gun Club"/>
    <hyperlink ref="A119" location="TechPolo!A1" display="Tech Polo Club"/>
    <hyperlink ref="A187" location="TurkSO!A1" display="Turkish Student Association "/>
    <hyperlink ref="A194" location="VTC!A1" display="Vitality Dance Company"/>
    <hyperlink ref="A107" location="MortarBoard!A1" display="Mortar Board"/>
  </hyperlinks>
  <pageMargins left="0" right="0" top="0" bottom="0" header="0.5" footer="0.5"/>
  <pageSetup orientation="landscape" r:id="rId1"/>
  <ignoredErrors>
    <ignoredError sqref="C2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ColWidth="11" defaultRowHeight="15.75" x14ac:dyDescent="0.25"/>
  <cols>
    <col min="1" max="1" width="17" customWidth="1"/>
    <col min="2" max="2" width="13.12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151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</f>
        <v>625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SUM(B11:B101)</f>
        <v>625.00000000000011</v>
      </c>
    </row>
    <row r="8" spans="1:3" x14ac:dyDescent="0.25">
      <c r="A8" s="4" t="s">
        <v>4</v>
      </c>
      <c r="B8" s="2">
        <f>SUM(B5+B6-B7)</f>
        <v>-1.1368683772161603E-13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41530</v>
      </c>
      <c r="B11">
        <v>175</v>
      </c>
      <c r="C11" t="s">
        <v>298</v>
      </c>
    </row>
    <row r="12" spans="1:3" x14ac:dyDescent="0.25">
      <c r="C12" t="s">
        <v>299</v>
      </c>
    </row>
    <row r="13" spans="1:3" x14ac:dyDescent="0.25">
      <c r="C13" t="s">
        <v>300</v>
      </c>
    </row>
    <row r="14" spans="1:3" x14ac:dyDescent="0.25">
      <c r="A14" s="4">
        <v>41530</v>
      </c>
      <c r="B14">
        <v>175</v>
      </c>
      <c r="C14" t="s">
        <v>301</v>
      </c>
    </row>
    <row r="15" spans="1:3" x14ac:dyDescent="0.25">
      <c r="C15" t="s">
        <v>299</v>
      </c>
    </row>
    <row r="16" spans="1:3" x14ac:dyDescent="0.25">
      <c r="C16" t="s">
        <v>300</v>
      </c>
    </row>
    <row r="17" spans="1:3" x14ac:dyDescent="0.25">
      <c r="A17" s="4">
        <v>41738</v>
      </c>
      <c r="B17">
        <v>110</v>
      </c>
      <c r="C17" s="34" t="s">
        <v>1145</v>
      </c>
    </row>
    <row r="18" spans="1:3" x14ac:dyDescent="0.25">
      <c r="C18" t="s">
        <v>323</v>
      </c>
    </row>
    <row r="19" spans="1:3" x14ac:dyDescent="0.25">
      <c r="C19" t="s">
        <v>1146</v>
      </c>
    </row>
    <row r="20" spans="1:3" x14ac:dyDescent="0.25">
      <c r="A20" s="4">
        <v>41759</v>
      </c>
      <c r="B20">
        <v>131.43</v>
      </c>
      <c r="C20" t="s">
        <v>1235</v>
      </c>
    </row>
    <row r="21" spans="1:3" x14ac:dyDescent="0.25">
      <c r="C21" t="s">
        <v>1236</v>
      </c>
    </row>
    <row r="22" spans="1:3" x14ac:dyDescent="0.25">
      <c r="C22" s="34">
        <v>41775</v>
      </c>
    </row>
    <row r="23" spans="1:3" x14ac:dyDescent="0.25">
      <c r="C23" t="s">
        <v>1237</v>
      </c>
    </row>
    <row r="24" spans="1:3" x14ac:dyDescent="0.25">
      <c r="C24" t="s">
        <v>1336</v>
      </c>
    </row>
    <row r="25" spans="1:3" x14ac:dyDescent="0.25">
      <c r="A25" s="4">
        <v>41767</v>
      </c>
      <c r="B25">
        <v>33.57</v>
      </c>
      <c r="C25" t="s">
        <v>1266</v>
      </c>
    </row>
    <row r="26" spans="1:3" x14ac:dyDescent="0.25">
      <c r="C26" s="34">
        <v>41781</v>
      </c>
    </row>
    <row r="27" spans="1:3" x14ac:dyDescent="0.25">
      <c r="C27" t="s">
        <v>1267</v>
      </c>
    </row>
    <row r="28" spans="1:3" x14ac:dyDescent="0.25">
      <c r="C28" t="s">
        <v>1268</v>
      </c>
    </row>
    <row r="29" spans="1:3" x14ac:dyDescent="0.25">
      <c r="C29" t="s">
        <v>1336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82</v>
      </c>
    </row>
    <row r="5" spans="1:3" x14ac:dyDescent="0.25">
      <c r="A5" s="4" t="s">
        <v>1</v>
      </c>
      <c r="B5" s="2">
        <f>'Total Orgs'!B101</f>
        <v>1870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SUM(B11:B100)</f>
        <v>1870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41702</v>
      </c>
      <c r="B11" s="2">
        <v>725</v>
      </c>
      <c r="C11" t="s">
        <v>1002</v>
      </c>
    </row>
    <row r="12" spans="1:3" x14ac:dyDescent="0.25">
      <c r="C12" t="s">
        <v>1003</v>
      </c>
    </row>
    <row r="13" spans="1:3" x14ac:dyDescent="0.25">
      <c r="C13" t="s">
        <v>1004</v>
      </c>
    </row>
    <row r="14" spans="1:3" x14ac:dyDescent="0.25">
      <c r="A14" s="4">
        <v>41738</v>
      </c>
      <c r="B14" s="2">
        <v>50</v>
      </c>
      <c r="C14" t="s">
        <v>1002</v>
      </c>
    </row>
    <row r="15" spans="1:3" x14ac:dyDescent="0.25">
      <c r="C15" t="s">
        <v>1003</v>
      </c>
    </row>
    <row r="16" spans="1:3" x14ac:dyDescent="0.25">
      <c r="C16" t="s">
        <v>1004</v>
      </c>
    </row>
    <row r="17" spans="1:3" x14ac:dyDescent="0.25">
      <c r="A17" s="4">
        <v>41745</v>
      </c>
      <c r="B17" s="2">
        <v>150</v>
      </c>
      <c r="C17" t="s">
        <v>1180</v>
      </c>
    </row>
    <row r="18" spans="1:3" x14ac:dyDescent="0.25">
      <c r="C18" t="s">
        <v>1181</v>
      </c>
    </row>
    <row r="19" spans="1:3" x14ac:dyDescent="0.25">
      <c r="A19" s="4">
        <v>41844</v>
      </c>
      <c r="B19" s="2">
        <v>276.61</v>
      </c>
      <c r="C19" t="s">
        <v>789</v>
      </c>
    </row>
    <row r="20" spans="1:3" x14ac:dyDescent="0.25">
      <c r="C20" t="s">
        <v>421</v>
      </c>
    </row>
    <row r="21" spans="1:3" x14ac:dyDescent="0.25">
      <c r="C21" t="s">
        <v>1430</v>
      </c>
    </row>
    <row r="22" spans="1:3" x14ac:dyDescent="0.25">
      <c r="A22" s="4">
        <v>41850</v>
      </c>
      <c r="B22" s="2">
        <v>135</v>
      </c>
      <c r="C22" t="s">
        <v>789</v>
      </c>
    </row>
    <row r="23" spans="1:3" x14ac:dyDescent="0.25">
      <c r="C23" t="s">
        <v>421</v>
      </c>
    </row>
    <row r="24" spans="1:3" x14ac:dyDescent="0.25">
      <c r="C24" t="s">
        <v>1439</v>
      </c>
    </row>
    <row r="25" spans="1:3" x14ac:dyDescent="0.25">
      <c r="A25" s="4">
        <v>41857</v>
      </c>
      <c r="B25" s="2">
        <v>533.39</v>
      </c>
      <c r="C25" t="s">
        <v>789</v>
      </c>
    </row>
    <row r="26" spans="1:3" x14ac:dyDescent="0.25">
      <c r="C26" t="s">
        <v>421</v>
      </c>
    </row>
    <row r="27" spans="1:3" x14ac:dyDescent="0.25">
      <c r="C27" t="s">
        <v>1498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67</v>
      </c>
    </row>
    <row r="5" spans="1:3" x14ac:dyDescent="0.25">
      <c r="A5" s="4" t="s">
        <v>1</v>
      </c>
      <c r="B5" s="2">
        <f>'Total Orgs'!B102</f>
        <v>14100</v>
      </c>
    </row>
    <row r="6" spans="1:3" x14ac:dyDescent="0.25">
      <c r="A6" s="4" t="s">
        <v>2</v>
      </c>
      <c r="B6" s="2">
        <v>3525</v>
      </c>
    </row>
    <row r="7" spans="1:3" x14ac:dyDescent="0.25">
      <c r="A7" s="4" t="s">
        <v>3</v>
      </c>
      <c r="B7" s="2">
        <f>SUM(B11:B110)</f>
        <v>17625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41565</v>
      </c>
      <c r="B11" s="2">
        <v>6063.46</v>
      </c>
      <c r="C11" t="s">
        <v>496</v>
      </c>
    </row>
    <row r="12" spans="1:3" x14ac:dyDescent="0.25">
      <c r="C12" t="s">
        <v>497</v>
      </c>
    </row>
    <row r="13" spans="1:3" x14ac:dyDescent="0.25">
      <c r="C13" t="s">
        <v>498</v>
      </c>
    </row>
    <row r="14" spans="1:3" x14ac:dyDescent="0.25">
      <c r="C14" t="s">
        <v>499</v>
      </c>
    </row>
    <row r="15" spans="1:3" x14ac:dyDescent="0.25">
      <c r="C15" t="s">
        <v>500</v>
      </c>
    </row>
    <row r="16" spans="1:3" x14ac:dyDescent="0.25">
      <c r="A16" s="4">
        <v>41568</v>
      </c>
      <c r="B16" s="2">
        <v>3889.4</v>
      </c>
      <c r="C16" t="s">
        <v>562</v>
      </c>
    </row>
    <row r="17" spans="1:3" x14ac:dyDescent="0.25">
      <c r="C17" t="s">
        <v>563</v>
      </c>
    </row>
    <row r="18" spans="1:3" x14ac:dyDescent="0.25">
      <c r="C18" t="s">
        <v>564</v>
      </c>
    </row>
    <row r="19" spans="1:3" x14ac:dyDescent="0.25">
      <c r="C19" t="s">
        <v>565</v>
      </c>
    </row>
    <row r="20" spans="1:3" x14ac:dyDescent="0.25">
      <c r="C20" t="s">
        <v>747</v>
      </c>
    </row>
    <row r="21" spans="1:3" x14ac:dyDescent="0.25">
      <c r="A21" s="4">
        <v>41569</v>
      </c>
      <c r="B21" s="17">
        <v>4147.1400000000003</v>
      </c>
      <c r="C21" s="18" t="s">
        <v>567</v>
      </c>
    </row>
    <row r="22" spans="1:3" x14ac:dyDescent="0.25">
      <c r="B22" s="17"/>
      <c r="C22" s="18" t="s">
        <v>568</v>
      </c>
    </row>
    <row r="23" spans="1:3" x14ac:dyDescent="0.25">
      <c r="B23" s="17"/>
      <c r="C23" s="18" t="s">
        <v>569</v>
      </c>
    </row>
    <row r="24" spans="1:3" x14ac:dyDescent="0.25">
      <c r="B24" s="17"/>
      <c r="C24" s="18" t="s">
        <v>570</v>
      </c>
    </row>
    <row r="25" spans="1:3" x14ac:dyDescent="0.25">
      <c r="B25" s="17"/>
      <c r="C25" s="18" t="s">
        <v>646</v>
      </c>
    </row>
    <row r="26" spans="1:3" x14ac:dyDescent="0.25">
      <c r="A26" s="4">
        <v>41569</v>
      </c>
      <c r="B26" s="17"/>
      <c r="C26" s="18" t="s">
        <v>571</v>
      </c>
    </row>
    <row r="27" spans="1:3" x14ac:dyDescent="0.25">
      <c r="B27" s="17"/>
      <c r="C27" s="18" t="s">
        <v>572</v>
      </c>
    </row>
    <row r="28" spans="1:3" x14ac:dyDescent="0.25">
      <c r="B28" s="17"/>
      <c r="C28" s="18" t="s">
        <v>573</v>
      </c>
    </row>
    <row r="29" spans="1:3" x14ac:dyDescent="0.25">
      <c r="B29" s="17"/>
      <c r="C29" s="18" t="s">
        <v>574</v>
      </c>
    </row>
    <row r="30" spans="1:3" x14ac:dyDescent="0.25">
      <c r="C30" s="18" t="s">
        <v>749</v>
      </c>
    </row>
    <row r="31" spans="1:3" x14ac:dyDescent="0.25">
      <c r="A31" s="4">
        <v>41684</v>
      </c>
      <c r="B31" s="2">
        <v>2095.13</v>
      </c>
      <c r="C31" s="18" t="s">
        <v>937</v>
      </c>
    </row>
    <row r="32" spans="1:3" x14ac:dyDescent="0.25">
      <c r="C32" s="18" t="s">
        <v>938</v>
      </c>
    </row>
    <row r="33" spans="1:3" x14ac:dyDescent="0.25">
      <c r="C33" s="18" t="s">
        <v>367</v>
      </c>
    </row>
    <row r="34" spans="1:3" x14ac:dyDescent="0.25">
      <c r="C34" s="18" t="s">
        <v>939</v>
      </c>
    </row>
    <row r="35" spans="1:3" x14ac:dyDescent="0.25">
      <c r="C35" s="18" t="s">
        <v>1063</v>
      </c>
    </row>
    <row r="36" spans="1:3" x14ac:dyDescent="0.25">
      <c r="A36" s="4">
        <v>41806</v>
      </c>
      <c r="B36" s="2">
        <v>511.87</v>
      </c>
      <c r="C36" s="18" t="s">
        <v>1346</v>
      </c>
    </row>
    <row r="37" spans="1:3" x14ac:dyDescent="0.25">
      <c r="C37" s="18" t="s">
        <v>323</v>
      </c>
    </row>
    <row r="38" spans="1:3" x14ac:dyDescent="0.25">
      <c r="C38" s="4" t="s">
        <v>1348</v>
      </c>
    </row>
    <row r="39" spans="1:3" x14ac:dyDescent="0.25">
      <c r="A39" s="4">
        <v>41806</v>
      </c>
      <c r="B39" s="2">
        <v>918</v>
      </c>
      <c r="C39" s="18" t="s">
        <v>1347</v>
      </c>
    </row>
    <row r="40" spans="1:3" x14ac:dyDescent="0.25">
      <c r="C40" s="18" t="s">
        <v>323</v>
      </c>
    </row>
    <row r="41" spans="1:3" x14ac:dyDescent="0.25">
      <c r="C41" s="18" t="s">
        <v>1349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f>'Total Orgs'!B103</f>
        <v>4600</v>
      </c>
    </row>
    <row r="6" spans="1:3" x14ac:dyDescent="0.25">
      <c r="A6" s="4" t="s">
        <v>2</v>
      </c>
      <c r="B6" s="2">
        <v>1000</v>
      </c>
    </row>
    <row r="7" spans="1:3" x14ac:dyDescent="0.25">
      <c r="A7" s="4" t="s">
        <v>3</v>
      </c>
      <c r="B7" s="2">
        <f>SUM(B11:B103)</f>
        <v>5600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41710</v>
      </c>
      <c r="B11" s="2">
        <v>1000</v>
      </c>
      <c r="C11" s="46" t="s">
        <v>1008</v>
      </c>
    </row>
    <row r="12" spans="1:3" x14ac:dyDescent="0.25">
      <c r="C12" t="s">
        <v>1009</v>
      </c>
    </row>
    <row r="13" spans="1:3" x14ac:dyDescent="0.25">
      <c r="C13" t="s">
        <v>1010</v>
      </c>
    </row>
    <row r="14" spans="1:3" x14ac:dyDescent="0.25">
      <c r="C14" t="s">
        <v>280</v>
      </c>
    </row>
    <row r="15" spans="1:3" x14ac:dyDescent="0.25">
      <c r="C15" t="s">
        <v>1011</v>
      </c>
    </row>
    <row r="16" spans="1:3" x14ac:dyDescent="0.25">
      <c r="C16" t="s">
        <v>1104</v>
      </c>
    </row>
    <row r="17" spans="1:3" x14ac:dyDescent="0.25">
      <c r="A17" s="4">
        <v>41774</v>
      </c>
      <c r="B17" s="2">
        <v>3600</v>
      </c>
      <c r="C17" t="s">
        <v>1283</v>
      </c>
    </row>
    <row r="18" spans="1:3" x14ac:dyDescent="0.25">
      <c r="C18" t="s">
        <v>1284</v>
      </c>
    </row>
    <row r="19" spans="1:3" x14ac:dyDescent="0.25">
      <c r="A19" s="4">
        <v>41823</v>
      </c>
      <c r="B19" s="2">
        <v>1000</v>
      </c>
      <c r="C19" t="s">
        <v>1376</v>
      </c>
    </row>
    <row r="20" spans="1:3" x14ac:dyDescent="0.25">
      <c r="C20" t="s">
        <v>1377</v>
      </c>
    </row>
    <row r="21" spans="1:3" x14ac:dyDescent="0.25">
      <c r="C21" t="s">
        <v>1378</v>
      </c>
    </row>
    <row r="22" spans="1:3" x14ac:dyDescent="0.25">
      <c r="C22" t="s">
        <v>1379</v>
      </c>
    </row>
    <row r="23" spans="1:3" x14ac:dyDescent="0.25">
      <c r="C23" t="s">
        <v>1380</v>
      </c>
    </row>
    <row r="24" spans="1:3" x14ac:dyDescent="0.25">
      <c r="C24" t="s">
        <v>1423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69</v>
      </c>
    </row>
    <row r="5" spans="1:3" x14ac:dyDescent="0.25">
      <c r="A5" s="4" t="s">
        <v>1</v>
      </c>
      <c r="B5" s="2" t="str">
        <f>'Total Orgs'!A1</f>
        <v>Budget 2013-14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 t="e">
        <f>SUM(B5+B6-B7)</f>
        <v>#VALUE!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147</v>
      </c>
    </row>
    <row r="5" spans="1:3" x14ac:dyDescent="0.25">
      <c r="A5" s="4" t="s">
        <v>1</v>
      </c>
      <c r="B5" s="2">
        <f>'Total Orgs'!B104</f>
        <v>1000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994.58</v>
      </c>
    </row>
    <row r="8" spans="1:3" x14ac:dyDescent="0.25">
      <c r="A8" s="4" t="s">
        <v>4</v>
      </c>
      <c r="B8" s="2">
        <f>SUM(B5+B6-B7)</f>
        <v>5.4199999999999591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41556</v>
      </c>
      <c r="B11" s="2">
        <v>210.63</v>
      </c>
      <c r="C11" t="s">
        <v>363</v>
      </c>
    </row>
    <row r="12" spans="1:3" x14ac:dyDescent="0.25">
      <c r="C12" t="s">
        <v>323</v>
      </c>
    </row>
    <row r="13" spans="1:3" x14ac:dyDescent="0.25">
      <c r="C13" t="s">
        <v>364</v>
      </c>
    </row>
    <row r="14" spans="1:3" x14ac:dyDescent="0.25">
      <c r="A14" s="4">
        <v>41666</v>
      </c>
      <c r="B14" s="2">
        <v>14</v>
      </c>
      <c r="C14" t="s">
        <v>313</v>
      </c>
    </row>
    <row r="15" spans="1:3" x14ac:dyDescent="0.25">
      <c r="C15" t="s">
        <v>314</v>
      </c>
    </row>
    <row r="16" spans="1:3" x14ac:dyDescent="0.25">
      <c r="C16" t="s">
        <v>315</v>
      </c>
    </row>
    <row r="17" spans="1:3" x14ac:dyDescent="0.25">
      <c r="A17" s="4">
        <v>41775</v>
      </c>
      <c r="B17" s="2">
        <v>175</v>
      </c>
      <c r="C17" t="s">
        <v>1299</v>
      </c>
    </row>
    <row r="18" spans="1:3" x14ac:dyDescent="0.25">
      <c r="C18" t="s">
        <v>1300</v>
      </c>
    </row>
    <row r="19" spans="1:3" x14ac:dyDescent="0.25">
      <c r="C19" t="s">
        <v>1301</v>
      </c>
    </row>
    <row r="20" spans="1:3" x14ac:dyDescent="0.25">
      <c r="A20" s="4">
        <v>41863</v>
      </c>
      <c r="B20" s="2">
        <v>594.95000000000005</v>
      </c>
      <c r="C20" t="s">
        <v>1537</v>
      </c>
    </row>
    <row r="21" spans="1:3" x14ac:dyDescent="0.25">
      <c r="C21" t="s">
        <v>1538</v>
      </c>
    </row>
    <row r="22" spans="1:3" x14ac:dyDescent="0.25">
      <c r="C22" t="s">
        <v>323</v>
      </c>
    </row>
    <row r="23" spans="1:3" x14ac:dyDescent="0.25">
      <c r="C23" t="s">
        <v>1539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70</v>
      </c>
    </row>
    <row r="5" spans="1:3" x14ac:dyDescent="0.25">
      <c r="A5" s="4" t="s">
        <v>1</v>
      </c>
      <c r="B5" s="2">
        <f>'Total Orgs'!B105</f>
        <v>5100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5100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41550</v>
      </c>
      <c r="B11" s="2">
        <v>818.55</v>
      </c>
      <c r="C11" t="s">
        <v>350</v>
      </c>
    </row>
    <row r="12" spans="1:3" x14ac:dyDescent="0.25">
      <c r="C12" t="s">
        <v>351</v>
      </c>
    </row>
    <row r="13" spans="1:3" x14ac:dyDescent="0.25">
      <c r="C13" t="s">
        <v>323</v>
      </c>
    </row>
    <row r="14" spans="1:3" x14ac:dyDescent="0.25">
      <c r="C14" t="s">
        <v>352</v>
      </c>
    </row>
    <row r="15" spans="1:3" x14ac:dyDescent="0.25">
      <c r="A15" s="4">
        <v>41557</v>
      </c>
      <c r="B15" s="2">
        <v>1229.9000000000001</v>
      </c>
      <c r="C15" t="s">
        <v>373</v>
      </c>
    </row>
    <row r="16" spans="1:3" x14ac:dyDescent="0.25">
      <c r="C16" t="s">
        <v>374</v>
      </c>
    </row>
    <row r="17" spans="1:3" x14ac:dyDescent="0.25">
      <c r="C17" t="s">
        <v>323</v>
      </c>
    </row>
    <row r="18" spans="1:3" x14ac:dyDescent="0.25">
      <c r="C18" t="s">
        <v>375</v>
      </c>
    </row>
    <row r="19" spans="1:3" x14ac:dyDescent="0.25">
      <c r="A19" s="4">
        <v>41557</v>
      </c>
      <c r="B19" s="2">
        <v>860.4</v>
      </c>
      <c r="C19" t="s">
        <v>376</v>
      </c>
    </row>
    <row r="20" spans="1:3" x14ac:dyDescent="0.25">
      <c r="C20" t="s">
        <v>374</v>
      </c>
    </row>
    <row r="21" spans="1:3" x14ac:dyDescent="0.25">
      <c r="C21" t="s">
        <v>323</v>
      </c>
    </row>
    <row r="22" spans="1:3" x14ac:dyDescent="0.25">
      <c r="C22" t="s">
        <v>377</v>
      </c>
    </row>
    <row r="23" spans="1:3" x14ac:dyDescent="0.25">
      <c r="A23" s="4">
        <v>41568</v>
      </c>
      <c r="B23" s="2">
        <v>769.89</v>
      </c>
      <c r="C23" t="s">
        <v>548</v>
      </c>
    </row>
    <row r="24" spans="1:3" x14ac:dyDescent="0.25">
      <c r="C24" t="s">
        <v>374</v>
      </c>
    </row>
    <row r="25" spans="1:3" x14ac:dyDescent="0.25">
      <c r="C25" t="s">
        <v>323</v>
      </c>
    </row>
    <row r="26" spans="1:3" x14ac:dyDescent="0.25">
      <c r="C26" t="s">
        <v>549</v>
      </c>
    </row>
    <row r="27" spans="1:3" x14ac:dyDescent="0.25">
      <c r="A27" s="4">
        <v>41568</v>
      </c>
      <c r="B27" s="17">
        <v>1421.26</v>
      </c>
      <c r="C27" t="s">
        <v>550</v>
      </c>
    </row>
    <row r="28" spans="1:3" x14ac:dyDescent="0.25">
      <c r="C28" t="s">
        <v>374</v>
      </c>
    </row>
    <row r="29" spans="1:3" x14ac:dyDescent="0.25">
      <c r="C29" t="s">
        <v>323</v>
      </c>
    </row>
    <row r="30" spans="1:3" x14ac:dyDescent="0.25">
      <c r="C30" t="s">
        <v>575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205</v>
      </c>
    </row>
    <row r="5" spans="1:3" x14ac:dyDescent="0.25">
      <c r="A5" s="4" t="s">
        <v>1</v>
      </c>
      <c r="B5" s="2">
        <f>'Total Orgs'!B106</f>
        <v>160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131.65</v>
      </c>
    </row>
    <row r="8" spans="1:3" x14ac:dyDescent="0.25">
      <c r="A8" s="4" t="s">
        <v>4</v>
      </c>
      <c r="B8" s="2">
        <f>SUM(B5+B6-B7)</f>
        <v>28.349999999999994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41857</v>
      </c>
      <c r="B11" s="2">
        <v>131.65</v>
      </c>
      <c r="C11" s="18" t="s">
        <v>1490</v>
      </c>
    </row>
    <row r="12" spans="1:3" x14ac:dyDescent="0.25">
      <c r="C12" s="18" t="s">
        <v>633</v>
      </c>
    </row>
    <row r="13" spans="1:3" x14ac:dyDescent="0.25">
      <c r="C13" s="18" t="s">
        <v>1491</v>
      </c>
    </row>
    <row r="14" spans="1:3" x14ac:dyDescent="0.25">
      <c r="C14" s="18"/>
    </row>
    <row r="15" spans="1:3" x14ac:dyDescent="0.25">
      <c r="C15" s="18"/>
    </row>
    <row r="16" spans="1:3" x14ac:dyDescent="0.25">
      <c r="C16" s="18"/>
    </row>
    <row r="17" spans="3:3" x14ac:dyDescent="0.25">
      <c r="C17" s="18"/>
    </row>
    <row r="18" spans="3:3" x14ac:dyDescent="0.25">
      <c r="C18" s="18"/>
    </row>
    <row r="19" spans="3:3" x14ac:dyDescent="0.25">
      <c r="C19" s="18"/>
    </row>
    <row r="20" spans="3:3" x14ac:dyDescent="0.25">
      <c r="C20" s="18"/>
    </row>
    <row r="21" spans="3:3" x14ac:dyDescent="0.25">
      <c r="C21" s="18"/>
    </row>
    <row r="22" spans="3:3" x14ac:dyDescent="0.25">
      <c r="C22" s="18"/>
    </row>
    <row r="23" spans="3:3" x14ac:dyDescent="0.25">
      <c r="C23" s="18"/>
    </row>
    <row r="24" spans="3:3" x14ac:dyDescent="0.25">
      <c r="C24" s="18"/>
    </row>
    <row r="25" spans="3:3" x14ac:dyDescent="0.25">
      <c r="C25" s="18"/>
    </row>
    <row r="26" spans="3:3" x14ac:dyDescent="0.25">
      <c r="C26" s="18"/>
    </row>
    <row r="27" spans="3:3" x14ac:dyDescent="0.25">
      <c r="C27" s="18"/>
    </row>
    <row r="28" spans="3:3" x14ac:dyDescent="0.25">
      <c r="C28" s="18"/>
    </row>
    <row r="29" spans="3:3" x14ac:dyDescent="0.25">
      <c r="C29" s="18"/>
    </row>
    <row r="30" spans="3:3" x14ac:dyDescent="0.25">
      <c r="C30" s="18"/>
    </row>
    <row r="31" spans="3:3" x14ac:dyDescent="0.25">
      <c r="C31" s="18"/>
    </row>
    <row r="32" spans="3:3" x14ac:dyDescent="0.25">
      <c r="C32" s="18"/>
    </row>
    <row r="33" spans="3:3" x14ac:dyDescent="0.25">
      <c r="C33" s="18"/>
    </row>
    <row r="34" spans="3:3" x14ac:dyDescent="0.25">
      <c r="C34" s="18"/>
    </row>
    <row r="35" spans="3:3" x14ac:dyDescent="0.25">
      <c r="C35" s="18"/>
    </row>
    <row r="36" spans="3:3" x14ac:dyDescent="0.25">
      <c r="C36" s="18"/>
    </row>
    <row r="37" spans="3:3" x14ac:dyDescent="0.25">
      <c r="C37" s="18"/>
    </row>
    <row r="38" spans="3:3" x14ac:dyDescent="0.25">
      <c r="C38" s="18"/>
    </row>
    <row r="39" spans="3:3" x14ac:dyDescent="0.25">
      <c r="C39" s="18"/>
    </row>
    <row r="40" spans="3:3" x14ac:dyDescent="0.25">
      <c r="C40" s="18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71</v>
      </c>
    </row>
    <row r="5" spans="1:3" x14ac:dyDescent="0.25">
      <c r="A5" s="4" t="s">
        <v>1</v>
      </c>
      <c r="B5" s="2">
        <f>'Total Orgs'!B107</f>
        <v>1400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933.24</v>
      </c>
    </row>
    <row r="8" spans="1:3" x14ac:dyDescent="0.25">
      <c r="A8" s="4" t="s">
        <v>4</v>
      </c>
      <c r="B8" s="2">
        <f>SUM(B5+B6-B7)</f>
        <v>466.76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41849</v>
      </c>
      <c r="B11" s="2">
        <v>933.24</v>
      </c>
      <c r="C11" t="s">
        <v>1431</v>
      </c>
    </row>
    <row r="12" spans="1:3" x14ac:dyDescent="0.25">
      <c r="C12" t="s">
        <v>1432</v>
      </c>
    </row>
    <row r="13" spans="1:3" x14ac:dyDescent="0.25">
      <c r="C13" t="s">
        <v>903</v>
      </c>
    </row>
    <row r="14" spans="1:3" x14ac:dyDescent="0.25">
      <c r="C14" t="s">
        <v>1433</v>
      </c>
    </row>
    <row r="15" spans="1:3" x14ac:dyDescent="0.25">
      <c r="C15" t="s">
        <v>1552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workbookViewId="0"/>
  </sheetViews>
  <sheetFormatPr defaultColWidth="11" defaultRowHeight="15.75" x14ac:dyDescent="0.25"/>
  <cols>
    <col min="1" max="1" width="16.5" style="16" customWidth="1"/>
    <col min="2" max="2" width="12" style="17" customWidth="1"/>
    <col min="3" max="3" width="43.375" style="18" customWidth="1"/>
    <col min="4" max="16384" width="11" style="18"/>
  </cols>
  <sheetData>
    <row r="1" spans="1:3" x14ac:dyDescent="0.25">
      <c r="A1" s="39" t="s">
        <v>0</v>
      </c>
      <c r="C1" s="40" t="str">
        <f>'Total Orgs'!A1</f>
        <v>Budget 2013-14</v>
      </c>
    </row>
    <row r="2" spans="1:3" x14ac:dyDescent="0.25">
      <c r="A2" s="39"/>
    </row>
    <row r="3" spans="1:3" x14ac:dyDescent="0.25">
      <c r="A3" s="41" t="s">
        <v>72</v>
      </c>
    </row>
    <row r="5" spans="1:3" x14ac:dyDescent="0.25">
      <c r="A5" s="16" t="s">
        <v>1</v>
      </c>
      <c r="B5" s="17">
        <f>'Total Orgs'!B108</f>
        <v>1300</v>
      </c>
    </row>
    <row r="6" spans="1:3" x14ac:dyDescent="0.25">
      <c r="A6" s="16" t="s">
        <v>2</v>
      </c>
    </row>
    <row r="7" spans="1:3" x14ac:dyDescent="0.25">
      <c r="A7" s="16" t="s">
        <v>3</v>
      </c>
      <c r="B7" s="17">
        <f>SUM(B11:B100)</f>
        <v>1300</v>
      </c>
    </row>
    <row r="8" spans="1:3" x14ac:dyDescent="0.25">
      <c r="A8" s="16" t="s">
        <v>4</v>
      </c>
      <c r="B8" s="17">
        <f>SUM(B5+B6-B7)</f>
        <v>0</v>
      </c>
    </row>
    <row r="10" spans="1:3" s="40" customFormat="1" x14ac:dyDescent="0.25">
      <c r="A10" s="42" t="s">
        <v>5</v>
      </c>
      <c r="B10" s="43" t="s">
        <v>6</v>
      </c>
      <c r="C10" s="40" t="s">
        <v>7</v>
      </c>
    </row>
    <row r="11" spans="1:3" x14ac:dyDescent="0.25">
      <c r="A11" s="16">
        <v>41710</v>
      </c>
      <c r="B11" s="17">
        <v>1300</v>
      </c>
      <c r="C11" s="18" t="s">
        <v>1018</v>
      </c>
    </row>
    <row r="12" spans="1:3" x14ac:dyDescent="0.25">
      <c r="C12" s="18" t="s">
        <v>1019</v>
      </c>
    </row>
    <row r="13" spans="1:3" x14ac:dyDescent="0.25">
      <c r="C13" s="18" t="s">
        <v>787</v>
      </c>
    </row>
    <row r="14" spans="1:3" x14ac:dyDescent="0.25">
      <c r="C14" s="18" t="s">
        <v>1020</v>
      </c>
    </row>
    <row r="15" spans="1:3" x14ac:dyDescent="0.25">
      <c r="C15" s="18" t="s">
        <v>1021</v>
      </c>
    </row>
    <row r="16" spans="1:3" x14ac:dyDescent="0.25">
      <c r="C16" s="18" t="s">
        <v>1173</v>
      </c>
    </row>
    <row r="92" spans="1:2" x14ac:dyDescent="0.25">
      <c r="A92" s="4"/>
      <c r="B92" s="2"/>
    </row>
    <row r="93" spans="1:2" x14ac:dyDescent="0.25">
      <c r="A93" s="4"/>
      <c r="B93" s="2"/>
    </row>
    <row r="94" spans="1:2" x14ac:dyDescent="0.25">
      <c r="A94" s="4"/>
      <c r="B94" s="2"/>
    </row>
    <row r="95" spans="1:2" x14ac:dyDescent="0.25">
      <c r="A95" s="4"/>
      <c r="B95" s="2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379</v>
      </c>
    </row>
    <row r="5" spans="1:3" x14ac:dyDescent="0.25">
      <c r="A5" s="4" t="s">
        <v>1</v>
      </c>
      <c r="B5" s="2">
        <f>'Total Orgs'!B109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41850</v>
      </c>
      <c r="B11" s="2">
        <v>300</v>
      </c>
      <c r="C11" t="s">
        <v>1452</v>
      </c>
    </row>
    <row r="12" spans="1:3" x14ac:dyDescent="0.25">
      <c r="C12" t="s">
        <v>323</v>
      </c>
    </row>
    <row r="13" spans="1:3" x14ac:dyDescent="0.25">
      <c r="C13" t="s">
        <v>1453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152</v>
      </c>
    </row>
    <row r="5" spans="1:3" x14ac:dyDescent="0.25">
      <c r="A5" s="4" t="s">
        <v>1</v>
      </c>
      <c r="B5" s="2">
        <f>'Total Orgs'!B14</f>
        <v>700</v>
      </c>
    </row>
    <row r="6" spans="1:3" x14ac:dyDescent="0.25">
      <c r="A6" s="4" t="s">
        <v>2</v>
      </c>
      <c r="B6" s="2">
        <v>175</v>
      </c>
    </row>
    <row r="7" spans="1:3" x14ac:dyDescent="0.25">
      <c r="A7" s="4" t="s">
        <v>3</v>
      </c>
      <c r="B7" s="2">
        <f>SUM(B11:B100)</f>
        <v>875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41687</v>
      </c>
      <c r="B11" s="2">
        <v>875</v>
      </c>
      <c r="C11" t="s">
        <v>940</v>
      </c>
    </row>
    <row r="12" spans="1:3" x14ac:dyDescent="0.25">
      <c r="C12" t="s">
        <v>941</v>
      </c>
    </row>
    <row r="13" spans="1:3" x14ac:dyDescent="0.25">
      <c r="C13" t="s">
        <v>942</v>
      </c>
    </row>
    <row r="14" spans="1:3" x14ac:dyDescent="0.25">
      <c r="C14" t="s">
        <v>943</v>
      </c>
    </row>
    <row r="15" spans="1:3" x14ac:dyDescent="0.25">
      <c r="C15" t="s">
        <v>1027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73</v>
      </c>
    </row>
    <row r="5" spans="1:3" x14ac:dyDescent="0.25">
      <c r="A5" s="4" t="s">
        <v>1</v>
      </c>
      <c r="B5" s="2">
        <f>'Total Orgs'!B110</f>
        <v>900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900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41562</v>
      </c>
      <c r="B11" s="2">
        <v>599.94000000000005</v>
      </c>
      <c r="C11" t="s">
        <v>396</v>
      </c>
    </row>
    <row r="12" spans="1:3" x14ac:dyDescent="0.25">
      <c r="C12" t="s">
        <v>397</v>
      </c>
    </row>
    <row r="13" spans="1:3" x14ac:dyDescent="0.25">
      <c r="C13" t="s">
        <v>367</v>
      </c>
    </row>
    <row r="14" spans="1:3" x14ac:dyDescent="0.25">
      <c r="C14" t="s">
        <v>652</v>
      </c>
    </row>
    <row r="15" spans="1:3" x14ac:dyDescent="0.25">
      <c r="C15" t="s">
        <v>748</v>
      </c>
    </row>
    <row r="16" spans="1:3" x14ac:dyDescent="0.25">
      <c r="A16" s="4">
        <v>41855</v>
      </c>
      <c r="B16" s="2">
        <v>300.06</v>
      </c>
      <c r="C16" t="s">
        <v>597</v>
      </c>
    </row>
    <row r="17" spans="3:3" x14ac:dyDescent="0.25">
      <c r="C17" t="s">
        <v>421</v>
      </c>
    </row>
    <row r="18" spans="3:3" x14ac:dyDescent="0.25">
      <c r="C18" t="s">
        <v>1466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74</v>
      </c>
    </row>
    <row r="5" spans="1:3" x14ac:dyDescent="0.25">
      <c r="A5" s="4" t="s">
        <v>1</v>
      </c>
      <c r="B5" s="2">
        <f>'Total Orgs'!B111</f>
        <v>1600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SUM(B11:B100)</f>
        <v>1549.28</v>
      </c>
    </row>
    <row r="8" spans="1:3" x14ac:dyDescent="0.25">
      <c r="A8" s="4" t="s">
        <v>4</v>
      </c>
      <c r="B8" s="2">
        <f>SUM(B5+B6-B7)</f>
        <v>50.720000000000027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41590</v>
      </c>
      <c r="B11" s="2">
        <v>406.05</v>
      </c>
      <c r="C11" t="s">
        <v>681</v>
      </c>
    </row>
    <row r="12" spans="1:3" x14ac:dyDescent="0.25">
      <c r="C12" t="s">
        <v>280</v>
      </c>
    </row>
    <row r="13" spans="1:3" x14ac:dyDescent="0.25">
      <c r="C13" t="s">
        <v>619</v>
      </c>
    </row>
    <row r="14" spans="1:3" x14ac:dyDescent="0.25">
      <c r="C14" t="s">
        <v>682</v>
      </c>
    </row>
    <row r="15" spans="1:3" x14ac:dyDescent="0.25">
      <c r="C15" t="s">
        <v>800</v>
      </c>
    </row>
    <row r="16" spans="1:3" x14ac:dyDescent="0.25">
      <c r="A16" s="4">
        <v>41844</v>
      </c>
      <c r="B16" s="2">
        <v>1143.23</v>
      </c>
      <c r="C16" t="s">
        <v>1420</v>
      </c>
    </row>
    <row r="17" spans="3:3" x14ac:dyDescent="0.25">
      <c r="C17" t="s">
        <v>318</v>
      </c>
    </row>
    <row r="18" spans="3:3" x14ac:dyDescent="0.25">
      <c r="C18" t="s">
        <v>1421</v>
      </c>
    </row>
    <row r="19" spans="3:3" x14ac:dyDescent="0.25">
      <c r="C19" t="s">
        <v>1422</v>
      </c>
    </row>
    <row r="20" spans="3:3" x14ac:dyDescent="0.25">
      <c r="C20" t="s">
        <v>1550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75</v>
      </c>
    </row>
    <row r="5" spans="1:3" x14ac:dyDescent="0.25">
      <c r="A5" s="4" t="s">
        <v>1</v>
      </c>
      <c r="B5" s="2">
        <f>'Total Orgs'!B112</f>
        <v>1000</v>
      </c>
    </row>
    <row r="6" spans="1:3" x14ac:dyDescent="0.25">
      <c r="A6" s="4" t="s">
        <v>2</v>
      </c>
      <c r="B6" s="2">
        <v>250</v>
      </c>
    </row>
    <row r="7" spans="1:3" x14ac:dyDescent="0.25">
      <c r="A7" s="4" t="s">
        <v>3</v>
      </c>
      <c r="B7" s="2">
        <f>SUM(B11:B100)</f>
        <v>1250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41680</v>
      </c>
      <c r="B11" s="2">
        <v>1250</v>
      </c>
      <c r="C11" t="s">
        <v>904</v>
      </c>
    </row>
    <row r="12" spans="1:3" x14ac:dyDescent="0.25">
      <c r="C12" t="s">
        <v>903</v>
      </c>
    </row>
    <row r="13" spans="1:3" x14ac:dyDescent="0.25">
      <c r="C13" t="s">
        <v>905</v>
      </c>
    </row>
    <row r="14" spans="1:3" x14ac:dyDescent="0.25">
      <c r="C14" t="s">
        <v>906</v>
      </c>
    </row>
    <row r="15" spans="1:3" x14ac:dyDescent="0.25">
      <c r="C15" t="s">
        <v>1125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RowHeight="15.75" x14ac:dyDescent="0.25"/>
  <cols>
    <col min="1" max="1" width="18.75" customWidth="1"/>
    <col min="3" max="3" width="30.1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239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Orgs'!B113</f>
        <v>1200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895.12</v>
      </c>
    </row>
    <row r="8" spans="1:3" x14ac:dyDescent="0.25">
      <c r="A8" s="4" t="s">
        <v>4</v>
      </c>
      <c r="B8" s="2">
        <f>SUM(B5+B6-B7)</f>
        <v>304.88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41710</v>
      </c>
      <c r="B11">
        <v>0</v>
      </c>
      <c r="C11" t="s">
        <v>1016</v>
      </c>
    </row>
    <row r="12" spans="1:3" x14ac:dyDescent="0.25">
      <c r="C12" t="s">
        <v>1015</v>
      </c>
    </row>
    <row r="13" spans="1:3" x14ac:dyDescent="0.25">
      <c r="C13" t="s">
        <v>862</v>
      </c>
    </row>
    <row r="14" spans="1:3" x14ac:dyDescent="0.25">
      <c r="C14" t="s">
        <v>1000</v>
      </c>
    </row>
    <row r="15" spans="1:3" x14ac:dyDescent="0.25">
      <c r="C15" t="s">
        <v>1017</v>
      </c>
    </row>
    <row r="16" spans="1:3" x14ac:dyDescent="0.25">
      <c r="C16" t="s">
        <v>1103</v>
      </c>
    </row>
    <row r="17" spans="1:3" x14ac:dyDescent="0.25">
      <c r="A17" s="4">
        <v>41837</v>
      </c>
      <c r="B17">
        <v>300</v>
      </c>
      <c r="C17" t="s">
        <v>1412</v>
      </c>
    </row>
    <row r="18" spans="1:3" x14ac:dyDescent="0.25">
      <c r="C18" t="s">
        <v>421</v>
      </c>
    </row>
    <row r="19" spans="1:3" x14ac:dyDescent="0.25">
      <c r="C19" t="s">
        <v>1413</v>
      </c>
    </row>
    <row r="20" spans="1:3" x14ac:dyDescent="0.25">
      <c r="A20" s="4">
        <v>41855</v>
      </c>
      <c r="B20">
        <v>100.8</v>
      </c>
      <c r="C20" t="s">
        <v>1457</v>
      </c>
    </row>
    <row r="21" spans="1:3" x14ac:dyDescent="0.25">
      <c r="C21" t="s">
        <v>1458</v>
      </c>
    </row>
    <row r="22" spans="1:3" x14ac:dyDescent="0.25">
      <c r="C22" t="s">
        <v>315</v>
      </c>
    </row>
    <row r="23" spans="1:3" x14ac:dyDescent="0.25">
      <c r="A23" s="4">
        <v>41855</v>
      </c>
      <c r="B23">
        <v>244.32</v>
      </c>
      <c r="C23" t="s">
        <v>1475</v>
      </c>
    </row>
    <row r="24" spans="1:3" x14ac:dyDescent="0.25">
      <c r="C24" t="s">
        <v>421</v>
      </c>
    </row>
    <row r="25" spans="1:3" x14ac:dyDescent="0.25">
      <c r="C25" t="s">
        <v>1476</v>
      </c>
    </row>
    <row r="26" spans="1:3" x14ac:dyDescent="0.25">
      <c r="A26" s="4">
        <v>41857</v>
      </c>
      <c r="B26">
        <v>250</v>
      </c>
      <c r="C26" t="s">
        <v>1482</v>
      </c>
    </row>
    <row r="27" spans="1:3" x14ac:dyDescent="0.25">
      <c r="C27" t="s">
        <v>323</v>
      </c>
    </row>
    <row r="28" spans="1:3" x14ac:dyDescent="0.25">
      <c r="C28" t="s">
        <v>1483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.75" x14ac:dyDescent="0.25"/>
  <cols>
    <col min="1" max="1" width="26.5" customWidth="1"/>
    <col min="3" max="3" width="20.1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207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Orgs'!B114</f>
        <v>100</v>
      </c>
    </row>
    <row r="6" spans="1:3" x14ac:dyDescent="0.25">
      <c r="A6" s="4" t="s">
        <v>2</v>
      </c>
      <c r="B6" s="2"/>
    </row>
    <row r="7" spans="1:3" x14ac:dyDescent="0.25">
      <c r="A7" s="4" t="s">
        <v>760</v>
      </c>
      <c r="B7" s="2">
        <v>-33.299999999999997</v>
      </c>
      <c r="C7" t="s">
        <v>809</v>
      </c>
    </row>
    <row r="8" spans="1:3" x14ac:dyDescent="0.25">
      <c r="A8" s="4" t="s">
        <v>3</v>
      </c>
      <c r="B8" s="2">
        <f>SUM(B12:B101)</f>
        <v>66.7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41753</v>
      </c>
      <c r="B12">
        <v>66.7</v>
      </c>
      <c r="C12" t="s">
        <v>1217</v>
      </c>
    </row>
    <row r="13" spans="1:3" x14ac:dyDescent="0.25">
      <c r="C13" t="s">
        <v>1218</v>
      </c>
    </row>
    <row r="14" spans="1:3" x14ac:dyDescent="0.25">
      <c r="C14" t="s">
        <v>1219</v>
      </c>
    </row>
    <row r="15" spans="1:3" x14ac:dyDescent="0.25">
      <c r="C15" t="s">
        <v>1220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76</v>
      </c>
    </row>
    <row r="5" spans="1:3" x14ac:dyDescent="0.25">
      <c r="A5" s="4" t="s">
        <v>1</v>
      </c>
      <c r="B5" s="2">
        <f>'Total Orgs'!B115</f>
        <v>5000</v>
      </c>
    </row>
    <row r="6" spans="1:3" x14ac:dyDescent="0.25">
      <c r="A6" s="4" t="s">
        <v>2</v>
      </c>
      <c r="B6" s="2">
        <v>1250</v>
      </c>
    </row>
    <row r="7" spans="1:3" x14ac:dyDescent="0.25">
      <c r="A7" s="4" t="s">
        <v>3</v>
      </c>
      <c r="B7" s="2">
        <f>SUM(B11:B101)</f>
        <v>6250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41592</v>
      </c>
      <c r="B11" s="2">
        <v>4710.67</v>
      </c>
      <c r="C11" t="s">
        <v>695</v>
      </c>
    </row>
    <row r="12" spans="1:3" x14ac:dyDescent="0.25">
      <c r="C12" t="s">
        <v>696</v>
      </c>
    </row>
    <row r="13" spans="1:3" x14ac:dyDescent="0.25">
      <c r="C13" t="s">
        <v>697</v>
      </c>
    </row>
    <row r="14" spans="1:3" x14ac:dyDescent="0.25">
      <c r="C14" t="s">
        <v>698</v>
      </c>
    </row>
    <row r="15" spans="1:3" x14ac:dyDescent="0.25">
      <c r="C15" t="s">
        <v>699</v>
      </c>
    </row>
    <row r="16" spans="1:3" x14ac:dyDescent="0.25">
      <c r="A16" s="4">
        <v>41592</v>
      </c>
      <c r="B16" s="2">
        <v>1539.33</v>
      </c>
      <c r="C16" t="s">
        <v>700</v>
      </c>
    </row>
    <row r="17" spans="3:3" x14ac:dyDescent="0.25">
      <c r="C17" t="s">
        <v>644</v>
      </c>
    </row>
    <row r="18" spans="3:3" x14ac:dyDescent="0.25">
      <c r="C18" t="s">
        <v>701</v>
      </c>
    </row>
    <row r="19" spans="3:3" x14ac:dyDescent="0.25">
      <c r="C19" t="s">
        <v>702</v>
      </c>
    </row>
    <row r="20" spans="3:3" x14ac:dyDescent="0.25">
      <c r="C20" t="s">
        <v>747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77</v>
      </c>
    </row>
    <row r="5" spans="1:3" x14ac:dyDescent="0.25">
      <c r="A5" s="4" t="s">
        <v>1</v>
      </c>
      <c r="B5" s="2">
        <f>'Total Orgs'!B116</f>
        <v>1700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SUM(B11:B100)</f>
        <v>1700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41579</v>
      </c>
      <c r="B11" s="2">
        <v>1700</v>
      </c>
      <c r="C11" t="s">
        <v>642</v>
      </c>
    </row>
    <row r="12" spans="1:3" x14ac:dyDescent="0.25">
      <c r="C12" t="s">
        <v>643</v>
      </c>
    </row>
    <row r="13" spans="1:3" x14ac:dyDescent="0.25">
      <c r="C13" t="s">
        <v>644</v>
      </c>
    </row>
    <row r="14" spans="1:3" x14ac:dyDescent="0.25">
      <c r="C14" t="s">
        <v>645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208</v>
      </c>
    </row>
    <row r="5" spans="1:3" x14ac:dyDescent="0.25">
      <c r="A5" s="4" t="s">
        <v>1</v>
      </c>
      <c r="B5" s="2">
        <f>'Total Orgs'!B117</f>
        <v>90</v>
      </c>
    </row>
    <row r="6" spans="1:3" x14ac:dyDescent="0.25">
      <c r="A6" s="4" t="s">
        <v>2</v>
      </c>
    </row>
    <row r="7" spans="1:3" x14ac:dyDescent="0.25">
      <c r="A7" s="4" t="s">
        <v>760</v>
      </c>
      <c r="B7" s="2">
        <v>-29.97</v>
      </c>
      <c r="C7" t="s">
        <v>768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60.03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135</v>
      </c>
    </row>
    <row r="5" spans="1:3" x14ac:dyDescent="0.25">
      <c r="A5" s="4" t="s">
        <v>1</v>
      </c>
      <c r="B5" s="2">
        <f>'Total Orgs'!B118</f>
        <v>1600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1600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41680</v>
      </c>
      <c r="B11" s="2">
        <v>1066.56</v>
      </c>
      <c r="C11" t="s">
        <v>899</v>
      </c>
    </row>
    <row r="12" spans="1:3" x14ac:dyDescent="0.25">
      <c r="C12" t="s">
        <v>900</v>
      </c>
    </row>
    <row r="13" spans="1:3" x14ac:dyDescent="0.25">
      <c r="C13" t="s">
        <v>901</v>
      </c>
    </row>
    <row r="14" spans="1:3" x14ac:dyDescent="0.25">
      <c r="C14" t="s">
        <v>902</v>
      </c>
    </row>
    <row r="15" spans="1:3" x14ac:dyDescent="0.25">
      <c r="C15" t="s">
        <v>994</v>
      </c>
    </row>
    <row r="16" spans="1:3" x14ac:dyDescent="0.25">
      <c r="A16" s="4">
        <v>41716</v>
      </c>
      <c r="B16" s="2">
        <v>440.25</v>
      </c>
      <c r="C16" t="s">
        <v>1073</v>
      </c>
    </row>
    <row r="17" spans="1:3" x14ac:dyDescent="0.25">
      <c r="C17" t="s">
        <v>633</v>
      </c>
    </row>
    <row r="18" spans="1:3" x14ac:dyDescent="0.25">
      <c r="C18" t="s">
        <v>1080</v>
      </c>
    </row>
    <row r="19" spans="1:3" x14ac:dyDescent="0.25">
      <c r="A19" s="4">
        <v>41761</v>
      </c>
      <c r="B19" s="2">
        <v>93.19</v>
      </c>
      <c r="C19" t="s">
        <v>1073</v>
      </c>
    </row>
    <row r="20" spans="1:3" x14ac:dyDescent="0.25">
      <c r="C20" t="s">
        <v>633</v>
      </c>
    </row>
    <row r="21" spans="1:3" x14ac:dyDescent="0.25">
      <c r="C21" t="s">
        <v>1259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18.5" customWidth="1"/>
    <col min="3" max="3" width="17.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240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Orgs'!B120</f>
        <v>200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200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138</v>
      </c>
    </row>
    <row r="5" spans="1:3" x14ac:dyDescent="0.25">
      <c r="A5" s="4" t="s">
        <v>1</v>
      </c>
      <c r="B5" s="2">
        <f>'Total Orgs'!B15</f>
        <v>1850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1836</v>
      </c>
    </row>
    <row r="8" spans="1:3" x14ac:dyDescent="0.25">
      <c r="A8" s="4" t="s">
        <v>4</v>
      </c>
      <c r="B8" s="2">
        <f>SUM(B5+B6-B7)</f>
        <v>14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41775</v>
      </c>
      <c r="B11" s="2">
        <v>1836</v>
      </c>
      <c r="C11" t="s">
        <v>1293</v>
      </c>
    </row>
    <row r="12" spans="1:3" x14ac:dyDescent="0.25">
      <c r="C12" t="s">
        <v>1294</v>
      </c>
    </row>
    <row r="13" spans="1:3" x14ac:dyDescent="0.25">
      <c r="C13" t="s">
        <v>323</v>
      </c>
    </row>
    <row r="14" spans="1:3" x14ac:dyDescent="0.25">
      <c r="C14" t="s">
        <v>1295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163</v>
      </c>
    </row>
    <row r="5" spans="1:3" x14ac:dyDescent="0.25">
      <c r="A5" s="4" t="s">
        <v>1</v>
      </c>
      <c r="B5" s="2">
        <f>'Total Orgs'!B121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6.6</v>
      </c>
    </row>
    <row r="8" spans="1:3" x14ac:dyDescent="0.25">
      <c r="A8" s="4" t="s">
        <v>4</v>
      </c>
      <c r="B8" s="2">
        <f>SUM(B5+B6-B7)</f>
        <v>393.4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41548</v>
      </c>
      <c r="B11" s="2">
        <v>3.3</v>
      </c>
      <c r="C11" t="s">
        <v>346</v>
      </c>
    </row>
    <row r="12" spans="1:3" x14ac:dyDescent="0.25">
      <c r="C12" t="s">
        <v>347</v>
      </c>
    </row>
    <row r="13" spans="1:3" x14ac:dyDescent="0.25">
      <c r="C13" t="s">
        <v>315</v>
      </c>
    </row>
    <row r="14" spans="1:3" x14ac:dyDescent="0.25">
      <c r="A14" s="4">
        <v>41600</v>
      </c>
      <c r="B14" s="2">
        <v>3.3</v>
      </c>
      <c r="C14" t="s">
        <v>346</v>
      </c>
    </row>
    <row r="15" spans="1:3" x14ac:dyDescent="0.25">
      <c r="C15" t="s">
        <v>347</v>
      </c>
    </row>
    <row r="16" spans="1:3" x14ac:dyDescent="0.25">
      <c r="C16" t="s">
        <v>315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21.375" customWidth="1"/>
    <col min="3" max="3" width="20.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224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Orgs'!B119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78</v>
      </c>
    </row>
    <row r="5" spans="1:3" x14ac:dyDescent="0.25">
      <c r="A5" s="4" t="s">
        <v>1</v>
      </c>
      <c r="B5" s="2">
        <f>'Total Orgs'!B177</f>
        <v>160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160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41782</v>
      </c>
      <c r="B11" s="2">
        <v>160</v>
      </c>
      <c r="C11" t="s">
        <v>597</v>
      </c>
    </row>
    <row r="12" spans="1:3" x14ac:dyDescent="0.25">
      <c r="C12" t="s">
        <v>421</v>
      </c>
    </row>
    <row r="13" spans="1:3" x14ac:dyDescent="0.25">
      <c r="C13" t="s">
        <v>1306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241</v>
      </c>
    </row>
    <row r="5" spans="1:3" x14ac:dyDescent="0.25">
      <c r="A5" s="4" t="s">
        <v>1</v>
      </c>
      <c r="B5" s="2">
        <f>'Total Orgs'!B122</f>
        <v>60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41859</v>
      </c>
      <c r="B11" s="2">
        <v>60</v>
      </c>
      <c r="C11" t="s">
        <v>1198</v>
      </c>
    </row>
    <row r="12" spans="1:3" x14ac:dyDescent="0.25">
      <c r="C12" t="s">
        <v>421</v>
      </c>
    </row>
    <row r="13" spans="1:3" x14ac:dyDescent="0.25">
      <c r="C13" t="s">
        <v>1513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18" customWidth="1"/>
    <col min="3" max="3" width="13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211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Orgs'!B123</f>
        <v>400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400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22.75" customWidth="1"/>
    <col min="3" max="3" width="27.6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212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Orgs'!B124</f>
        <v>400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178.5</v>
      </c>
    </row>
    <row r="8" spans="1:3" x14ac:dyDescent="0.25">
      <c r="A8" s="4" t="s">
        <v>4</v>
      </c>
      <c r="B8" s="2">
        <f>SUM(B5+B6-B7)</f>
        <v>221.5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41684</v>
      </c>
      <c r="B11">
        <v>178.5</v>
      </c>
      <c r="C11" t="s">
        <v>945</v>
      </c>
    </row>
    <row r="12" spans="1:3" x14ac:dyDescent="0.25">
      <c r="C12" t="s">
        <v>421</v>
      </c>
    </row>
    <row r="13" spans="1:3" x14ac:dyDescent="0.25">
      <c r="C13" t="s">
        <v>946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ColWidth="11" defaultRowHeight="15.75" x14ac:dyDescent="0.25"/>
  <cols>
    <col min="1" max="1" width="19.5" customWidth="1"/>
    <col min="2" max="2" width="11.625" style="2" customWidth="1"/>
    <col min="3" max="3" width="43.125" customWidth="1"/>
  </cols>
  <sheetData>
    <row r="1" spans="1:3" x14ac:dyDescent="0.25">
      <c r="A1" s="5" t="s">
        <v>0</v>
      </c>
      <c r="B1" s="12"/>
      <c r="C1" s="1" t="str">
        <f>'Total Orgs'!A1</f>
        <v>Budget 2013-14</v>
      </c>
    </row>
    <row r="2" spans="1:3" x14ac:dyDescent="0.25">
      <c r="A2" s="10"/>
      <c r="B2" s="12"/>
      <c r="C2" s="11"/>
    </row>
    <row r="3" spans="1:3" x14ac:dyDescent="0.25">
      <c r="A3" s="13" t="s">
        <v>41</v>
      </c>
      <c r="B3" s="61"/>
      <c r="C3" s="11"/>
    </row>
    <row r="4" spans="1:3" x14ac:dyDescent="0.25">
      <c r="A4" s="8"/>
      <c r="B4" s="12"/>
      <c r="C4" s="11"/>
    </row>
    <row r="5" spans="1:3" x14ac:dyDescent="0.25">
      <c r="A5" s="8" t="s">
        <v>1</v>
      </c>
      <c r="B5" s="12">
        <f>'Total Orgs'!B125</f>
        <v>2200</v>
      </c>
      <c r="C5" s="11"/>
    </row>
    <row r="6" spans="1:3" x14ac:dyDescent="0.25">
      <c r="A6" s="8" t="s">
        <v>2</v>
      </c>
      <c r="B6" s="12">
        <v>550</v>
      </c>
      <c r="C6" s="11"/>
    </row>
    <row r="7" spans="1:3" x14ac:dyDescent="0.25">
      <c r="A7" s="8" t="s">
        <v>3</v>
      </c>
      <c r="B7" s="12">
        <f>SUM(B11:B39)</f>
        <v>2750</v>
      </c>
      <c r="C7" s="11"/>
    </row>
    <row r="8" spans="1:3" x14ac:dyDescent="0.25">
      <c r="A8" s="8" t="s">
        <v>4</v>
      </c>
      <c r="B8" s="12">
        <f>B5-B7+B6</f>
        <v>0</v>
      </c>
      <c r="C8" s="11"/>
    </row>
    <row r="9" spans="1:3" x14ac:dyDescent="0.25">
      <c r="A9" s="8"/>
      <c r="B9" s="12"/>
      <c r="C9" s="11"/>
    </row>
    <row r="10" spans="1:3" x14ac:dyDescent="0.25">
      <c r="A10" s="14" t="s">
        <v>5</v>
      </c>
      <c r="B10" s="15" t="s">
        <v>6</v>
      </c>
      <c r="C10" s="9" t="s">
        <v>7</v>
      </c>
    </row>
    <row r="11" spans="1:3" x14ac:dyDescent="0.25">
      <c r="A11" s="4">
        <v>41682</v>
      </c>
      <c r="B11" s="2">
        <v>188.5</v>
      </c>
      <c r="C11" t="s">
        <v>428</v>
      </c>
    </row>
    <row r="12" spans="1:3" x14ac:dyDescent="0.25">
      <c r="C12" t="s">
        <v>670</v>
      </c>
    </row>
    <row r="13" spans="1:3" x14ac:dyDescent="0.25">
      <c r="C13" t="s">
        <v>927</v>
      </c>
    </row>
    <row r="14" spans="1:3" x14ac:dyDescent="0.25">
      <c r="A14" s="4">
        <v>41767</v>
      </c>
      <c r="B14" s="2">
        <v>2011.5</v>
      </c>
      <c r="C14" t="s">
        <v>1269</v>
      </c>
    </row>
    <row r="15" spans="1:3" x14ac:dyDescent="0.25">
      <c r="C15" t="s">
        <v>670</v>
      </c>
    </row>
    <row r="16" spans="1:3" x14ac:dyDescent="0.25">
      <c r="C16" t="s">
        <v>1270</v>
      </c>
    </row>
    <row r="17" spans="1:3" x14ac:dyDescent="0.25">
      <c r="A17" s="4">
        <v>41823</v>
      </c>
      <c r="B17" s="2">
        <v>550</v>
      </c>
      <c r="C17" t="s">
        <v>1364</v>
      </c>
    </row>
    <row r="18" spans="1:3" x14ac:dyDescent="0.25">
      <c r="C18" t="s">
        <v>1365</v>
      </c>
    </row>
    <row r="19" spans="1:3" x14ac:dyDescent="0.25">
      <c r="C19" t="s">
        <v>1366</v>
      </c>
    </row>
    <row r="20" spans="1:3" x14ac:dyDescent="0.25">
      <c r="C20" t="s">
        <v>1388</v>
      </c>
    </row>
    <row r="21" spans="1:3" x14ac:dyDescent="0.25">
      <c r="C21" t="s">
        <v>1551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83</v>
      </c>
    </row>
    <row r="5" spans="1:3" x14ac:dyDescent="0.25">
      <c r="A5" s="4" t="s">
        <v>1</v>
      </c>
      <c r="B5" s="2">
        <f>'Total Orgs'!B126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41857</v>
      </c>
      <c r="B11" s="2">
        <v>400</v>
      </c>
      <c r="C11" t="s">
        <v>1494</v>
      </c>
    </row>
    <row r="12" spans="1:3" x14ac:dyDescent="0.25">
      <c r="C12" t="s">
        <v>633</v>
      </c>
    </row>
    <row r="13" spans="1:3" x14ac:dyDescent="0.25">
      <c r="C13" t="s">
        <v>1497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84</v>
      </c>
    </row>
    <row r="5" spans="1:3" x14ac:dyDescent="0.25">
      <c r="A5" s="4" t="s">
        <v>1</v>
      </c>
      <c r="B5" s="2">
        <f>'Total Orgs'!B127</f>
        <v>1100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1100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41673</v>
      </c>
      <c r="B11" s="2">
        <v>1100</v>
      </c>
      <c r="C11" t="s">
        <v>857</v>
      </c>
    </row>
    <row r="12" spans="1:3" x14ac:dyDescent="0.25">
      <c r="C12" t="s">
        <v>858</v>
      </c>
    </row>
    <row r="13" spans="1:3" x14ac:dyDescent="0.25">
      <c r="C13" t="s">
        <v>787</v>
      </c>
    </row>
    <row r="14" spans="1:3" x14ac:dyDescent="0.25">
      <c r="C14" t="s">
        <v>859</v>
      </c>
    </row>
    <row r="15" spans="1:3" x14ac:dyDescent="0.25">
      <c r="C15" t="s">
        <v>860</v>
      </c>
    </row>
    <row r="16" spans="1:3" x14ac:dyDescent="0.25">
      <c r="C16" t="s">
        <v>1026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.75" x14ac:dyDescent="0.25"/>
  <cols>
    <col min="1" max="1" width="17.375" customWidth="1"/>
    <col min="3" max="3" width="19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213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Orgs'!B128</f>
        <v>250</v>
      </c>
    </row>
    <row r="6" spans="1:3" x14ac:dyDescent="0.25">
      <c r="A6" s="4" t="s">
        <v>2</v>
      </c>
      <c r="B6" s="2"/>
    </row>
    <row r="7" spans="1:3" x14ac:dyDescent="0.25">
      <c r="A7" s="4" t="s">
        <v>760</v>
      </c>
      <c r="B7" s="2">
        <v>-83.25</v>
      </c>
      <c r="C7" t="s">
        <v>769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SUM(B5+B6+B7-B8)</f>
        <v>166.75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19</v>
      </c>
    </row>
    <row r="5" spans="1:3" x14ac:dyDescent="0.25">
      <c r="A5" s="4" t="s">
        <v>1</v>
      </c>
      <c r="B5" s="2">
        <f>'Total Orgs'!B16</f>
        <v>550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85</v>
      </c>
    </row>
    <row r="5" spans="1:3" x14ac:dyDescent="0.25">
      <c r="A5" s="4" t="s">
        <v>1</v>
      </c>
      <c r="B5" s="2">
        <f>'Total Orgs'!B129</f>
        <v>2500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2036.5000000000002</v>
      </c>
    </row>
    <row r="8" spans="1:3" x14ac:dyDescent="0.25">
      <c r="A8" s="4" t="s">
        <v>4</v>
      </c>
      <c r="B8" s="2">
        <f>SUM(B5+B6-B7)</f>
        <v>463.49999999999977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41554</v>
      </c>
      <c r="B11" s="2">
        <v>845.59</v>
      </c>
      <c r="C11" t="s">
        <v>357</v>
      </c>
    </row>
    <row r="12" spans="1:3" x14ac:dyDescent="0.25">
      <c r="C12" t="s">
        <v>358</v>
      </c>
    </row>
    <row r="13" spans="1:3" x14ac:dyDescent="0.25">
      <c r="C13" t="s">
        <v>359</v>
      </c>
    </row>
    <row r="14" spans="1:3" x14ac:dyDescent="0.25">
      <c r="C14" t="s">
        <v>747</v>
      </c>
    </row>
    <row r="15" spans="1:3" x14ac:dyDescent="0.25">
      <c r="A15" s="4">
        <v>41563</v>
      </c>
      <c r="B15" s="2">
        <v>384</v>
      </c>
      <c r="C15" t="s">
        <v>432</v>
      </c>
    </row>
    <row r="16" spans="1:3" x14ac:dyDescent="0.25">
      <c r="C16" t="s">
        <v>323</v>
      </c>
    </row>
    <row r="17" spans="1:3" x14ac:dyDescent="0.25">
      <c r="C17" t="s">
        <v>433</v>
      </c>
    </row>
    <row r="18" spans="1:3" x14ac:dyDescent="0.25">
      <c r="A18" s="4">
        <v>41577</v>
      </c>
      <c r="B18" s="2">
        <v>244.41</v>
      </c>
      <c r="C18" t="s">
        <v>630</v>
      </c>
    </row>
    <row r="19" spans="1:3" x14ac:dyDescent="0.25">
      <c r="C19" t="s">
        <v>421</v>
      </c>
    </row>
    <row r="20" spans="1:3" x14ac:dyDescent="0.25">
      <c r="C20" t="s">
        <v>631</v>
      </c>
    </row>
    <row r="21" spans="1:3" x14ac:dyDescent="0.25">
      <c r="A21" s="4">
        <v>41590</v>
      </c>
      <c r="B21" s="2">
        <v>150</v>
      </c>
      <c r="C21" t="s">
        <v>675</v>
      </c>
    </row>
    <row r="22" spans="1:3" x14ac:dyDescent="0.25">
      <c r="C22" t="s">
        <v>676</v>
      </c>
    </row>
    <row r="23" spans="1:3" x14ac:dyDescent="0.25">
      <c r="A23" s="4">
        <v>41869</v>
      </c>
      <c r="B23" s="2">
        <v>412.5</v>
      </c>
      <c r="C23" t="s">
        <v>1548</v>
      </c>
    </row>
    <row r="24" spans="1:3" x14ac:dyDescent="0.25">
      <c r="C24" t="s">
        <v>421</v>
      </c>
    </row>
    <row r="25" spans="1:3" x14ac:dyDescent="0.25">
      <c r="C25" t="s">
        <v>1549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cols>
    <col min="1" max="1" width="15.125" customWidth="1"/>
    <col min="3" max="3" width="46.8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214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Orgs'!B130</f>
        <v>350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350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86</v>
      </c>
    </row>
    <row r="5" spans="1:3" x14ac:dyDescent="0.25">
      <c r="A5" s="4" t="s">
        <v>1</v>
      </c>
      <c r="B5" s="2">
        <f>'Total Orgs'!B131</f>
        <v>2600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2600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41562</v>
      </c>
      <c r="B11" s="2">
        <v>2600</v>
      </c>
      <c r="C11" t="s">
        <v>398</v>
      </c>
    </row>
    <row r="12" spans="1:3" x14ac:dyDescent="0.25">
      <c r="C12" t="s">
        <v>399</v>
      </c>
    </row>
    <row r="13" spans="1:3" x14ac:dyDescent="0.25">
      <c r="C13" t="s">
        <v>400</v>
      </c>
    </row>
    <row r="14" spans="1:3" x14ac:dyDescent="0.25">
      <c r="C14" t="s">
        <v>401</v>
      </c>
    </row>
    <row r="15" spans="1:3" x14ac:dyDescent="0.25">
      <c r="C15" t="s">
        <v>613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87</v>
      </c>
    </row>
    <row r="5" spans="1:3" x14ac:dyDescent="0.25">
      <c r="A5" s="4" t="s">
        <v>1</v>
      </c>
      <c r="B5" s="2">
        <f>'Total Orgs'!B132</f>
        <v>2400</v>
      </c>
    </row>
    <row r="6" spans="1:3" x14ac:dyDescent="0.25">
      <c r="A6" s="4" t="s">
        <v>2</v>
      </c>
      <c r="B6" s="2">
        <v>360</v>
      </c>
    </row>
    <row r="7" spans="1:3" x14ac:dyDescent="0.25">
      <c r="A7" s="4" t="s">
        <v>3</v>
      </c>
      <c r="B7" s="2">
        <f>SUM(B11:B100)</f>
        <v>360</v>
      </c>
    </row>
    <row r="8" spans="1:3" x14ac:dyDescent="0.25">
      <c r="A8" s="4" t="s">
        <v>4</v>
      </c>
      <c r="B8" s="2">
        <f>SUM(B5+B6-B7)</f>
        <v>2400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41684</v>
      </c>
      <c r="B11" s="2">
        <v>2400</v>
      </c>
      <c r="C11" t="s">
        <v>931</v>
      </c>
    </row>
    <row r="12" spans="1:3" x14ac:dyDescent="0.25">
      <c r="C12" t="s">
        <v>323</v>
      </c>
    </row>
    <row r="13" spans="1:3" x14ac:dyDescent="0.25">
      <c r="C13" t="s">
        <v>932</v>
      </c>
    </row>
    <row r="14" spans="1:3" x14ac:dyDescent="0.25">
      <c r="A14" s="4">
        <v>41743</v>
      </c>
      <c r="B14" s="2">
        <v>360</v>
      </c>
      <c r="C14" t="s">
        <v>1157</v>
      </c>
    </row>
    <row r="15" spans="1:3" x14ac:dyDescent="0.25">
      <c r="C15" t="s">
        <v>1158</v>
      </c>
    </row>
    <row r="16" spans="1:3" x14ac:dyDescent="0.25">
      <c r="C16" t="s">
        <v>1159</v>
      </c>
    </row>
    <row r="17" spans="1:3" x14ac:dyDescent="0.25">
      <c r="C17" t="s">
        <v>1160</v>
      </c>
    </row>
    <row r="18" spans="1:3" x14ac:dyDescent="0.25">
      <c r="C18" t="s">
        <v>1316</v>
      </c>
    </row>
    <row r="19" spans="1:3" ht="31.5" x14ac:dyDescent="0.25">
      <c r="A19" s="67">
        <v>41842</v>
      </c>
      <c r="B19" s="65">
        <v>-2400</v>
      </c>
      <c r="C19" s="66" t="s">
        <v>1416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164</v>
      </c>
    </row>
    <row r="5" spans="1:3" x14ac:dyDescent="0.25">
      <c r="A5" s="4" t="s">
        <v>1</v>
      </c>
      <c r="B5" s="2">
        <f>'Total Orgs'!B133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88</v>
      </c>
    </row>
    <row r="5" spans="1:3" x14ac:dyDescent="0.25">
      <c r="A5" s="4" t="s">
        <v>1</v>
      </c>
      <c r="B5" s="2">
        <f>'Total Orgs'!B134</f>
        <v>1000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1000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41673</v>
      </c>
      <c r="B11" s="2">
        <v>1000</v>
      </c>
      <c r="C11" t="s">
        <v>871</v>
      </c>
    </row>
    <row r="12" spans="1:3" x14ac:dyDescent="0.25">
      <c r="C12" t="s">
        <v>872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89</v>
      </c>
    </row>
    <row r="5" spans="1:3" x14ac:dyDescent="0.25">
      <c r="A5" s="4" t="s">
        <v>1</v>
      </c>
      <c r="B5" s="2">
        <f>'Total Orgs'!B135</f>
        <v>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200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90</v>
      </c>
    </row>
    <row r="5" spans="1:3" x14ac:dyDescent="0.25">
      <c r="A5" s="4" t="s">
        <v>1</v>
      </c>
      <c r="B5" s="2">
        <f>'Total Orgs'!B136</f>
        <v>700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350</v>
      </c>
    </row>
    <row r="8" spans="1:3" x14ac:dyDescent="0.25">
      <c r="A8" s="4" t="s">
        <v>4</v>
      </c>
      <c r="B8" s="2">
        <f>SUM(B5+B6-B7)</f>
        <v>350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41562</v>
      </c>
      <c r="B11" s="2">
        <v>350</v>
      </c>
      <c r="C11" t="s">
        <v>402</v>
      </c>
    </row>
    <row r="12" spans="1:3" x14ac:dyDescent="0.25">
      <c r="C12" t="s">
        <v>403</v>
      </c>
    </row>
    <row r="13" spans="1:3" x14ac:dyDescent="0.25">
      <c r="C13" t="s">
        <v>404</v>
      </c>
    </row>
    <row r="14" spans="1:3" x14ac:dyDescent="0.25">
      <c r="C14" t="s">
        <v>405</v>
      </c>
    </row>
    <row r="15" spans="1:3" x14ac:dyDescent="0.25">
      <c r="C15" t="s">
        <v>613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148</v>
      </c>
    </row>
    <row r="5" spans="1:3" x14ac:dyDescent="0.25">
      <c r="A5" s="4" t="s">
        <v>1</v>
      </c>
      <c r="B5" s="2">
        <f>'Total Orgs'!B137</f>
        <v>950</v>
      </c>
    </row>
    <row r="6" spans="1:3" x14ac:dyDescent="0.25">
      <c r="A6" s="4" t="s">
        <v>2</v>
      </c>
      <c r="B6" s="2">
        <v>539.70000000000005</v>
      </c>
    </row>
    <row r="7" spans="1:3" x14ac:dyDescent="0.25">
      <c r="A7" s="4" t="s">
        <v>3</v>
      </c>
      <c r="B7" s="2">
        <f>SUM(B11:B100)</f>
        <v>1489.6999999999998</v>
      </c>
    </row>
    <row r="8" spans="1:3" x14ac:dyDescent="0.25">
      <c r="A8" s="4" t="s">
        <v>4</v>
      </c>
      <c r="B8" s="2">
        <f>SUM(B5+B6-B7)</f>
        <v>2.2737367544323206E-13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41562</v>
      </c>
      <c r="B11" s="2">
        <v>50</v>
      </c>
      <c r="C11" t="s">
        <v>430</v>
      </c>
    </row>
    <row r="12" spans="1:3" x14ac:dyDescent="0.25">
      <c r="C12" t="s">
        <v>431</v>
      </c>
    </row>
    <row r="13" spans="1:3" x14ac:dyDescent="0.25">
      <c r="A13" s="4">
        <v>41585</v>
      </c>
      <c r="B13" s="2">
        <v>375</v>
      </c>
      <c r="C13" t="s">
        <v>653</v>
      </c>
    </row>
    <row r="14" spans="1:3" x14ac:dyDescent="0.25">
      <c r="C14" t="s">
        <v>654</v>
      </c>
    </row>
    <row r="15" spans="1:3" x14ac:dyDescent="0.25">
      <c r="A15" s="4">
        <v>41653</v>
      </c>
      <c r="B15" s="2">
        <v>135.30000000000001</v>
      </c>
      <c r="C15" t="s">
        <v>815</v>
      </c>
    </row>
    <row r="16" spans="1:3" x14ac:dyDescent="0.25">
      <c r="C16" t="s">
        <v>421</v>
      </c>
    </row>
    <row r="17" spans="1:3" x14ac:dyDescent="0.25">
      <c r="C17" t="s">
        <v>816</v>
      </c>
    </row>
    <row r="18" spans="1:3" x14ac:dyDescent="0.25">
      <c r="A18" s="4">
        <v>41774</v>
      </c>
      <c r="B18" s="2">
        <v>412.55</v>
      </c>
      <c r="C18" t="s">
        <v>1296</v>
      </c>
    </row>
    <row r="19" spans="1:3" x14ac:dyDescent="0.25">
      <c r="C19" t="s">
        <v>1297</v>
      </c>
    </row>
    <row r="20" spans="1:3" x14ac:dyDescent="0.25">
      <c r="C20" t="s">
        <v>323</v>
      </c>
    </row>
    <row r="21" spans="1:3" x14ac:dyDescent="0.25">
      <c r="C21" t="s">
        <v>1298</v>
      </c>
    </row>
    <row r="22" spans="1:3" x14ac:dyDescent="0.25">
      <c r="A22" s="4">
        <v>41793</v>
      </c>
      <c r="B22" s="2">
        <v>516.85</v>
      </c>
      <c r="C22" t="s">
        <v>815</v>
      </c>
    </row>
    <row r="23" spans="1:3" x14ac:dyDescent="0.25">
      <c r="C23" t="s">
        <v>421</v>
      </c>
    </row>
    <row r="24" spans="1:3" x14ac:dyDescent="0.25">
      <c r="C24" t="s">
        <v>1322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.75" x14ac:dyDescent="0.25"/>
  <cols>
    <col min="1" max="1" width="18.375" customWidth="1"/>
    <col min="3" max="3" width="35.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215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Orgs'!B138</f>
        <v>250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203.34</v>
      </c>
    </row>
    <row r="8" spans="1:3" x14ac:dyDescent="0.25">
      <c r="A8" s="4" t="s">
        <v>4</v>
      </c>
      <c r="B8" s="2">
        <f>SUM(B5+B6-B7)</f>
        <v>46.66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41869</v>
      </c>
      <c r="B11">
        <v>203.34</v>
      </c>
      <c r="C11" t="s">
        <v>1545</v>
      </c>
    </row>
    <row r="12" spans="1:3" x14ac:dyDescent="0.25">
      <c r="C12" t="s">
        <v>1546</v>
      </c>
    </row>
    <row r="13" spans="1:3" x14ac:dyDescent="0.25">
      <c r="C13" t="s">
        <v>633</v>
      </c>
    </row>
    <row r="14" spans="1:3" x14ac:dyDescent="0.25">
      <c r="C14" t="s">
        <v>1547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139</v>
      </c>
    </row>
    <row r="5" spans="1:3" x14ac:dyDescent="0.25">
      <c r="A5" s="4" t="s">
        <v>1</v>
      </c>
      <c r="B5" s="2">
        <f>'Total Orgs'!B17</f>
        <v>3100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3100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41570</v>
      </c>
      <c r="B11" s="2">
        <v>2066.46</v>
      </c>
      <c r="C11" t="s">
        <v>592</v>
      </c>
    </row>
    <row r="12" spans="1:3" x14ac:dyDescent="0.25">
      <c r="C12" t="s">
        <v>593</v>
      </c>
    </row>
    <row r="13" spans="1:3" x14ac:dyDescent="0.25">
      <c r="C13" t="s">
        <v>594</v>
      </c>
    </row>
    <row r="14" spans="1:3" x14ac:dyDescent="0.25">
      <c r="C14" t="s">
        <v>595</v>
      </c>
    </row>
    <row r="15" spans="1:3" x14ac:dyDescent="0.25">
      <c r="C15" t="s">
        <v>776</v>
      </c>
    </row>
    <row r="16" spans="1:3" x14ac:dyDescent="0.25">
      <c r="A16" s="4">
        <v>41695</v>
      </c>
      <c r="B16" s="2">
        <v>1033.54</v>
      </c>
      <c r="C16" t="s">
        <v>986</v>
      </c>
    </row>
    <row r="17" spans="3:3" x14ac:dyDescent="0.25">
      <c r="C17" t="s">
        <v>421</v>
      </c>
    </row>
    <row r="18" spans="3:3" x14ac:dyDescent="0.25">
      <c r="C18" t="s">
        <v>987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RowHeight="15.75" x14ac:dyDescent="0.25"/>
  <cols>
    <col min="1" max="1" width="18.125" customWidth="1"/>
    <col min="3" max="3" width="30.8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216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Orgs'!B139</f>
        <v>400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398</v>
      </c>
    </row>
    <row r="8" spans="1:3" x14ac:dyDescent="0.25">
      <c r="A8" s="4" t="s">
        <v>4</v>
      </c>
      <c r="B8" s="2">
        <f>SUM(B5+B6-B7)</f>
        <v>2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41759</v>
      </c>
      <c r="B11">
        <v>17.5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1238</v>
      </c>
    </row>
    <row r="14" spans="1:3" x14ac:dyDescent="0.25">
      <c r="A14" s="4">
        <v>41823</v>
      </c>
      <c r="B14">
        <v>53</v>
      </c>
      <c r="C14" t="s">
        <v>313</v>
      </c>
    </row>
    <row r="15" spans="1:3" x14ac:dyDescent="0.25">
      <c r="C15" t="s">
        <v>314</v>
      </c>
    </row>
    <row r="16" spans="1:3" x14ac:dyDescent="0.25">
      <c r="C16" t="s">
        <v>1238</v>
      </c>
    </row>
    <row r="17" spans="1:3" x14ac:dyDescent="0.25">
      <c r="A17" s="4">
        <v>41823</v>
      </c>
      <c r="B17">
        <v>5</v>
      </c>
      <c r="C17" t="s">
        <v>313</v>
      </c>
    </row>
    <row r="18" spans="1:3" x14ac:dyDescent="0.25">
      <c r="C18" t="s">
        <v>314</v>
      </c>
    </row>
    <row r="19" spans="1:3" x14ac:dyDescent="0.25">
      <c r="C19" t="s">
        <v>1238</v>
      </c>
    </row>
    <row r="20" spans="1:3" x14ac:dyDescent="0.25">
      <c r="A20" s="4">
        <v>41851</v>
      </c>
      <c r="B20">
        <v>50</v>
      </c>
      <c r="C20" t="s">
        <v>313</v>
      </c>
    </row>
    <row r="21" spans="1:3" x14ac:dyDescent="0.25">
      <c r="C21" t="s">
        <v>314</v>
      </c>
    </row>
    <row r="22" spans="1:3" x14ac:dyDescent="0.25">
      <c r="C22" t="s">
        <v>1238</v>
      </c>
    </row>
    <row r="23" spans="1:3" x14ac:dyDescent="0.25">
      <c r="A23" s="4">
        <v>41857</v>
      </c>
      <c r="B23">
        <v>37.5</v>
      </c>
      <c r="C23" t="s">
        <v>313</v>
      </c>
    </row>
    <row r="24" spans="1:3" x14ac:dyDescent="0.25">
      <c r="C24" t="s">
        <v>314</v>
      </c>
    </row>
    <row r="25" spans="1:3" x14ac:dyDescent="0.25">
      <c r="C25" t="s">
        <v>1238</v>
      </c>
    </row>
    <row r="26" spans="1:3" x14ac:dyDescent="0.25">
      <c r="A26" s="4">
        <v>41859</v>
      </c>
      <c r="B26">
        <v>235</v>
      </c>
      <c r="C26" t="s">
        <v>313</v>
      </c>
    </row>
    <row r="27" spans="1:3" x14ac:dyDescent="0.25">
      <c r="C27" t="s">
        <v>314</v>
      </c>
    </row>
    <row r="28" spans="1:3" x14ac:dyDescent="0.25">
      <c r="C28" t="s">
        <v>1238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17.25" customWidth="1"/>
    <col min="3" max="3" width="17.1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217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Orgs'!B140</f>
        <v>250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250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16.25" customWidth="1"/>
    <col min="3" max="3" width="28.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168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Orgs'!B141</f>
        <v>400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266.64</v>
      </c>
    </row>
    <row r="8" spans="1:3" x14ac:dyDescent="0.25">
      <c r="A8" s="4" t="s">
        <v>4</v>
      </c>
      <c r="B8" s="2">
        <f>SUM(B5+B6-B7)</f>
        <v>133.36000000000001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41863</v>
      </c>
      <c r="B11">
        <v>266.64</v>
      </c>
      <c r="C11" t="s">
        <v>1189</v>
      </c>
    </row>
    <row r="12" spans="1:3" x14ac:dyDescent="0.25">
      <c r="C12" t="s">
        <v>323</v>
      </c>
    </row>
    <row r="13" spans="1:3" x14ac:dyDescent="0.25">
      <c r="C13" t="s">
        <v>1535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5.75" x14ac:dyDescent="0.25"/>
  <cols>
    <col min="1" max="1" width="17.375" customWidth="1"/>
    <col min="3" max="3" width="29.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242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Orgs'!B142</f>
        <v>2500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619.9</v>
      </c>
    </row>
    <row r="8" spans="1:3" x14ac:dyDescent="0.25">
      <c r="A8" s="4" t="s">
        <v>4</v>
      </c>
      <c r="B8" s="2">
        <f>SUM(B5+B6-B7)</f>
        <v>1880.1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41572</v>
      </c>
      <c r="B11">
        <v>93.6</v>
      </c>
      <c r="C11" t="s">
        <v>346</v>
      </c>
    </row>
    <row r="12" spans="1:3" x14ac:dyDescent="0.25">
      <c r="C12" t="s">
        <v>314</v>
      </c>
    </row>
    <row r="13" spans="1:3" x14ac:dyDescent="0.25">
      <c r="C13" t="s">
        <v>354</v>
      </c>
    </row>
    <row r="14" spans="1:3" x14ac:dyDescent="0.25">
      <c r="A14" s="4">
        <v>41589</v>
      </c>
      <c r="B14">
        <v>123.6</v>
      </c>
      <c r="C14" t="s">
        <v>346</v>
      </c>
    </row>
    <row r="15" spans="1:3" x14ac:dyDescent="0.25">
      <c r="C15" t="s">
        <v>314</v>
      </c>
    </row>
    <row r="16" spans="1:3" x14ac:dyDescent="0.25">
      <c r="C16" t="s">
        <v>354</v>
      </c>
    </row>
    <row r="17" spans="1:3" x14ac:dyDescent="0.25">
      <c r="A17" s="4">
        <v>41590</v>
      </c>
      <c r="B17">
        <v>64.95</v>
      </c>
      <c r="C17" t="s">
        <v>669</v>
      </c>
    </row>
    <row r="18" spans="1:3" x14ac:dyDescent="0.25">
      <c r="C18" t="s">
        <v>670</v>
      </c>
    </row>
    <row r="19" spans="1:3" x14ac:dyDescent="0.25">
      <c r="C19" t="s">
        <v>671</v>
      </c>
    </row>
    <row r="20" spans="1:3" x14ac:dyDescent="0.25">
      <c r="A20" s="4">
        <v>41759</v>
      </c>
      <c r="B20">
        <v>12.75</v>
      </c>
      <c r="C20" t="s">
        <v>346</v>
      </c>
    </row>
    <row r="21" spans="1:3" x14ac:dyDescent="0.25">
      <c r="C21" t="s">
        <v>314</v>
      </c>
    </row>
    <row r="22" spans="1:3" x14ac:dyDescent="0.25">
      <c r="C22" t="s">
        <v>354</v>
      </c>
    </row>
    <row r="23" spans="1:3" x14ac:dyDescent="0.25">
      <c r="A23" s="4">
        <v>41781</v>
      </c>
      <c r="B23">
        <v>325</v>
      </c>
      <c r="C23" t="s">
        <v>1302</v>
      </c>
    </row>
    <row r="24" spans="1:3" x14ac:dyDescent="0.25">
      <c r="C24" t="s">
        <v>1303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149</v>
      </c>
    </row>
    <row r="5" spans="1:3" x14ac:dyDescent="0.25">
      <c r="A5" s="4" t="s">
        <v>1</v>
      </c>
      <c r="B5" s="2">
        <f>'Total Orgs'!B144</f>
        <v>550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513.44000000000005</v>
      </c>
    </row>
    <row r="8" spans="1:3" x14ac:dyDescent="0.25">
      <c r="A8" s="4" t="s">
        <v>4</v>
      </c>
      <c r="B8" s="2">
        <f>SUM(B5+B6-B7)</f>
        <v>36.559999999999945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41743</v>
      </c>
      <c r="B11" s="2">
        <v>379.44</v>
      </c>
      <c r="C11" t="s">
        <v>1161</v>
      </c>
    </row>
    <row r="12" spans="1:3" x14ac:dyDescent="0.25">
      <c r="C12" t="s">
        <v>1162</v>
      </c>
    </row>
    <row r="13" spans="1:3" x14ac:dyDescent="0.25">
      <c r="C13" t="s">
        <v>1163</v>
      </c>
    </row>
    <row r="14" spans="1:3" x14ac:dyDescent="0.25">
      <c r="C14" t="s">
        <v>1164</v>
      </c>
    </row>
    <row r="15" spans="1:3" x14ac:dyDescent="0.25">
      <c r="C15" t="s">
        <v>1315</v>
      </c>
    </row>
    <row r="16" spans="1:3" x14ac:dyDescent="0.25">
      <c r="A16" s="4">
        <v>41863</v>
      </c>
      <c r="B16" s="2">
        <v>134</v>
      </c>
      <c r="C16" t="s">
        <v>1540</v>
      </c>
    </row>
    <row r="17" spans="3:3" x14ac:dyDescent="0.25">
      <c r="C17" t="s">
        <v>323</v>
      </c>
    </row>
    <row r="18" spans="3:3" x14ac:dyDescent="0.25">
      <c r="C18" t="s">
        <v>1541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92</v>
      </c>
    </row>
    <row r="5" spans="1:3" x14ac:dyDescent="0.25">
      <c r="A5" s="4" t="s">
        <v>1</v>
      </c>
      <c r="B5" s="2">
        <f>'Total Orgs'!B143</f>
        <v>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197.5</v>
      </c>
    </row>
    <row r="8" spans="1:3" x14ac:dyDescent="0.25">
      <c r="A8" s="4" t="s">
        <v>4</v>
      </c>
      <c r="B8" s="2">
        <f>SUM(B5+B6-B7)</f>
        <v>2.5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41859</v>
      </c>
      <c r="B11" s="2">
        <v>197.5</v>
      </c>
      <c r="C11" t="s">
        <v>1198</v>
      </c>
    </row>
    <row r="12" spans="1:3" x14ac:dyDescent="0.25">
      <c r="C12" t="s">
        <v>633</v>
      </c>
    </row>
    <row r="13" spans="1:3" x14ac:dyDescent="0.25">
      <c r="C13" t="s">
        <v>1512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18.25" customWidth="1"/>
    <col min="3" max="3" width="30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219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Orgs'!B145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250</v>
      </c>
    </row>
    <row r="8" spans="1:3" x14ac:dyDescent="0.25">
      <c r="A8" s="4" t="s">
        <v>4</v>
      </c>
      <c r="B8" s="2">
        <f>SUM(B5+B6-B7)</f>
        <v>250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41750</v>
      </c>
      <c r="B11">
        <v>250</v>
      </c>
      <c r="C11" t="s">
        <v>1198</v>
      </c>
    </row>
    <row r="12" spans="1:3" x14ac:dyDescent="0.25">
      <c r="C12" t="s">
        <v>1199</v>
      </c>
    </row>
    <row r="13" spans="1:3" x14ac:dyDescent="0.25">
      <c r="C13" t="s">
        <v>1200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93</v>
      </c>
    </row>
    <row r="5" spans="1:3" x14ac:dyDescent="0.25">
      <c r="A5" s="4" t="s">
        <v>1</v>
      </c>
      <c r="B5" s="2">
        <f>'Total Orgs'!B146</f>
        <v>2600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2600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41592</v>
      </c>
      <c r="B11" s="2">
        <v>1000</v>
      </c>
      <c r="C11" t="s">
        <v>690</v>
      </c>
    </row>
    <row r="12" spans="1:3" x14ac:dyDescent="0.25">
      <c r="C12" t="s">
        <v>421</v>
      </c>
    </row>
    <row r="13" spans="1:3" x14ac:dyDescent="0.25">
      <c r="C13" t="s">
        <v>691</v>
      </c>
    </row>
    <row r="14" spans="1:3" x14ac:dyDescent="0.25">
      <c r="A14" s="4">
        <v>41710</v>
      </c>
      <c r="B14" s="2">
        <v>1600</v>
      </c>
      <c r="C14" t="s">
        <v>1022</v>
      </c>
    </row>
    <row r="15" spans="1:3" x14ac:dyDescent="0.25">
      <c r="C15" t="s">
        <v>1023</v>
      </c>
    </row>
    <row r="16" spans="1:3" x14ac:dyDescent="0.25">
      <c r="C16" t="s">
        <v>787</v>
      </c>
    </row>
    <row r="17" spans="3:3" x14ac:dyDescent="0.25">
      <c r="C17" t="s">
        <v>1024</v>
      </c>
    </row>
    <row r="18" spans="3:3" x14ac:dyDescent="0.25">
      <c r="C18" t="s">
        <v>1025</v>
      </c>
    </row>
    <row r="19" spans="3:3" x14ac:dyDescent="0.25">
      <c r="C19" t="s">
        <v>1174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94</v>
      </c>
    </row>
    <row r="5" spans="1:3" x14ac:dyDescent="0.25">
      <c r="A5" s="4" t="s">
        <v>1</v>
      </c>
      <c r="B5" s="2">
        <f>'Total Orgs'!B147</f>
        <v>6100</v>
      </c>
    </row>
    <row r="6" spans="1:3" x14ac:dyDescent="0.25">
      <c r="A6" s="4" t="s">
        <v>2</v>
      </c>
      <c r="B6" s="2">
        <v>1525</v>
      </c>
    </row>
    <row r="7" spans="1:3" x14ac:dyDescent="0.25">
      <c r="A7" s="4" t="s">
        <v>3</v>
      </c>
      <c r="B7" s="2">
        <f>SUM(B11:B100)</f>
        <v>7625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41590</v>
      </c>
      <c r="B11" s="2">
        <v>2150</v>
      </c>
      <c r="C11" t="s">
        <v>667</v>
      </c>
    </row>
    <row r="12" spans="1:3" x14ac:dyDescent="0.25">
      <c r="C12" t="s">
        <v>421</v>
      </c>
    </row>
    <row r="13" spans="1:3" x14ac:dyDescent="0.25">
      <c r="C13" t="s">
        <v>668</v>
      </c>
    </row>
    <row r="14" spans="1:3" x14ac:dyDescent="0.25">
      <c r="A14" s="4">
        <v>41661</v>
      </c>
      <c r="B14" s="2">
        <v>5475</v>
      </c>
      <c r="C14" t="s">
        <v>820</v>
      </c>
    </row>
    <row r="15" spans="1:3" x14ac:dyDescent="0.25">
      <c r="C15" t="s">
        <v>821</v>
      </c>
    </row>
    <row r="16" spans="1:3" x14ac:dyDescent="0.25">
      <c r="C16" t="s">
        <v>918</v>
      </c>
    </row>
    <row r="17" spans="3:3" x14ac:dyDescent="0.25">
      <c r="C17" t="s">
        <v>822</v>
      </c>
    </row>
    <row r="18" spans="3:3" x14ac:dyDescent="0.25">
      <c r="C18" t="s">
        <v>994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95</v>
      </c>
    </row>
    <row r="5" spans="1:3" x14ac:dyDescent="0.25">
      <c r="A5" s="4" t="s">
        <v>1</v>
      </c>
      <c r="B5" s="2">
        <f>'Total Orgs'!B148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231.44</v>
      </c>
    </row>
    <row r="8" spans="1:3" x14ac:dyDescent="0.25">
      <c r="A8" s="4" t="s">
        <v>4</v>
      </c>
      <c r="B8" s="2">
        <f>SUM(B5+B6-B7)</f>
        <v>68.56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41590</v>
      </c>
      <c r="B11" s="2">
        <v>152.28</v>
      </c>
      <c r="C11" t="s">
        <v>672</v>
      </c>
    </row>
    <row r="12" spans="1:3" x14ac:dyDescent="0.25">
      <c r="C12" t="s">
        <v>673</v>
      </c>
    </row>
    <row r="13" spans="1:3" x14ac:dyDescent="0.25">
      <c r="C13" t="s">
        <v>421</v>
      </c>
    </row>
    <row r="14" spans="1:3" x14ac:dyDescent="0.25">
      <c r="C14" t="s">
        <v>674</v>
      </c>
    </row>
    <row r="15" spans="1:3" x14ac:dyDescent="0.25">
      <c r="A15" s="4">
        <v>41837</v>
      </c>
      <c r="B15" s="2">
        <v>57.28</v>
      </c>
      <c r="C15" t="s">
        <v>1278</v>
      </c>
    </row>
    <row r="16" spans="1:3" x14ac:dyDescent="0.25">
      <c r="C16" t="s">
        <v>421</v>
      </c>
    </row>
    <row r="17" spans="1:3" x14ac:dyDescent="0.25">
      <c r="C17" t="s">
        <v>1411</v>
      </c>
    </row>
    <row r="18" spans="1:3" x14ac:dyDescent="0.25">
      <c r="A18" s="4">
        <v>41863</v>
      </c>
      <c r="B18" s="2">
        <v>21.88</v>
      </c>
      <c r="C18" t="s">
        <v>1278</v>
      </c>
    </row>
    <row r="19" spans="1:3" x14ac:dyDescent="0.25">
      <c r="C19" t="s">
        <v>421</v>
      </c>
    </row>
    <row r="20" spans="1:3" x14ac:dyDescent="0.25">
      <c r="C20" t="s">
        <v>1522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20</v>
      </c>
    </row>
    <row r="5" spans="1:3" x14ac:dyDescent="0.25">
      <c r="A5" s="4" t="s">
        <v>1</v>
      </c>
      <c r="B5" s="2">
        <f>'Total Orgs'!B18</f>
        <v>750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750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96</v>
      </c>
    </row>
    <row r="5" spans="1:3" x14ac:dyDescent="0.25">
      <c r="A5" s="4" t="s">
        <v>1</v>
      </c>
      <c r="B5" s="2">
        <f>'Total Orgs'!B149</f>
        <v>4000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SUM(B11:B106)</f>
        <v>4000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41673</v>
      </c>
      <c r="B11" s="2">
        <v>0</v>
      </c>
      <c r="C11" t="s">
        <v>849</v>
      </c>
    </row>
    <row r="12" spans="1:3" x14ac:dyDescent="0.25">
      <c r="C12" t="s">
        <v>96</v>
      </c>
    </row>
    <row r="13" spans="1:3" x14ac:dyDescent="0.25">
      <c r="C13" t="s">
        <v>367</v>
      </c>
    </row>
    <row r="14" spans="1:3" x14ac:dyDescent="0.25">
      <c r="C14" t="s">
        <v>850</v>
      </c>
    </row>
    <row r="15" spans="1:3" x14ac:dyDescent="0.25">
      <c r="C15" t="s">
        <v>851</v>
      </c>
    </row>
    <row r="16" spans="1:3" x14ac:dyDescent="0.25">
      <c r="C16" t="s">
        <v>919</v>
      </c>
    </row>
    <row r="17" spans="1:3" x14ac:dyDescent="0.25">
      <c r="A17" s="4">
        <v>41682</v>
      </c>
      <c r="B17" s="2">
        <v>425</v>
      </c>
      <c r="C17" t="s">
        <v>922</v>
      </c>
    </row>
    <row r="18" spans="1:3" x14ac:dyDescent="0.25">
      <c r="C18" t="s">
        <v>924</v>
      </c>
    </row>
    <row r="19" spans="1:3" x14ac:dyDescent="0.25">
      <c r="C19" t="s">
        <v>923</v>
      </c>
    </row>
    <row r="20" spans="1:3" x14ac:dyDescent="0.25">
      <c r="A20" s="4">
        <v>41682</v>
      </c>
      <c r="B20" s="2">
        <v>4.4000000000000004</v>
      </c>
      <c r="C20" t="s">
        <v>313</v>
      </c>
    </row>
    <row r="21" spans="1:3" x14ac:dyDescent="0.25">
      <c r="C21" t="s">
        <v>314</v>
      </c>
    </row>
    <row r="22" spans="1:3" x14ac:dyDescent="0.25">
      <c r="C22" t="s">
        <v>354</v>
      </c>
    </row>
    <row r="23" spans="1:3" x14ac:dyDescent="0.25">
      <c r="A23" s="4">
        <v>41682</v>
      </c>
      <c r="B23" s="2">
        <v>96</v>
      </c>
      <c r="C23" t="s">
        <v>313</v>
      </c>
    </row>
    <row r="24" spans="1:3" x14ac:dyDescent="0.25">
      <c r="C24" t="s">
        <v>314</v>
      </c>
    </row>
    <row r="25" spans="1:3" x14ac:dyDescent="0.25">
      <c r="C25" t="s">
        <v>354</v>
      </c>
    </row>
    <row r="26" spans="1:3" x14ac:dyDescent="0.25">
      <c r="A26" s="4">
        <v>41698</v>
      </c>
      <c r="B26" s="2">
        <v>4.4000000000000004</v>
      </c>
      <c r="C26" t="s">
        <v>313</v>
      </c>
    </row>
    <row r="27" spans="1:3" x14ac:dyDescent="0.25">
      <c r="C27" t="s">
        <v>314</v>
      </c>
    </row>
    <row r="28" spans="1:3" x14ac:dyDescent="0.25">
      <c r="C28" t="s">
        <v>354</v>
      </c>
    </row>
    <row r="29" spans="1:3" x14ac:dyDescent="0.25">
      <c r="A29" s="4">
        <v>41698</v>
      </c>
      <c r="B29" s="2">
        <v>96</v>
      </c>
      <c r="C29" t="s">
        <v>313</v>
      </c>
    </row>
    <row r="30" spans="1:3" x14ac:dyDescent="0.25">
      <c r="C30" t="s">
        <v>314</v>
      </c>
    </row>
    <row r="31" spans="1:3" x14ac:dyDescent="0.25">
      <c r="C31" t="s">
        <v>354</v>
      </c>
    </row>
    <row r="32" spans="1:3" x14ac:dyDescent="0.25">
      <c r="A32" s="4">
        <v>41698</v>
      </c>
      <c r="B32" s="2">
        <v>29.6</v>
      </c>
      <c r="C32" t="s">
        <v>313</v>
      </c>
    </row>
    <row r="33" spans="1:3" x14ac:dyDescent="0.25">
      <c r="C33" t="s">
        <v>314</v>
      </c>
    </row>
    <row r="34" spans="1:3" x14ac:dyDescent="0.25">
      <c r="C34" t="s">
        <v>354</v>
      </c>
    </row>
    <row r="35" spans="1:3" x14ac:dyDescent="0.25">
      <c r="A35" s="4">
        <v>41712</v>
      </c>
      <c r="B35" s="2">
        <v>4.4000000000000004</v>
      </c>
      <c r="C35" t="s">
        <v>313</v>
      </c>
    </row>
    <row r="36" spans="1:3" x14ac:dyDescent="0.25">
      <c r="C36" t="s">
        <v>314</v>
      </c>
    </row>
    <row r="37" spans="1:3" x14ac:dyDescent="0.25">
      <c r="C37" t="s">
        <v>354</v>
      </c>
    </row>
    <row r="38" spans="1:3" x14ac:dyDescent="0.25">
      <c r="A38" s="4">
        <v>41738</v>
      </c>
      <c r="B38" s="2">
        <v>4.4000000000000004</v>
      </c>
      <c r="C38" t="s">
        <v>313</v>
      </c>
    </row>
    <row r="39" spans="1:3" x14ac:dyDescent="0.25">
      <c r="C39" t="s">
        <v>314</v>
      </c>
    </row>
    <row r="40" spans="1:3" x14ac:dyDescent="0.25">
      <c r="C40" t="s">
        <v>354</v>
      </c>
    </row>
    <row r="41" spans="1:3" x14ac:dyDescent="0.25">
      <c r="A41" s="4">
        <v>41758</v>
      </c>
      <c r="B41" s="2">
        <v>2463.29</v>
      </c>
      <c r="C41" t="s">
        <v>1227</v>
      </c>
    </row>
    <row r="42" spans="1:3" x14ac:dyDescent="0.25">
      <c r="C42" t="s">
        <v>1228</v>
      </c>
    </row>
    <row r="43" spans="1:3" x14ac:dyDescent="0.25">
      <c r="C43" t="s">
        <v>670</v>
      </c>
    </row>
    <row r="44" spans="1:3" x14ac:dyDescent="0.25">
      <c r="C44" t="s">
        <v>1229</v>
      </c>
    </row>
    <row r="45" spans="1:3" x14ac:dyDescent="0.25">
      <c r="A45" s="4">
        <v>41802</v>
      </c>
      <c r="B45" s="2">
        <v>510</v>
      </c>
      <c r="C45" t="s">
        <v>1343</v>
      </c>
    </row>
    <row r="46" spans="1:3" x14ac:dyDescent="0.25">
      <c r="C46" t="s">
        <v>605</v>
      </c>
    </row>
    <row r="47" spans="1:3" x14ac:dyDescent="0.25">
      <c r="C47" t="s">
        <v>323</v>
      </c>
    </row>
    <row r="48" spans="1:3" x14ac:dyDescent="0.25">
      <c r="C48" t="s">
        <v>1344</v>
      </c>
    </row>
    <row r="49" spans="1:3" x14ac:dyDescent="0.25">
      <c r="A49" s="4">
        <v>41858</v>
      </c>
      <c r="B49" s="2">
        <v>362.51</v>
      </c>
      <c r="C49" t="s">
        <v>1494</v>
      </c>
    </row>
    <row r="50" spans="1:3" x14ac:dyDescent="0.25">
      <c r="C50" t="s">
        <v>670</v>
      </c>
    </row>
    <row r="51" spans="1:3" x14ac:dyDescent="0.25">
      <c r="C51" t="s">
        <v>1500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97</v>
      </c>
    </row>
    <row r="5" spans="1:3" x14ac:dyDescent="0.25">
      <c r="A5" s="4" t="s">
        <v>1</v>
      </c>
      <c r="B5" s="2">
        <f>'Total Orgs'!B150</f>
        <v>2100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2100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41534</v>
      </c>
      <c r="B11" s="2">
        <v>1286.7</v>
      </c>
      <c r="C11" t="s">
        <v>316</v>
      </c>
    </row>
    <row r="12" spans="1:3" x14ac:dyDescent="0.25">
      <c r="C12" t="s">
        <v>289</v>
      </c>
    </row>
    <row r="13" spans="1:3" x14ac:dyDescent="0.25">
      <c r="C13" t="s">
        <v>317</v>
      </c>
    </row>
    <row r="14" spans="1:3" x14ac:dyDescent="0.25">
      <c r="C14" t="s">
        <v>318</v>
      </c>
    </row>
    <row r="15" spans="1:3" x14ac:dyDescent="0.25">
      <c r="C15" t="s">
        <v>319</v>
      </c>
    </row>
    <row r="16" spans="1:3" x14ac:dyDescent="0.25">
      <c r="C16" t="s">
        <v>613</v>
      </c>
    </row>
    <row r="17" spans="1:3" x14ac:dyDescent="0.25">
      <c r="A17" s="4">
        <v>41695</v>
      </c>
      <c r="B17" s="2">
        <v>813.3</v>
      </c>
      <c r="C17" t="s">
        <v>983</v>
      </c>
    </row>
    <row r="18" spans="1:3" x14ac:dyDescent="0.25">
      <c r="C18" t="s">
        <v>778</v>
      </c>
    </row>
    <row r="19" spans="1:3" x14ac:dyDescent="0.25">
      <c r="C19" t="s">
        <v>984</v>
      </c>
    </row>
    <row r="20" spans="1:3" x14ac:dyDescent="0.25">
      <c r="C20" t="s">
        <v>985</v>
      </c>
    </row>
    <row r="21" spans="1:3" x14ac:dyDescent="0.25">
      <c r="C21" t="s">
        <v>1243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.75" x14ac:dyDescent="0.25"/>
  <cols>
    <col min="1" max="1" width="21.5" customWidth="1"/>
    <col min="3" max="3" width="18.6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220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Orgs'!B151</f>
        <v>400</v>
      </c>
    </row>
    <row r="6" spans="1:3" x14ac:dyDescent="0.25">
      <c r="A6" s="4" t="s">
        <v>2</v>
      </c>
      <c r="B6" s="2"/>
    </row>
    <row r="7" spans="1:3" x14ac:dyDescent="0.25">
      <c r="A7" s="4" t="s">
        <v>760</v>
      </c>
      <c r="B7" s="2">
        <v>-133.19999999999999</v>
      </c>
      <c r="C7" t="s">
        <v>770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SUM(B5+B6+B7-B8)</f>
        <v>266.8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98</v>
      </c>
    </row>
    <row r="5" spans="1:3" x14ac:dyDescent="0.25">
      <c r="A5" s="4" t="s">
        <v>1</v>
      </c>
      <c r="B5" s="2">
        <f>'Total Orgs'!B152</f>
        <v>2100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2100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41577</v>
      </c>
      <c r="B11" s="2">
        <v>60</v>
      </c>
      <c r="C11" t="s">
        <v>635</v>
      </c>
    </row>
    <row r="12" spans="1:3" x14ac:dyDescent="0.25">
      <c r="C12" t="s">
        <v>633</v>
      </c>
    </row>
    <row r="13" spans="1:3" x14ac:dyDescent="0.25">
      <c r="C13" t="s">
        <v>637</v>
      </c>
    </row>
    <row r="14" spans="1:3" x14ac:dyDescent="0.25">
      <c r="A14" s="4">
        <v>41592</v>
      </c>
      <c r="B14" s="2">
        <v>350.04</v>
      </c>
      <c r="C14" t="s">
        <v>703</v>
      </c>
    </row>
    <row r="15" spans="1:3" x14ac:dyDescent="0.25">
      <c r="C15" t="s">
        <v>704</v>
      </c>
    </row>
    <row r="16" spans="1:3" x14ac:dyDescent="0.25">
      <c r="C16" t="s">
        <v>619</v>
      </c>
    </row>
    <row r="17" spans="1:3" x14ac:dyDescent="0.25">
      <c r="C17" t="s">
        <v>705</v>
      </c>
    </row>
    <row r="18" spans="1:3" x14ac:dyDescent="0.25">
      <c r="C18" t="s">
        <v>747</v>
      </c>
    </row>
    <row r="19" spans="1:3" x14ac:dyDescent="0.25">
      <c r="A19" s="4">
        <v>41698</v>
      </c>
      <c r="B19" s="2">
        <v>553.67999999999995</v>
      </c>
      <c r="C19" t="s">
        <v>989</v>
      </c>
    </row>
    <row r="20" spans="1:3" x14ac:dyDescent="0.25">
      <c r="C20" t="s">
        <v>633</v>
      </c>
    </row>
    <row r="21" spans="1:3" x14ac:dyDescent="0.25">
      <c r="C21" t="s">
        <v>990</v>
      </c>
    </row>
    <row r="22" spans="1:3" x14ac:dyDescent="0.25">
      <c r="A22" s="4">
        <v>41817</v>
      </c>
      <c r="B22" s="2">
        <v>110</v>
      </c>
      <c r="C22" t="s">
        <v>1357</v>
      </c>
    </row>
    <row r="23" spans="1:3" x14ac:dyDescent="0.25">
      <c r="C23" t="s">
        <v>633</v>
      </c>
    </row>
    <row r="24" spans="1:3" x14ac:dyDescent="0.25">
      <c r="C24" t="s">
        <v>1358</v>
      </c>
    </row>
    <row r="25" spans="1:3" x14ac:dyDescent="0.25">
      <c r="A25" s="4">
        <v>41817</v>
      </c>
      <c r="B25" s="2">
        <v>365</v>
      </c>
      <c r="C25" t="s">
        <v>1359</v>
      </c>
    </row>
    <row r="26" spans="1:3" x14ac:dyDescent="0.25">
      <c r="C26" t="s">
        <v>633</v>
      </c>
    </row>
    <row r="27" spans="1:3" x14ac:dyDescent="0.25">
      <c r="C27" t="s">
        <v>1360</v>
      </c>
    </row>
    <row r="28" spans="1:3" x14ac:dyDescent="0.25">
      <c r="A28" s="4">
        <v>41850</v>
      </c>
      <c r="B28" s="2">
        <v>377</v>
      </c>
      <c r="C28" t="s">
        <v>1447</v>
      </c>
    </row>
    <row r="29" spans="1:3" x14ac:dyDescent="0.25">
      <c r="C29" t="s">
        <v>633</v>
      </c>
    </row>
    <row r="30" spans="1:3" x14ac:dyDescent="0.25">
      <c r="C30" t="s">
        <v>1448</v>
      </c>
    </row>
    <row r="31" spans="1:3" x14ac:dyDescent="0.25">
      <c r="A31" s="4">
        <v>41851</v>
      </c>
      <c r="B31" s="2">
        <v>284.27999999999997</v>
      </c>
      <c r="C31" t="s">
        <v>346</v>
      </c>
    </row>
    <row r="32" spans="1:3" x14ac:dyDescent="0.25">
      <c r="C32" t="s">
        <v>1456</v>
      </c>
    </row>
    <row r="33" spans="3:3" x14ac:dyDescent="0.25">
      <c r="C33" t="s">
        <v>315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99</v>
      </c>
    </row>
    <row r="5" spans="1:3" x14ac:dyDescent="0.25">
      <c r="A5" s="4" t="s">
        <v>1</v>
      </c>
      <c r="B5" s="2">
        <f>'Total Orgs'!B153</f>
        <v>10100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9910.41</v>
      </c>
    </row>
    <row r="8" spans="1:3" x14ac:dyDescent="0.25">
      <c r="A8" s="4" t="s">
        <v>4</v>
      </c>
      <c r="B8" s="2">
        <f>SUM(B5+B6-B7)</f>
        <v>189.59000000000015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41536</v>
      </c>
      <c r="B11" s="2">
        <v>2300.85</v>
      </c>
      <c r="C11" t="s">
        <v>310</v>
      </c>
    </row>
    <row r="12" spans="1:3" x14ac:dyDescent="0.25">
      <c r="C12" t="s">
        <v>272</v>
      </c>
    </row>
    <row r="13" spans="1:3" x14ac:dyDescent="0.25">
      <c r="C13" t="s">
        <v>311</v>
      </c>
    </row>
    <row r="14" spans="1:3" x14ac:dyDescent="0.25">
      <c r="C14" t="s">
        <v>312</v>
      </c>
    </row>
    <row r="15" spans="1:3" x14ac:dyDescent="0.25">
      <c r="C15" t="s">
        <v>395</v>
      </c>
    </row>
    <row r="16" spans="1:3" x14ac:dyDescent="0.25">
      <c r="A16" s="4">
        <v>41690</v>
      </c>
      <c r="B16" s="2">
        <v>3802.55</v>
      </c>
      <c r="C16" t="s">
        <v>964</v>
      </c>
    </row>
    <row r="17" spans="1:3" x14ac:dyDescent="0.25">
      <c r="C17" t="s">
        <v>965</v>
      </c>
    </row>
    <row r="18" spans="1:3" x14ac:dyDescent="0.25">
      <c r="C18" t="s">
        <v>966</v>
      </c>
    </row>
    <row r="19" spans="1:3" x14ac:dyDescent="0.25">
      <c r="C19" t="s">
        <v>367</v>
      </c>
    </row>
    <row r="20" spans="1:3" x14ac:dyDescent="0.25">
      <c r="C20" t="s">
        <v>967</v>
      </c>
    </row>
    <row r="21" spans="1:3" x14ac:dyDescent="0.25">
      <c r="C21" t="s">
        <v>968</v>
      </c>
    </row>
    <row r="22" spans="1:3" x14ac:dyDescent="0.25">
      <c r="C22" t="s">
        <v>1150</v>
      </c>
    </row>
    <row r="23" spans="1:3" x14ac:dyDescent="0.25">
      <c r="A23" s="4">
        <v>41761</v>
      </c>
      <c r="B23" s="2">
        <v>791.24</v>
      </c>
      <c r="C23" t="s">
        <v>1255</v>
      </c>
    </row>
    <row r="24" spans="1:3" x14ac:dyDescent="0.25">
      <c r="C24" t="s">
        <v>633</v>
      </c>
    </row>
    <row r="25" spans="1:3" x14ac:dyDescent="0.25">
      <c r="C25" t="s">
        <v>1256</v>
      </c>
    </row>
    <row r="26" spans="1:3" x14ac:dyDescent="0.25">
      <c r="A26" s="4">
        <v>41802</v>
      </c>
      <c r="B26" s="2">
        <v>725</v>
      </c>
      <c r="C26" t="s">
        <v>1255</v>
      </c>
    </row>
    <row r="27" spans="1:3" x14ac:dyDescent="0.25">
      <c r="C27" t="s">
        <v>633</v>
      </c>
    </row>
    <row r="28" spans="1:3" x14ac:dyDescent="0.25">
      <c r="C28" t="s">
        <v>1340</v>
      </c>
    </row>
    <row r="29" spans="1:3" x14ac:dyDescent="0.25">
      <c r="A29" s="4">
        <v>41837</v>
      </c>
      <c r="B29" s="2">
        <v>512.91999999999996</v>
      </c>
      <c r="C29" t="s">
        <v>1397</v>
      </c>
    </row>
    <row r="30" spans="1:3" x14ac:dyDescent="0.25">
      <c r="C30" t="s">
        <v>304</v>
      </c>
    </row>
    <row r="31" spans="1:3" x14ac:dyDescent="0.25">
      <c r="C31" t="s">
        <v>1398</v>
      </c>
    </row>
    <row r="32" spans="1:3" x14ac:dyDescent="0.25">
      <c r="C32" t="s">
        <v>1399</v>
      </c>
    </row>
    <row r="33" spans="1:3" x14ac:dyDescent="0.25">
      <c r="C33" t="s">
        <v>1434</v>
      </c>
    </row>
    <row r="34" spans="1:3" x14ac:dyDescent="0.25">
      <c r="A34" s="4">
        <v>41849</v>
      </c>
      <c r="B34" s="2">
        <v>1650.87</v>
      </c>
      <c r="C34" t="s">
        <v>1435</v>
      </c>
    </row>
    <row r="35" spans="1:3" x14ac:dyDescent="0.25">
      <c r="C35" t="s">
        <v>323</v>
      </c>
    </row>
    <row r="36" spans="1:3" x14ac:dyDescent="0.25">
      <c r="C36" t="s">
        <v>1436</v>
      </c>
    </row>
    <row r="37" spans="1:3" x14ac:dyDescent="0.25">
      <c r="A37" s="4">
        <v>41849</v>
      </c>
      <c r="B37" s="2">
        <v>126.98</v>
      </c>
      <c r="C37" t="s">
        <v>1437</v>
      </c>
    </row>
    <row r="38" spans="1:3" x14ac:dyDescent="0.25">
      <c r="C38" t="s">
        <v>323</v>
      </c>
    </row>
    <row r="39" spans="1:3" x14ac:dyDescent="0.25">
      <c r="C39" t="s">
        <v>1438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100</v>
      </c>
    </row>
    <row r="5" spans="1:3" x14ac:dyDescent="0.25">
      <c r="A5" s="4" t="s">
        <v>1</v>
      </c>
      <c r="B5" s="2">
        <f>'Total Orgs'!B154</f>
        <v>1388.2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261.25</v>
      </c>
    </row>
    <row r="8" spans="1:3" x14ac:dyDescent="0.25">
      <c r="A8" s="4" t="s">
        <v>4</v>
      </c>
      <c r="B8" s="2">
        <f>SUM(B5+B6-B7)</f>
        <v>1126.95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41604</v>
      </c>
      <c r="B11" s="2">
        <v>261.25</v>
      </c>
      <c r="C11" t="s">
        <v>750</v>
      </c>
    </row>
    <row r="12" spans="1:3" x14ac:dyDescent="0.25">
      <c r="C12" t="s">
        <v>421</v>
      </c>
    </row>
    <row r="13" spans="1:3" x14ac:dyDescent="0.25">
      <c r="C13" t="s">
        <v>751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101</v>
      </c>
    </row>
    <row r="5" spans="1:3" x14ac:dyDescent="0.25">
      <c r="A5" s="4" t="s">
        <v>1</v>
      </c>
      <c r="B5" s="2">
        <f>'Total Orgs'!B155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292.60000000000002</v>
      </c>
    </row>
    <row r="8" spans="1:3" x14ac:dyDescent="0.25">
      <c r="A8" s="4" t="s">
        <v>4</v>
      </c>
      <c r="B8" s="2">
        <f>SUM(B5+B6-B7)</f>
        <v>107.39999999999998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41759</v>
      </c>
      <c r="B11" s="2">
        <v>6.6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315</v>
      </c>
    </row>
    <row r="14" spans="1:3" x14ac:dyDescent="0.25">
      <c r="A14" s="4">
        <v>41771</v>
      </c>
      <c r="B14" s="2">
        <v>286</v>
      </c>
      <c r="C14" t="s">
        <v>1276</v>
      </c>
    </row>
    <row r="15" spans="1:3" x14ac:dyDescent="0.25">
      <c r="C15" t="s">
        <v>323</v>
      </c>
    </row>
    <row r="16" spans="1:3" x14ac:dyDescent="0.25">
      <c r="C16" t="s">
        <v>1277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102</v>
      </c>
    </row>
    <row r="5" spans="1:3" x14ac:dyDescent="0.25">
      <c r="A5" s="4" t="s">
        <v>1</v>
      </c>
      <c r="B5" s="2">
        <f>'Total Orgs'!B156</f>
        <v>1300</v>
      </c>
    </row>
    <row r="6" spans="1:3" x14ac:dyDescent="0.25">
      <c r="A6" s="4" t="s">
        <v>2</v>
      </c>
      <c r="B6" s="2">
        <v>325</v>
      </c>
    </row>
    <row r="7" spans="1:3" x14ac:dyDescent="0.25">
      <c r="A7" s="4" t="s">
        <v>3</v>
      </c>
      <c r="B7" s="2">
        <f>SUM(B11:B103)</f>
        <v>1625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41750</v>
      </c>
      <c r="B11" s="2">
        <v>1445.61</v>
      </c>
      <c r="C11" t="s">
        <v>1193</v>
      </c>
    </row>
    <row r="12" spans="1:3" x14ac:dyDescent="0.25">
      <c r="C12" t="s">
        <v>323</v>
      </c>
    </row>
    <row r="13" spans="1:3" x14ac:dyDescent="0.25">
      <c r="C13" t="s">
        <v>1196</v>
      </c>
    </row>
    <row r="14" spans="1:3" x14ac:dyDescent="0.25">
      <c r="A14" s="4">
        <v>41750</v>
      </c>
      <c r="B14" s="2">
        <v>179.39</v>
      </c>
      <c r="C14" t="s">
        <v>1194</v>
      </c>
    </row>
    <row r="15" spans="1:3" x14ac:dyDescent="0.25">
      <c r="C15" t="s">
        <v>1195</v>
      </c>
    </row>
    <row r="16" spans="1:3" x14ac:dyDescent="0.25">
      <c r="C16" t="s">
        <v>421</v>
      </c>
    </row>
    <row r="17" spans="3:3" x14ac:dyDescent="0.25">
      <c r="C17" t="s">
        <v>1197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 t="str">
        <f>'Total Orgs'!A1</f>
        <v>Budget 2013-14</v>
      </c>
    </row>
    <row r="2" spans="1:4" x14ac:dyDescent="0.25">
      <c r="A2" s="5"/>
    </row>
    <row r="3" spans="1:4" x14ac:dyDescent="0.25">
      <c r="A3" s="6" t="s">
        <v>103</v>
      </c>
    </row>
    <row r="5" spans="1:4" x14ac:dyDescent="0.25">
      <c r="A5" s="4" t="s">
        <v>1</v>
      </c>
      <c r="B5" s="2">
        <f>'Total Orgs'!B157</f>
        <v>3400</v>
      </c>
    </row>
    <row r="6" spans="1:4" x14ac:dyDescent="0.25">
      <c r="A6" s="4" t="s">
        <v>2</v>
      </c>
      <c r="B6" s="2">
        <v>845.21</v>
      </c>
    </row>
    <row r="7" spans="1:4" x14ac:dyDescent="0.25">
      <c r="A7" s="4" t="s">
        <v>3</v>
      </c>
      <c r="B7" s="2">
        <f>SUM(B11:B101)</f>
        <v>4175.74</v>
      </c>
    </row>
    <row r="8" spans="1:4" x14ac:dyDescent="0.25">
      <c r="A8" s="4" t="s">
        <v>4</v>
      </c>
      <c r="B8" s="2">
        <f>SUM(B5+B6-B7)</f>
        <v>69.470000000000255</v>
      </c>
    </row>
    <row r="10" spans="1:4" s="1" customFormat="1" x14ac:dyDescent="0.25">
      <c r="A10" s="7" t="s">
        <v>5</v>
      </c>
      <c r="B10" s="3" t="s">
        <v>6</v>
      </c>
      <c r="C10" s="1" t="s">
        <v>7</v>
      </c>
    </row>
    <row r="11" spans="1:4" x14ac:dyDescent="0.25">
      <c r="A11" s="4">
        <v>41666</v>
      </c>
      <c r="B11" s="2">
        <v>46.55</v>
      </c>
      <c r="C11" t="s">
        <v>313</v>
      </c>
    </row>
    <row r="12" spans="1:4" x14ac:dyDescent="0.25">
      <c r="C12" t="s">
        <v>314</v>
      </c>
      <c r="D12" t="s">
        <v>833</v>
      </c>
    </row>
    <row r="13" spans="1:4" x14ac:dyDescent="0.25">
      <c r="C13" t="s">
        <v>315</v>
      </c>
    </row>
    <row r="14" spans="1:4" x14ac:dyDescent="0.25">
      <c r="A14" s="4">
        <v>41716</v>
      </c>
      <c r="B14" s="2">
        <v>2581.19</v>
      </c>
      <c r="C14" t="s">
        <v>1053</v>
      </c>
    </row>
    <row r="15" spans="1:4" x14ac:dyDescent="0.25">
      <c r="C15" t="s">
        <v>1054</v>
      </c>
    </row>
    <row r="16" spans="1:4" x14ac:dyDescent="0.25">
      <c r="C16" t="s">
        <v>1055</v>
      </c>
    </row>
    <row r="17" spans="1:3" x14ac:dyDescent="0.25">
      <c r="C17" t="s">
        <v>1056</v>
      </c>
    </row>
    <row r="18" spans="1:3" x14ac:dyDescent="0.25">
      <c r="C18" t="s">
        <v>1262</v>
      </c>
    </row>
    <row r="19" spans="1:3" x14ac:dyDescent="0.25">
      <c r="A19" s="4">
        <v>41722</v>
      </c>
      <c r="B19" s="2">
        <v>1548</v>
      </c>
      <c r="C19" t="s">
        <v>1084</v>
      </c>
    </row>
    <row r="20" spans="1:3" x14ac:dyDescent="0.25">
      <c r="C20" t="s">
        <v>323</v>
      </c>
    </row>
    <row r="21" spans="1:3" x14ac:dyDescent="0.25">
      <c r="C21" t="s">
        <v>1085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104</v>
      </c>
    </row>
    <row r="5" spans="1:3" x14ac:dyDescent="0.25">
      <c r="A5" s="4" t="s">
        <v>1</v>
      </c>
      <c r="B5" s="2">
        <f>'Total Orgs'!B158</f>
        <v>150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150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41732</v>
      </c>
      <c r="B11" s="2">
        <v>90.95</v>
      </c>
      <c r="C11" t="s">
        <v>1126</v>
      </c>
    </row>
    <row r="12" spans="1:3" x14ac:dyDescent="0.25">
      <c r="C12" t="s">
        <v>323</v>
      </c>
    </row>
    <row r="13" spans="1:3" x14ac:dyDescent="0.25">
      <c r="C13" t="s">
        <v>1127</v>
      </c>
    </row>
    <row r="14" spans="1:3" x14ac:dyDescent="0.25">
      <c r="A14" s="4">
        <v>41844</v>
      </c>
      <c r="B14" s="2">
        <v>-90.95</v>
      </c>
      <c r="C14" t="s">
        <v>1419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21" customWidth="1"/>
    <col min="3" max="3" width="14.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229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Orgs'!B5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105</v>
      </c>
    </row>
    <row r="5" spans="1:3" x14ac:dyDescent="0.25">
      <c r="A5" s="4" t="s">
        <v>1</v>
      </c>
      <c r="B5" s="2">
        <f>'Total Orgs'!B159</f>
        <v>200</v>
      </c>
    </row>
    <row r="6" spans="1:3" x14ac:dyDescent="0.25">
      <c r="A6" s="4" t="s">
        <v>2</v>
      </c>
      <c r="B6" s="2">
        <v>50</v>
      </c>
    </row>
    <row r="7" spans="1:3" x14ac:dyDescent="0.25">
      <c r="A7" s="4" t="s">
        <v>3</v>
      </c>
      <c r="B7" s="2">
        <f>SUM(B11:B100)</f>
        <v>200</v>
      </c>
    </row>
    <row r="8" spans="1:3" x14ac:dyDescent="0.25">
      <c r="A8" s="4" t="s">
        <v>4</v>
      </c>
      <c r="B8" s="2">
        <f>SUM(B5+B6-B7)</f>
        <v>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41695</v>
      </c>
      <c r="B11" s="2">
        <v>200</v>
      </c>
      <c r="C11" t="s">
        <v>597</v>
      </c>
    </row>
    <row r="12" spans="1:3" x14ac:dyDescent="0.25">
      <c r="C12" t="s">
        <v>421</v>
      </c>
    </row>
    <row r="13" spans="1:3" x14ac:dyDescent="0.25">
      <c r="C13" t="s">
        <v>988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106</v>
      </c>
    </row>
    <row r="5" spans="1:3" x14ac:dyDescent="0.25">
      <c r="A5" s="4" t="s">
        <v>1</v>
      </c>
      <c r="B5" s="2">
        <f>'Total Orgs'!B160</f>
        <v>295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295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41570</v>
      </c>
      <c r="B11" s="2">
        <v>196.65</v>
      </c>
      <c r="C11" t="s">
        <v>581</v>
      </c>
    </row>
    <row r="12" spans="1:3" x14ac:dyDescent="0.25">
      <c r="C12" t="s">
        <v>582</v>
      </c>
    </row>
    <row r="13" spans="1:3" x14ac:dyDescent="0.25">
      <c r="C13" t="s">
        <v>368</v>
      </c>
    </row>
    <row r="14" spans="1:3" x14ac:dyDescent="0.25">
      <c r="C14" t="s">
        <v>583</v>
      </c>
    </row>
    <row r="15" spans="1:3" x14ac:dyDescent="0.25">
      <c r="C15" t="s">
        <v>726</v>
      </c>
    </row>
    <row r="16" spans="1:3" x14ac:dyDescent="0.25">
      <c r="A16" s="4">
        <v>41716</v>
      </c>
      <c r="B16" s="2">
        <v>98.35</v>
      </c>
      <c r="C16" t="s">
        <v>1047</v>
      </c>
    </row>
    <row r="17" spans="3:3" x14ac:dyDescent="0.25">
      <c r="C17" t="s">
        <v>787</v>
      </c>
    </row>
    <row r="18" spans="3:3" x14ac:dyDescent="0.25">
      <c r="C18" t="s">
        <v>1048</v>
      </c>
    </row>
    <row r="19" spans="3:3" x14ac:dyDescent="0.25">
      <c r="C19" t="s">
        <v>1049</v>
      </c>
    </row>
    <row r="20" spans="3:3" x14ac:dyDescent="0.25">
      <c r="C20" t="s">
        <v>1186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107</v>
      </c>
    </row>
    <row r="5" spans="1:3" x14ac:dyDescent="0.25">
      <c r="A5" s="4" t="s">
        <v>1</v>
      </c>
      <c r="B5" s="2">
        <f>'Total Orgs'!B161</f>
        <v>350</v>
      </c>
    </row>
    <row r="6" spans="1:3" x14ac:dyDescent="0.25">
      <c r="A6" s="4" t="s">
        <v>2</v>
      </c>
    </row>
    <row r="7" spans="1:3" x14ac:dyDescent="0.25">
      <c r="A7" s="4" t="s">
        <v>760</v>
      </c>
      <c r="B7" s="2">
        <v>-116.55</v>
      </c>
      <c r="C7" t="s">
        <v>771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233.45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108</v>
      </c>
    </row>
    <row r="5" spans="1:3" x14ac:dyDescent="0.25">
      <c r="A5" s="4" t="s">
        <v>1</v>
      </c>
      <c r="B5" s="2">
        <f>'Total Orgs'!B165</f>
        <v>1800</v>
      </c>
    </row>
    <row r="6" spans="1:3" x14ac:dyDescent="0.25">
      <c r="A6" s="4" t="s">
        <v>2</v>
      </c>
      <c r="B6" s="2">
        <v>450</v>
      </c>
    </row>
    <row r="7" spans="1:3" x14ac:dyDescent="0.25">
      <c r="A7" s="4" t="s">
        <v>3</v>
      </c>
      <c r="B7" s="2">
        <f>SUM(B11:B112)</f>
        <v>2250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41570</v>
      </c>
      <c r="B11" s="2">
        <v>1800</v>
      </c>
      <c r="C11" t="s">
        <v>584</v>
      </c>
    </row>
    <row r="12" spans="1:3" x14ac:dyDescent="0.25">
      <c r="C12" t="s">
        <v>585</v>
      </c>
    </row>
    <row r="13" spans="1:3" x14ac:dyDescent="0.25">
      <c r="C13" t="s">
        <v>586</v>
      </c>
    </row>
    <row r="14" spans="1:3" x14ac:dyDescent="0.25">
      <c r="C14" t="s">
        <v>587</v>
      </c>
    </row>
    <row r="15" spans="1:3" x14ac:dyDescent="0.25">
      <c r="C15" t="s">
        <v>810</v>
      </c>
    </row>
    <row r="16" spans="1:3" x14ac:dyDescent="0.25">
      <c r="C16" t="s">
        <v>731</v>
      </c>
    </row>
    <row r="17" spans="1:3" x14ac:dyDescent="0.25">
      <c r="A17" s="4">
        <v>41716</v>
      </c>
      <c r="B17" s="2">
        <v>450</v>
      </c>
      <c r="C17" t="s">
        <v>1042</v>
      </c>
    </row>
    <row r="18" spans="1:3" x14ac:dyDescent="0.25">
      <c r="C18" t="s">
        <v>304</v>
      </c>
    </row>
    <row r="19" spans="1:3" x14ac:dyDescent="0.25">
      <c r="C19" t="s">
        <v>1043</v>
      </c>
    </row>
    <row r="20" spans="1:3" x14ac:dyDescent="0.25">
      <c r="C20" s="18" t="s">
        <v>1083</v>
      </c>
    </row>
    <row r="21" spans="1:3" x14ac:dyDescent="0.25">
      <c r="C21" s="18" t="s">
        <v>1185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.75" x14ac:dyDescent="0.25"/>
  <cols>
    <col min="1" max="1" width="19.625" customWidth="1"/>
    <col min="3" max="3" width="18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178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Orgs'!B166</f>
        <v>400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760</v>
      </c>
      <c r="B7" s="2">
        <v>-133.19999999999999</v>
      </c>
      <c r="C7" t="s">
        <v>773</v>
      </c>
    </row>
    <row r="8" spans="1:3" x14ac:dyDescent="0.25">
      <c r="A8" s="4" t="s">
        <v>3</v>
      </c>
      <c r="B8" s="2">
        <f>SUM(B12:B113)</f>
        <v>0</v>
      </c>
    </row>
    <row r="9" spans="1:3" x14ac:dyDescent="0.25">
      <c r="A9" s="4" t="s">
        <v>4</v>
      </c>
      <c r="B9" s="2">
        <f>SUM(B5+B6+B7-B8)</f>
        <v>266.8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27" customWidth="1"/>
  </cols>
  <sheetData>
    <row r="1" spans="1:3" x14ac:dyDescent="0.25">
      <c r="A1" s="5" t="s">
        <v>0</v>
      </c>
      <c r="C1" s="29" t="str">
        <f>'Total Orgs'!A1</f>
        <v>Budget 2013-14</v>
      </c>
    </row>
    <row r="2" spans="1:3" x14ac:dyDescent="0.25">
      <c r="A2" s="5"/>
    </row>
    <row r="3" spans="1:3" x14ac:dyDescent="0.25">
      <c r="A3" s="6" t="s">
        <v>109</v>
      </c>
    </row>
    <row r="5" spans="1:3" x14ac:dyDescent="0.25">
      <c r="A5" s="4" t="s">
        <v>1</v>
      </c>
      <c r="B5" s="2">
        <f>'Total Orgs'!B167</f>
        <v>5600</v>
      </c>
    </row>
    <row r="6" spans="1:3" x14ac:dyDescent="0.25">
      <c r="A6" s="4" t="s">
        <v>2</v>
      </c>
      <c r="B6" s="2">
        <v>1400</v>
      </c>
    </row>
    <row r="7" spans="1:3" x14ac:dyDescent="0.25">
      <c r="A7" s="4" t="s">
        <v>3</v>
      </c>
      <c r="B7" s="2">
        <f>SUM(B11:B105)</f>
        <v>6990.06</v>
      </c>
    </row>
    <row r="8" spans="1:3" x14ac:dyDescent="0.25">
      <c r="A8" s="4" t="s">
        <v>4</v>
      </c>
      <c r="B8" s="2">
        <f>SUM(B5+B6-B7)</f>
        <v>9.9399999999995998</v>
      </c>
    </row>
    <row r="10" spans="1:3" s="1" customFormat="1" x14ac:dyDescent="0.25">
      <c r="A10" s="7" t="s">
        <v>5</v>
      </c>
      <c r="B10" s="3" t="s">
        <v>6</v>
      </c>
      <c r="C10" s="29" t="s">
        <v>7</v>
      </c>
    </row>
    <row r="11" spans="1:3" x14ac:dyDescent="0.25">
      <c r="A11" s="4">
        <v>41535</v>
      </c>
      <c r="B11" s="2">
        <v>1430.23</v>
      </c>
      <c r="C11" s="27" t="s">
        <v>328</v>
      </c>
    </row>
    <row r="12" spans="1:3" x14ac:dyDescent="0.25">
      <c r="C12" s="27" t="s">
        <v>329</v>
      </c>
    </row>
    <row r="13" spans="1:3" x14ac:dyDescent="0.25">
      <c r="C13" s="27" t="s">
        <v>330</v>
      </c>
    </row>
    <row r="14" spans="1:3" x14ac:dyDescent="0.25">
      <c r="C14" s="27" t="s">
        <v>331</v>
      </c>
    </row>
    <row r="15" spans="1:3" x14ac:dyDescent="0.25">
      <c r="C15" s="28" t="s">
        <v>332</v>
      </c>
    </row>
    <row r="16" spans="1:3" x14ac:dyDescent="0.25">
      <c r="C16" s="28" t="s">
        <v>348</v>
      </c>
    </row>
    <row r="17" spans="1:3" x14ac:dyDescent="0.25">
      <c r="A17" s="4">
        <v>41540</v>
      </c>
      <c r="B17" s="2">
        <v>614.65</v>
      </c>
      <c r="C17" s="27" t="s">
        <v>336</v>
      </c>
    </row>
    <row r="18" spans="1:3" x14ac:dyDescent="0.25">
      <c r="C18" s="27" t="s">
        <v>329</v>
      </c>
    </row>
    <row r="19" spans="1:3" x14ac:dyDescent="0.25">
      <c r="C19" s="27" t="s">
        <v>337</v>
      </c>
    </row>
    <row r="20" spans="1:3" x14ac:dyDescent="0.25">
      <c r="A20" s="31"/>
      <c r="B20" s="32"/>
      <c r="C20" s="33" t="s">
        <v>338</v>
      </c>
    </row>
    <row r="21" spans="1:3" x14ac:dyDescent="0.25">
      <c r="C21" s="27" t="s">
        <v>339</v>
      </c>
    </row>
    <row r="22" spans="1:3" x14ac:dyDescent="0.25">
      <c r="C22" s="27" t="s">
        <v>495</v>
      </c>
    </row>
    <row r="23" spans="1:3" x14ac:dyDescent="0.25">
      <c r="A23" s="4">
        <v>41562</v>
      </c>
      <c r="B23" s="2">
        <v>144.97999999999999</v>
      </c>
      <c r="C23" s="27" t="s">
        <v>415</v>
      </c>
    </row>
    <row r="24" spans="1:3" x14ac:dyDescent="0.25">
      <c r="C24" s="27" t="s">
        <v>416</v>
      </c>
    </row>
    <row r="25" spans="1:3" x14ac:dyDescent="0.25">
      <c r="C25" s="57">
        <v>41567</v>
      </c>
    </row>
    <row r="26" spans="1:3" x14ac:dyDescent="0.25">
      <c r="C26" s="27" t="s">
        <v>417</v>
      </c>
    </row>
    <row r="27" spans="1:3" x14ac:dyDescent="0.25">
      <c r="C27" s="27" t="s">
        <v>613</v>
      </c>
    </row>
    <row r="28" spans="1:3" x14ac:dyDescent="0.25">
      <c r="A28" s="4">
        <v>41562</v>
      </c>
      <c r="B28" s="2">
        <v>637.6</v>
      </c>
      <c r="C28" s="27" t="s">
        <v>418</v>
      </c>
    </row>
    <row r="29" spans="1:3" x14ac:dyDescent="0.25">
      <c r="C29" s="27" t="s">
        <v>416</v>
      </c>
    </row>
    <row r="30" spans="1:3" x14ac:dyDescent="0.25">
      <c r="C30" s="28" t="s">
        <v>651</v>
      </c>
    </row>
    <row r="31" spans="1:3" x14ac:dyDescent="0.25">
      <c r="C31" s="27" t="s">
        <v>551</v>
      </c>
    </row>
    <row r="32" spans="1:3" x14ac:dyDescent="0.25">
      <c r="C32" s="27" t="s">
        <v>646</v>
      </c>
    </row>
    <row r="33" spans="1:3" x14ac:dyDescent="0.25">
      <c r="A33" s="4">
        <v>41570</v>
      </c>
      <c r="B33" s="2">
        <v>942.86</v>
      </c>
      <c r="C33" s="27" t="s">
        <v>577</v>
      </c>
    </row>
    <row r="34" spans="1:3" x14ac:dyDescent="0.25">
      <c r="C34" s="27" t="s">
        <v>578</v>
      </c>
    </row>
    <row r="35" spans="1:3" x14ac:dyDescent="0.25">
      <c r="C35" s="27" t="s">
        <v>579</v>
      </c>
    </row>
    <row r="36" spans="1:3" x14ac:dyDescent="0.25">
      <c r="C36" s="27" t="s">
        <v>580</v>
      </c>
    </row>
    <row r="37" spans="1:3" x14ac:dyDescent="0.25">
      <c r="C37" s="27" t="s">
        <v>712</v>
      </c>
    </row>
    <row r="38" spans="1:3" ht="31.5" x14ac:dyDescent="0.25">
      <c r="A38" s="31">
        <v>41590</v>
      </c>
      <c r="B38" s="32">
        <v>1682.44</v>
      </c>
      <c r="C38" s="27" t="s">
        <v>683</v>
      </c>
    </row>
    <row r="39" spans="1:3" x14ac:dyDescent="0.25">
      <c r="C39" s="27" t="s">
        <v>329</v>
      </c>
    </row>
    <row r="40" spans="1:3" x14ac:dyDescent="0.25">
      <c r="C40" s="27" t="s">
        <v>337</v>
      </c>
    </row>
    <row r="41" spans="1:3" x14ac:dyDescent="0.25">
      <c r="C41" s="27" t="s">
        <v>684</v>
      </c>
    </row>
    <row r="42" spans="1:3" x14ac:dyDescent="0.25">
      <c r="C42" s="27" t="s">
        <v>685</v>
      </c>
    </row>
    <row r="43" spans="1:3" x14ac:dyDescent="0.25">
      <c r="C43" s="27" t="s">
        <v>747</v>
      </c>
    </row>
    <row r="44" spans="1:3" x14ac:dyDescent="0.25">
      <c r="A44" s="4">
        <v>41663</v>
      </c>
      <c r="B44" s="2">
        <v>144.88</v>
      </c>
      <c r="C44" s="27" t="s">
        <v>826</v>
      </c>
    </row>
    <row r="45" spans="1:3" x14ac:dyDescent="0.25">
      <c r="C45" s="27" t="s">
        <v>367</v>
      </c>
    </row>
    <row r="46" spans="1:3" x14ac:dyDescent="0.25">
      <c r="C46" s="27" t="s">
        <v>827</v>
      </c>
    </row>
    <row r="47" spans="1:3" x14ac:dyDescent="0.25">
      <c r="C47" s="27" t="s">
        <v>828</v>
      </c>
    </row>
    <row r="48" spans="1:3" x14ac:dyDescent="0.25">
      <c r="C48" s="27" t="s">
        <v>866</v>
      </c>
    </row>
    <row r="49" spans="1:3" x14ac:dyDescent="0.25">
      <c r="A49" s="4">
        <v>41684</v>
      </c>
      <c r="B49" s="2">
        <v>1392.42</v>
      </c>
      <c r="C49" s="27" t="s">
        <v>933</v>
      </c>
    </row>
    <row r="50" spans="1:3" x14ac:dyDescent="0.25">
      <c r="C50" s="27" t="s">
        <v>934</v>
      </c>
    </row>
    <row r="51" spans="1:3" x14ac:dyDescent="0.25">
      <c r="C51" s="27" t="s">
        <v>935</v>
      </c>
    </row>
    <row r="52" spans="1:3" x14ac:dyDescent="0.25">
      <c r="C52" s="27" t="s">
        <v>936</v>
      </c>
    </row>
    <row r="53" spans="1:3" x14ac:dyDescent="0.25">
      <c r="C53" s="27" t="s">
        <v>992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.75" x14ac:dyDescent="0.25"/>
  <cols>
    <col min="1" max="1" width="23.375" customWidth="1"/>
    <col min="3" max="3" width="28.75" customWidth="1"/>
  </cols>
  <sheetData>
    <row r="1" spans="1:3" x14ac:dyDescent="0.25">
      <c r="A1" s="5" t="s">
        <v>0</v>
      </c>
      <c r="B1" s="2"/>
      <c r="C1" s="29" t="str">
        <f>'Total Orgs'!A1</f>
        <v>Budget 2013-14</v>
      </c>
    </row>
    <row r="2" spans="1:3" x14ac:dyDescent="0.25">
      <c r="A2" s="5"/>
      <c r="B2" s="2"/>
      <c r="C2" s="27"/>
    </row>
    <row r="3" spans="1:3" x14ac:dyDescent="0.25">
      <c r="A3" s="6" t="s">
        <v>243</v>
      </c>
      <c r="B3" s="2"/>
      <c r="C3" s="27"/>
    </row>
    <row r="4" spans="1:3" x14ac:dyDescent="0.25">
      <c r="A4" s="4"/>
      <c r="B4" s="2"/>
      <c r="C4" s="27"/>
    </row>
    <row r="5" spans="1:3" x14ac:dyDescent="0.25">
      <c r="A5" s="4" t="s">
        <v>1</v>
      </c>
      <c r="B5" s="2">
        <f>'Total Orgs'!B168</f>
        <v>300</v>
      </c>
      <c r="C5" s="27"/>
    </row>
    <row r="6" spans="1:3" x14ac:dyDescent="0.25">
      <c r="A6" s="4" t="s">
        <v>2</v>
      </c>
      <c r="B6" s="2"/>
      <c r="C6" s="27"/>
    </row>
    <row r="7" spans="1:3" x14ac:dyDescent="0.25">
      <c r="A7" s="4" t="s">
        <v>3</v>
      </c>
      <c r="B7" s="2">
        <f>SUM(B11:B101)</f>
        <v>300</v>
      </c>
      <c r="C7" s="27"/>
    </row>
    <row r="8" spans="1:3" x14ac:dyDescent="0.25">
      <c r="A8" s="4" t="s">
        <v>4</v>
      </c>
      <c r="B8" s="2">
        <f>SUM(B5+B6-B7)</f>
        <v>0</v>
      </c>
      <c r="C8" s="27"/>
    </row>
    <row r="9" spans="1:3" x14ac:dyDescent="0.25">
      <c r="A9" s="4"/>
      <c r="B9" s="2"/>
      <c r="C9" s="27"/>
    </row>
    <row r="10" spans="1:3" x14ac:dyDescent="0.25">
      <c r="A10" s="7" t="s">
        <v>5</v>
      </c>
      <c r="B10" s="3" t="s">
        <v>6</v>
      </c>
      <c r="C10" s="29" t="s">
        <v>7</v>
      </c>
    </row>
    <row r="11" spans="1:3" x14ac:dyDescent="0.25">
      <c r="A11" s="4">
        <v>41793</v>
      </c>
      <c r="B11">
        <v>66.849999999999994</v>
      </c>
      <c r="C11" t="s">
        <v>1278</v>
      </c>
    </row>
    <row r="12" spans="1:3" x14ac:dyDescent="0.25">
      <c r="C12" t="s">
        <v>421</v>
      </c>
    </row>
    <row r="13" spans="1:3" x14ac:dyDescent="0.25">
      <c r="C13" t="s">
        <v>1327</v>
      </c>
    </row>
    <row r="14" spans="1:3" x14ac:dyDescent="0.25">
      <c r="A14" s="4">
        <v>41829</v>
      </c>
      <c r="B14">
        <v>233.15</v>
      </c>
      <c r="C14" t="s">
        <v>1394</v>
      </c>
    </row>
    <row r="15" spans="1:3" x14ac:dyDescent="0.25">
      <c r="C15" t="s">
        <v>323</v>
      </c>
    </row>
    <row r="16" spans="1:3" x14ac:dyDescent="0.25">
      <c r="C16" t="s">
        <v>1395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21.375" customWidth="1"/>
    <col min="3" max="3" width="16.25" customWidth="1"/>
  </cols>
  <sheetData>
    <row r="1" spans="1:3" x14ac:dyDescent="0.25">
      <c r="A1" s="5" t="s">
        <v>0</v>
      </c>
      <c r="B1" s="2"/>
      <c r="C1" s="29" t="str">
        <f>'Total Orgs'!A1</f>
        <v>Budget 2013-14</v>
      </c>
    </row>
    <row r="2" spans="1:3" x14ac:dyDescent="0.25">
      <c r="A2" s="5"/>
      <c r="B2" s="2"/>
      <c r="C2" s="27"/>
    </row>
    <row r="3" spans="1:3" x14ac:dyDescent="0.25">
      <c r="A3" s="6" t="s">
        <v>244</v>
      </c>
      <c r="B3" s="2"/>
      <c r="C3" s="27"/>
    </row>
    <row r="4" spans="1:3" x14ac:dyDescent="0.25">
      <c r="A4" s="4"/>
      <c r="B4" s="2"/>
      <c r="C4" s="27"/>
    </row>
    <row r="5" spans="1:3" x14ac:dyDescent="0.25">
      <c r="A5" s="4" t="s">
        <v>1</v>
      </c>
      <c r="B5" s="2">
        <f>'Total Orgs'!B169</f>
        <v>150</v>
      </c>
      <c r="C5" s="27"/>
    </row>
    <row r="6" spans="1:3" x14ac:dyDescent="0.25">
      <c r="A6" s="4" t="s">
        <v>2</v>
      </c>
      <c r="B6" s="2"/>
      <c r="C6" s="27"/>
    </row>
    <row r="7" spans="1:3" x14ac:dyDescent="0.25">
      <c r="A7" s="4" t="s">
        <v>3</v>
      </c>
      <c r="B7" s="2">
        <f>SUM(B11:B101)</f>
        <v>0</v>
      </c>
      <c r="C7" s="27"/>
    </row>
    <row r="8" spans="1:3" x14ac:dyDescent="0.25">
      <c r="A8" s="4" t="s">
        <v>4</v>
      </c>
      <c r="B8" s="2">
        <f>SUM(B5+B6-B7)</f>
        <v>150</v>
      </c>
      <c r="C8" s="27"/>
    </row>
    <row r="9" spans="1:3" x14ac:dyDescent="0.25">
      <c r="A9" s="4"/>
      <c r="B9" s="2"/>
      <c r="C9" s="27"/>
    </row>
    <row r="10" spans="1:3" x14ac:dyDescent="0.25">
      <c r="A10" s="7" t="s">
        <v>5</v>
      </c>
      <c r="B10" s="3" t="s">
        <v>6</v>
      </c>
      <c r="C10" s="29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166</v>
      </c>
    </row>
    <row r="5" spans="1:3" x14ac:dyDescent="0.25">
      <c r="A5" s="4" t="s">
        <v>1</v>
      </c>
      <c r="B5" s="2">
        <f>'Total Orgs'!B170</f>
        <v>250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60</v>
      </c>
    </row>
    <row r="8" spans="1:3" x14ac:dyDescent="0.25">
      <c r="A8" s="4" t="s">
        <v>4</v>
      </c>
      <c r="B8" s="2">
        <f>SUM(B5+B6-B7)</f>
        <v>190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41710</v>
      </c>
      <c r="B11" s="2">
        <v>0</v>
      </c>
      <c r="C11" t="s">
        <v>1012</v>
      </c>
    </row>
    <row r="12" spans="1:3" x14ac:dyDescent="0.25">
      <c r="C12" t="s">
        <v>337</v>
      </c>
    </row>
    <row r="13" spans="1:3" x14ac:dyDescent="0.25">
      <c r="C13" t="s">
        <v>1013</v>
      </c>
    </row>
    <row r="14" spans="1:3" x14ac:dyDescent="0.25">
      <c r="C14" t="s">
        <v>1014</v>
      </c>
    </row>
    <row r="15" spans="1:3" x14ac:dyDescent="0.25">
      <c r="C15" t="s">
        <v>1171</v>
      </c>
    </row>
    <row r="16" spans="1:3" x14ac:dyDescent="0.25">
      <c r="A16" s="4">
        <v>41761</v>
      </c>
      <c r="B16" s="2">
        <v>60</v>
      </c>
      <c r="C16" t="s">
        <v>1189</v>
      </c>
    </row>
    <row r="17" spans="3:3" x14ac:dyDescent="0.25">
      <c r="C17" t="s">
        <v>605</v>
      </c>
    </row>
    <row r="18" spans="3:3" x14ac:dyDescent="0.25">
      <c r="C18" t="s">
        <v>323</v>
      </c>
    </row>
    <row r="19" spans="3:3" x14ac:dyDescent="0.25">
      <c r="C19" t="s">
        <v>1249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18.75" customWidth="1"/>
    <col min="3" max="3" width="19.3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245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Orgs'!B171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21</v>
      </c>
    </row>
    <row r="5" spans="1:3" x14ac:dyDescent="0.25">
      <c r="A5" s="4" t="s">
        <v>1</v>
      </c>
      <c r="B5" s="2">
        <f>'Total Orgs'!B20</f>
        <v>6400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SUM(B11:B101)</f>
        <v>5692.0499999999993</v>
      </c>
    </row>
    <row r="8" spans="1:3" x14ac:dyDescent="0.25">
      <c r="A8" s="4" t="s">
        <v>4</v>
      </c>
      <c r="B8" s="2">
        <f>SUM(B5+B6-B7)</f>
        <v>707.95000000000073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41526</v>
      </c>
      <c r="B11" s="2">
        <v>0</v>
      </c>
      <c r="C11" t="s">
        <v>269</v>
      </c>
    </row>
    <row r="12" spans="1:3" x14ac:dyDescent="0.25">
      <c r="C12" t="s">
        <v>270</v>
      </c>
    </row>
    <row r="13" spans="1:3" x14ac:dyDescent="0.25">
      <c r="C13" t="s">
        <v>271</v>
      </c>
    </row>
    <row r="14" spans="1:3" x14ac:dyDescent="0.25">
      <c r="C14" t="s">
        <v>272</v>
      </c>
    </row>
    <row r="15" spans="1:3" x14ac:dyDescent="0.25">
      <c r="C15" t="s">
        <v>273</v>
      </c>
    </row>
    <row r="16" spans="1:3" x14ac:dyDescent="0.25">
      <c r="C16" t="s">
        <v>501</v>
      </c>
    </row>
    <row r="17" spans="1:3" x14ac:dyDescent="0.25">
      <c r="A17" s="4">
        <v>41603</v>
      </c>
      <c r="B17" s="2">
        <v>1604.32</v>
      </c>
      <c r="C17" t="s">
        <v>732</v>
      </c>
    </row>
    <row r="18" spans="1:3" x14ac:dyDescent="0.25">
      <c r="C18" t="s">
        <v>733</v>
      </c>
    </row>
    <row r="19" spans="1:3" x14ac:dyDescent="0.25">
      <c r="C19" t="s">
        <v>734</v>
      </c>
    </row>
    <row r="20" spans="1:3" x14ac:dyDescent="0.25">
      <c r="C20" t="s">
        <v>735</v>
      </c>
    </row>
    <row r="21" spans="1:3" x14ac:dyDescent="0.25">
      <c r="C21" t="s">
        <v>736</v>
      </c>
    </row>
    <row r="22" spans="1:3" x14ac:dyDescent="0.25">
      <c r="C22" t="s">
        <v>916</v>
      </c>
    </row>
    <row r="23" spans="1:3" x14ac:dyDescent="0.25">
      <c r="A23" s="4">
        <v>41751</v>
      </c>
      <c r="B23" s="23">
        <v>2370</v>
      </c>
      <c r="C23" s="46" t="s">
        <v>1207</v>
      </c>
    </row>
    <row r="24" spans="1:3" x14ac:dyDescent="0.25">
      <c r="C24" s="46" t="s">
        <v>1208</v>
      </c>
    </row>
    <row r="25" spans="1:3" x14ac:dyDescent="0.25">
      <c r="C25" t="s">
        <v>1209</v>
      </c>
    </row>
    <row r="26" spans="1:3" x14ac:dyDescent="0.25">
      <c r="C26" t="s">
        <v>1210</v>
      </c>
    </row>
    <row r="27" spans="1:3" x14ac:dyDescent="0.25">
      <c r="C27" t="s">
        <v>1211</v>
      </c>
    </row>
    <row r="28" spans="1:3" x14ac:dyDescent="0.25">
      <c r="C28" t="s">
        <v>1212</v>
      </c>
    </row>
    <row r="29" spans="1:3" x14ac:dyDescent="0.25">
      <c r="C29" t="s">
        <v>1213</v>
      </c>
    </row>
    <row r="30" spans="1:3" x14ac:dyDescent="0.25">
      <c r="C30" t="s">
        <v>1316</v>
      </c>
    </row>
    <row r="31" spans="1:3" x14ac:dyDescent="0.25">
      <c r="A31" s="4">
        <v>41837</v>
      </c>
      <c r="B31" s="2">
        <v>1594.53</v>
      </c>
      <c r="C31" t="s">
        <v>1408</v>
      </c>
    </row>
    <row r="32" spans="1:3" x14ac:dyDescent="0.25">
      <c r="C32" t="s">
        <v>1409</v>
      </c>
    </row>
    <row r="33" spans="1:3" x14ac:dyDescent="0.25">
      <c r="C33" t="s">
        <v>1410</v>
      </c>
    </row>
    <row r="34" spans="1:3" x14ac:dyDescent="0.25">
      <c r="A34" s="4">
        <v>41856</v>
      </c>
      <c r="B34" s="2">
        <v>123.2</v>
      </c>
      <c r="C34" t="s">
        <v>313</v>
      </c>
    </row>
    <row r="35" spans="1:3" x14ac:dyDescent="0.25">
      <c r="C35" t="s">
        <v>1458</v>
      </c>
    </row>
    <row r="36" spans="1:3" x14ac:dyDescent="0.25">
      <c r="C36" t="s">
        <v>354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110</v>
      </c>
    </row>
    <row r="5" spans="1:3" x14ac:dyDescent="0.25">
      <c r="A5" s="4" t="s">
        <v>1</v>
      </c>
      <c r="B5" s="2">
        <f>'Total Orgs'!B172</f>
        <v>6100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6100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41563</v>
      </c>
      <c r="B11" s="2">
        <v>275</v>
      </c>
      <c r="C11" t="s">
        <v>428</v>
      </c>
    </row>
    <row r="12" spans="1:3" x14ac:dyDescent="0.25">
      <c r="C12" t="s">
        <v>421</v>
      </c>
    </row>
    <row r="13" spans="1:3" x14ac:dyDescent="0.25">
      <c r="C13" t="s">
        <v>429</v>
      </c>
    </row>
    <row r="14" spans="1:3" x14ac:dyDescent="0.25">
      <c r="A14" s="4">
        <v>41563</v>
      </c>
      <c r="B14" s="2">
        <v>22.05</v>
      </c>
      <c r="C14" t="s">
        <v>313</v>
      </c>
    </row>
    <row r="15" spans="1:3" x14ac:dyDescent="0.25">
      <c r="C15" t="s">
        <v>314</v>
      </c>
    </row>
    <row r="16" spans="1:3" x14ac:dyDescent="0.25">
      <c r="C16" t="s">
        <v>315</v>
      </c>
    </row>
    <row r="17" spans="1:3" x14ac:dyDescent="0.25">
      <c r="A17" s="4">
        <v>41589</v>
      </c>
      <c r="B17" s="2">
        <v>45</v>
      </c>
      <c r="C17" t="s">
        <v>313</v>
      </c>
    </row>
    <row r="18" spans="1:3" x14ac:dyDescent="0.25">
      <c r="C18" t="s">
        <v>314</v>
      </c>
    </row>
    <row r="19" spans="1:3" x14ac:dyDescent="0.25">
      <c r="C19" t="s">
        <v>315</v>
      </c>
    </row>
    <row r="20" spans="1:3" x14ac:dyDescent="0.25">
      <c r="A20" s="4">
        <v>41695</v>
      </c>
      <c r="B20" s="2">
        <v>4066</v>
      </c>
      <c r="C20" t="s">
        <v>974</v>
      </c>
    </row>
    <row r="21" spans="1:3" x14ac:dyDescent="0.25">
      <c r="C21" t="s">
        <v>975</v>
      </c>
    </row>
    <row r="22" spans="1:3" x14ac:dyDescent="0.25">
      <c r="C22" t="s">
        <v>976</v>
      </c>
    </row>
    <row r="23" spans="1:3" x14ac:dyDescent="0.25">
      <c r="C23" t="s">
        <v>977</v>
      </c>
    </row>
    <row r="24" spans="1:3" x14ac:dyDescent="0.25">
      <c r="C24" t="s">
        <v>1125</v>
      </c>
    </row>
    <row r="25" spans="1:3" x14ac:dyDescent="0.25">
      <c r="A25" s="4">
        <v>41855</v>
      </c>
      <c r="B25" s="2">
        <v>1494.29</v>
      </c>
      <c r="C25" t="s">
        <v>1278</v>
      </c>
    </row>
    <row r="26" spans="1:3" x14ac:dyDescent="0.25">
      <c r="C26" t="s">
        <v>421</v>
      </c>
    </row>
    <row r="27" spans="1:3" x14ac:dyDescent="0.25">
      <c r="C27" t="s">
        <v>1467</v>
      </c>
    </row>
    <row r="28" spans="1:3" x14ac:dyDescent="0.25">
      <c r="A28" s="4">
        <v>41858</v>
      </c>
      <c r="B28" s="2">
        <v>197.66</v>
      </c>
      <c r="C28" t="s">
        <v>1278</v>
      </c>
    </row>
    <row r="29" spans="1:3" x14ac:dyDescent="0.25">
      <c r="C29" t="s">
        <v>421</v>
      </c>
    </row>
    <row r="30" spans="1:3" x14ac:dyDescent="0.25">
      <c r="C30" t="s">
        <v>1501</v>
      </c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111</v>
      </c>
    </row>
    <row r="5" spans="1:3" x14ac:dyDescent="0.25">
      <c r="A5" s="4" t="s">
        <v>1</v>
      </c>
      <c r="B5" s="2">
        <f>'Total Orgs'!B173</f>
        <v>720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720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41723</v>
      </c>
      <c r="B11" s="2">
        <v>720</v>
      </c>
      <c r="C11" t="s">
        <v>1089</v>
      </c>
    </row>
    <row r="12" spans="1:3" x14ac:dyDescent="0.25">
      <c r="C12" t="s">
        <v>1090</v>
      </c>
    </row>
    <row r="13" spans="1:3" x14ac:dyDescent="0.25">
      <c r="C13" t="s">
        <v>1048</v>
      </c>
    </row>
    <row r="14" spans="1:3" x14ac:dyDescent="0.25">
      <c r="C14" t="s">
        <v>787</v>
      </c>
    </row>
    <row r="15" spans="1:3" x14ac:dyDescent="0.25">
      <c r="C15" t="s">
        <v>1091</v>
      </c>
    </row>
    <row r="16" spans="1:3" x14ac:dyDescent="0.25">
      <c r="C16" t="s">
        <v>1170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112</v>
      </c>
    </row>
    <row r="5" spans="1:3" x14ac:dyDescent="0.25">
      <c r="A5" s="4" t="s">
        <v>1</v>
      </c>
      <c r="B5" s="2">
        <f>'Total Orgs'!B175</f>
        <v>8600</v>
      </c>
    </row>
    <row r="6" spans="1:3" x14ac:dyDescent="0.25">
      <c r="A6" s="4" t="s">
        <v>2</v>
      </c>
      <c r="B6" s="2">
        <v>1600</v>
      </c>
    </row>
    <row r="7" spans="1:3" x14ac:dyDescent="0.25">
      <c r="A7" s="4" t="s">
        <v>3</v>
      </c>
      <c r="B7" s="2">
        <f>SUM(B11:B100)</f>
        <v>10200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41562</v>
      </c>
      <c r="B11" s="2">
        <v>2568.41</v>
      </c>
      <c r="C11" t="s">
        <v>420</v>
      </c>
    </row>
    <row r="12" spans="1:3" x14ac:dyDescent="0.25">
      <c r="C12" t="s">
        <v>421</v>
      </c>
    </row>
    <row r="13" spans="1:3" x14ac:dyDescent="0.25">
      <c r="C13" t="s">
        <v>422</v>
      </c>
    </row>
    <row r="14" spans="1:3" x14ac:dyDescent="0.25">
      <c r="A14" s="4">
        <v>41603</v>
      </c>
      <c r="B14" s="2">
        <v>1498.6</v>
      </c>
      <c r="C14" t="s">
        <v>737</v>
      </c>
    </row>
    <row r="15" spans="1:3" x14ac:dyDescent="0.25">
      <c r="C15" t="s">
        <v>670</v>
      </c>
    </row>
    <row r="16" spans="1:3" x14ac:dyDescent="0.25">
      <c r="C16" t="s">
        <v>752</v>
      </c>
    </row>
    <row r="17" spans="1:3" x14ac:dyDescent="0.25">
      <c r="A17" s="4">
        <v>41617</v>
      </c>
      <c r="B17" s="2">
        <v>3930.85</v>
      </c>
      <c r="C17" t="s">
        <v>785</v>
      </c>
    </row>
    <row r="18" spans="1:3" x14ac:dyDescent="0.25">
      <c r="C18" t="s">
        <v>786</v>
      </c>
    </row>
    <row r="19" spans="1:3" x14ac:dyDescent="0.25">
      <c r="C19" t="s">
        <v>787</v>
      </c>
    </row>
    <row r="20" spans="1:3" x14ac:dyDescent="0.25">
      <c r="C20" t="s">
        <v>788</v>
      </c>
    </row>
    <row r="21" spans="1:3" x14ac:dyDescent="0.25">
      <c r="C21" t="s">
        <v>819</v>
      </c>
    </row>
    <row r="22" spans="1:3" x14ac:dyDescent="0.25">
      <c r="A22" s="4">
        <v>41751</v>
      </c>
      <c r="B22" s="2">
        <v>602.14</v>
      </c>
      <c r="C22" t="s">
        <v>1201</v>
      </c>
    </row>
    <row r="23" spans="1:3" x14ac:dyDescent="0.25">
      <c r="C23" t="s">
        <v>1202</v>
      </c>
    </row>
    <row r="24" spans="1:3" x14ac:dyDescent="0.25">
      <c r="C24" t="s">
        <v>421</v>
      </c>
    </row>
    <row r="25" spans="1:3" x14ac:dyDescent="0.25">
      <c r="C25" t="s">
        <v>1203</v>
      </c>
    </row>
    <row r="26" spans="1:3" x14ac:dyDescent="0.25">
      <c r="A26" s="4">
        <v>41782</v>
      </c>
      <c r="B26" s="2">
        <v>1600</v>
      </c>
      <c r="C26" t="s">
        <v>1311</v>
      </c>
    </row>
    <row r="27" spans="1:3" x14ac:dyDescent="0.25">
      <c r="C27" t="s">
        <v>1312</v>
      </c>
    </row>
    <row r="28" spans="1:3" x14ac:dyDescent="0.25">
      <c r="C28" t="s">
        <v>812</v>
      </c>
    </row>
    <row r="29" spans="1:3" x14ac:dyDescent="0.25">
      <c r="C29" t="s">
        <v>1313</v>
      </c>
    </row>
    <row r="30" spans="1:3" x14ac:dyDescent="0.25">
      <c r="C30" t="s">
        <v>1314</v>
      </c>
    </row>
    <row r="31" spans="1:3" x14ac:dyDescent="0.25">
      <c r="C31" t="s">
        <v>1317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167</v>
      </c>
    </row>
    <row r="5" spans="1:3" x14ac:dyDescent="0.25">
      <c r="A5" s="4" t="s">
        <v>1</v>
      </c>
      <c r="B5" s="2">
        <f>'Total Orgs'!B176</f>
        <v>150</v>
      </c>
    </row>
    <row r="6" spans="1:3" x14ac:dyDescent="0.25">
      <c r="A6" s="4" t="s">
        <v>2</v>
      </c>
    </row>
    <row r="7" spans="1:3" x14ac:dyDescent="0.25">
      <c r="A7" s="4" t="s">
        <v>760</v>
      </c>
      <c r="B7" s="2">
        <v>-49.95</v>
      </c>
      <c r="C7" t="s">
        <v>774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100.05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114</v>
      </c>
    </row>
    <row r="5" spans="1:3" x14ac:dyDescent="0.25">
      <c r="A5" s="4" t="s">
        <v>1</v>
      </c>
      <c r="B5" s="2">
        <f>'Total Orgs'!B178</f>
        <v>700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420</v>
      </c>
    </row>
    <row r="8" spans="1:3" x14ac:dyDescent="0.25">
      <c r="A8" s="4" t="s">
        <v>4</v>
      </c>
      <c r="B8" s="2">
        <f>SUM(B5+B6-B7)</f>
        <v>280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41738</v>
      </c>
      <c r="B11" s="2">
        <v>420</v>
      </c>
      <c r="C11" t="s">
        <v>1107</v>
      </c>
    </row>
    <row r="12" spans="1:3" x14ac:dyDescent="0.25">
      <c r="C12" t="s">
        <v>421</v>
      </c>
    </row>
    <row r="13" spans="1:3" x14ac:dyDescent="0.25">
      <c r="C13" t="s">
        <v>1140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115</v>
      </c>
    </row>
    <row r="5" spans="1:3" x14ac:dyDescent="0.25">
      <c r="A5" s="4" t="s">
        <v>1</v>
      </c>
      <c r="B5" s="2">
        <f>'Total Orgs'!B179</f>
        <v>700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678.9</v>
      </c>
    </row>
    <row r="8" spans="1:3" x14ac:dyDescent="0.25">
      <c r="A8" s="4" t="s">
        <v>4</v>
      </c>
      <c r="B8" s="2">
        <f>SUM(B5+B6-B7)</f>
        <v>21.100000000000023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41761</v>
      </c>
      <c r="B11" s="2">
        <v>678.9</v>
      </c>
      <c r="C11" t="s">
        <v>1253</v>
      </c>
    </row>
    <row r="12" spans="1:3" x14ac:dyDescent="0.25">
      <c r="C12" t="s">
        <v>633</v>
      </c>
    </row>
    <row r="13" spans="1:3" x14ac:dyDescent="0.25">
      <c r="C13" t="s">
        <v>1254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16.125" customWidth="1"/>
    <col min="2" max="2" width="12.25" customWidth="1"/>
    <col min="3" max="3" width="34.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251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Orgs'!B63</f>
        <v>84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84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41855</v>
      </c>
      <c r="B11">
        <v>84</v>
      </c>
      <c r="C11" t="s">
        <v>1468</v>
      </c>
    </row>
    <row r="12" spans="1:3" x14ac:dyDescent="0.25">
      <c r="C12" t="s">
        <v>633</v>
      </c>
    </row>
    <row r="13" spans="1:3" x14ac:dyDescent="0.25">
      <c r="C13" t="s">
        <v>1469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130</v>
      </c>
    </row>
    <row r="5" spans="1:3" x14ac:dyDescent="0.25">
      <c r="A5" s="4" t="s">
        <v>1</v>
      </c>
      <c r="B5" s="2">
        <f>'Total Orgs'!B186</f>
        <v>3600</v>
      </c>
    </row>
    <row r="6" spans="1:3" x14ac:dyDescent="0.25">
      <c r="A6" s="4" t="s">
        <v>2</v>
      </c>
      <c r="B6" s="2">
        <v>900</v>
      </c>
    </row>
    <row r="7" spans="1:3" x14ac:dyDescent="0.25">
      <c r="A7" s="4" t="s">
        <v>3</v>
      </c>
      <c r="B7" s="2">
        <f>SUM(B11:B105)</f>
        <v>4500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41724</v>
      </c>
      <c r="B11" s="2">
        <v>1800</v>
      </c>
      <c r="C11" t="s">
        <v>1094</v>
      </c>
    </row>
    <row r="12" spans="1:3" x14ac:dyDescent="0.25">
      <c r="C12" t="s">
        <v>1095</v>
      </c>
    </row>
    <row r="13" spans="1:3" x14ac:dyDescent="0.25">
      <c r="C13" t="s">
        <v>1096</v>
      </c>
    </row>
    <row r="14" spans="1:3" x14ac:dyDescent="0.25">
      <c r="C14" t="s">
        <v>1097</v>
      </c>
    </row>
    <row r="15" spans="1:3" x14ac:dyDescent="0.25">
      <c r="C15" t="s">
        <v>1098</v>
      </c>
    </row>
    <row r="16" spans="1:3" x14ac:dyDescent="0.25">
      <c r="C16" t="s">
        <v>1188</v>
      </c>
    </row>
    <row r="17" spans="1:3" x14ac:dyDescent="0.25">
      <c r="A17" s="4">
        <v>41724</v>
      </c>
      <c r="B17" s="2">
        <v>1800</v>
      </c>
      <c r="C17" t="s">
        <v>1094</v>
      </c>
    </row>
    <row r="18" spans="1:3" x14ac:dyDescent="0.25">
      <c r="C18" t="s">
        <v>1099</v>
      </c>
    </row>
    <row r="19" spans="1:3" x14ac:dyDescent="0.25">
      <c r="C19" t="s">
        <v>1100</v>
      </c>
    </row>
    <row r="20" spans="1:3" x14ac:dyDescent="0.25">
      <c r="C20" t="s">
        <v>1101</v>
      </c>
    </row>
    <row r="21" spans="1:3" x14ac:dyDescent="0.25">
      <c r="C21" t="s">
        <v>1102</v>
      </c>
    </row>
    <row r="22" spans="1:3" x14ac:dyDescent="0.25">
      <c r="C22" t="s">
        <v>1242</v>
      </c>
    </row>
    <row r="23" spans="1:3" x14ac:dyDescent="0.25">
      <c r="A23" s="4">
        <v>41823</v>
      </c>
      <c r="B23" s="2">
        <v>900</v>
      </c>
      <c r="C23" t="s">
        <v>1371</v>
      </c>
    </row>
    <row r="24" spans="1:3" x14ac:dyDescent="0.25">
      <c r="C24" t="s">
        <v>1372</v>
      </c>
    </row>
    <row r="25" spans="1:3" x14ac:dyDescent="0.25">
      <c r="C25" t="s">
        <v>1373</v>
      </c>
    </row>
    <row r="26" spans="1:3" x14ac:dyDescent="0.25">
      <c r="C26" t="s">
        <v>1374</v>
      </c>
    </row>
    <row r="27" spans="1:3" x14ac:dyDescent="0.25">
      <c r="C27" t="s">
        <v>1375</v>
      </c>
    </row>
    <row r="28" spans="1:3" x14ac:dyDescent="0.25">
      <c r="C28" t="s">
        <v>1434</v>
      </c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22.37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174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Orgs'!B180</f>
        <v>400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SUM(B11:B104)</f>
        <v>400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41767</v>
      </c>
      <c r="B11">
        <v>400</v>
      </c>
      <c r="C11" t="s">
        <v>1274</v>
      </c>
    </row>
    <row r="12" spans="1:3" x14ac:dyDescent="0.25">
      <c r="C12" t="s">
        <v>323</v>
      </c>
    </row>
    <row r="13" spans="1:3" x14ac:dyDescent="0.25">
      <c r="C13" t="s">
        <v>1275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225</v>
      </c>
    </row>
    <row r="5" spans="1:3" x14ac:dyDescent="0.25">
      <c r="A5" s="4" t="s">
        <v>1</v>
      </c>
      <c r="B5" s="2">
        <f>'Total Orgs'!B181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140</v>
      </c>
    </row>
    <row r="5" spans="1:3" x14ac:dyDescent="0.25">
      <c r="A5" s="4" t="s">
        <v>1</v>
      </c>
      <c r="B5" s="2">
        <f>'Total Orgs'!B21</f>
        <v>4350</v>
      </c>
    </row>
    <row r="6" spans="1:3" x14ac:dyDescent="0.25">
      <c r="A6" s="4" t="s">
        <v>2</v>
      </c>
    </row>
    <row r="7" spans="1:3" x14ac:dyDescent="0.25">
      <c r="A7" s="4" t="s">
        <v>760</v>
      </c>
      <c r="B7" s="2">
        <v>-448.55</v>
      </c>
      <c r="C7" t="s">
        <v>761</v>
      </c>
    </row>
    <row r="8" spans="1:3" x14ac:dyDescent="0.25">
      <c r="A8" s="4" t="s">
        <v>3</v>
      </c>
      <c r="B8" s="2">
        <f>SUM(B12:B102)</f>
        <v>3901.45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41673</v>
      </c>
      <c r="B12" s="2">
        <v>3000</v>
      </c>
      <c r="C12" t="s">
        <v>876</v>
      </c>
    </row>
    <row r="13" spans="1:3" x14ac:dyDescent="0.25">
      <c r="C13" t="s">
        <v>877</v>
      </c>
    </row>
    <row r="14" spans="1:3" x14ac:dyDescent="0.25">
      <c r="C14" t="s">
        <v>367</v>
      </c>
    </row>
    <row r="15" spans="1:3" x14ac:dyDescent="0.25">
      <c r="C15" t="s">
        <v>878</v>
      </c>
    </row>
    <row r="16" spans="1:3" x14ac:dyDescent="0.25">
      <c r="C16" t="s">
        <v>879</v>
      </c>
    </row>
    <row r="17" spans="1:3" x14ac:dyDescent="0.25">
      <c r="C17" t="s">
        <v>1062</v>
      </c>
    </row>
    <row r="18" spans="1:3" x14ac:dyDescent="0.25">
      <c r="A18" s="4">
        <v>41758</v>
      </c>
      <c r="B18" s="2">
        <v>750</v>
      </c>
      <c r="C18" t="s">
        <v>1225</v>
      </c>
    </row>
    <row r="19" spans="1:3" x14ac:dyDescent="0.25">
      <c r="C19" t="s">
        <v>421</v>
      </c>
    </row>
    <row r="20" spans="1:3" x14ac:dyDescent="0.25">
      <c r="C20" t="s">
        <v>1226</v>
      </c>
    </row>
    <row r="21" spans="1:3" x14ac:dyDescent="0.25">
      <c r="A21" s="4">
        <v>41793</v>
      </c>
      <c r="B21" s="2">
        <v>151.44999999999999</v>
      </c>
      <c r="C21" t="s">
        <v>1325</v>
      </c>
    </row>
    <row r="22" spans="1:3" x14ac:dyDescent="0.25">
      <c r="C22" t="s">
        <v>421</v>
      </c>
    </row>
    <row r="23" spans="1:3" x14ac:dyDescent="0.25">
      <c r="C23" t="s">
        <v>1326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116</v>
      </c>
    </row>
    <row r="5" spans="1:3" x14ac:dyDescent="0.25">
      <c r="A5" s="4" t="s">
        <v>1</v>
      </c>
      <c r="B5" s="2">
        <f>'Total Orgs'!B182</f>
        <v>600</v>
      </c>
    </row>
    <row r="6" spans="1:3" x14ac:dyDescent="0.25">
      <c r="A6" s="4" t="s">
        <v>2</v>
      </c>
      <c r="B6" s="2">
        <v>50</v>
      </c>
    </row>
    <row r="7" spans="1:3" x14ac:dyDescent="0.25">
      <c r="A7" s="4" t="s">
        <v>3</v>
      </c>
      <c r="B7" s="2">
        <f>SUM(B11:B100)</f>
        <v>650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41540</v>
      </c>
      <c r="B11" s="2">
        <v>243.76</v>
      </c>
      <c r="C11" t="s">
        <v>333</v>
      </c>
    </row>
    <row r="12" spans="1:3" x14ac:dyDescent="0.25">
      <c r="C12" t="s">
        <v>334</v>
      </c>
    </row>
    <row r="13" spans="1:3" x14ac:dyDescent="0.25">
      <c r="C13" t="s">
        <v>335</v>
      </c>
    </row>
    <row r="14" spans="1:3" x14ac:dyDescent="0.25">
      <c r="C14" t="s">
        <v>304</v>
      </c>
    </row>
    <row r="15" spans="1:3" x14ac:dyDescent="0.25">
      <c r="C15" t="s">
        <v>355</v>
      </c>
    </row>
    <row r="16" spans="1:3" x14ac:dyDescent="0.25">
      <c r="C16" t="s">
        <v>356</v>
      </c>
    </row>
    <row r="17" spans="1:3" x14ac:dyDescent="0.25">
      <c r="A17" s="4">
        <v>41563</v>
      </c>
      <c r="B17" s="2">
        <v>12</v>
      </c>
      <c r="C17" t="s">
        <v>313</v>
      </c>
    </row>
    <row r="18" spans="1:3" x14ac:dyDescent="0.25">
      <c r="C18" t="s">
        <v>314</v>
      </c>
    </row>
    <row r="19" spans="1:3" x14ac:dyDescent="0.25">
      <c r="C19" t="s">
        <v>315</v>
      </c>
    </row>
    <row r="20" spans="1:3" x14ac:dyDescent="0.25">
      <c r="A20" s="4">
        <v>41729</v>
      </c>
      <c r="B20" s="2">
        <v>394.24</v>
      </c>
      <c r="C20" t="s">
        <v>1114</v>
      </c>
    </row>
    <row r="21" spans="1:3" x14ac:dyDescent="0.25">
      <c r="C21" t="s">
        <v>787</v>
      </c>
    </row>
    <row r="22" spans="1:3" x14ac:dyDescent="0.25">
      <c r="C22" t="s">
        <v>1115</v>
      </c>
    </row>
    <row r="23" spans="1:3" x14ac:dyDescent="0.25">
      <c r="C23" t="s">
        <v>1116</v>
      </c>
    </row>
    <row r="24" spans="1:3" x14ac:dyDescent="0.25">
      <c r="C24" t="s">
        <v>1243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117</v>
      </c>
    </row>
    <row r="5" spans="1:3" x14ac:dyDescent="0.25">
      <c r="A5" s="4" t="s">
        <v>1</v>
      </c>
      <c r="B5" s="2">
        <f>'Total Orgs'!B183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289.75</v>
      </c>
    </row>
    <row r="8" spans="1:3" x14ac:dyDescent="0.25">
      <c r="A8" s="4" t="s">
        <v>4</v>
      </c>
      <c r="B8" s="2">
        <f>SUM(B5+B6-B7)</f>
        <v>10.25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41823</v>
      </c>
      <c r="B11" s="2">
        <v>165.5</v>
      </c>
      <c r="C11" t="s">
        <v>1389</v>
      </c>
    </row>
    <row r="12" spans="1:3" x14ac:dyDescent="0.25">
      <c r="C12" t="s">
        <v>1390</v>
      </c>
    </row>
    <row r="13" spans="1:3" x14ac:dyDescent="0.25">
      <c r="C13" t="s">
        <v>323</v>
      </c>
    </row>
    <row r="14" spans="1:3" x14ac:dyDescent="0.25">
      <c r="C14" t="s">
        <v>1391</v>
      </c>
    </row>
    <row r="15" spans="1:3" x14ac:dyDescent="0.25">
      <c r="A15" s="4">
        <v>41857</v>
      </c>
      <c r="B15" s="2">
        <v>124.25</v>
      </c>
      <c r="C15" t="s">
        <v>1484</v>
      </c>
    </row>
    <row r="16" spans="1:3" x14ac:dyDescent="0.25">
      <c r="C16" t="s">
        <v>323</v>
      </c>
    </row>
    <row r="17" spans="3:3" x14ac:dyDescent="0.25">
      <c r="C17" t="s">
        <v>1485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118</v>
      </c>
    </row>
    <row r="5" spans="1:3" x14ac:dyDescent="0.25">
      <c r="A5" s="4" t="s">
        <v>1</v>
      </c>
      <c r="B5" s="2">
        <f>'Total Orgs'!B184</f>
        <v>2000</v>
      </c>
    </row>
    <row r="6" spans="1:3" x14ac:dyDescent="0.25">
      <c r="A6" s="4" t="s">
        <v>2</v>
      </c>
      <c r="B6" s="2">
        <v>500</v>
      </c>
    </row>
    <row r="7" spans="1:3" x14ac:dyDescent="0.25">
      <c r="A7" s="4" t="s">
        <v>3</v>
      </c>
      <c r="B7" s="2">
        <f>SUM(B11:B100)</f>
        <v>2061.1799999999998</v>
      </c>
    </row>
    <row r="8" spans="1:3" x14ac:dyDescent="0.25">
      <c r="A8" s="4" t="s">
        <v>4</v>
      </c>
      <c r="B8" s="2">
        <f>SUM(B5+B6-B7)</f>
        <v>438.82000000000016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41592</v>
      </c>
      <c r="B11" s="2">
        <v>2061.1799999999998</v>
      </c>
      <c r="C11" t="s">
        <v>693</v>
      </c>
    </row>
    <row r="12" spans="1:3" x14ac:dyDescent="0.25">
      <c r="C12" t="s">
        <v>633</v>
      </c>
    </row>
    <row r="13" spans="1:3" x14ac:dyDescent="0.25">
      <c r="C13" t="s">
        <v>694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.75" x14ac:dyDescent="0.25"/>
  <cols>
    <col min="1" max="1" width="19.375" customWidth="1"/>
    <col min="2" max="2" width="13" customWidth="1"/>
    <col min="3" max="3" width="25.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246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Orgs'!B162</f>
        <v>250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250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41745</v>
      </c>
      <c r="B11">
        <v>250</v>
      </c>
      <c r="C11" t="s">
        <v>1176</v>
      </c>
    </row>
    <row r="12" spans="1:3" x14ac:dyDescent="0.25">
      <c r="C12" t="s">
        <v>1177</v>
      </c>
    </row>
    <row r="13" spans="1:3" x14ac:dyDescent="0.25">
      <c r="C13" t="s">
        <v>1178</v>
      </c>
    </row>
    <row r="14" spans="1:3" x14ac:dyDescent="0.25">
      <c r="C14" t="s">
        <v>1179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169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Orgs'!B163</f>
        <v>1100</v>
      </c>
    </row>
    <row r="6" spans="1:3" x14ac:dyDescent="0.25">
      <c r="A6" s="4" t="s">
        <v>2</v>
      </c>
      <c r="B6" s="2"/>
    </row>
    <row r="7" spans="1:3" x14ac:dyDescent="0.25">
      <c r="A7" s="4" t="s">
        <v>760</v>
      </c>
      <c r="B7" s="2">
        <v>-366.3</v>
      </c>
      <c r="C7" t="s">
        <v>772</v>
      </c>
    </row>
    <row r="8" spans="1:3" x14ac:dyDescent="0.25">
      <c r="A8" s="4" t="s">
        <v>3</v>
      </c>
      <c r="B8" s="2">
        <f>SUM(B12:B101)</f>
        <v>281.89999999999998</v>
      </c>
    </row>
    <row r="9" spans="1:3" x14ac:dyDescent="0.25">
      <c r="A9" s="4" t="s">
        <v>4</v>
      </c>
      <c r="B9" s="2">
        <f>SUM(B5+B6+B7-B8)</f>
        <v>451.80000000000007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41732</v>
      </c>
      <c r="B12">
        <v>181.9</v>
      </c>
      <c r="C12" t="s">
        <v>1128</v>
      </c>
    </row>
    <row r="13" spans="1:3" x14ac:dyDescent="0.25">
      <c r="C13" t="s">
        <v>323</v>
      </c>
    </row>
    <row r="14" spans="1:3" x14ac:dyDescent="0.25">
      <c r="C14" t="s">
        <v>1129</v>
      </c>
    </row>
    <row r="15" spans="1:3" x14ac:dyDescent="0.25">
      <c r="A15" s="4">
        <v>41738</v>
      </c>
      <c r="B15">
        <v>100</v>
      </c>
      <c r="C15" t="s">
        <v>1143</v>
      </c>
    </row>
    <row r="16" spans="1:3" x14ac:dyDescent="0.25">
      <c r="C16" t="s">
        <v>323</v>
      </c>
    </row>
    <row r="17" spans="3:3" x14ac:dyDescent="0.25">
      <c r="C17" t="s">
        <v>1144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.75" x14ac:dyDescent="0.25"/>
  <cols>
    <col min="1" max="1" width="19.25" customWidth="1"/>
    <col min="3" max="3" width="26.6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175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Orgs'!B164</f>
        <v>1850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1653.42</v>
      </c>
    </row>
    <row r="8" spans="1:3" x14ac:dyDescent="0.25">
      <c r="A8" s="4" t="s">
        <v>4</v>
      </c>
      <c r="B8" s="2">
        <f>SUM(B5+B6-B7)</f>
        <v>196.57999999999993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41743</v>
      </c>
      <c r="B11">
        <v>1653.42</v>
      </c>
      <c r="C11" t="s">
        <v>1165</v>
      </c>
    </row>
    <row r="12" spans="1:3" x14ac:dyDescent="0.25">
      <c r="C12" t="s">
        <v>1166</v>
      </c>
    </row>
    <row r="13" spans="1:3" x14ac:dyDescent="0.25">
      <c r="C13" t="s">
        <v>1167</v>
      </c>
    </row>
    <row r="14" spans="1:3" x14ac:dyDescent="0.25">
      <c r="C14" t="s">
        <v>1168</v>
      </c>
    </row>
    <row r="15" spans="1:3" x14ac:dyDescent="0.25">
      <c r="C15" t="s">
        <v>1169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119</v>
      </c>
    </row>
    <row r="5" spans="1:3" x14ac:dyDescent="0.25">
      <c r="A5" s="4" t="s">
        <v>1</v>
      </c>
      <c r="B5" s="2">
        <f>'Total Orgs'!B188</f>
        <v>325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325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120</v>
      </c>
    </row>
    <row r="5" spans="1:3" x14ac:dyDescent="0.25">
      <c r="A5" s="4" t="s">
        <v>1</v>
      </c>
      <c r="B5" s="2">
        <f>'Total Orgs'!B189</f>
        <v>4000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3431.24</v>
      </c>
    </row>
    <row r="8" spans="1:3" x14ac:dyDescent="0.25">
      <c r="A8" s="4" t="s">
        <v>4</v>
      </c>
      <c r="B8" s="2">
        <f>SUM(B5+B6-B7)</f>
        <v>568.76000000000022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41534</v>
      </c>
      <c r="B11" s="2">
        <v>26.25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315</v>
      </c>
    </row>
    <row r="14" spans="1:3" x14ac:dyDescent="0.25">
      <c r="A14" s="4">
        <v>41534</v>
      </c>
      <c r="B14" s="2">
        <v>12.82</v>
      </c>
      <c r="C14" t="s">
        <v>313</v>
      </c>
    </row>
    <row r="15" spans="1:3" x14ac:dyDescent="0.25">
      <c r="C15" t="s">
        <v>314</v>
      </c>
    </row>
    <row r="16" spans="1:3" x14ac:dyDescent="0.25">
      <c r="C16" t="s">
        <v>315</v>
      </c>
    </row>
    <row r="17" spans="1:3" x14ac:dyDescent="0.25">
      <c r="A17" s="4">
        <v>41534</v>
      </c>
      <c r="B17" s="2">
        <v>26.25</v>
      </c>
      <c r="C17" t="s">
        <v>313</v>
      </c>
    </row>
    <row r="18" spans="1:3" x14ac:dyDescent="0.25">
      <c r="C18" t="s">
        <v>314</v>
      </c>
    </row>
    <row r="19" spans="1:3" x14ac:dyDescent="0.25">
      <c r="C19" t="s">
        <v>315</v>
      </c>
    </row>
    <row r="20" spans="1:3" x14ac:dyDescent="0.25">
      <c r="A20" s="4">
        <v>41555</v>
      </c>
      <c r="B20" s="2">
        <v>14</v>
      </c>
      <c r="C20" t="s">
        <v>313</v>
      </c>
    </row>
    <row r="21" spans="1:3" x14ac:dyDescent="0.25">
      <c r="C21" t="s">
        <v>314</v>
      </c>
    </row>
    <row r="22" spans="1:3" x14ac:dyDescent="0.25">
      <c r="C22" t="s">
        <v>315</v>
      </c>
    </row>
    <row r="23" spans="1:3" x14ac:dyDescent="0.25">
      <c r="A23" s="16">
        <v>41562</v>
      </c>
      <c r="B23" s="17">
        <v>600</v>
      </c>
      <c r="C23" s="18" t="s">
        <v>615</v>
      </c>
    </row>
    <row r="24" spans="1:3" x14ac:dyDescent="0.25">
      <c r="A24" s="16"/>
      <c r="B24" s="17"/>
      <c r="C24" s="18" t="s">
        <v>394</v>
      </c>
    </row>
    <row r="25" spans="1:3" x14ac:dyDescent="0.25">
      <c r="A25" s="4">
        <v>41572</v>
      </c>
      <c r="B25" s="2">
        <v>14</v>
      </c>
      <c r="C25" t="s">
        <v>313</v>
      </c>
    </row>
    <row r="26" spans="1:3" x14ac:dyDescent="0.25">
      <c r="C26" t="s">
        <v>314</v>
      </c>
    </row>
    <row r="27" spans="1:3" x14ac:dyDescent="0.25">
      <c r="C27" t="s">
        <v>315</v>
      </c>
    </row>
    <row r="28" spans="1:3" x14ac:dyDescent="0.25">
      <c r="A28" s="4">
        <v>41572</v>
      </c>
      <c r="B28" s="2">
        <v>60</v>
      </c>
      <c r="C28" t="s">
        <v>313</v>
      </c>
    </row>
    <row r="29" spans="1:3" x14ac:dyDescent="0.25">
      <c r="C29" t="s">
        <v>314</v>
      </c>
    </row>
    <row r="30" spans="1:3" x14ac:dyDescent="0.25">
      <c r="C30" t="s">
        <v>315</v>
      </c>
    </row>
    <row r="31" spans="1:3" x14ac:dyDescent="0.25">
      <c r="A31" s="4">
        <v>41576</v>
      </c>
      <c r="B31" s="2">
        <v>6.25</v>
      </c>
      <c r="C31" t="s">
        <v>313</v>
      </c>
    </row>
    <row r="32" spans="1:3" x14ac:dyDescent="0.25">
      <c r="C32" t="s">
        <v>314</v>
      </c>
    </row>
    <row r="33" spans="1:3" x14ac:dyDescent="0.25">
      <c r="C33" t="s">
        <v>315</v>
      </c>
    </row>
    <row r="34" spans="1:3" x14ac:dyDescent="0.25">
      <c r="A34" s="4">
        <v>41576</v>
      </c>
      <c r="B34" s="2">
        <v>7.33</v>
      </c>
      <c r="C34" t="s">
        <v>313</v>
      </c>
    </row>
    <row r="35" spans="1:3" x14ac:dyDescent="0.25">
      <c r="C35" t="s">
        <v>314</v>
      </c>
    </row>
    <row r="36" spans="1:3" x14ac:dyDescent="0.25">
      <c r="C36" t="s">
        <v>315</v>
      </c>
    </row>
    <row r="37" spans="1:3" x14ac:dyDescent="0.25">
      <c r="A37" s="4">
        <v>41576</v>
      </c>
      <c r="B37" s="2">
        <v>60</v>
      </c>
      <c r="C37" t="s">
        <v>313</v>
      </c>
    </row>
    <row r="38" spans="1:3" x14ac:dyDescent="0.25">
      <c r="C38" t="s">
        <v>314</v>
      </c>
    </row>
    <row r="39" spans="1:3" x14ac:dyDescent="0.25">
      <c r="C39" t="s">
        <v>315</v>
      </c>
    </row>
    <row r="40" spans="1:3" x14ac:dyDescent="0.25">
      <c r="A40" s="4">
        <v>41576</v>
      </c>
      <c r="B40" s="2">
        <v>15</v>
      </c>
      <c r="C40" t="s">
        <v>313</v>
      </c>
    </row>
    <row r="41" spans="1:3" x14ac:dyDescent="0.25">
      <c r="C41" t="s">
        <v>314</v>
      </c>
    </row>
    <row r="42" spans="1:3" x14ac:dyDescent="0.25">
      <c r="C42" t="s">
        <v>315</v>
      </c>
    </row>
    <row r="43" spans="1:3" x14ac:dyDescent="0.25">
      <c r="A43" s="4">
        <v>41589</v>
      </c>
      <c r="B43" s="2">
        <v>64</v>
      </c>
      <c r="C43" t="s">
        <v>313</v>
      </c>
    </row>
    <row r="44" spans="1:3" x14ac:dyDescent="0.25">
      <c r="C44" t="s">
        <v>314</v>
      </c>
    </row>
    <row r="45" spans="1:3" x14ac:dyDescent="0.25">
      <c r="C45" t="s">
        <v>315</v>
      </c>
    </row>
    <row r="46" spans="1:3" x14ac:dyDescent="0.25">
      <c r="A46" s="4">
        <v>41589</v>
      </c>
      <c r="B46" s="2">
        <v>10.5</v>
      </c>
      <c r="C46" t="s">
        <v>313</v>
      </c>
    </row>
    <row r="47" spans="1:3" x14ac:dyDescent="0.25">
      <c r="C47" t="s">
        <v>314</v>
      </c>
    </row>
    <row r="48" spans="1:3" x14ac:dyDescent="0.25">
      <c r="C48" t="s">
        <v>315</v>
      </c>
    </row>
    <row r="49" spans="1:3" x14ac:dyDescent="0.25">
      <c r="A49" s="4">
        <v>41591</v>
      </c>
      <c r="B49" s="2">
        <v>43</v>
      </c>
      <c r="C49" t="s">
        <v>313</v>
      </c>
    </row>
    <row r="50" spans="1:3" x14ac:dyDescent="0.25">
      <c r="C50" t="s">
        <v>314</v>
      </c>
    </row>
    <row r="51" spans="1:3" x14ac:dyDescent="0.25">
      <c r="C51" t="s">
        <v>315</v>
      </c>
    </row>
    <row r="52" spans="1:3" x14ac:dyDescent="0.25">
      <c r="A52" s="4">
        <v>41592</v>
      </c>
      <c r="B52" s="2">
        <v>0</v>
      </c>
      <c r="C52" t="s">
        <v>706</v>
      </c>
    </row>
    <row r="53" spans="1:3" x14ac:dyDescent="0.25">
      <c r="C53" t="s">
        <v>707</v>
      </c>
    </row>
    <row r="54" spans="1:3" x14ac:dyDescent="0.25">
      <c r="C54" t="s">
        <v>708</v>
      </c>
    </row>
    <row r="55" spans="1:3" x14ac:dyDescent="0.25">
      <c r="C55" t="s">
        <v>709</v>
      </c>
    </row>
    <row r="56" spans="1:3" x14ac:dyDescent="0.25">
      <c r="C56" t="s">
        <v>791</v>
      </c>
    </row>
    <row r="57" spans="1:3" x14ac:dyDescent="0.25">
      <c r="A57" s="4">
        <v>41600</v>
      </c>
      <c r="B57" s="2">
        <v>10.5</v>
      </c>
      <c r="C57" t="s">
        <v>313</v>
      </c>
    </row>
    <row r="58" spans="1:3" x14ac:dyDescent="0.25">
      <c r="C58" t="s">
        <v>314</v>
      </c>
    </row>
    <row r="59" spans="1:3" x14ac:dyDescent="0.25">
      <c r="C59" t="s">
        <v>315</v>
      </c>
    </row>
    <row r="60" spans="1:3" x14ac:dyDescent="0.25">
      <c r="A60" s="4">
        <v>41603</v>
      </c>
      <c r="B60" s="2">
        <v>276.76</v>
      </c>
      <c r="C60" t="s">
        <v>604</v>
      </c>
    </row>
    <row r="61" spans="1:3" x14ac:dyDescent="0.25">
      <c r="C61" t="s">
        <v>323</v>
      </c>
    </row>
    <row r="62" spans="1:3" x14ac:dyDescent="0.25">
      <c r="C62" t="s">
        <v>744</v>
      </c>
    </row>
    <row r="63" spans="1:3" x14ac:dyDescent="0.25">
      <c r="A63" s="4">
        <v>41666</v>
      </c>
      <c r="B63" s="2">
        <v>7</v>
      </c>
      <c r="C63" t="s">
        <v>313</v>
      </c>
    </row>
    <row r="64" spans="1:3" x14ac:dyDescent="0.25">
      <c r="C64" t="s">
        <v>314</v>
      </c>
    </row>
    <row r="65" spans="1:3" x14ac:dyDescent="0.25">
      <c r="C65" t="s">
        <v>315</v>
      </c>
    </row>
    <row r="66" spans="1:3" x14ac:dyDescent="0.25">
      <c r="A66" s="4">
        <v>41674</v>
      </c>
      <c r="B66" s="2">
        <v>24.5</v>
      </c>
      <c r="C66" t="s">
        <v>313</v>
      </c>
    </row>
    <row r="67" spans="1:3" x14ac:dyDescent="0.25">
      <c r="C67" t="s">
        <v>314</v>
      </c>
    </row>
    <row r="68" spans="1:3" x14ac:dyDescent="0.25">
      <c r="C68" t="s">
        <v>315</v>
      </c>
    </row>
    <row r="69" spans="1:3" x14ac:dyDescent="0.25">
      <c r="A69" s="4">
        <v>41682</v>
      </c>
      <c r="B69" s="2">
        <v>7</v>
      </c>
      <c r="C69" t="s">
        <v>313</v>
      </c>
    </row>
    <row r="70" spans="1:3" x14ac:dyDescent="0.25">
      <c r="C70" t="s">
        <v>314</v>
      </c>
    </row>
    <row r="71" spans="1:3" x14ac:dyDescent="0.25">
      <c r="C71" t="s">
        <v>315</v>
      </c>
    </row>
    <row r="72" spans="1:3" x14ac:dyDescent="0.25">
      <c r="A72" s="4">
        <v>41698</v>
      </c>
      <c r="B72" s="2">
        <v>7</v>
      </c>
      <c r="C72" t="s">
        <v>313</v>
      </c>
    </row>
    <row r="73" spans="1:3" x14ac:dyDescent="0.25">
      <c r="C73" t="s">
        <v>314</v>
      </c>
    </row>
    <row r="74" spans="1:3" x14ac:dyDescent="0.25">
      <c r="C74" t="s">
        <v>315</v>
      </c>
    </row>
    <row r="75" spans="1:3" x14ac:dyDescent="0.25">
      <c r="A75" s="4">
        <v>41712</v>
      </c>
      <c r="B75" s="2">
        <v>180</v>
      </c>
      <c r="C75" t="s">
        <v>313</v>
      </c>
    </row>
    <row r="76" spans="1:3" x14ac:dyDescent="0.25">
      <c r="C76" t="s">
        <v>314</v>
      </c>
    </row>
    <row r="77" spans="1:3" x14ac:dyDescent="0.25">
      <c r="C77" t="s">
        <v>315</v>
      </c>
    </row>
    <row r="78" spans="1:3" x14ac:dyDescent="0.25">
      <c r="A78" s="4">
        <v>41712</v>
      </c>
      <c r="B78" s="2">
        <v>7</v>
      </c>
      <c r="C78" t="s">
        <v>313</v>
      </c>
    </row>
    <row r="79" spans="1:3" x14ac:dyDescent="0.25">
      <c r="C79" t="s">
        <v>314</v>
      </c>
    </row>
    <row r="80" spans="1:3" x14ac:dyDescent="0.25">
      <c r="C80" t="s">
        <v>315</v>
      </c>
    </row>
    <row r="81" spans="1:3" x14ac:dyDescent="0.25">
      <c r="A81" s="4">
        <v>41730</v>
      </c>
      <c r="B81" s="2">
        <v>34</v>
      </c>
      <c r="C81" t="s">
        <v>313</v>
      </c>
    </row>
    <row r="82" spans="1:3" x14ac:dyDescent="0.25">
      <c r="C82" t="s">
        <v>314</v>
      </c>
    </row>
    <row r="83" spans="1:3" x14ac:dyDescent="0.25">
      <c r="C83" t="s">
        <v>315</v>
      </c>
    </row>
    <row r="84" spans="1:3" x14ac:dyDescent="0.25">
      <c r="A84" s="4">
        <v>41730</v>
      </c>
      <c r="B84" s="2">
        <v>259.75</v>
      </c>
      <c r="C84" t="s">
        <v>324</v>
      </c>
    </row>
    <row r="85" spans="1:3" x14ac:dyDescent="0.25">
      <c r="C85" t="s">
        <v>323</v>
      </c>
    </row>
    <row r="86" spans="1:3" x14ac:dyDescent="0.25">
      <c r="C86" t="s">
        <v>1118</v>
      </c>
    </row>
    <row r="87" spans="1:3" x14ac:dyDescent="0.25">
      <c r="A87" s="4">
        <v>41750</v>
      </c>
      <c r="B87" s="2">
        <v>26.25</v>
      </c>
      <c r="C87" t="s">
        <v>313</v>
      </c>
    </row>
    <row r="88" spans="1:3" x14ac:dyDescent="0.25">
      <c r="C88" t="s">
        <v>314</v>
      </c>
    </row>
    <row r="89" spans="1:3" x14ac:dyDescent="0.25">
      <c r="C89" t="s">
        <v>315</v>
      </c>
    </row>
    <row r="90" spans="1:3" x14ac:dyDescent="0.25">
      <c r="A90" s="4">
        <v>41857</v>
      </c>
      <c r="B90" s="2">
        <v>1077.21</v>
      </c>
      <c r="C90" t="s">
        <v>1486</v>
      </c>
    </row>
    <row r="91" spans="1:3" x14ac:dyDescent="0.25">
      <c r="C91" t="s">
        <v>323</v>
      </c>
    </row>
    <row r="92" spans="1:3" x14ac:dyDescent="0.25">
      <c r="C92" t="s">
        <v>1487</v>
      </c>
    </row>
    <row r="93" spans="1:3" x14ac:dyDescent="0.25">
      <c r="A93" s="4">
        <v>41863</v>
      </c>
      <c r="B93" s="2">
        <v>354.87</v>
      </c>
      <c r="C93" t="s">
        <v>1486</v>
      </c>
    </row>
    <row r="94" spans="1:3" x14ac:dyDescent="0.25">
      <c r="C94" t="s">
        <v>323</v>
      </c>
    </row>
    <row r="95" spans="1:3" x14ac:dyDescent="0.25">
      <c r="C95" t="s">
        <v>1532</v>
      </c>
    </row>
    <row r="96" spans="1:3" x14ac:dyDescent="0.25">
      <c r="A96" s="4">
        <v>41863</v>
      </c>
      <c r="B96" s="2">
        <v>200</v>
      </c>
      <c r="C96" t="s">
        <v>1533</v>
      </c>
    </row>
    <row r="97" spans="3:3" x14ac:dyDescent="0.25">
      <c r="C97" t="s">
        <v>323</v>
      </c>
    </row>
    <row r="98" spans="3:3" x14ac:dyDescent="0.25">
      <c r="C98" t="s">
        <v>1534</v>
      </c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121</v>
      </c>
    </row>
    <row r="5" spans="1:3" x14ac:dyDescent="0.25">
      <c r="A5" s="4" t="s">
        <v>1</v>
      </c>
      <c r="B5" s="2">
        <f>'Total Orgs'!B190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41745</v>
      </c>
      <c r="B11" s="2">
        <v>335</v>
      </c>
      <c r="C11" t="s">
        <v>1073</v>
      </c>
    </row>
    <row r="12" spans="1:3" x14ac:dyDescent="0.25">
      <c r="C12" t="s">
        <v>421</v>
      </c>
    </row>
    <row r="13" spans="1:3" x14ac:dyDescent="0.25">
      <c r="C13" t="s">
        <v>1175</v>
      </c>
    </row>
    <row r="14" spans="1:3" x14ac:dyDescent="0.25">
      <c r="A14" s="4">
        <v>41842</v>
      </c>
      <c r="B14" s="2">
        <v>37.950000000000003</v>
      </c>
      <c r="C14" t="s">
        <v>1417</v>
      </c>
    </row>
    <row r="15" spans="1:3" x14ac:dyDescent="0.25">
      <c r="C15" t="s">
        <v>421</v>
      </c>
    </row>
    <row r="16" spans="1:3" x14ac:dyDescent="0.25">
      <c r="C16" t="s">
        <v>1418</v>
      </c>
    </row>
    <row r="17" spans="1:3" x14ac:dyDescent="0.25">
      <c r="A17" s="4">
        <v>41858</v>
      </c>
      <c r="B17" s="2">
        <v>27.05</v>
      </c>
      <c r="C17" t="s">
        <v>1506</v>
      </c>
    </row>
    <row r="18" spans="1:3" x14ac:dyDescent="0.25">
      <c r="C18" t="s">
        <v>421</v>
      </c>
    </row>
    <row r="19" spans="1:3" x14ac:dyDescent="0.25">
      <c r="C19" t="s">
        <v>1507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122</v>
      </c>
    </row>
    <row r="5" spans="1:3" x14ac:dyDescent="0.25">
      <c r="A5" s="4" t="s">
        <v>1</v>
      </c>
      <c r="B5" s="2">
        <f>'Total Orgs'!B191</f>
        <v>1700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SUM(B11:B100)</f>
        <v>1350</v>
      </c>
    </row>
    <row r="8" spans="1:3" x14ac:dyDescent="0.25">
      <c r="A8" s="4" t="s">
        <v>4</v>
      </c>
      <c r="B8" s="2">
        <f>SUM(B5+B6-B7)</f>
        <v>350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41570</v>
      </c>
      <c r="B11" s="2">
        <v>1100</v>
      </c>
      <c r="C11" t="s">
        <v>777</v>
      </c>
    </row>
    <row r="12" spans="1:3" x14ac:dyDescent="0.25">
      <c r="C12" t="s">
        <v>778</v>
      </c>
    </row>
    <row r="13" spans="1:3" x14ac:dyDescent="0.25">
      <c r="C13" t="s">
        <v>779</v>
      </c>
    </row>
    <row r="14" spans="1:3" x14ac:dyDescent="0.25">
      <c r="C14" t="s">
        <v>780</v>
      </c>
    </row>
    <row r="15" spans="1:3" x14ac:dyDescent="0.25">
      <c r="C15" t="s">
        <v>776</v>
      </c>
    </row>
    <row r="16" spans="1:3" x14ac:dyDescent="0.25">
      <c r="A16" s="4">
        <v>41863</v>
      </c>
      <c r="B16" s="2">
        <v>600</v>
      </c>
      <c r="C16" t="s">
        <v>1527</v>
      </c>
    </row>
    <row r="17" spans="1:3" x14ac:dyDescent="0.25">
      <c r="C17" t="s">
        <v>1528</v>
      </c>
    </row>
    <row r="18" spans="1:3" x14ac:dyDescent="0.25">
      <c r="C18" t="s">
        <v>1529</v>
      </c>
    </row>
    <row r="19" spans="1:3" x14ac:dyDescent="0.25">
      <c r="A19" s="4">
        <v>41978</v>
      </c>
      <c r="B19" s="2">
        <v>-350</v>
      </c>
      <c r="C19" t="s">
        <v>1553</v>
      </c>
    </row>
    <row r="20" spans="1:3" x14ac:dyDescent="0.25">
      <c r="C20" t="s">
        <v>1554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Orgs'!B22</f>
        <v>1500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41859</v>
      </c>
      <c r="B11" s="2">
        <v>1500</v>
      </c>
      <c r="C11" t="s">
        <v>1514</v>
      </c>
    </row>
    <row r="12" spans="1:3" x14ac:dyDescent="0.25">
      <c r="C12" t="s">
        <v>1515</v>
      </c>
    </row>
    <row r="13" spans="1:3" x14ac:dyDescent="0.25">
      <c r="C13" t="s">
        <v>1516</v>
      </c>
    </row>
    <row r="14" spans="1:3" x14ac:dyDescent="0.25">
      <c r="C14" t="s">
        <v>1517</v>
      </c>
    </row>
    <row r="15" spans="1:3" x14ac:dyDescent="0.25">
      <c r="C15" t="s">
        <v>421</v>
      </c>
    </row>
    <row r="16" spans="1:3" x14ac:dyDescent="0.25">
      <c r="C16" t="s">
        <v>1518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123</v>
      </c>
    </row>
    <row r="5" spans="1:3" x14ac:dyDescent="0.25">
      <c r="A5" s="4" t="s">
        <v>1</v>
      </c>
      <c r="B5" s="2">
        <f>'Total Orgs'!B192</f>
        <v>220</v>
      </c>
    </row>
    <row r="6" spans="1:3" x14ac:dyDescent="0.25">
      <c r="A6" s="4" t="s">
        <v>2</v>
      </c>
    </row>
    <row r="7" spans="1:3" x14ac:dyDescent="0.25">
      <c r="A7" s="4" t="s">
        <v>760</v>
      </c>
      <c r="B7" s="2">
        <v>-73.260000000000005</v>
      </c>
      <c r="C7" t="s">
        <v>768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146.74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124</v>
      </c>
    </row>
    <row r="5" spans="1:3" x14ac:dyDescent="0.25">
      <c r="A5" s="4" t="s">
        <v>1</v>
      </c>
      <c r="B5" s="2">
        <f>'Total Orgs'!B193</f>
        <v>150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41850</v>
      </c>
      <c r="B11" s="2">
        <v>150</v>
      </c>
      <c r="C11" t="s">
        <v>1454</v>
      </c>
    </row>
    <row r="12" spans="1:3" x14ac:dyDescent="0.25">
      <c r="C12" t="s">
        <v>323</v>
      </c>
    </row>
    <row r="13" spans="1:3" x14ac:dyDescent="0.25">
      <c r="C13" t="s">
        <v>1455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125</v>
      </c>
    </row>
    <row r="5" spans="1:3" x14ac:dyDescent="0.25">
      <c r="A5" s="4" t="s">
        <v>1</v>
      </c>
      <c r="B5" s="2">
        <f>'Total Orgs'!B195</f>
        <v>11000</v>
      </c>
    </row>
    <row r="6" spans="1:3" x14ac:dyDescent="0.25">
      <c r="A6" s="4" t="s">
        <v>2</v>
      </c>
      <c r="B6" s="2">
        <v>500</v>
      </c>
    </row>
    <row r="7" spans="1:3" x14ac:dyDescent="0.25">
      <c r="A7" s="4" t="s">
        <v>3</v>
      </c>
      <c r="B7" s="2">
        <f>SUM(B11:B103)</f>
        <v>11500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41576</v>
      </c>
      <c r="B11" s="2">
        <v>1833.72</v>
      </c>
      <c r="C11" t="s">
        <v>607</v>
      </c>
    </row>
    <row r="12" spans="1:3" x14ac:dyDescent="0.25">
      <c r="C12" t="s">
        <v>608</v>
      </c>
    </row>
    <row r="13" spans="1:3" x14ac:dyDescent="0.25">
      <c r="C13" t="s">
        <v>609</v>
      </c>
    </row>
    <row r="14" spans="1:3" x14ac:dyDescent="0.25">
      <c r="C14" t="s">
        <v>579</v>
      </c>
    </row>
    <row r="15" spans="1:3" x14ac:dyDescent="0.25">
      <c r="C15" t="s">
        <v>367</v>
      </c>
    </row>
    <row r="16" spans="1:3" x14ac:dyDescent="0.25">
      <c r="C16" t="s">
        <v>610</v>
      </c>
    </row>
    <row r="17" spans="1:3" x14ac:dyDescent="0.25">
      <c r="C17" t="s">
        <v>726</v>
      </c>
    </row>
    <row r="18" spans="1:3" x14ac:dyDescent="0.25">
      <c r="A18" s="4">
        <v>41576</v>
      </c>
      <c r="B18" s="2">
        <v>4340.88</v>
      </c>
      <c r="C18" t="s">
        <v>611</v>
      </c>
    </row>
    <row r="19" spans="1:3" x14ac:dyDescent="0.25">
      <c r="C19" t="s">
        <v>323</v>
      </c>
    </row>
    <row r="20" spans="1:3" x14ac:dyDescent="0.25">
      <c r="C20" t="s">
        <v>612</v>
      </c>
    </row>
    <row r="21" spans="1:3" x14ac:dyDescent="0.25">
      <c r="A21" s="4">
        <v>41593</v>
      </c>
      <c r="B21" s="2">
        <v>219</v>
      </c>
      <c r="C21" t="s">
        <v>710</v>
      </c>
    </row>
    <row r="22" spans="1:3" x14ac:dyDescent="0.25">
      <c r="C22" t="s">
        <v>323</v>
      </c>
    </row>
    <row r="23" spans="1:3" x14ac:dyDescent="0.25">
      <c r="C23" t="s">
        <v>711</v>
      </c>
    </row>
    <row r="24" spans="1:3" x14ac:dyDescent="0.25">
      <c r="A24" s="4">
        <v>41603</v>
      </c>
      <c r="B24" s="2">
        <v>400</v>
      </c>
      <c r="C24" t="s">
        <v>742</v>
      </c>
    </row>
    <row r="25" spans="1:3" x14ac:dyDescent="0.25">
      <c r="C25" t="s">
        <v>323</v>
      </c>
    </row>
    <row r="26" spans="1:3" x14ac:dyDescent="0.25">
      <c r="C26" t="s">
        <v>743</v>
      </c>
    </row>
    <row r="27" spans="1:3" x14ac:dyDescent="0.25">
      <c r="A27" s="4">
        <v>41684</v>
      </c>
      <c r="B27" s="2">
        <v>400</v>
      </c>
      <c r="C27" t="s">
        <v>951</v>
      </c>
    </row>
    <row r="28" spans="1:3" x14ac:dyDescent="0.25">
      <c r="C28" t="s">
        <v>394</v>
      </c>
    </row>
    <row r="29" spans="1:3" x14ac:dyDescent="0.25">
      <c r="A29" s="4">
        <v>41690</v>
      </c>
      <c r="B29" s="2">
        <v>635.58000000000004</v>
      </c>
      <c r="C29" t="s">
        <v>957</v>
      </c>
    </row>
    <row r="30" spans="1:3" x14ac:dyDescent="0.25">
      <c r="C30" t="s">
        <v>958</v>
      </c>
    </row>
    <row r="31" spans="1:3" x14ac:dyDescent="0.25">
      <c r="C31" t="s">
        <v>959</v>
      </c>
    </row>
    <row r="32" spans="1:3" x14ac:dyDescent="0.25">
      <c r="C32" t="s">
        <v>960</v>
      </c>
    </row>
    <row r="33" spans="1:3" x14ac:dyDescent="0.25">
      <c r="C33" t="s">
        <v>961</v>
      </c>
    </row>
    <row r="34" spans="1:3" x14ac:dyDescent="0.25">
      <c r="C34" t="s">
        <v>995</v>
      </c>
    </row>
    <row r="35" spans="1:3" x14ac:dyDescent="0.25">
      <c r="A35" s="4">
        <v>41690</v>
      </c>
      <c r="B35" s="2">
        <v>2090</v>
      </c>
      <c r="C35" t="s">
        <v>962</v>
      </c>
    </row>
    <row r="36" spans="1:3" x14ac:dyDescent="0.25">
      <c r="C36" t="s">
        <v>323</v>
      </c>
    </row>
    <row r="37" spans="1:3" x14ac:dyDescent="0.25">
      <c r="C37" t="s">
        <v>963</v>
      </c>
    </row>
    <row r="38" spans="1:3" x14ac:dyDescent="0.25">
      <c r="A38" s="4">
        <v>41753</v>
      </c>
      <c r="B38" s="2">
        <v>272.85000000000002</v>
      </c>
      <c r="C38" t="s">
        <v>710</v>
      </c>
    </row>
    <row r="39" spans="1:3" x14ac:dyDescent="0.25">
      <c r="C39" t="s">
        <v>323</v>
      </c>
    </row>
    <row r="40" spans="1:3" x14ac:dyDescent="0.25">
      <c r="C40" t="s">
        <v>1216</v>
      </c>
    </row>
    <row r="41" spans="1:3" x14ac:dyDescent="0.25">
      <c r="A41" s="4">
        <v>41757</v>
      </c>
      <c r="B41" s="2">
        <v>650</v>
      </c>
      <c r="C41" t="s">
        <v>742</v>
      </c>
    </row>
    <row r="42" spans="1:3" x14ac:dyDescent="0.25">
      <c r="C42" t="s">
        <v>323</v>
      </c>
    </row>
    <row r="43" spans="1:3" x14ac:dyDescent="0.25">
      <c r="C43" t="s">
        <v>1221</v>
      </c>
    </row>
    <row r="44" spans="1:3" x14ac:dyDescent="0.25">
      <c r="A44" s="4">
        <v>41796</v>
      </c>
      <c r="B44" s="2">
        <v>350</v>
      </c>
      <c r="C44" t="s">
        <v>1328</v>
      </c>
    </row>
    <row r="45" spans="1:3" x14ac:dyDescent="0.25">
      <c r="C45" t="s">
        <v>323</v>
      </c>
    </row>
    <row r="46" spans="1:3" x14ac:dyDescent="0.25">
      <c r="C46" t="s">
        <v>1329</v>
      </c>
    </row>
    <row r="47" spans="1:3" x14ac:dyDescent="0.25">
      <c r="A47" s="4">
        <v>41857</v>
      </c>
      <c r="B47" s="2">
        <v>307.97000000000003</v>
      </c>
      <c r="C47" t="s">
        <v>1488</v>
      </c>
    </row>
    <row r="48" spans="1:3" x14ac:dyDescent="0.25">
      <c r="C48" t="s">
        <v>323</v>
      </c>
    </row>
    <row r="49" spans="3:3" x14ac:dyDescent="0.25">
      <c r="C49" t="s">
        <v>1489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126</v>
      </c>
    </row>
    <row r="5" spans="1:3" x14ac:dyDescent="0.25">
      <c r="A5" s="4" t="s">
        <v>1</v>
      </c>
      <c r="B5" s="2">
        <f>'Total Orgs'!B196</f>
        <v>1300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1300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41767</v>
      </c>
      <c r="B11" s="2">
        <v>1300</v>
      </c>
      <c r="C11" t="s">
        <v>1263</v>
      </c>
    </row>
    <row r="12" spans="1:3" x14ac:dyDescent="0.25">
      <c r="C12" t="s">
        <v>1264</v>
      </c>
    </row>
    <row r="13" spans="1:3" x14ac:dyDescent="0.25">
      <c r="C13" t="s">
        <v>590</v>
      </c>
    </row>
    <row r="14" spans="1:3" x14ac:dyDescent="0.25">
      <c r="C14" t="s">
        <v>1265</v>
      </c>
    </row>
    <row r="15" spans="1:3" x14ac:dyDescent="0.25">
      <c r="C15" t="s">
        <v>1262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127</v>
      </c>
    </row>
    <row r="5" spans="1:3" x14ac:dyDescent="0.25">
      <c r="A5" s="4" t="s">
        <v>1</v>
      </c>
      <c r="B5" s="2">
        <f>'Total Orgs'!B197</f>
        <v>1500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41837</v>
      </c>
      <c r="B11" s="2">
        <v>1500</v>
      </c>
      <c r="C11" t="s">
        <v>1400</v>
      </c>
    </row>
    <row r="12" spans="1:3" x14ac:dyDescent="0.25">
      <c r="C12" t="s">
        <v>1023</v>
      </c>
    </row>
    <row r="13" spans="1:3" x14ac:dyDescent="0.25">
      <c r="C13" t="s">
        <v>1401</v>
      </c>
    </row>
    <row r="14" spans="1:3" x14ac:dyDescent="0.25">
      <c r="C14" t="s">
        <v>1402</v>
      </c>
    </row>
    <row r="15" spans="1:3" x14ac:dyDescent="0.25">
      <c r="C15" t="s">
        <v>1403</v>
      </c>
    </row>
    <row r="16" spans="1:3" x14ac:dyDescent="0.25">
      <c r="C16" t="s">
        <v>1449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128</v>
      </c>
    </row>
    <row r="5" spans="1:3" x14ac:dyDescent="0.25">
      <c r="A5" s="4" t="s">
        <v>1</v>
      </c>
      <c r="B5" s="2">
        <f>'Total Orgs'!B198</f>
        <v>325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282</v>
      </c>
    </row>
    <row r="8" spans="1:3" x14ac:dyDescent="0.25">
      <c r="A8" s="4" t="s">
        <v>4</v>
      </c>
      <c r="B8" s="2">
        <f>SUM(B5+B6-B7)</f>
        <v>43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41571</v>
      </c>
      <c r="B11" s="2">
        <v>282</v>
      </c>
      <c r="C11" t="s">
        <v>597</v>
      </c>
    </row>
    <row r="12" spans="1:3" x14ac:dyDescent="0.25">
      <c r="C12" t="s">
        <v>421</v>
      </c>
    </row>
    <row r="13" spans="1:3" x14ac:dyDescent="0.25">
      <c r="C13" t="s">
        <v>603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129</v>
      </c>
    </row>
    <row r="5" spans="1:3" x14ac:dyDescent="0.25">
      <c r="A5" s="4" t="s">
        <v>1</v>
      </c>
      <c r="B5" s="2">
        <f>'Total Orgs'!B199</f>
        <v>5650</v>
      </c>
    </row>
    <row r="6" spans="1:3" x14ac:dyDescent="0.25">
      <c r="A6" s="4" t="s">
        <v>2</v>
      </c>
      <c r="B6" s="2">
        <v>1412.5</v>
      </c>
    </row>
    <row r="7" spans="1:3" x14ac:dyDescent="0.25">
      <c r="A7" s="4" t="s">
        <v>3</v>
      </c>
      <c r="B7" s="2">
        <f>SUM(B11:B103)</f>
        <v>7062.5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41653</v>
      </c>
      <c r="B11" s="2">
        <v>3448.31</v>
      </c>
      <c r="C11" t="s">
        <v>811</v>
      </c>
    </row>
    <row r="12" spans="1:3" x14ac:dyDescent="0.25">
      <c r="C12" t="s">
        <v>812</v>
      </c>
    </row>
    <row r="13" spans="1:3" x14ac:dyDescent="0.25">
      <c r="C13" t="s">
        <v>813</v>
      </c>
    </row>
    <row r="14" spans="1:3" x14ac:dyDescent="0.25">
      <c r="C14" t="s">
        <v>814</v>
      </c>
    </row>
    <row r="15" spans="1:3" x14ac:dyDescent="0.25">
      <c r="C15" t="s">
        <v>866</v>
      </c>
    </row>
    <row r="16" spans="1:3" x14ac:dyDescent="0.25">
      <c r="A16" s="4">
        <v>41667</v>
      </c>
      <c r="B16" s="2">
        <v>1051.9100000000001</v>
      </c>
      <c r="C16" t="s">
        <v>837</v>
      </c>
    </row>
    <row r="17" spans="1:3" x14ac:dyDescent="0.25">
      <c r="C17" t="s">
        <v>838</v>
      </c>
    </row>
    <row r="18" spans="1:3" x14ac:dyDescent="0.25">
      <c r="C18" t="s">
        <v>839</v>
      </c>
    </row>
    <row r="19" spans="1:3" x14ac:dyDescent="0.25">
      <c r="C19" t="s">
        <v>840</v>
      </c>
    </row>
    <row r="20" spans="1:3" x14ac:dyDescent="0.25">
      <c r="C20" t="s">
        <v>841</v>
      </c>
    </row>
    <row r="21" spans="1:3" x14ac:dyDescent="0.25">
      <c r="C21" t="s">
        <v>969</v>
      </c>
    </row>
    <row r="22" spans="1:3" x14ac:dyDescent="0.25">
      <c r="A22" s="4">
        <v>41680</v>
      </c>
      <c r="B22" s="2">
        <v>2244.6799999999998</v>
      </c>
      <c r="C22" t="s">
        <v>907</v>
      </c>
    </row>
    <row r="23" spans="1:3" x14ac:dyDescent="0.25">
      <c r="C23" t="s">
        <v>908</v>
      </c>
    </row>
    <row r="24" spans="1:3" x14ac:dyDescent="0.25">
      <c r="C24" t="s">
        <v>367</v>
      </c>
    </row>
    <row r="25" spans="1:3" x14ac:dyDescent="0.25">
      <c r="C25" t="s">
        <v>909</v>
      </c>
    </row>
    <row r="26" spans="1:3" x14ac:dyDescent="0.25">
      <c r="C26" t="s">
        <v>910</v>
      </c>
    </row>
    <row r="27" spans="1:3" x14ac:dyDescent="0.25">
      <c r="C27" t="s">
        <v>1125</v>
      </c>
    </row>
    <row r="28" spans="1:3" x14ac:dyDescent="0.25">
      <c r="A28" s="4">
        <v>41857</v>
      </c>
      <c r="B28" s="2">
        <v>317.60000000000002</v>
      </c>
      <c r="C28" t="s">
        <v>1492</v>
      </c>
    </row>
    <row r="29" spans="1:3" x14ac:dyDescent="0.25">
      <c r="C29" t="s">
        <v>421</v>
      </c>
    </row>
    <row r="30" spans="1:3" x14ac:dyDescent="0.25">
      <c r="C30" t="s">
        <v>1493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.75" x14ac:dyDescent="0.25"/>
  <cols>
    <col min="1" max="1" width="29.625" customWidth="1"/>
    <col min="3" max="3" width="31.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247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Orgs'!B187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760</v>
      </c>
      <c r="B7" s="2">
        <v>-166.5</v>
      </c>
      <c r="C7" t="s">
        <v>775</v>
      </c>
    </row>
    <row r="8" spans="1:3" x14ac:dyDescent="0.25">
      <c r="A8" s="4" t="s">
        <v>3</v>
      </c>
      <c r="B8" s="2">
        <f>SUM(B12:B101)</f>
        <v>333.5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41814</v>
      </c>
      <c r="B12">
        <v>333.5</v>
      </c>
      <c r="C12" t="s">
        <v>1352</v>
      </c>
    </row>
    <row r="13" spans="1:3" x14ac:dyDescent="0.25">
      <c r="C13" t="s">
        <v>1353</v>
      </c>
    </row>
    <row r="14" spans="1:3" x14ac:dyDescent="0.25">
      <c r="C14" t="s">
        <v>421</v>
      </c>
    </row>
    <row r="15" spans="1:3" x14ac:dyDescent="0.25">
      <c r="C15" t="s">
        <v>1354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18.875" customWidth="1"/>
    <col min="2" max="2" width="12.25" style="2" customWidth="1"/>
    <col min="3" max="3" width="27.8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228</v>
      </c>
    </row>
    <row r="4" spans="1:3" x14ac:dyDescent="0.25">
      <c r="A4" s="4"/>
    </row>
    <row r="5" spans="1:3" x14ac:dyDescent="0.25">
      <c r="A5" s="4" t="s">
        <v>1</v>
      </c>
      <c r="B5" s="2">
        <f>'Total Orgs'!B194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42</v>
      </c>
    </row>
    <row r="8" spans="1:3" x14ac:dyDescent="0.25">
      <c r="A8" s="4" t="s">
        <v>4</v>
      </c>
      <c r="B8" s="2">
        <f>SUM(B5+B6-B7)</f>
        <v>458</v>
      </c>
    </row>
    <row r="9" spans="1:3" x14ac:dyDescent="0.25">
      <c r="A9" s="4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41604</v>
      </c>
      <c r="B11" s="2">
        <v>42</v>
      </c>
      <c r="C11" t="s">
        <v>346</v>
      </c>
    </row>
    <row r="12" spans="1:3" x14ac:dyDescent="0.25">
      <c r="C12" t="s">
        <v>314</v>
      </c>
    </row>
    <row r="13" spans="1:3" x14ac:dyDescent="0.25">
      <c r="C13" t="s">
        <v>315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150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SUM(B11:B112)</f>
        <v>5159.49</v>
      </c>
    </row>
    <row r="8" spans="1:3" x14ac:dyDescent="0.25">
      <c r="A8" s="4" t="s">
        <v>4</v>
      </c>
      <c r="B8" s="2">
        <f>SUM(B5+B6-B7)</f>
        <v>-5159.49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41523</v>
      </c>
      <c r="B11" s="2">
        <v>150</v>
      </c>
      <c r="C11" s="26" t="s">
        <v>262</v>
      </c>
    </row>
    <row r="12" spans="1:3" x14ac:dyDescent="0.25">
      <c r="C12" t="s">
        <v>264</v>
      </c>
    </row>
    <row r="13" spans="1:3" x14ac:dyDescent="0.25">
      <c r="C13" t="s">
        <v>265</v>
      </c>
    </row>
    <row r="14" spans="1:3" x14ac:dyDescent="0.25">
      <c r="A14" s="4">
        <v>41570</v>
      </c>
      <c r="B14" s="2">
        <v>332.7</v>
      </c>
      <c r="C14" s="26" t="s">
        <v>360</v>
      </c>
    </row>
    <row r="15" spans="1:3" x14ac:dyDescent="0.25">
      <c r="C15" s="58" t="s">
        <v>588</v>
      </c>
    </row>
    <row r="16" spans="1:3" x14ac:dyDescent="0.25">
      <c r="C16" t="s">
        <v>589</v>
      </c>
    </row>
    <row r="17" spans="1:3" x14ac:dyDescent="0.25">
      <c r="C17" t="s">
        <v>582</v>
      </c>
    </row>
    <row r="18" spans="1:3" x14ac:dyDescent="0.25">
      <c r="C18" t="s">
        <v>590</v>
      </c>
    </row>
    <row r="19" spans="1:3" x14ac:dyDescent="0.25">
      <c r="C19" s="58" t="s">
        <v>591</v>
      </c>
    </row>
    <row r="20" spans="1:3" x14ac:dyDescent="0.25">
      <c r="C20" t="s">
        <v>613</v>
      </c>
    </row>
    <row r="21" spans="1:3" x14ac:dyDescent="0.25">
      <c r="A21" s="4">
        <v>41577</v>
      </c>
      <c r="B21" s="2">
        <v>350</v>
      </c>
      <c r="C21" s="26" t="s">
        <v>262</v>
      </c>
    </row>
    <row r="22" spans="1:3" x14ac:dyDescent="0.25">
      <c r="C22" t="s">
        <v>636</v>
      </c>
    </row>
    <row r="23" spans="1:3" x14ac:dyDescent="0.25">
      <c r="C23" t="s">
        <v>633</v>
      </c>
    </row>
    <row r="24" spans="1:3" x14ac:dyDescent="0.25">
      <c r="C24" t="s">
        <v>659</v>
      </c>
    </row>
    <row r="25" spans="1:3" x14ac:dyDescent="0.25">
      <c r="A25" s="4">
        <v>41585</v>
      </c>
      <c r="B25" s="2">
        <v>400</v>
      </c>
      <c r="C25" s="26" t="s">
        <v>655</v>
      </c>
    </row>
    <row r="26" spans="1:3" x14ac:dyDescent="0.25">
      <c r="C26" t="s">
        <v>656</v>
      </c>
    </row>
    <row r="27" spans="1:3" x14ac:dyDescent="0.25">
      <c r="C27" s="58" t="s">
        <v>657</v>
      </c>
    </row>
    <row r="28" spans="1:3" x14ac:dyDescent="0.25">
      <c r="C28" t="s">
        <v>658</v>
      </c>
    </row>
    <row r="29" spans="1:3" x14ac:dyDescent="0.25">
      <c r="C29" t="s">
        <v>781</v>
      </c>
    </row>
    <row r="30" spans="1:3" x14ac:dyDescent="0.25">
      <c r="C30" t="s">
        <v>776</v>
      </c>
    </row>
    <row r="31" spans="1:3" x14ac:dyDescent="0.25">
      <c r="A31" s="4">
        <v>41592</v>
      </c>
      <c r="B31" s="2">
        <v>75</v>
      </c>
      <c r="C31" s="26" t="s">
        <v>688</v>
      </c>
    </row>
    <row r="32" spans="1:3" x14ac:dyDescent="0.25">
      <c r="C32" s="58" t="s">
        <v>597</v>
      </c>
    </row>
    <row r="33" spans="1:4" x14ac:dyDescent="0.25">
      <c r="C33" t="s">
        <v>633</v>
      </c>
    </row>
    <row r="34" spans="1:4" x14ac:dyDescent="0.25">
      <c r="C34" t="s">
        <v>689</v>
      </c>
    </row>
    <row r="35" spans="1:4" x14ac:dyDescent="0.25">
      <c r="A35" s="4">
        <v>41605</v>
      </c>
      <c r="B35" s="2">
        <v>18.79</v>
      </c>
      <c r="C35" s="26" t="s">
        <v>754</v>
      </c>
      <c r="D35" t="s">
        <v>755</v>
      </c>
    </row>
    <row r="36" spans="1:4" x14ac:dyDescent="0.25">
      <c r="C36" s="58" t="s">
        <v>756</v>
      </c>
    </row>
    <row r="37" spans="1:4" x14ac:dyDescent="0.25">
      <c r="C37" t="s">
        <v>633</v>
      </c>
    </row>
    <row r="38" spans="1:4" x14ac:dyDescent="0.25">
      <c r="C38" t="s">
        <v>757</v>
      </c>
    </row>
    <row r="39" spans="1:4" x14ac:dyDescent="0.25">
      <c r="A39" s="4">
        <v>41673</v>
      </c>
      <c r="B39" s="2">
        <v>500</v>
      </c>
      <c r="C39" s="26" t="s">
        <v>852</v>
      </c>
    </row>
    <row r="40" spans="1:4" x14ac:dyDescent="0.25">
      <c r="C40" s="58" t="s">
        <v>853</v>
      </c>
    </row>
    <row r="41" spans="1:4" x14ac:dyDescent="0.25">
      <c r="C41" t="s">
        <v>787</v>
      </c>
    </row>
    <row r="42" spans="1:4" x14ac:dyDescent="0.25">
      <c r="C42" t="s">
        <v>846</v>
      </c>
    </row>
    <row r="43" spans="1:4" x14ac:dyDescent="0.25">
      <c r="C43" t="s">
        <v>880</v>
      </c>
    </row>
    <row r="44" spans="1:4" x14ac:dyDescent="0.25">
      <c r="C44" t="s">
        <v>993</v>
      </c>
    </row>
    <row r="45" spans="1:4" x14ac:dyDescent="0.25">
      <c r="A45" s="4">
        <v>41592</v>
      </c>
      <c r="B45" s="2">
        <v>175</v>
      </c>
      <c r="C45" s="26" t="s">
        <v>688</v>
      </c>
    </row>
    <row r="46" spans="1:4" ht="31.5" x14ac:dyDescent="0.25">
      <c r="C46" s="60" t="s">
        <v>881</v>
      </c>
    </row>
    <row r="47" spans="1:4" x14ac:dyDescent="0.25">
      <c r="C47" t="s">
        <v>633</v>
      </c>
    </row>
    <row r="48" spans="1:4" x14ac:dyDescent="0.25">
      <c r="C48" t="s">
        <v>882</v>
      </c>
    </row>
    <row r="49" spans="1:4" x14ac:dyDescent="0.25">
      <c r="A49" s="4">
        <v>41680</v>
      </c>
      <c r="B49" s="2">
        <v>200</v>
      </c>
      <c r="C49" s="26" t="s">
        <v>889</v>
      </c>
    </row>
    <row r="50" spans="1:4" x14ac:dyDescent="0.25">
      <c r="C50" t="s">
        <v>890</v>
      </c>
    </row>
    <row r="51" spans="1:4" x14ac:dyDescent="0.25">
      <c r="C51" t="s">
        <v>787</v>
      </c>
    </row>
    <row r="52" spans="1:4" x14ac:dyDescent="0.25">
      <c r="C52" t="s">
        <v>891</v>
      </c>
    </row>
    <row r="53" spans="1:4" x14ac:dyDescent="0.25">
      <c r="C53" t="s">
        <v>892</v>
      </c>
    </row>
    <row r="54" spans="1:4" s="58" customFormat="1" x14ac:dyDescent="0.25">
      <c r="A54" s="62"/>
      <c r="B54" s="63"/>
      <c r="C54" s="58" t="s">
        <v>1174</v>
      </c>
    </row>
    <row r="55" spans="1:4" x14ac:dyDescent="0.25">
      <c r="A55" s="4">
        <v>41695</v>
      </c>
      <c r="B55" s="2">
        <v>1250</v>
      </c>
      <c r="C55" s="26" t="s">
        <v>971</v>
      </c>
    </row>
    <row r="56" spans="1:4" x14ac:dyDescent="0.25">
      <c r="C56" s="58" t="s">
        <v>972</v>
      </c>
    </row>
    <row r="57" spans="1:4" x14ac:dyDescent="0.25">
      <c r="C57" t="s">
        <v>272</v>
      </c>
    </row>
    <row r="58" spans="1:4" x14ac:dyDescent="0.25">
      <c r="C58" t="s">
        <v>973</v>
      </c>
    </row>
    <row r="59" spans="1:4" x14ac:dyDescent="0.25">
      <c r="C59" s="18" t="s">
        <v>982</v>
      </c>
    </row>
    <row r="60" spans="1:4" x14ac:dyDescent="0.25">
      <c r="C60" s="18" t="s">
        <v>1123</v>
      </c>
    </row>
    <row r="61" spans="1:4" x14ac:dyDescent="0.25">
      <c r="A61" s="4">
        <v>41738</v>
      </c>
      <c r="B61" s="2">
        <v>500</v>
      </c>
      <c r="C61" s="45" t="s">
        <v>728</v>
      </c>
      <c r="D61" t="s">
        <v>1148</v>
      </c>
    </row>
    <row r="62" spans="1:4" x14ac:dyDescent="0.25">
      <c r="C62" s="58" t="s">
        <v>1147</v>
      </c>
    </row>
    <row r="63" spans="1:4" x14ac:dyDescent="0.25">
      <c r="C63" s="18" t="s">
        <v>633</v>
      </c>
    </row>
    <row r="64" spans="1:4" x14ac:dyDescent="0.25">
      <c r="C64" s="18" t="s">
        <v>1149</v>
      </c>
    </row>
    <row r="65" spans="1:4" x14ac:dyDescent="0.25">
      <c r="A65" s="4">
        <v>41750</v>
      </c>
      <c r="B65" s="2">
        <v>500</v>
      </c>
      <c r="C65" s="45" t="s">
        <v>1172</v>
      </c>
    </row>
    <row r="66" spans="1:4" x14ac:dyDescent="0.25">
      <c r="C66" s="58" t="s">
        <v>1189</v>
      </c>
    </row>
    <row r="67" spans="1:4" x14ac:dyDescent="0.25">
      <c r="C67" t="s">
        <v>1190</v>
      </c>
    </row>
    <row r="68" spans="1:4" x14ac:dyDescent="0.25">
      <c r="C68" t="s">
        <v>1191</v>
      </c>
    </row>
    <row r="69" spans="1:4" x14ac:dyDescent="0.25">
      <c r="A69" s="4">
        <v>41751</v>
      </c>
      <c r="B69" s="2">
        <v>250</v>
      </c>
      <c r="C69" s="26" t="s">
        <v>688</v>
      </c>
    </row>
    <row r="70" spans="1:4" x14ac:dyDescent="0.25">
      <c r="C70" t="s">
        <v>1204</v>
      </c>
    </row>
    <row r="71" spans="1:4" x14ac:dyDescent="0.25">
      <c r="C71" t="s">
        <v>633</v>
      </c>
    </row>
    <row r="72" spans="1:4" x14ac:dyDescent="0.25">
      <c r="C72" t="s">
        <v>1205</v>
      </c>
    </row>
    <row r="73" spans="1:4" x14ac:dyDescent="0.25">
      <c r="A73" s="4">
        <v>41827</v>
      </c>
      <c r="B73" s="2">
        <v>65.38</v>
      </c>
      <c r="C73" s="26" t="s">
        <v>1363</v>
      </c>
      <c r="D73" t="s">
        <v>1392</v>
      </c>
    </row>
    <row r="74" spans="1:4" x14ac:dyDescent="0.25">
      <c r="C74" t="s">
        <v>789</v>
      </c>
    </row>
    <row r="75" spans="1:4" x14ac:dyDescent="0.25">
      <c r="C75" t="s">
        <v>633</v>
      </c>
    </row>
    <row r="76" spans="1:4" x14ac:dyDescent="0.25">
      <c r="C76" t="s">
        <v>1393</v>
      </c>
    </row>
    <row r="77" spans="1:4" x14ac:dyDescent="0.25">
      <c r="A77" s="4">
        <v>41863</v>
      </c>
      <c r="B77" s="2">
        <v>392.62</v>
      </c>
      <c r="C77" s="26" t="s">
        <v>344</v>
      </c>
    </row>
    <row r="78" spans="1:4" x14ac:dyDescent="0.25">
      <c r="C78" t="s">
        <v>1525</v>
      </c>
    </row>
    <row r="79" spans="1:4" x14ac:dyDescent="0.25">
      <c r="C79" t="s">
        <v>1190</v>
      </c>
    </row>
    <row r="80" spans="1:4" x14ac:dyDescent="0.25">
      <c r="C80" t="s">
        <v>1526</v>
      </c>
    </row>
    <row r="81" spans="3:3" x14ac:dyDescent="0.25">
      <c r="C81" s="26"/>
    </row>
    <row r="85" spans="3:3" x14ac:dyDescent="0.25">
      <c r="C85" s="26"/>
    </row>
    <row r="89" spans="3:3" x14ac:dyDescent="0.25">
      <c r="C89" s="26"/>
    </row>
    <row r="93" spans="3:3" x14ac:dyDescent="0.25">
      <c r="C93" s="26"/>
    </row>
    <row r="97" spans="3:3" x14ac:dyDescent="0.25">
      <c r="C97" s="26"/>
    </row>
    <row r="101" spans="3:3" x14ac:dyDescent="0.25">
      <c r="C101" s="26"/>
    </row>
    <row r="105" spans="3:3" x14ac:dyDescent="0.25">
      <c r="C105" s="26"/>
    </row>
    <row r="109" spans="3:3" x14ac:dyDescent="0.25">
      <c r="C109" s="26"/>
    </row>
    <row r="113" spans="3:3" x14ac:dyDescent="0.25">
      <c r="C113" s="26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179</v>
      </c>
    </row>
    <row r="5" spans="1:3" x14ac:dyDescent="0.25">
      <c r="A5" s="4" t="s">
        <v>1</v>
      </c>
      <c r="B5" s="2">
        <f>'Total Orgs'!B5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153</v>
      </c>
    </row>
    <row r="5" spans="1:3" x14ac:dyDescent="0.25">
      <c r="A5" s="4" t="s">
        <v>1</v>
      </c>
      <c r="B5" s="2">
        <f>'Total Orgs'!B23</f>
        <v>340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340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41701</v>
      </c>
      <c r="B11" s="2">
        <v>340</v>
      </c>
      <c r="C11" t="s">
        <v>996</v>
      </c>
    </row>
    <row r="12" spans="1:3" x14ac:dyDescent="0.25">
      <c r="C12" t="s">
        <v>337</v>
      </c>
    </row>
    <row r="13" spans="1:3" x14ac:dyDescent="0.25">
      <c r="C13" t="s">
        <v>997</v>
      </c>
    </row>
    <row r="14" spans="1:3" x14ac:dyDescent="0.25">
      <c r="C14" t="s">
        <v>998</v>
      </c>
    </row>
    <row r="15" spans="1:3" x14ac:dyDescent="0.25">
      <c r="C15" t="s">
        <v>1124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132</v>
      </c>
    </row>
    <row r="5" spans="1:3" x14ac:dyDescent="0.25">
      <c r="A5" s="4" t="s">
        <v>1</v>
      </c>
      <c r="B5" s="2">
        <f>'Total Orgs'!B201</f>
        <v>34963.799999999988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SUM(B11:B743)</f>
        <v>38765.289999999994</v>
      </c>
    </row>
    <row r="8" spans="1:3" x14ac:dyDescent="0.25">
      <c r="A8" s="4" t="s">
        <v>4</v>
      </c>
      <c r="B8" s="2">
        <f>SUM(B5+B6-B7)</f>
        <v>-3801.4900000000052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41523</v>
      </c>
      <c r="B11" s="2">
        <v>500</v>
      </c>
      <c r="C11" s="26" t="s">
        <v>262</v>
      </c>
    </row>
    <row r="12" spans="1:3" x14ac:dyDescent="0.25">
      <c r="C12" t="s">
        <v>263</v>
      </c>
    </row>
    <row r="13" spans="1:3" x14ac:dyDescent="0.25">
      <c r="A13" s="4">
        <v>41534</v>
      </c>
      <c r="B13" s="2">
        <v>500</v>
      </c>
      <c r="C13" s="26" t="s">
        <v>308</v>
      </c>
    </row>
    <row r="14" spans="1:3" x14ac:dyDescent="0.25">
      <c r="C14" t="s">
        <v>263</v>
      </c>
    </row>
    <row r="15" spans="1:3" x14ac:dyDescent="0.25">
      <c r="A15" s="4">
        <v>41534</v>
      </c>
      <c r="B15" s="2">
        <v>450</v>
      </c>
      <c r="C15" s="26" t="s">
        <v>309</v>
      </c>
    </row>
    <row r="16" spans="1:3" x14ac:dyDescent="0.25">
      <c r="C16" t="s">
        <v>263</v>
      </c>
    </row>
    <row r="17" spans="1:3" x14ac:dyDescent="0.25">
      <c r="A17" s="4">
        <v>41540</v>
      </c>
      <c r="B17" s="2">
        <v>500</v>
      </c>
      <c r="C17" s="26" t="s">
        <v>344</v>
      </c>
    </row>
    <row r="18" spans="1:3" x14ac:dyDescent="0.25">
      <c r="C18" t="s">
        <v>263</v>
      </c>
    </row>
    <row r="19" spans="1:3" x14ac:dyDescent="0.25">
      <c r="A19" s="4">
        <v>41554</v>
      </c>
      <c r="B19" s="2">
        <v>500</v>
      </c>
      <c r="C19" s="26" t="s">
        <v>360</v>
      </c>
    </row>
    <row r="20" spans="1:3" x14ac:dyDescent="0.25">
      <c r="C20" t="s">
        <v>263</v>
      </c>
    </row>
    <row r="21" spans="1:3" x14ac:dyDescent="0.25">
      <c r="A21" s="4">
        <v>41562</v>
      </c>
      <c r="B21" s="2">
        <v>500</v>
      </c>
      <c r="C21" s="26" t="s">
        <v>419</v>
      </c>
    </row>
    <row r="22" spans="1:3" x14ac:dyDescent="0.25">
      <c r="C22" t="s">
        <v>263</v>
      </c>
    </row>
    <row r="23" spans="1:3" x14ac:dyDescent="0.25">
      <c r="A23" s="4">
        <v>41577</v>
      </c>
      <c r="B23" s="17">
        <v>1250</v>
      </c>
      <c r="C23" s="45" t="s">
        <v>729</v>
      </c>
    </row>
    <row r="24" spans="1:3" x14ac:dyDescent="0.25">
      <c r="B24" s="17"/>
      <c r="C24" s="18" t="s">
        <v>263</v>
      </c>
    </row>
    <row r="25" spans="1:3" x14ac:dyDescent="0.25">
      <c r="A25" s="4">
        <v>41585</v>
      </c>
      <c r="B25" s="17">
        <v>400</v>
      </c>
      <c r="C25" s="45" t="s">
        <v>655</v>
      </c>
    </row>
    <row r="26" spans="1:3" x14ac:dyDescent="0.25">
      <c r="B26" s="17"/>
      <c r="C26" s="18" t="s">
        <v>263</v>
      </c>
    </row>
    <row r="27" spans="1:3" x14ac:dyDescent="0.25">
      <c r="A27" s="4">
        <v>41590</v>
      </c>
      <c r="B27" s="17">
        <v>500</v>
      </c>
      <c r="C27" s="45" t="s">
        <v>665</v>
      </c>
    </row>
    <row r="28" spans="1:3" x14ac:dyDescent="0.25">
      <c r="B28" s="17"/>
      <c r="C28" s="18" t="s">
        <v>263</v>
      </c>
    </row>
    <row r="29" spans="1:3" x14ac:dyDescent="0.25">
      <c r="A29" s="4">
        <v>41592</v>
      </c>
      <c r="B29" s="17">
        <v>500</v>
      </c>
      <c r="C29" s="45" t="s">
        <v>118</v>
      </c>
    </row>
    <row r="30" spans="1:3" x14ac:dyDescent="0.25">
      <c r="B30" s="17"/>
      <c r="C30" s="18" t="s">
        <v>692</v>
      </c>
    </row>
    <row r="31" spans="1:3" x14ac:dyDescent="0.25">
      <c r="A31" s="4">
        <v>41599</v>
      </c>
      <c r="B31" s="17">
        <v>500</v>
      </c>
      <c r="C31" s="45" t="s">
        <v>727</v>
      </c>
    </row>
    <row r="32" spans="1:3" x14ac:dyDescent="0.25">
      <c r="C32" s="18" t="s">
        <v>263</v>
      </c>
    </row>
    <row r="33" spans="1:3" x14ac:dyDescent="0.25">
      <c r="A33" s="4">
        <v>41599</v>
      </c>
      <c r="B33" s="2">
        <v>500</v>
      </c>
      <c r="C33" s="26" t="s">
        <v>728</v>
      </c>
    </row>
    <row r="34" spans="1:3" x14ac:dyDescent="0.25">
      <c r="C34" s="18" t="s">
        <v>263</v>
      </c>
    </row>
    <row r="35" spans="1:3" x14ac:dyDescent="0.25">
      <c r="A35" s="4">
        <v>41604</v>
      </c>
      <c r="B35" s="2">
        <v>1250</v>
      </c>
      <c r="C35" s="26" t="s">
        <v>746</v>
      </c>
    </row>
    <row r="36" spans="1:3" x14ac:dyDescent="0.25">
      <c r="C36" s="18" t="s">
        <v>692</v>
      </c>
    </row>
    <row r="37" spans="1:3" x14ac:dyDescent="0.25">
      <c r="A37" s="4">
        <v>41617</v>
      </c>
      <c r="B37" s="2">
        <v>1250</v>
      </c>
      <c r="C37" s="26" t="s">
        <v>170</v>
      </c>
    </row>
    <row r="38" spans="1:3" x14ac:dyDescent="0.25">
      <c r="C38" s="18" t="s">
        <v>692</v>
      </c>
    </row>
    <row r="39" spans="1:3" x14ac:dyDescent="0.25">
      <c r="A39" s="4">
        <v>41625</v>
      </c>
      <c r="B39" s="2">
        <v>3025</v>
      </c>
      <c r="C39" s="26" t="s">
        <v>66</v>
      </c>
    </row>
    <row r="40" spans="1:3" x14ac:dyDescent="0.25">
      <c r="C40" s="18" t="s">
        <v>692</v>
      </c>
    </row>
    <row r="41" spans="1:3" x14ac:dyDescent="0.25">
      <c r="A41" s="4">
        <v>41655</v>
      </c>
      <c r="B41" s="2">
        <v>3525</v>
      </c>
      <c r="C41" s="26" t="s">
        <v>67</v>
      </c>
    </row>
    <row r="42" spans="1:3" x14ac:dyDescent="0.25">
      <c r="C42" s="18" t="s">
        <v>692</v>
      </c>
    </row>
    <row r="43" spans="1:3" x14ac:dyDescent="0.25">
      <c r="A43" s="4">
        <v>41667</v>
      </c>
      <c r="B43" s="2">
        <v>1412.5</v>
      </c>
      <c r="C43" s="26" t="s">
        <v>129</v>
      </c>
    </row>
    <row r="44" spans="1:3" x14ac:dyDescent="0.25">
      <c r="C44" s="18" t="s">
        <v>692</v>
      </c>
    </row>
    <row r="45" spans="1:3" s="18" customFormat="1" x14ac:dyDescent="0.25">
      <c r="A45" s="16">
        <v>41673</v>
      </c>
      <c r="B45" s="17">
        <v>500</v>
      </c>
      <c r="C45" s="45" t="s">
        <v>852</v>
      </c>
    </row>
    <row r="46" spans="1:3" x14ac:dyDescent="0.25">
      <c r="C46" s="18" t="s">
        <v>263</v>
      </c>
    </row>
    <row r="47" spans="1:3" x14ac:dyDescent="0.25">
      <c r="A47" s="4">
        <v>41673</v>
      </c>
      <c r="B47" s="2">
        <v>100</v>
      </c>
      <c r="C47" s="26" t="s">
        <v>875</v>
      </c>
    </row>
    <row r="48" spans="1:3" x14ac:dyDescent="0.25">
      <c r="C48" s="18" t="s">
        <v>263</v>
      </c>
    </row>
    <row r="49" spans="1:3" x14ac:dyDescent="0.25">
      <c r="A49" s="4">
        <v>41680</v>
      </c>
      <c r="B49" s="2">
        <v>200</v>
      </c>
      <c r="C49" s="26" t="s">
        <v>889</v>
      </c>
    </row>
    <row r="50" spans="1:3" x14ac:dyDescent="0.25">
      <c r="C50" s="18" t="s">
        <v>263</v>
      </c>
    </row>
    <row r="51" spans="1:3" x14ac:dyDescent="0.25">
      <c r="A51" s="4">
        <v>41680</v>
      </c>
      <c r="B51" s="2">
        <v>250</v>
      </c>
      <c r="C51" s="26" t="s">
        <v>75</v>
      </c>
    </row>
    <row r="52" spans="1:3" x14ac:dyDescent="0.25">
      <c r="C52" s="18" t="s">
        <v>692</v>
      </c>
    </row>
    <row r="53" spans="1:3" x14ac:dyDescent="0.25">
      <c r="A53" s="4">
        <v>41680</v>
      </c>
      <c r="B53" s="2">
        <v>775</v>
      </c>
      <c r="C53" s="26" t="s">
        <v>141</v>
      </c>
    </row>
    <row r="54" spans="1:3" x14ac:dyDescent="0.25">
      <c r="C54" s="18" t="s">
        <v>692</v>
      </c>
    </row>
    <row r="55" spans="1:3" x14ac:dyDescent="0.25">
      <c r="A55" s="4">
        <v>41680</v>
      </c>
      <c r="B55" s="2">
        <v>1400</v>
      </c>
      <c r="C55" s="26" t="s">
        <v>915</v>
      </c>
    </row>
    <row r="56" spans="1:3" x14ac:dyDescent="0.25">
      <c r="C56" s="18" t="s">
        <v>692</v>
      </c>
    </row>
    <row r="57" spans="1:3" x14ac:dyDescent="0.25">
      <c r="A57" s="4">
        <v>41684</v>
      </c>
      <c r="B57" s="2">
        <v>500</v>
      </c>
      <c r="C57" s="26" t="s">
        <v>1172</v>
      </c>
    </row>
    <row r="58" spans="1:3" x14ac:dyDescent="0.25">
      <c r="C58" s="18" t="s">
        <v>263</v>
      </c>
    </row>
    <row r="59" spans="1:3" x14ac:dyDescent="0.25">
      <c r="A59" s="4">
        <v>41684</v>
      </c>
      <c r="B59" s="2">
        <v>1525</v>
      </c>
      <c r="C59" s="26" t="s">
        <v>94</v>
      </c>
    </row>
    <row r="60" spans="1:3" x14ac:dyDescent="0.25">
      <c r="C60" s="18" t="s">
        <v>692</v>
      </c>
    </row>
    <row r="61" spans="1:3" x14ac:dyDescent="0.25">
      <c r="A61" s="4">
        <v>41684</v>
      </c>
      <c r="B61" s="2">
        <v>360</v>
      </c>
      <c r="C61" s="26" t="s">
        <v>87</v>
      </c>
    </row>
    <row r="62" spans="1:3" x14ac:dyDescent="0.25">
      <c r="C62" s="18" t="s">
        <v>692</v>
      </c>
    </row>
    <row r="63" spans="1:3" x14ac:dyDescent="0.25">
      <c r="A63" s="4">
        <v>41684</v>
      </c>
      <c r="B63" s="2">
        <v>175</v>
      </c>
      <c r="C63" s="26" t="s">
        <v>954</v>
      </c>
    </row>
    <row r="64" spans="1:3" x14ac:dyDescent="0.25">
      <c r="C64" s="18" t="s">
        <v>692</v>
      </c>
    </row>
    <row r="65" spans="1:3" x14ac:dyDescent="0.25">
      <c r="A65" s="4">
        <v>41684</v>
      </c>
      <c r="B65" s="2">
        <v>750</v>
      </c>
      <c r="C65" s="26" t="s">
        <v>28</v>
      </c>
    </row>
    <row r="66" spans="1:3" x14ac:dyDescent="0.25">
      <c r="C66" s="18" t="s">
        <v>692</v>
      </c>
    </row>
    <row r="67" spans="1:3" x14ac:dyDescent="0.25">
      <c r="A67" s="4">
        <v>41710</v>
      </c>
      <c r="B67" s="2">
        <v>455</v>
      </c>
      <c r="C67" s="26" t="s">
        <v>1028</v>
      </c>
    </row>
    <row r="68" spans="1:3" x14ac:dyDescent="0.25">
      <c r="C68" s="18" t="s">
        <v>263</v>
      </c>
    </row>
    <row r="69" spans="1:3" x14ac:dyDescent="0.25">
      <c r="A69" s="4">
        <v>41709</v>
      </c>
      <c r="B69" s="2">
        <v>2725</v>
      </c>
      <c r="C69" s="26" t="s">
        <v>1034</v>
      </c>
    </row>
    <row r="70" spans="1:3" x14ac:dyDescent="0.25">
      <c r="C70" s="18" t="s">
        <v>692</v>
      </c>
    </row>
    <row r="71" spans="1:3" x14ac:dyDescent="0.25">
      <c r="A71" s="4">
        <v>41711</v>
      </c>
      <c r="B71" s="2">
        <v>450</v>
      </c>
      <c r="C71" s="26" t="s">
        <v>108</v>
      </c>
    </row>
    <row r="72" spans="1:3" x14ac:dyDescent="0.25">
      <c r="C72" s="18" t="s">
        <v>692</v>
      </c>
    </row>
    <row r="73" spans="1:3" x14ac:dyDescent="0.25">
      <c r="A73" s="4">
        <v>41711</v>
      </c>
      <c r="B73" s="2">
        <v>250</v>
      </c>
      <c r="C73" s="45" t="s">
        <v>55</v>
      </c>
    </row>
    <row r="74" spans="1:3" x14ac:dyDescent="0.25">
      <c r="C74" s="18" t="s">
        <v>692</v>
      </c>
    </row>
    <row r="75" spans="1:3" x14ac:dyDescent="0.25">
      <c r="A75" s="4">
        <v>41722</v>
      </c>
      <c r="B75" s="2">
        <v>375</v>
      </c>
      <c r="C75" s="26" t="s">
        <v>15</v>
      </c>
    </row>
    <row r="76" spans="1:3" x14ac:dyDescent="0.25">
      <c r="C76" s="18" t="s">
        <v>692</v>
      </c>
    </row>
    <row r="77" spans="1:3" x14ac:dyDescent="0.25">
      <c r="A77" s="4">
        <v>41724</v>
      </c>
      <c r="B77" s="2">
        <v>0</v>
      </c>
      <c r="C77" s="26" t="s">
        <v>655</v>
      </c>
    </row>
    <row r="78" spans="1:3" x14ac:dyDescent="0.25">
      <c r="C78" s="18" t="s">
        <v>263</v>
      </c>
    </row>
    <row r="79" spans="1:3" x14ac:dyDescent="0.25">
      <c r="A79" s="4">
        <v>41724</v>
      </c>
      <c r="B79" s="2">
        <v>225</v>
      </c>
      <c r="C79" s="26" t="s">
        <v>52</v>
      </c>
    </row>
    <row r="80" spans="1:3" x14ac:dyDescent="0.25">
      <c r="C80" s="18" t="s">
        <v>692</v>
      </c>
    </row>
    <row r="81" spans="1:3" x14ac:dyDescent="0.25">
      <c r="A81" s="4">
        <v>41729</v>
      </c>
      <c r="B81" s="2">
        <v>725</v>
      </c>
      <c r="C81" s="26" t="s">
        <v>61</v>
      </c>
    </row>
    <row r="82" spans="1:3" x14ac:dyDescent="0.25">
      <c r="C82" s="18" t="s">
        <v>692</v>
      </c>
    </row>
    <row r="83" spans="1:3" x14ac:dyDescent="0.25">
      <c r="A83" s="4">
        <v>41745</v>
      </c>
      <c r="B83" s="2">
        <v>462.5</v>
      </c>
      <c r="C83" s="26" t="s">
        <v>57</v>
      </c>
    </row>
    <row r="84" spans="1:3" x14ac:dyDescent="0.25">
      <c r="C84" s="18" t="s">
        <v>692</v>
      </c>
    </row>
    <row r="85" spans="1:3" x14ac:dyDescent="0.25">
      <c r="A85" s="4">
        <v>41750</v>
      </c>
      <c r="B85" s="2">
        <v>325</v>
      </c>
      <c r="C85" s="26" t="s">
        <v>1192</v>
      </c>
    </row>
    <row r="86" spans="1:3" x14ac:dyDescent="0.25">
      <c r="C86" s="18" t="s">
        <v>692</v>
      </c>
    </row>
    <row r="87" spans="1:3" x14ac:dyDescent="0.25">
      <c r="A87" s="4">
        <v>41751</v>
      </c>
      <c r="B87" s="2">
        <v>50</v>
      </c>
      <c r="C87" s="26" t="s">
        <v>116</v>
      </c>
    </row>
    <row r="88" spans="1:3" x14ac:dyDescent="0.25">
      <c r="C88" s="18" t="s">
        <v>692</v>
      </c>
    </row>
    <row r="89" spans="1:3" x14ac:dyDescent="0.25">
      <c r="A89" s="4">
        <v>41751</v>
      </c>
      <c r="B89" s="2">
        <v>500</v>
      </c>
      <c r="C89" s="26" t="s">
        <v>125</v>
      </c>
    </row>
    <row r="90" spans="1:3" x14ac:dyDescent="0.25">
      <c r="C90" s="18" t="s">
        <v>692</v>
      </c>
    </row>
    <row r="91" spans="1:3" x14ac:dyDescent="0.25">
      <c r="A91" s="4">
        <v>41760</v>
      </c>
      <c r="B91" s="2">
        <v>50</v>
      </c>
      <c r="C91" s="26" t="s">
        <v>105</v>
      </c>
    </row>
    <row r="92" spans="1:3" x14ac:dyDescent="0.25">
      <c r="C92" s="18" t="s">
        <v>692</v>
      </c>
    </row>
    <row r="93" spans="1:3" x14ac:dyDescent="0.25">
      <c r="A93" s="4">
        <v>41764</v>
      </c>
      <c r="B93" s="2">
        <v>845.21</v>
      </c>
      <c r="C93" s="26" t="s">
        <v>103</v>
      </c>
    </row>
    <row r="94" spans="1:3" x14ac:dyDescent="0.25">
      <c r="C94" s="18" t="s">
        <v>692</v>
      </c>
    </row>
    <row r="95" spans="1:3" x14ac:dyDescent="0.25">
      <c r="A95" s="4">
        <v>41774</v>
      </c>
      <c r="B95" s="2">
        <v>1600</v>
      </c>
      <c r="C95" s="26" t="s">
        <v>112</v>
      </c>
    </row>
    <row r="96" spans="1:3" x14ac:dyDescent="0.25">
      <c r="C96" s="18" t="s">
        <v>692</v>
      </c>
    </row>
    <row r="97" spans="1:3" x14ac:dyDescent="0.25">
      <c r="A97" s="4">
        <v>41774</v>
      </c>
      <c r="B97" s="2">
        <v>539.70000000000005</v>
      </c>
      <c r="C97" s="26" t="s">
        <v>148</v>
      </c>
    </row>
    <row r="98" spans="1:3" x14ac:dyDescent="0.25">
      <c r="C98" s="18" t="s">
        <v>692</v>
      </c>
    </row>
    <row r="99" spans="1:3" x14ac:dyDescent="0.25">
      <c r="A99" s="4">
        <v>41774</v>
      </c>
      <c r="B99" s="2">
        <v>1000</v>
      </c>
      <c r="C99" s="26" t="s">
        <v>68</v>
      </c>
    </row>
    <row r="100" spans="1:3" x14ac:dyDescent="0.25">
      <c r="C100" s="18" t="s">
        <v>692</v>
      </c>
    </row>
    <row r="101" spans="1:3" x14ac:dyDescent="0.25">
      <c r="A101" s="4">
        <v>41774</v>
      </c>
      <c r="B101" s="2">
        <v>900</v>
      </c>
      <c r="C101" s="26" t="s">
        <v>1290</v>
      </c>
    </row>
    <row r="102" spans="1:3" x14ac:dyDescent="0.25">
      <c r="C102" s="18" t="s">
        <v>692</v>
      </c>
    </row>
    <row r="103" spans="1:3" x14ac:dyDescent="0.25">
      <c r="A103" s="4">
        <v>41823</v>
      </c>
      <c r="B103" s="2">
        <v>550</v>
      </c>
      <c r="C103" s="26" t="s">
        <v>1362</v>
      </c>
    </row>
    <row r="104" spans="1:3" x14ac:dyDescent="0.25">
      <c r="C104" s="18" t="s">
        <v>692</v>
      </c>
    </row>
    <row r="105" spans="1:3" x14ac:dyDescent="0.25">
      <c r="A105" s="4">
        <v>41823</v>
      </c>
      <c r="B105" s="2">
        <v>65.38</v>
      </c>
      <c r="C105" s="26" t="s">
        <v>1363</v>
      </c>
    </row>
    <row r="106" spans="1:3" x14ac:dyDescent="0.25">
      <c r="C106" s="18" t="s">
        <v>263</v>
      </c>
    </row>
    <row r="107" spans="1:3" x14ac:dyDescent="0.25">
      <c r="A107" s="4">
        <v>41843</v>
      </c>
      <c r="B107" s="2">
        <v>2500</v>
      </c>
      <c r="C107" s="26" t="s">
        <v>142</v>
      </c>
    </row>
    <row r="108" spans="1:3" x14ac:dyDescent="0.25">
      <c r="C108" s="18" t="s">
        <v>692</v>
      </c>
    </row>
    <row r="109" spans="1:3" x14ac:dyDescent="0.25">
      <c r="A109" s="4">
        <v>41855</v>
      </c>
      <c r="B109" s="2">
        <v>200</v>
      </c>
      <c r="C109" s="26" t="s">
        <v>159</v>
      </c>
    </row>
    <row r="110" spans="1:3" x14ac:dyDescent="0.25">
      <c r="C110" s="18" t="s">
        <v>692</v>
      </c>
    </row>
    <row r="111" spans="1:3" x14ac:dyDescent="0.25">
      <c r="A111" s="4">
        <v>41855</v>
      </c>
      <c r="B111" s="2">
        <v>375</v>
      </c>
      <c r="C111" s="26" t="s">
        <v>23</v>
      </c>
    </row>
    <row r="112" spans="1:3" x14ac:dyDescent="0.25">
      <c r="C112" s="18" t="s">
        <v>692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18.75" customWidth="1"/>
    <col min="3" max="3" width="18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44" t="s">
        <v>183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Orgs'!B24</f>
        <v>120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120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16.5" customWidth="1"/>
    <col min="2" max="2" width="13.25" customWidth="1"/>
    <col min="3" max="3" width="30.1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44" t="s">
        <v>230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Orgs'!B25</f>
        <v>4000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82.8</v>
      </c>
    </row>
    <row r="8" spans="1:3" x14ac:dyDescent="0.25">
      <c r="A8" s="4" t="s">
        <v>4</v>
      </c>
      <c r="B8" s="2">
        <f>SUM(B5+B6-B7)</f>
        <v>3917.2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41730</v>
      </c>
      <c r="B11">
        <v>82.8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315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23</v>
      </c>
    </row>
    <row r="5" spans="1:3" x14ac:dyDescent="0.25">
      <c r="A5" s="4" t="s">
        <v>1</v>
      </c>
      <c r="B5" s="2">
        <f>'Total Orgs'!B26</f>
        <v>1500</v>
      </c>
    </row>
    <row r="6" spans="1:3" x14ac:dyDescent="0.25">
      <c r="A6" s="4" t="s">
        <v>2</v>
      </c>
      <c r="B6" s="2">
        <v>375</v>
      </c>
    </row>
    <row r="7" spans="1:3" x14ac:dyDescent="0.25">
      <c r="A7" s="4" t="s">
        <v>3</v>
      </c>
      <c r="B7" s="2">
        <f>SUM(B11:B100)</f>
        <v>1875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41855</v>
      </c>
      <c r="B11" s="2">
        <v>1875</v>
      </c>
      <c r="C11" t="s">
        <v>1471</v>
      </c>
    </row>
    <row r="12" spans="1:3" x14ac:dyDescent="0.25">
      <c r="C12" t="s">
        <v>1472</v>
      </c>
    </row>
    <row r="13" spans="1:3" x14ac:dyDescent="0.25">
      <c r="C13" t="s">
        <v>1473</v>
      </c>
    </row>
    <row r="14" spans="1:3" x14ac:dyDescent="0.25">
      <c r="C14" t="s">
        <v>633</v>
      </c>
    </row>
    <row r="15" spans="1:3" x14ac:dyDescent="0.25">
      <c r="C15" t="s">
        <v>1474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21" t="s">
        <v>24</v>
      </c>
    </row>
    <row r="5" spans="1:3" x14ac:dyDescent="0.25">
      <c r="A5" s="4" t="s">
        <v>1</v>
      </c>
      <c r="B5" s="2">
        <f>'Total Orgs'!B27</f>
        <v>2050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2049.04</v>
      </c>
    </row>
    <row r="8" spans="1:3" x14ac:dyDescent="0.25">
      <c r="A8" s="4" t="s">
        <v>4</v>
      </c>
      <c r="B8" s="2">
        <f>SUM(B5+B6-B7)</f>
        <v>0.96000000000003638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41680</v>
      </c>
      <c r="B11" s="2">
        <v>1960.65</v>
      </c>
      <c r="C11" t="s">
        <v>893</v>
      </c>
    </row>
    <row r="12" spans="1:3" x14ac:dyDescent="0.25">
      <c r="C12" t="s">
        <v>894</v>
      </c>
    </row>
    <row r="13" spans="1:3" x14ac:dyDescent="0.25">
      <c r="C13" t="s">
        <v>895</v>
      </c>
    </row>
    <row r="14" spans="1:3" x14ac:dyDescent="0.25">
      <c r="C14" t="s">
        <v>272</v>
      </c>
    </row>
    <row r="15" spans="1:3" x14ac:dyDescent="0.25">
      <c r="C15" t="s">
        <v>898</v>
      </c>
    </row>
    <row r="16" spans="1:3" x14ac:dyDescent="0.25">
      <c r="C16" t="s">
        <v>1026</v>
      </c>
    </row>
    <row r="17" spans="1:3" x14ac:dyDescent="0.25">
      <c r="A17" s="4">
        <v>41717</v>
      </c>
      <c r="B17" s="2">
        <v>88.39</v>
      </c>
      <c r="C17" t="s">
        <v>1081</v>
      </c>
    </row>
    <row r="18" spans="1:3" x14ac:dyDescent="0.25">
      <c r="C18" t="s">
        <v>633</v>
      </c>
    </row>
    <row r="19" spans="1:3" x14ac:dyDescent="0.25">
      <c r="C19" t="s">
        <v>1082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25</v>
      </c>
    </row>
    <row r="5" spans="1:3" x14ac:dyDescent="0.25">
      <c r="A5" s="4" t="s">
        <v>1</v>
      </c>
      <c r="B5" s="2">
        <f>'Total Orgs'!B28</f>
        <v>110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96.72</v>
      </c>
    </row>
    <row r="8" spans="1:3" x14ac:dyDescent="0.25">
      <c r="A8" s="4" t="s">
        <v>4</v>
      </c>
      <c r="B8" s="2">
        <f>SUM(B5+B6-B7)</f>
        <v>13.280000000000001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41782</v>
      </c>
      <c r="B11" s="2">
        <v>96.72</v>
      </c>
      <c r="C11" t="s">
        <v>789</v>
      </c>
    </row>
    <row r="12" spans="1:3" x14ac:dyDescent="0.25">
      <c r="C12" t="s">
        <v>421</v>
      </c>
    </row>
    <row r="13" spans="1:3" x14ac:dyDescent="0.25">
      <c r="C13" t="s">
        <v>1310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.75" x14ac:dyDescent="0.25"/>
  <cols>
    <col min="1" max="1" width="21.75" customWidth="1"/>
    <col min="2" max="2" width="11.125" customWidth="1"/>
    <col min="3" max="3" width="33.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185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Orgs'!B29</f>
        <v>235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163.54</v>
      </c>
    </row>
    <row r="8" spans="1:3" x14ac:dyDescent="0.25">
      <c r="A8" s="4" t="s">
        <v>4</v>
      </c>
      <c r="B8" s="2">
        <f>SUM(B5+B6-B7)</f>
        <v>71.460000000000008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41823</v>
      </c>
      <c r="B11">
        <v>163.54</v>
      </c>
      <c r="C11" t="s">
        <v>1381</v>
      </c>
    </row>
    <row r="12" spans="1:3" x14ac:dyDescent="0.25">
      <c r="C12" t="s">
        <v>1382</v>
      </c>
    </row>
    <row r="13" spans="1:3" x14ac:dyDescent="0.25">
      <c r="C13" t="s">
        <v>421</v>
      </c>
    </row>
    <row r="14" spans="1:3" x14ac:dyDescent="0.25">
      <c r="C14" t="s">
        <v>1383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26</v>
      </c>
    </row>
    <row r="5" spans="1:3" x14ac:dyDescent="0.25">
      <c r="A5" s="4" t="s">
        <v>1</v>
      </c>
      <c r="B5" s="2">
        <f>'Total Orgs'!B30</f>
        <v>2550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2508.7200000000003</v>
      </c>
    </row>
    <row r="8" spans="1:3" x14ac:dyDescent="0.25">
      <c r="A8" s="4" t="s">
        <v>4</v>
      </c>
      <c r="B8" s="2">
        <f>SUM(B5+B6-B7)</f>
        <v>41.279999999999745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41592</v>
      </c>
      <c r="B11" s="2">
        <v>1307.76</v>
      </c>
      <c r="C11" t="s">
        <v>686</v>
      </c>
    </row>
    <row r="12" spans="1:3" x14ac:dyDescent="0.25">
      <c r="C12" t="s">
        <v>421</v>
      </c>
    </row>
    <row r="13" spans="1:3" x14ac:dyDescent="0.25">
      <c r="C13" t="s">
        <v>687</v>
      </c>
    </row>
    <row r="14" spans="1:3" x14ac:dyDescent="0.25">
      <c r="A14" s="4">
        <v>41684</v>
      </c>
      <c r="B14" s="2">
        <v>1200.96</v>
      </c>
      <c r="C14" t="s">
        <v>952</v>
      </c>
    </row>
    <row r="15" spans="1:3" x14ac:dyDescent="0.25">
      <c r="C15" t="s">
        <v>421</v>
      </c>
    </row>
    <row r="16" spans="1:3" x14ac:dyDescent="0.25">
      <c r="C16" t="s">
        <v>953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5.75" x14ac:dyDescent="0.25"/>
  <cols>
    <col min="1" max="1" width="36.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186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Orgs'!B31</f>
        <v>200</v>
      </c>
    </row>
    <row r="6" spans="1:3" x14ac:dyDescent="0.25">
      <c r="A6" s="4" t="s">
        <v>2</v>
      </c>
      <c r="B6" s="2"/>
    </row>
    <row r="7" spans="1:3" x14ac:dyDescent="0.25">
      <c r="A7" s="4" t="s">
        <v>760</v>
      </c>
      <c r="B7" s="2">
        <v>-66.66</v>
      </c>
      <c r="C7" t="s">
        <v>805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133.34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27</v>
      </c>
    </row>
    <row r="5" spans="1:3" x14ac:dyDescent="0.25">
      <c r="A5" s="4" t="s">
        <v>1</v>
      </c>
      <c r="B5" s="2">
        <f>'Total Orgs'!B32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400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137</v>
      </c>
    </row>
    <row r="5" spans="1:3" x14ac:dyDescent="0.25">
      <c r="A5" s="4" t="s">
        <v>1</v>
      </c>
      <c r="B5" s="2">
        <f>'Total Orgs'!B6</f>
        <v>2650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2650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41568</v>
      </c>
      <c r="B11" s="2">
        <v>579.1</v>
      </c>
      <c r="C11" t="s">
        <v>558</v>
      </c>
    </row>
    <row r="12" spans="1:3" x14ac:dyDescent="0.25">
      <c r="C12" t="s">
        <v>559</v>
      </c>
    </row>
    <row r="13" spans="1:3" x14ac:dyDescent="0.25">
      <c r="C13" t="s">
        <v>560</v>
      </c>
    </row>
    <row r="14" spans="1:3" x14ac:dyDescent="0.25">
      <c r="C14" t="s">
        <v>561</v>
      </c>
    </row>
    <row r="15" spans="1:3" x14ac:dyDescent="0.25">
      <c r="C15" t="s">
        <v>747</v>
      </c>
    </row>
    <row r="16" spans="1:3" x14ac:dyDescent="0.25">
      <c r="A16" s="4">
        <v>41716</v>
      </c>
      <c r="B16" s="2">
        <v>1060.97</v>
      </c>
      <c r="C16" t="s">
        <v>1057</v>
      </c>
    </row>
    <row r="17" spans="1:3" x14ac:dyDescent="0.25">
      <c r="C17" t="s">
        <v>1058</v>
      </c>
    </row>
    <row r="18" spans="1:3" x14ac:dyDescent="0.25">
      <c r="C18" t="s">
        <v>1059</v>
      </c>
    </row>
    <row r="19" spans="1:3" x14ac:dyDescent="0.25">
      <c r="C19" t="s">
        <v>1060</v>
      </c>
    </row>
    <row r="20" spans="1:3" x14ac:dyDescent="0.25">
      <c r="C20" t="s">
        <v>1061</v>
      </c>
    </row>
    <row r="21" spans="1:3" x14ac:dyDescent="0.25">
      <c r="A21" s="4">
        <v>41837</v>
      </c>
      <c r="B21" s="2">
        <v>1009.93</v>
      </c>
      <c r="C21" t="s">
        <v>1404</v>
      </c>
    </row>
    <row r="22" spans="1:3" x14ac:dyDescent="0.25">
      <c r="C22" t="s">
        <v>1405</v>
      </c>
    </row>
    <row r="23" spans="1:3" x14ac:dyDescent="0.25">
      <c r="C23" t="s">
        <v>1406</v>
      </c>
    </row>
    <row r="24" spans="1:3" x14ac:dyDescent="0.25">
      <c r="C24" t="s">
        <v>1407</v>
      </c>
    </row>
    <row r="25" spans="1:3" x14ac:dyDescent="0.25">
      <c r="C25" t="s">
        <v>1478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28</v>
      </c>
    </row>
    <row r="5" spans="1:3" x14ac:dyDescent="0.25">
      <c r="A5" s="4" t="s">
        <v>1</v>
      </c>
      <c r="B5" s="2">
        <f>'Total Orgs'!B33</f>
        <v>3000</v>
      </c>
    </row>
    <row r="6" spans="1:3" x14ac:dyDescent="0.25">
      <c r="A6" s="4" t="s">
        <v>2</v>
      </c>
      <c r="B6" s="2">
        <v>750</v>
      </c>
    </row>
    <row r="7" spans="1:3" x14ac:dyDescent="0.25">
      <c r="A7" s="4" t="s">
        <v>3</v>
      </c>
      <c r="B7" s="2">
        <f>SUM(B11:B103)</f>
        <v>3750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41571</v>
      </c>
      <c r="B11" s="2">
        <v>249</v>
      </c>
      <c r="C11" t="s">
        <v>598</v>
      </c>
    </row>
    <row r="12" spans="1:3" x14ac:dyDescent="0.25">
      <c r="C12" s="34" t="s">
        <v>599</v>
      </c>
    </row>
    <row r="13" spans="1:3" x14ac:dyDescent="0.25">
      <c r="C13" t="s">
        <v>600</v>
      </c>
    </row>
    <row r="14" spans="1:3" x14ac:dyDescent="0.25">
      <c r="C14" t="s">
        <v>601</v>
      </c>
    </row>
    <row r="15" spans="1:3" x14ac:dyDescent="0.25">
      <c r="C15" t="s">
        <v>421</v>
      </c>
    </row>
    <row r="16" spans="1:3" x14ac:dyDescent="0.25">
      <c r="C16" s="34" t="s">
        <v>602</v>
      </c>
    </row>
    <row r="17" spans="1:3" x14ac:dyDescent="0.25">
      <c r="A17" s="4">
        <v>41577</v>
      </c>
      <c r="B17" s="2">
        <v>502.56</v>
      </c>
      <c r="C17" t="s">
        <v>616</v>
      </c>
    </row>
    <row r="18" spans="1:3" x14ac:dyDescent="0.25">
      <c r="C18" t="s">
        <v>617</v>
      </c>
    </row>
    <row r="19" spans="1:3" x14ac:dyDescent="0.25">
      <c r="C19" t="s">
        <v>618</v>
      </c>
    </row>
    <row r="20" spans="1:3" x14ac:dyDescent="0.25">
      <c r="C20" s="34" t="s">
        <v>734</v>
      </c>
    </row>
    <row r="21" spans="1:3" x14ac:dyDescent="0.25">
      <c r="C21" t="s">
        <v>619</v>
      </c>
    </row>
    <row r="22" spans="1:3" x14ac:dyDescent="0.25">
      <c r="C22" t="s">
        <v>620</v>
      </c>
    </row>
    <row r="23" spans="1:3" x14ac:dyDescent="0.25">
      <c r="C23" t="s">
        <v>747</v>
      </c>
    </row>
    <row r="24" spans="1:3" x14ac:dyDescent="0.25">
      <c r="A24" s="4">
        <v>41577</v>
      </c>
      <c r="B24" s="2">
        <v>100</v>
      </c>
      <c r="C24" t="s">
        <v>627</v>
      </c>
    </row>
    <row r="25" spans="1:3" x14ac:dyDescent="0.25">
      <c r="C25" t="s">
        <v>628</v>
      </c>
    </row>
    <row r="26" spans="1:3" x14ac:dyDescent="0.25">
      <c r="C26" s="34" t="s">
        <v>599</v>
      </c>
    </row>
    <row r="27" spans="1:3" x14ac:dyDescent="0.25">
      <c r="C27" t="s">
        <v>600</v>
      </c>
    </row>
    <row r="28" spans="1:3" x14ac:dyDescent="0.25">
      <c r="C28" t="s">
        <v>625</v>
      </c>
    </row>
    <row r="29" spans="1:3" x14ac:dyDescent="0.25">
      <c r="C29" t="s">
        <v>626</v>
      </c>
    </row>
    <row r="30" spans="1:3" x14ac:dyDescent="0.25">
      <c r="C30" t="s">
        <v>421</v>
      </c>
    </row>
    <row r="31" spans="1:3" x14ac:dyDescent="0.25">
      <c r="C31" s="34" t="s">
        <v>602</v>
      </c>
    </row>
    <row r="32" spans="1:3" x14ac:dyDescent="0.25">
      <c r="A32" s="4">
        <v>41603</v>
      </c>
      <c r="B32" s="2">
        <v>339.5</v>
      </c>
      <c r="C32" t="s">
        <v>740</v>
      </c>
    </row>
    <row r="33" spans="1:3" x14ac:dyDescent="0.25">
      <c r="C33" t="s">
        <v>323</v>
      </c>
    </row>
    <row r="34" spans="1:3" x14ac:dyDescent="0.25">
      <c r="C34" t="s">
        <v>741</v>
      </c>
    </row>
    <row r="35" spans="1:3" x14ac:dyDescent="0.25">
      <c r="A35" s="4">
        <v>41641</v>
      </c>
      <c r="B35" s="2">
        <v>401.5</v>
      </c>
      <c r="C35" t="s">
        <v>803</v>
      </c>
    </row>
    <row r="36" spans="1:3" x14ac:dyDescent="0.25">
      <c r="C36" t="s">
        <v>323</v>
      </c>
    </row>
    <row r="37" spans="1:3" x14ac:dyDescent="0.25">
      <c r="C37" t="s">
        <v>804</v>
      </c>
    </row>
    <row r="38" spans="1:3" x14ac:dyDescent="0.25">
      <c r="A38" s="4">
        <v>41677</v>
      </c>
      <c r="B38" s="2">
        <v>511</v>
      </c>
      <c r="C38" t="s">
        <v>883</v>
      </c>
    </row>
    <row r="39" spans="1:3" x14ac:dyDescent="0.25">
      <c r="C39" t="s">
        <v>323</v>
      </c>
    </row>
    <row r="40" spans="1:3" x14ac:dyDescent="0.25">
      <c r="C40" t="s">
        <v>884</v>
      </c>
    </row>
    <row r="41" spans="1:3" x14ac:dyDescent="0.25">
      <c r="A41" s="4">
        <v>41680</v>
      </c>
      <c r="B41" s="2">
        <v>669</v>
      </c>
      <c r="C41" t="s">
        <v>896</v>
      </c>
    </row>
    <row r="42" spans="1:3" x14ac:dyDescent="0.25">
      <c r="C42" t="s">
        <v>323</v>
      </c>
    </row>
    <row r="43" spans="1:3" x14ac:dyDescent="0.25">
      <c r="C43" t="s">
        <v>897</v>
      </c>
    </row>
    <row r="44" spans="1:3" x14ac:dyDescent="0.25">
      <c r="A44" s="4">
        <v>41684</v>
      </c>
      <c r="B44" s="2">
        <v>545.70000000000005</v>
      </c>
      <c r="C44" t="s">
        <v>955</v>
      </c>
    </row>
    <row r="45" spans="1:3" x14ac:dyDescent="0.25">
      <c r="C45" t="s">
        <v>323</v>
      </c>
    </row>
    <row r="46" spans="1:3" x14ac:dyDescent="0.25">
      <c r="C46" t="s">
        <v>956</v>
      </c>
    </row>
    <row r="47" spans="1:3" x14ac:dyDescent="0.25">
      <c r="A47" s="4">
        <v>41710</v>
      </c>
      <c r="B47" s="2">
        <v>431.74</v>
      </c>
      <c r="C47" t="s">
        <v>1155</v>
      </c>
    </row>
    <row r="48" spans="1:3" x14ac:dyDescent="0.25">
      <c r="C48" t="s">
        <v>323</v>
      </c>
    </row>
    <row r="49" spans="3:3" x14ac:dyDescent="0.25">
      <c r="C49" t="s">
        <v>1007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29</v>
      </c>
    </row>
    <row r="5" spans="1:3" x14ac:dyDescent="0.25">
      <c r="A5" s="4" t="s">
        <v>1</v>
      </c>
      <c r="B5" s="2">
        <f>'Total Orgs'!B34</f>
        <v>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200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.75" x14ac:dyDescent="0.25"/>
  <cols>
    <col min="1" max="1" width="17.6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231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Orgs'!B35</f>
        <v>140</v>
      </c>
    </row>
    <row r="6" spans="1:3" x14ac:dyDescent="0.25">
      <c r="A6" s="4" t="s">
        <v>2</v>
      </c>
      <c r="B6" s="2"/>
    </row>
    <row r="7" spans="1:3" x14ac:dyDescent="0.25">
      <c r="A7" s="4" t="s">
        <v>760</v>
      </c>
      <c r="B7" s="2">
        <v>-46.62</v>
      </c>
      <c r="C7" t="s">
        <v>762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93.38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11" defaultRowHeight="15.75" x14ac:dyDescent="0.25"/>
  <cols>
    <col min="1" max="1" width="22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30</v>
      </c>
    </row>
    <row r="5" spans="1:3" x14ac:dyDescent="0.25">
      <c r="A5" s="4" t="s">
        <v>1</v>
      </c>
      <c r="B5" s="2">
        <f>'Total Orgs'!B36</f>
        <v>750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SUM(B11:B100)</f>
        <v>750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41844</v>
      </c>
      <c r="B11" s="2">
        <v>413</v>
      </c>
      <c r="C11" t="s">
        <v>1425</v>
      </c>
    </row>
    <row r="12" spans="1:3" x14ac:dyDescent="0.25">
      <c r="C12" t="s">
        <v>323</v>
      </c>
    </row>
    <row r="13" spans="1:3" x14ac:dyDescent="0.25">
      <c r="C13" t="s">
        <v>1426</v>
      </c>
    </row>
    <row r="14" spans="1:3" x14ac:dyDescent="0.25">
      <c r="A14" s="4">
        <v>41844</v>
      </c>
      <c r="B14" s="2">
        <v>184.42</v>
      </c>
      <c r="C14" t="s">
        <v>1427</v>
      </c>
    </row>
    <row r="15" spans="1:3" x14ac:dyDescent="0.25">
      <c r="C15" t="s">
        <v>323</v>
      </c>
    </row>
    <row r="16" spans="1:3" x14ac:dyDescent="0.25">
      <c r="C16" t="s">
        <v>1428</v>
      </c>
    </row>
    <row r="17" spans="1:3" x14ac:dyDescent="0.25">
      <c r="A17" s="4">
        <v>41850</v>
      </c>
      <c r="B17" s="2">
        <v>57.9</v>
      </c>
      <c r="C17" t="s">
        <v>1427</v>
      </c>
    </row>
    <row r="18" spans="1:3" x14ac:dyDescent="0.25">
      <c r="C18" t="s">
        <v>323</v>
      </c>
    </row>
    <row r="19" spans="1:3" x14ac:dyDescent="0.25">
      <c r="C19" t="s">
        <v>1451</v>
      </c>
    </row>
    <row r="20" spans="1:3" x14ac:dyDescent="0.25">
      <c r="A20" s="4">
        <v>41859</v>
      </c>
      <c r="B20" s="2">
        <v>94.68</v>
      </c>
      <c r="C20" t="s">
        <v>1519</v>
      </c>
    </row>
    <row r="21" spans="1:3" x14ac:dyDescent="0.25">
      <c r="C21" t="s">
        <v>1520</v>
      </c>
    </row>
    <row r="22" spans="1:3" x14ac:dyDescent="0.25">
      <c r="C22" t="s">
        <v>315</v>
      </c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141</v>
      </c>
    </row>
    <row r="5" spans="1:3" x14ac:dyDescent="0.25">
      <c r="A5" s="4" t="s">
        <v>1</v>
      </c>
      <c r="B5" s="2">
        <f>'Total Orgs'!B37</f>
        <v>3100</v>
      </c>
    </row>
    <row r="6" spans="1:3" x14ac:dyDescent="0.25">
      <c r="A6" s="4" t="s">
        <v>2</v>
      </c>
      <c r="B6" s="2">
        <v>775</v>
      </c>
    </row>
    <row r="7" spans="1:3" x14ac:dyDescent="0.25">
      <c r="A7" s="4" t="s">
        <v>3</v>
      </c>
      <c r="B7" s="2">
        <f>SUM(B11:B100)</f>
        <v>3875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41673</v>
      </c>
      <c r="B11" s="2">
        <v>775</v>
      </c>
      <c r="C11" t="s">
        <v>873</v>
      </c>
    </row>
    <row r="12" spans="1:3" x14ac:dyDescent="0.25">
      <c r="C12" t="s">
        <v>421</v>
      </c>
    </row>
    <row r="13" spans="1:3" x14ac:dyDescent="0.25">
      <c r="C13" t="s">
        <v>874</v>
      </c>
    </row>
    <row r="14" spans="1:3" x14ac:dyDescent="0.25">
      <c r="A14" s="4">
        <v>41680</v>
      </c>
      <c r="B14" s="2">
        <v>2664.47</v>
      </c>
      <c r="C14" t="s">
        <v>912</v>
      </c>
    </row>
    <row r="15" spans="1:3" x14ac:dyDescent="0.25">
      <c r="C15" t="s">
        <v>334</v>
      </c>
    </row>
    <row r="16" spans="1:3" x14ac:dyDescent="0.25">
      <c r="C16" t="s">
        <v>911</v>
      </c>
    </row>
    <row r="17" spans="1:3" x14ac:dyDescent="0.25">
      <c r="C17" t="s">
        <v>913</v>
      </c>
    </row>
    <row r="18" spans="1:3" x14ac:dyDescent="0.25">
      <c r="C18" t="s">
        <v>914</v>
      </c>
    </row>
    <row r="19" spans="1:3" x14ac:dyDescent="0.25">
      <c r="C19" t="s">
        <v>1262</v>
      </c>
    </row>
    <row r="20" spans="1:3" x14ac:dyDescent="0.25">
      <c r="A20" s="4">
        <v>41858</v>
      </c>
      <c r="B20" s="2">
        <v>435.53</v>
      </c>
      <c r="C20" t="s">
        <v>1502</v>
      </c>
    </row>
    <row r="21" spans="1:3" x14ac:dyDescent="0.25">
      <c r="C21" t="s">
        <v>421</v>
      </c>
    </row>
    <row r="22" spans="1:3" x14ac:dyDescent="0.25">
      <c r="C22" t="s">
        <v>1503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142</v>
      </c>
    </row>
    <row r="5" spans="1:3" x14ac:dyDescent="0.25">
      <c r="A5" s="4" t="s">
        <v>1</v>
      </c>
      <c r="B5" s="2">
        <f>'Total Orgs'!B38</f>
        <v>10000</v>
      </c>
    </row>
    <row r="6" spans="1:3" x14ac:dyDescent="0.25">
      <c r="A6" s="4" t="s">
        <v>2</v>
      </c>
      <c r="B6" s="2">
        <v>2500</v>
      </c>
    </row>
    <row r="7" spans="1:3" x14ac:dyDescent="0.25">
      <c r="A7" s="4" t="s">
        <v>3</v>
      </c>
      <c r="B7" s="2">
        <f>SUM(B11:B101)</f>
        <v>12500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41558</v>
      </c>
      <c r="B11" s="2">
        <v>300</v>
      </c>
      <c r="C11" t="s">
        <v>380</v>
      </c>
    </row>
    <row r="12" spans="1:3" x14ac:dyDescent="0.25">
      <c r="C12" t="s">
        <v>381</v>
      </c>
    </row>
    <row r="13" spans="1:3" x14ac:dyDescent="0.25">
      <c r="C13" t="s">
        <v>382</v>
      </c>
    </row>
    <row r="14" spans="1:3" x14ac:dyDescent="0.25">
      <c r="A14" s="4">
        <v>41558</v>
      </c>
      <c r="B14" s="2">
        <v>300</v>
      </c>
      <c r="C14" t="s">
        <v>380</v>
      </c>
    </row>
    <row r="15" spans="1:3" x14ac:dyDescent="0.25">
      <c r="C15" t="s">
        <v>383</v>
      </c>
    </row>
    <row r="16" spans="1:3" x14ac:dyDescent="0.25">
      <c r="C16" t="s">
        <v>382</v>
      </c>
    </row>
    <row r="17" spans="1:3" x14ac:dyDescent="0.25">
      <c r="A17" s="4">
        <v>41558</v>
      </c>
      <c r="B17" s="2">
        <v>300</v>
      </c>
      <c r="C17" t="s">
        <v>380</v>
      </c>
    </row>
    <row r="18" spans="1:3" x14ac:dyDescent="0.25">
      <c r="C18" t="s">
        <v>384</v>
      </c>
    </row>
    <row r="19" spans="1:3" x14ac:dyDescent="0.25">
      <c r="C19" t="s">
        <v>382</v>
      </c>
    </row>
    <row r="20" spans="1:3" x14ac:dyDescent="0.25">
      <c r="A20" s="4">
        <v>41558</v>
      </c>
      <c r="B20" s="2">
        <v>300</v>
      </c>
      <c r="C20" t="s">
        <v>380</v>
      </c>
    </row>
    <row r="21" spans="1:3" x14ac:dyDescent="0.25">
      <c r="C21" t="s">
        <v>385</v>
      </c>
    </row>
    <row r="22" spans="1:3" x14ac:dyDescent="0.25">
      <c r="C22" t="s">
        <v>382</v>
      </c>
    </row>
    <row r="23" spans="1:3" x14ac:dyDescent="0.25">
      <c r="A23" s="4">
        <v>41558</v>
      </c>
      <c r="B23" s="2">
        <v>300</v>
      </c>
      <c r="C23" t="s">
        <v>380</v>
      </c>
    </row>
    <row r="24" spans="1:3" x14ac:dyDescent="0.25">
      <c r="C24" t="s">
        <v>386</v>
      </c>
    </row>
    <row r="25" spans="1:3" x14ac:dyDescent="0.25">
      <c r="C25" t="s">
        <v>382</v>
      </c>
    </row>
    <row r="26" spans="1:3" x14ac:dyDescent="0.25">
      <c r="A26" s="4">
        <v>41558</v>
      </c>
      <c r="B26" s="2">
        <v>300</v>
      </c>
      <c r="C26" t="s">
        <v>380</v>
      </c>
    </row>
    <row r="27" spans="1:3" x14ac:dyDescent="0.25">
      <c r="C27" t="s">
        <v>387</v>
      </c>
    </row>
    <row r="28" spans="1:3" x14ac:dyDescent="0.25">
      <c r="C28" t="s">
        <v>382</v>
      </c>
    </row>
    <row r="29" spans="1:3" x14ac:dyDescent="0.25">
      <c r="A29" s="4">
        <v>41558</v>
      </c>
      <c r="B29" s="2">
        <v>300</v>
      </c>
      <c r="C29" t="s">
        <v>380</v>
      </c>
    </row>
    <row r="30" spans="1:3" x14ac:dyDescent="0.25">
      <c r="C30" t="s">
        <v>388</v>
      </c>
    </row>
    <row r="31" spans="1:3" x14ac:dyDescent="0.25">
      <c r="C31" t="s">
        <v>382</v>
      </c>
    </row>
    <row r="32" spans="1:3" x14ac:dyDescent="0.25">
      <c r="A32" s="4">
        <v>41558</v>
      </c>
      <c r="B32" s="2">
        <v>300</v>
      </c>
      <c r="C32" t="s">
        <v>380</v>
      </c>
    </row>
    <row r="33" spans="1:3" x14ac:dyDescent="0.25">
      <c r="C33" t="s">
        <v>389</v>
      </c>
    </row>
    <row r="34" spans="1:3" x14ac:dyDescent="0.25">
      <c r="C34" t="s">
        <v>382</v>
      </c>
    </row>
    <row r="35" spans="1:3" x14ac:dyDescent="0.25">
      <c r="A35" s="4">
        <v>41558</v>
      </c>
      <c r="B35" s="2">
        <v>300</v>
      </c>
      <c r="C35" t="s">
        <v>380</v>
      </c>
    </row>
    <row r="36" spans="1:3" x14ac:dyDescent="0.25">
      <c r="C36" t="s">
        <v>390</v>
      </c>
    </row>
    <row r="37" spans="1:3" x14ac:dyDescent="0.25">
      <c r="C37" t="s">
        <v>382</v>
      </c>
    </row>
    <row r="38" spans="1:3" x14ac:dyDescent="0.25">
      <c r="A38" s="4">
        <v>41558</v>
      </c>
      <c r="B38" s="2">
        <v>300</v>
      </c>
      <c r="C38" t="s">
        <v>380</v>
      </c>
    </row>
    <row r="39" spans="1:3" x14ac:dyDescent="0.25">
      <c r="C39" t="s">
        <v>391</v>
      </c>
    </row>
    <row r="40" spans="1:3" x14ac:dyDescent="0.25">
      <c r="C40" t="s">
        <v>382</v>
      </c>
    </row>
    <row r="41" spans="1:3" x14ac:dyDescent="0.25">
      <c r="A41" s="4">
        <v>41558</v>
      </c>
      <c r="B41" s="2">
        <v>300</v>
      </c>
      <c r="C41" t="s">
        <v>380</v>
      </c>
    </row>
    <row r="42" spans="1:3" x14ac:dyDescent="0.25">
      <c r="C42" t="s">
        <v>392</v>
      </c>
    </row>
    <row r="43" spans="1:3" x14ac:dyDescent="0.25">
      <c r="C43" t="s">
        <v>382</v>
      </c>
    </row>
    <row r="44" spans="1:3" x14ac:dyDescent="0.25">
      <c r="A44" s="4">
        <v>41558</v>
      </c>
      <c r="B44" s="2">
        <v>300</v>
      </c>
      <c r="C44" t="s">
        <v>380</v>
      </c>
    </row>
    <row r="45" spans="1:3" x14ac:dyDescent="0.25">
      <c r="C45" t="s">
        <v>393</v>
      </c>
    </row>
    <row r="46" spans="1:3" x14ac:dyDescent="0.25">
      <c r="C46" t="s">
        <v>382</v>
      </c>
    </row>
    <row r="47" spans="1:3" x14ac:dyDescent="0.25">
      <c r="A47" s="4">
        <v>41577</v>
      </c>
      <c r="B47" s="2">
        <v>550</v>
      </c>
      <c r="C47" t="s">
        <v>632</v>
      </c>
    </row>
    <row r="48" spans="1:3" x14ac:dyDescent="0.25">
      <c r="C48" t="s">
        <v>633</v>
      </c>
    </row>
    <row r="49" spans="1:3" x14ac:dyDescent="0.25">
      <c r="C49" t="s">
        <v>634</v>
      </c>
    </row>
    <row r="50" spans="1:3" x14ac:dyDescent="0.25">
      <c r="A50" s="4">
        <v>41656</v>
      </c>
      <c r="B50" s="2">
        <v>4200</v>
      </c>
      <c r="C50" t="s">
        <v>817</v>
      </c>
    </row>
    <row r="51" spans="1:3" x14ac:dyDescent="0.25">
      <c r="C51" t="s">
        <v>818</v>
      </c>
    </row>
    <row r="52" spans="1:3" x14ac:dyDescent="0.25">
      <c r="A52" s="4">
        <v>41775</v>
      </c>
      <c r="B52" s="2">
        <v>300</v>
      </c>
      <c r="C52" t="s">
        <v>1289</v>
      </c>
    </row>
    <row r="53" spans="1:3" x14ac:dyDescent="0.25">
      <c r="C53" t="s">
        <v>818</v>
      </c>
    </row>
    <row r="54" spans="1:3" x14ac:dyDescent="0.25">
      <c r="A54" s="4">
        <v>41796</v>
      </c>
      <c r="B54" s="2">
        <v>1316</v>
      </c>
      <c r="C54" t="s">
        <v>1330</v>
      </c>
    </row>
    <row r="55" spans="1:3" x14ac:dyDescent="0.25">
      <c r="C55" t="s">
        <v>633</v>
      </c>
    </row>
    <row r="56" spans="1:3" x14ac:dyDescent="0.25">
      <c r="C56" t="s">
        <v>1331</v>
      </c>
    </row>
    <row r="57" spans="1:3" x14ac:dyDescent="0.25">
      <c r="A57" s="4">
        <v>41855</v>
      </c>
      <c r="B57" s="2">
        <v>2534</v>
      </c>
      <c r="C57" t="s">
        <v>632</v>
      </c>
    </row>
    <row r="58" spans="1:3" x14ac:dyDescent="0.25">
      <c r="C58" t="s">
        <v>633</v>
      </c>
    </row>
    <row r="59" spans="1:3" x14ac:dyDescent="0.25">
      <c r="C59" t="s">
        <v>1470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33</v>
      </c>
    </row>
    <row r="5" spans="1:3" x14ac:dyDescent="0.25">
      <c r="A5" s="4" t="s">
        <v>1</v>
      </c>
      <c r="B5" s="2">
        <f>'Total Orgs'!B39</f>
        <v>5000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41782</v>
      </c>
      <c r="B11" s="2">
        <v>2645.5</v>
      </c>
      <c r="C11" t="s">
        <v>1307</v>
      </c>
    </row>
    <row r="12" spans="1:3" x14ac:dyDescent="0.25">
      <c r="C12" t="s">
        <v>1308</v>
      </c>
    </row>
    <row r="13" spans="1:3" x14ac:dyDescent="0.25">
      <c r="C13" t="s">
        <v>421</v>
      </c>
    </row>
    <row r="14" spans="1:3" x14ac:dyDescent="0.25">
      <c r="C14" t="s">
        <v>1309</v>
      </c>
    </row>
    <row r="15" spans="1:3" x14ac:dyDescent="0.25">
      <c r="A15" s="4">
        <v>41823</v>
      </c>
      <c r="B15" s="2">
        <v>2177.7399999999998</v>
      </c>
      <c r="C15" t="s">
        <v>1384</v>
      </c>
    </row>
    <row r="16" spans="1:3" x14ac:dyDescent="0.25">
      <c r="C16" t="s">
        <v>421</v>
      </c>
    </row>
    <row r="17" spans="1:3" x14ac:dyDescent="0.25">
      <c r="C17" t="s">
        <v>1385</v>
      </c>
    </row>
    <row r="18" spans="1:3" x14ac:dyDescent="0.25">
      <c r="A18" s="4">
        <v>41855</v>
      </c>
      <c r="B18" s="2">
        <v>50</v>
      </c>
      <c r="C18" t="s">
        <v>1459</v>
      </c>
    </row>
    <row r="19" spans="1:3" x14ac:dyDescent="0.25">
      <c r="C19" t="s">
        <v>421</v>
      </c>
    </row>
    <row r="20" spans="1:3" x14ac:dyDescent="0.25">
      <c r="C20" t="s">
        <v>1460</v>
      </c>
    </row>
    <row r="21" spans="1:3" x14ac:dyDescent="0.25">
      <c r="A21" s="4">
        <v>41858</v>
      </c>
      <c r="B21" s="2">
        <v>126.76</v>
      </c>
      <c r="C21" t="s">
        <v>789</v>
      </c>
    </row>
    <row r="22" spans="1:3" x14ac:dyDescent="0.25">
      <c r="C22" t="s">
        <v>421</v>
      </c>
    </row>
    <row r="23" spans="1:3" x14ac:dyDescent="0.25">
      <c r="C23" t="s">
        <v>1504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Orgs'!B40</f>
        <v>480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3.86</v>
      </c>
    </row>
    <row r="8" spans="1:3" x14ac:dyDescent="0.25">
      <c r="A8" s="4" t="s">
        <v>4</v>
      </c>
      <c r="B8" s="2">
        <f>SUM(B5+B6-B7)</f>
        <v>476.14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41555</v>
      </c>
      <c r="B11" s="2">
        <v>3.86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354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143</v>
      </c>
    </row>
    <row r="5" spans="1:3" x14ac:dyDescent="0.25">
      <c r="A5" s="4" t="s">
        <v>1</v>
      </c>
      <c r="B5" s="2">
        <f>'Total Orgs'!B41</f>
        <v>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41771</v>
      </c>
      <c r="B11" s="2">
        <v>600</v>
      </c>
      <c r="C11" t="s">
        <v>597</v>
      </c>
    </row>
    <row r="12" spans="1:3" x14ac:dyDescent="0.25">
      <c r="C12" t="s">
        <v>421</v>
      </c>
    </row>
    <row r="13" spans="1:3" x14ac:dyDescent="0.25">
      <c r="C13" t="s">
        <v>1279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/>
  </sheetViews>
  <sheetFormatPr defaultRowHeight="15.75" x14ac:dyDescent="0.25"/>
  <cols>
    <col min="1" max="1" width="19.125" customWidth="1"/>
    <col min="3" max="3" width="28.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188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Orgs'!B42</f>
        <v>300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300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41767</v>
      </c>
      <c r="B11">
        <v>125</v>
      </c>
      <c r="C11" t="s">
        <v>1272</v>
      </c>
    </row>
    <row r="12" spans="1:3" x14ac:dyDescent="0.25">
      <c r="C12" t="s">
        <v>323</v>
      </c>
    </row>
    <row r="13" spans="1:3" x14ac:dyDescent="0.25">
      <c r="C13" t="s">
        <v>1273</v>
      </c>
    </row>
    <row r="14" spans="1:3" x14ac:dyDescent="0.25">
      <c r="A14" s="4">
        <v>41771</v>
      </c>
      <c r="B14">
        <v>175</v>
      </c>
      <c r="C14" t="s">
        <v>1280</v>
      </c>
    </row>
    <row r="15" spans="1:3" x14ac:dyDescent="0.25">
      <c r="C15" t="s">
        <v>323</v>
      </c>
    </row>
    <row r="16" spans="1:3" x14ac:dyDescent="0.25">
      <c r="C16" t="s">
        <v>1281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Orgs'!B7</f>
        <v>1000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662.8</v>
      </c>
    </row>
    <row r="8" spans="1:3" x14ac:dyDescent="0.25">
      <c r="A8" s="4" t="s">
        <v>4</v>
      </c>
      <c r="B8" s="2">
        <f>SUM(B5+B6-B7)</f>
        <v>337.20000000000005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41738</v>
      </c>
      <c r="B11" s="2">
        <v>662.8</v>
      </c>
      <c r="C11" t="s">
        <v>1138</v>
      </c>
    </row>
    <row r="12" spans="1:3" x14ac:dyDescent="0.25">
      <c r="C12" t="s">
        <v>421</v>
      </c>
    </row>
    <row r="13" spans="1:3" x14ac:dyDescent="0.25">
      <c r="C13" t="s">
        <v>1139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Orgs'!B43</f>
        <v>1100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1071.1599999999999</v>
      </c>
    </row>
    <row r="8" spans="1:3" x14ac:dyDescent="0.25">
      <c r="A8" s="4" t="s">
        <v>4</v>
      </c>
      <c r="B8" s="2">
        <f>SUM(B5+B6-B7)</f>
        <v>28.840000000000146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41570</v>
      </c>
      <c r="B11" s="2">
        <v>114</v>
      </c>
      <c r="C11" t="s">
        <v>428</v>
      </c>
    </row>
    <row r="12" spans="1:3" x14ac:dyDescent="0.25">
      <c r="C12" t="s">
        <v>421</v>
      </c>
    </row>
    <row r="13" spans="1:3" x14ac:dyDescent="0.25">
      <c r="C13" t="s">
        <v>596</v>
      </c>
    </row>
    <row r="14" spans="1:3" x14ac:dyDescent="0.25">
      <c r="A14" s="4">
        <v>41618</v>
      </c>
      <c r="B14" s="2">
        <v>26.49</v>
      </c>
      <c r="C14" t="s">
        <v>789</v>
      </c>
    </row>
    <row r="15" spans="1:3" x14ac:dyDescent="0.25">
      <c r="C15" t="s">
        <v>421</v>
      </c>
    </row>
    <row r="16" spans="1:3" x14ac:dyDescent="0.25">
      <c r="C16" t="s">
        <v>790</v>
      </c>
    </row>
    <row r="17" spans="1:3" x14ac:dyDescent="0.25">
      <c r="A17" s="4">
        <v>41716</v>
      </c>
      <c r="B17" s="2">
        <v>40</v>
      </c>
      <c r="C17" t="s">
        <v>1064</v>
      </c>
    </row>
    <row r="18" spans="1:3" x14ac:dyDescent="0.25">
      <c r="C18" t="s">
        <v>1065</v>
      </c>
    </row>
    <row r="19" spans="1:3" x14ac:dyDescent="0.25">
      <c r="A19" s="4">
        <v>41716</v>
      </c>
      <c r="B19" s="2">
        <v>63</v>
      </c>
      <c r="C19" t="s">
        <v>1071</v>
      </c>
    </row>
    <row r="20" spans="1:3" x14ac:dyDescent="0.25">
      <c r="C20" t="s">
        <v>421</v>
      </c>
    </row>
    <row r="21" spans="1:3" x14ac:dyDescent="0.25">
      <c r="C21" t="s">
        <v>1072</v>
      </c>
    </row>
    <row r="22" spans="1:3" x14ac:dyDescent="0.25">
      <c r="A22" s="4">
        <v>41738</v>
      </c>
      <c r="B22" s="2">
        <v>400.65</v>
      </c>
      <c r="C22" t="s">
        <v>1141</v>
      </c>
    </row>
    <row r="23" spans="1:3" x14ac:dyDescent="0.25">
      <c r="C23" t="s">
        <v>421</v>
      </c>
    </row>
    <row r="24" spans="1:3" x14ac:dyDescent="0.25">
      <c r="C24" t="s">
        <v>1142</v>
      </c>
    </row>
    <row r="25" spans="1:3" x14ac:dyDescent="0.25">
      <c r="A25" s="4">
        <v>41858</v>
      </c>
      <c r="B25" s="2">
        <v>223.52</v>
      </c>
      <c r="C25" t="s">
        <v>1505</v>
      </c>
    </row>
    <row r="26" spans="1:3" x14ac:dyDescent="0.25">
      <c r="C26" t="s">
        <v>421</v>
      </c>
    </row>
    <row r="27" spans="1:3" x14ac:dyDescent="0.25">
      <c r="C27" t="s">
        <v>1500</v>
      </c>
    </row>
    <row r="28" spans="1:3" x14ac:dyDescent="0.25">
      <c r="A28" s="4">
        <v>41863</v>
      </c>
      <c r="B28" s="2">
        <v>203.5</v>
      </c>
      <c r="C28" t="s">
        <v>1530</v>
      </c>
    </row>
    <row r="29" spans="1:3" x14ac:dyDescent="0.25">
      <c r="C29" t="s">
        <v>1190</v>
      </c>
    </row>
    <row r="30" spans="1:3" x14ac:dyDescent="0.25">
      <c r="C30" t="s">
        <v>1531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37</v>
      </c>
    </row>
    <row r="5" spans="1:3" x14ac:dyDescent="0.25">
      <c r="A5" s="4" t="s">
        <v>1</v>
      </c>
      <c r="B5" s="2">
        <f>'Total Orgs'!B44</f>
        <v>550</v>
      </c>
    </row>
    <row r="6" spans="1:3" x14ac:dyDescent="0.25">
      <c r="A6" s="4" t="s">
        <v>2</v>
      </c>
    </row>
    <row r="7" spans="1:3" x14ac:dyDescent="0.25">
      <c r="A7" s="4" t="s">
        <v>760</v>
      </c>
      <c r="B7" s="2">
        <v>-183.15</v>
      </c>
      <c r="C7" t="s">
        <v>763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366.85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.75" x14ac:dyDescent="0.25"/>
  <cols>
    <col min="1" max="1" width="24.5" customWidth="1"/>
    <col min="2" max="2" width="12.375" customWidth="1"/>
    <col min="3" max="3" width="29.8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189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Orgs'!B45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41716</v>
      </c>
      <c r="B11">
        <v>500</v>
      </c>
      <c r="C11" t="s">
        <v>1050</v>
      </c>
    </row>
    <row r="12" spans="1:3" x14ac:dyDescent="0.25">
      <c r="C12" t="s">
        <v>1215</v>
      </c>
    </row>
    <row r="13" spans="1:3" x14ac:dyDescent="0.25">
      <c r="C13" t="s">
        <v>622</v>
      </c>
    </row>
    <row r="14" spans="1:3" x14ac:dyDescent="0.25">
      <c r="C14" t="s">
        <v>1051</v>
      </c>
    </row>
    <row r="15" spans="1:3" x14ac:dyDescent="0.25">
      <c r="C15" t="s">
        <v>1052</v>
      </c>
    </row>
    <row r="16" spans="1:3" x14ac:dyDescent="0.25">
      <c r="C16" t="s">
        <v>1214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38</v>
      </c>
    </row>
    <row r="5" spans="1:3" x14ac:dyDescent="0.25">
      <c r="A5" s="4" t="s">
        <v>1</v>
      </c>
      <c r="B5" s="2">
        <f>'Total Orgs'!B46</f>
        <v>350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Orgs'!B47</f>
        <v>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93</v>
      </c>
    </row>
    <row r="8" spans="1:3" x14ac:dyDescent="0.25">
      <c r="A8" s="4" t="s">
        <v>4</v>
      </c>
      <c r="B8" s="2">
        <f>SUM(B5+B6-B7)</f>
        <v>107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41858</v>
      </c>
      <c r="B11" s="2">
        <v>93</v>
      </c>
      <c r="C11" t="s">
        <v>1077</v>
      </c>
    </row>
    <row r="12" spans="1:3" x14ac:dyDescent="0.25">
      <c r="C12" t="s">
        <v>421</v>
      </c>
    </row>
    <row r="13" spans="1:3" x14ac:dyDescent="0.25">
      <c r="C13" t="s">
        <v>1508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22.3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113</v>
      </c>
    </row>
    <row r="5" spans="1:3" x14ac:dyDescent="0.25">
      <c r="A5" s="4" t="s">
        <v>1</v>
      </c>
      <c r="B5" s="2">
        <f>'Total Orgs'!B49</f>
        <v>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600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Orgs'!B48</f>
        <v>1100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1100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41562</v>
      </c>
      <c r="B11" s="2">
        <v>733.26</v>
      </c>
      <c r="C11" t="s">
        <v>410</v>
      </c>
    </row>
    <row r="12" spans="1:3" x14ac:dyDescent="0.25">
      <c r="C12" t="s">
        <v>411</v>
      </c>
    </row>
    <row r="13" spans="1:3" x14ac:dyDescent="0.25">
      <c r="C13" t="s">
        <v>412</v>
      </c>
    </row>
    <row r="14" spans="1:3" x14ac:dyDescent="0.25">
      <c r="C14" t="s">
        <v>413</v>
      </c>
    </row>
    <row r="15" spans="1:3" x14ac:dyDescent="0.25">
      <c r="C15" t="s">
        <v>414</v>
      </c>
    </row>
    <row r="16" spans="1:3" x14ac:dyDescent="0.25">
      <c r="C16" t="s">
        <v>699</v>
      </c>
    </row>
    <row r="17" spans="1:3" x14ac:dyDescent="0.25">
      <c r="A17" s="4">
        <v>41577</v>
      </c>
      <c r="B17" s="2">
        <v>366.74</v>
      </c>
      <c r="C17" t="s">
        <v>597</v>
      </c>
    </row>
    <row r="18" spans="1:3" x14ac:dyDescent="0.25">
      <c r="C18" t="s">
        <v>421</v>
      </c>
    </row>
    <row r="19" spans="1:3" x14ac:dyDescent="0.25">
      <c r="C19" t="s">
        <v>629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155</v>
      </c>
    </row>
    <row r="5" spans="1:3" x14ac:dyDescent="0.25">
      <c r="A5" s="4" t="s">
        <v>1</v>
      </c>
      <c r="B5" s="2">
        <f>'Total Orgs'!B50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420.5</v>
      </c>
    </row>
    <row r="8" spans="1:3" x14ac:dyDescent="0.25">
      <c r="A8" s="4" t="s">
        <v>4</v>
      </c>
      <c r="B8" s="2">
        <f>SUM(B5+B6-B7)</f>
        <v>79.5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41863</v>
      </c>
      <c r="B11" s="2">
        <v>420.5</v>
      </c>
      <c r="C11" t="s">
        <v>1542</v>
      </c>
    </row>
    <row r="12" spans="1:3" x14ac:dyDescent="0.25">
      <c r="C12" t="s">
        <v>323</v>
      </c>
    </row>
    <row r="13" spans="1:3" x14ac:dyDescent="0.25">
      <c r="C13" t="s">
        <v>1543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156</v>
      </c>
    </row>
    <row r="5" spans="1:3" x14ac:dyDescent="0.25">
      <c r="A5" s="4" t="s">
        <v>1</v>
      </c>
      <c r="B5" s="2">
        <f>'Total Orgs'!B51</f>
        <v>3600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3594.4399999999996</v>
      </c>
    </row>
    <row r="8" spans="1:3" x14ac:dyDescent="0.25">
      <c r="A8" s="4" t="s">
        <v>4</v>
      </c>
      <c r="B8" s="2">
        <f>SUM(B5+B6-B7)</f>
        <v>5.5600000000004002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41599</v>
      </c>
      <c r="B11" s="2">
        <v>493.7</v>
      </c>
      <c r="C11" t="s">
        <v>807</v>
      </c>
    </row>
    <row r="12" spans="1:3" x14ac:dyDescent="0.25">
      <c r="C12" t="s">
        <v>579</v>
      </c>
    </row>
    <row r="13" spans="1:3" x14ac:dyDescent="0.25">
      <c r="C13" t="s">
        <v>367</v>
      </c>
    </row>
    <row r="14" spans="1:3" x14ac:dyDescent="0.25">
      <c r="C14" t="s">
        <v>725</v>
      </c>
    </row>
    <row r="15" spans="1:3" x14ac:dyDescent="0.25">
      <c r="C15" t="s">
        <v>753</v>
      </c>
    </row>
    <row r="16" spans="1:3" x14ac:dyDescent="0.25">
      <c r="A16" s="4">
        <v>41673</v>
      </c>
      <c r="B16" s="2">
        <v>2569.4899999999998</v>
      </c>
      <c r="C16" t="s">
        <v>845</v>
      </c>
    </row>
    <row r="17" spans="1:3" x14ac:dyDescent="0.25">
      <c r="C17" t="s">
        <v>846</v>
      </c>
    </row>
    <row r="18" spans="1:3" x14ac:dyDescent="0.25">
      <c r="C18" t="s">
        <v>847</v>
      </c>
    </row>
    <row r="19" spans="1:3" x14ac:dyDescent="0.25">
      <c r="C19" t="s">
        <v>848</v>
      </c>
    </row>
    <row r="20" spans="1:3" x14ac:dyDescent="0.25">
      <c r="C20" t="s">
        <v>992</v>
      </c>
    </row>
    <row r="21" spans="1:3" x14ac:dyDescent="0.25">
      <c r="A21" s="4">
        <v>41855</v>
      </c>
      <c r="B21" s="2">
        <v>400</v>
      </c>
      <c r="C21" t="s">
        <v>989</v>
      </c>
    </row>
    <row r="22" spans="1:3" x14ac:dyDescent="0.25">
      <c r="C22" t="s">
        <v>633</v>
      </c>
    </row>
    <row r="23" spans="1:3" x14ac:dyDescent="0.25">
      <c r="C23" t="s">
        <v>1477</v>
      </c>
    </row>
    <row r="24" spans="1:3" x14ac:dyDescent="0.25">
      <c r="A24" s="4">
        <v>41857</v>
      </c>
      <c r="B24" s="2">
        <v>131.25</v>
      </c>
      <c r="C24" t="s">
        <v>313</v>
      </c>
    </row>
    <row r="25" spans="1:3" x14ac:dyDescent="0.25">
      <c r="C25" t="s">
        <v>1458</v>
      </c>
    </row>
    <row r="26" spans="1:3" x14ac:dyDescent="0.25">
      <c r="C26" t="s">
        <v>315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158</v>
      </c>
    </row>
    <row r="5" spans="1:3" x14ac:dyDescent="0.25">
      <c r="A5" s="4" t="s">
        <v>1</v>
      </c>
      <c r="B5" s="2">
        <f>'Total Orgs'!B52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287.25</v>
      </c>
    </row>
    <row r="8" spans="1:3" x14ac:dyDescent="0.25">
      <c r="A8" s="4" t="s">
        <v>4</v>
      </c>
      <c r="B8" s="2">
        <f>SUM(B5+B6-B7)</f>
        <v>12.75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41726</v>
      </c>
      <c r="B11" s="2">
        <v>287.25</v>
      </c>
      <c r="C11" t="s">
        <v>1107</v>
      </c>
    </row>
    <row r="12" spans="1:3" x14ac:dyDescent="0.25">
      <c r="C12" t="s">
        <v>633</v>
      </c>
    </row>
    <row r="13" spans="1:3" x14ac:dyDescent="0.25">
      <c r="C13" t="s">
        <v>1108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</v>
      </c>
    </row>
    <row r="5" spans="1:3" x14ac:dyDescent="0.25">
      <c r="A5" s="4" t="s">
        <v>1</v>
      </c>
      <c r="B5" s="2">
        <f>'Total Orgs'!B8</f>
        <v>1050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1050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41695</v>
      </c>
      <c r="B11" s="2">
        <v>1050</v>
      </c>
      <c r="C11" t="s">
        <v>978</v>
      </c>
    </row>
    <row r="12" spans="1:3" x14ac:dyDescent="0.25">
      <c r="C12" t="s">
        <v>979</v>
      </c>
    </row>
    <row r="13" spans="1:3" x14ac:dyDescent="0.25">
      <c r="C13" t="s">
        <v>980</v>
      </c>
    </row>
    <row r="14" spans="1:3" x14ac:dyDescent="0.25">
      <c r="C14" t="s">
        <v>981</v>
      </c>
    </row>
    <row r="15" spans="1:3" x14ac:dyDescent="0.25">
      <c r="C15" t="s">
        <v>1130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42</v>
      </c>
    </row>
    <row r="5" spans="1:3" x14ac:dyDescent="0.25">
      <c r="A5" s="4" t="s">
        <v>1</v>
      </c>
      <c r="B5" s="2">
        <f>'Total Orgs'!B53</f>
        <v>520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340.5</v>
      </c>
    </row>
    <row r="8" spans="1:3" x14ac:dyDescent="0.25">
      <c r="A8" s="4" t="s">
        <v>4</v>
      </c>
      <c r="B8" s="2">
        <f>SUM(B5+B6-B7)</f>
        <v>179.5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41578</v>
      </c>
      <c r="B11" s="2">
        <v>340.5</v>
      </c>
      <c r="C11" t="s">
        <v>640</v>
      </c>
    </row>
    <row r="12" spans="1:3" x14ac:dyDescent="0.25">
      <c r="C12" t="s">
        <v>323</v>
      </c>
    </row>
    <row r="13" spans="1:3" x14ac:dyDescent="0.25">
      <c r="C13" t="s">
        <v>641</v>
      </c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43</v>
      </c>
    </row>
    <row r="5" spans="1:3" x14ac:dyDescent="0.25">
      <c r="A5" s="4" t="s">
        <v>1</v>
      </c>
      <c r="B5" s="2">
        <f>'Total Orgs'!B54</f>
        <v>3100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3097.54</v>
      </c>
    </row>
    <row r="8" spans="1:3" x14ac:dyDescent="0.25">
      <c r="A8" s="4" t="s">
        <v>4</v>
      </c>
      <c r="B8" s="2">
        <f>SUM(B5+B6-B7)</f>
        <v>2.4600000000000364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41554</v>
      </c>
      <c r="B11" s="2">
        <v>240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354</v>
      </c>
    </row>
    <row r="14" spans="1:3" x14ac:dyDescent="0.25">
      <c r="A14" s="4">
        <v>41603</v>
      </c>
      <c r="B14" s="2">
        <v>517.04</v>
      </c>
      <c r="C14" t="s">
        <v>738</v>
      </c>
    </row>
    <row r="15" spans="1:3" x14ac:dyDescent="0.25">
      <c r="C15" t="s">
        <v>421</v>
      </c>
    </row>
    <row r="16" spans="1:3" x14ac:dyDescent="0.25">
      <c r="C16" t="s">
        <v>739</v>
      </c>
    </row>
    <row r="17" spans="1:3" x14ac:dyDescent="0.25">
      <c r="A17" s="4">
        <v>41716</v>
      </c>
      <c r="B17" s="2">
        <v>582.35</v>
      </c>
      <c r="C17" t="s">
        <v>1077</v>
      </c>
    </row>
    <row r="18" spans="1:3" x14ac:dyDescent="0.25">
      <c r="C18" t="s">
        <v>421</v>
      </c>
    </row>
    <row r="19" spans="1:3" x14ac:dyDescent="0.25">
      <c r="C19" t="s">
        <v>1078</v>
      </c>
    </row>
    <row r="20" spans="1:3" x14ac:dyDescent="0.25">
      <c r="A20" s="4">
        <v>41738</v>
      </c>
      <c r="B20" s="2">
        <v>600</v>
      </c>
      <c r="C20" t="s">
        <v>313</v>
      </c>
    </row>
    <row r="21" spans="1:3" x14ac:dyDescent="0.25">
      <c r="C21" t="s">
        <v>314</v>
      </c>
    </row>
    <row r="22" spans="1:3" x14ac:dyDescent="0.25">
      <c r="C22" t="s">
        <v>354</v>
      </c>
    </row>
    <row r="23" spans="1:3" x14ac:dyDescent="0.25">
      <c r="A23" s="4">
        <v>41740</v>
      </c>
      <c r="B23" s="2">
        <v>-300</v>
      </c>
      <c r="C23" t="s">
        <v>1152</v>
      </c>
    </row>
    <row r="24" spans="1:3" x14ac:dyDescent="0.25">
      <c r="C24" t="s">
        <v>1153</v>
      </c>
    </row>
    <row r="25" spans="1:3" x14ac:dyDescent="0.25">
      <c r="C25" t="s">
        <v>1154</v>
      </c>
    </row>
    <row r="26" spans="1:3" x14ac:dyDescent="0.25">
      <c r="A26" s="4">
        <v>41767</v>
      </c>
      <c r="B26" s="2">
        <v>93.14</v>
      </c>
      <c r="C26" t="s">
        <v>789</v>
      </c>
    </row>
    <row r="27" spans="1:3" x14ac:dyDescent="0.25">
      <c r="C27" t="s">
        <v>421</v>
      </c>
    </row>
    <row r="28" spans="1:3" x14ac:dyDescent="0.25">
      <c r="C28" t="s">
        <v>1271</v>
      </c>
    </row>
    <row r="29" spans="1:3" x14ac:dyDescent="0.25">
      <c r="A29" s="4">
        <v>41802</v>
      </c>
      <c r="B29" s="2">
        <v>1210.8900000000001</v>
      </c>
      <c r="C29" t="s">
        <v>1338</v>
      </c>
    </row>
    <row r="30" spans="1:3" x14ac:dyDescent="0.25">
      <c r="C30" t="s">
        <v>421</v>
      </c>
    </row>
    <row r="31" spans="1:3" x14ac:dyDescent="0.25">
      <c r="C31" t="s">
        <v>1339</v>
      </c>
    </row>
    <row r="32" spans="1:3" x14ac:dyDescent="0.25">
      <c r="A32" s="4">
        <v>41823</v>
      </c>
      <c r="B32" s="2">
        <v>154.12</v>
      </c>
      <c r="C32" t="s">
        <v>1386</v>
      </c>
    </row>
    <row r="33" spans="3:3" x14ac:dyDescent="0.25">
      <c r="C33" t="s">
        <v>421</v>
      </c>
    </row>
    <row r="34" spans="3:3" x14ac:dyDescent="0.25">
      <c r="C34" t="s">
        <v>1387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.75" x14ac:dyDescent="0.25"/>
  <cols>
    <col min="1" max="1" width="27.5" customWidth="1"/>
    <col min="3" max="3" width="15.1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232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Orgs'!B55</f>
        <v>300</v>
      </c>
    </row>
    <row r="6" spans="1:3" x14ac:dyDescent="0.25">
      <c r="A6" s="4" t="s">
        <v>2</v>
      </c>
      <c r="B6" s="2"/>
    </row>
    <row r="7" spans="1:3" x14ac:dyDescent="0.25">
      <c r="A7" s="4" t="s">
        <v>760</v>
      </c>
      <c r="B7" s="2">
        <v>-99.9</v>
      </c>
      <c r="C7" t="s">
        <v>764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200.1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.75" x14ac:dyDescent="0.25"/>
  <cols>
    <col min="1" max="1" width="27.625" customWidth="1"/>
    <col min="3" max="3" width="17.1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191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Orgs'!B56</f>
        <v>500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760</v>
      </c>
      <c r="B7" s="2">
        <v>-166.5</v>
      </c>
      <c r="C7" t="s">
        <v>765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333.5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44</v>
      </c>
    </row>
    <row r="5" spans="1:3" x14ac:dyDescent="0.25">
      <c r="A5" s="4" t="s">
        <v>1</v>
      </c>
      <c r="B5" s="2">
        <f>'Total Orgs'!B57</f>
        <v>6000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SUM(B11:B100)</f>
        <v>6000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41526</v>
      </c>
      <c r="B11" s="2">
        <v>2336.08</v>
      </c>
      <c r="C11" t="s">
        <v>274</v>
      </c>
    </row>
    <row r="12" spans="1:3" x14ac:dyDescent="0.25">
      <c r="C12" t="s">
        <v>275</v>
      </c>
    </row>
    <row r="13" spans="1:3" x14ac:dyDescent="0.25">
      <c r="C13" t="s">
        <v>276</v>
      </c>
    </row>
    <row r="14" spans="1:3" x14ac:dyDescent="0.25">
      <c r="C14" t="s">
        <v>356</v>
      </c>
    </row>
    <row r="15" spans="1:3" x14ac:dyDescent="0.25">
      <c r="A15" s="4">
        <v>41667</v>
      </c>
      <c r="B15" s="2">
        <v>3663.92</v>
      </c>
      <c r="C15" t="s">
        <v>842</v>
      </c>
    </row>
    <row r="16" spans="1:3" x14ac:dyDescent="0.25">
      <c r="C16" t="s">
        <v>367</v>
      </c>
    </row>
    <row r="17" spans="3:3" x14ac:dyDescent="0.25">
      <c r="C17" t="s">
        <v>843</v>
      </c>
    </row>
    <row r="18" spans="3:3" x14ac:dyDescent="0.25">
      <c r="C18" t="s">
        <v>844</v>
      </c>
    </row>
    <row r="19" spans="3:3" x14ac:dyDescent="0.25">
      <c r="C19" t="s">
        <v>944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45</v>
      </c>
    </row>
    <row r="5" spans="1:3" x14ac:dyDescent="0.25">
      <c r="A5" s="4" t="s">
        <v>1</v>
      </c>
      <c r="B5" s="2">
        <f>'Total Orgs'!B58</f>
        <v>800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523.87</v>
      </c>
    </row>
    <row r="8" spans="1:3" x14ac:dyDescent="0.25">
      <c r="A8" s="4" t="s">
        <v>4</v>
      </c>
      <c r="B8" s="2">
        <f>SUM(B5+B6-B7)</f>
        <v>276.13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41673</v>
      </c>
      <c r="B11" s="2">
        <v>304.92</v>
      </c>
      <c r="C11" t="s">
        <v>854</v>
      </c>
    </row>
    <row r="12" spans="1:3" x14ac:dyDescent="0.25">
      <c r="C12" t="s">
        <v>272</v>
      </c>
    </row>
    <row r="13" spans="1:3" x14ac:dyDescent="0.25">
      <c r="C13" t="s">
        <v>855</v>
      </c>
    </row>
    <row r="14" spans="1:3" x14ac:dyDescent="0.25">
      <c r="C14" t="s">
        <v>856</v>
      </c>
    </row>
    <row r="15" spans="1:3" x14ac:dyDescent="0.25">
      <c r="C15" t="s">
        <v>1214</v>
      </c>
    </row>
    <row r="16" spans="1:3" x14ac:dyDescent="0.25">
      <c r="A16" s="4">
        <v>41677</v>
      </c>
      <c r="B16" s="2">
        <v>218.95</v>
      </c>
      <c r="C16" t="s">
        <v>887</v>
      </c>
    </row>
    <row r="17" spans="3:3" x14ac:dyDescent="0.25">
      <c r="C17" t="s">
        <v>323</v>
      </c>
    </row>
    <row r="18" spans="3:3" x14ac:dyDescent="0.25">
      <c r="C18" t="s">
        <v>888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46</v>
      </c>
    </row>
    <row r="5" spans="1:3" x14ac:dyDescent="0.25">
      <c r="A5" s="4" t="s">
        <v>1</v>
      </c>
      <c r="B5" s="2">
        <f>'Total Orgs'!B59</f>
        <v>4100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SUM(B11:B101)</f>
        <v>4100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41535</v>
      </c>
      <c r="B11" s="2">
        <v>408.67</v>
      </c>
      <c r="C11" t="s">
        <v>324</v>
      </c>
    </row>
    <row r="12" spans="1:3" x14ac:dyDescent="0.25">
      <c r="C12" t="s">
        <v>323</v>
      </c>
    </row>
    <row r="13" spans="1:3" x14ac:dyDescent="0.25">
      <c r="C13" t="s">
        <v>325</v>
      </c>
    </row>
    <row r="14" spans="1:3" x14ac:dyDescent="0.25">
      <c r="A14" s="4">
        <v>41759</v>
      </c>
      <c r="B14" s="2">
        <v>3691.33</v>
      </c>
      <c r="C14" t="s">
        <v>1231</v>
      </c>
    </row>
    <row r="15" spans="1:3" x14ac:dyDescent="0.25">
      <c r="C15" t="s">
        <v>1232</v>
      </c>
    </row>
    <row r="16" spans="1:3" x14ac:dyDescent="0.25">
      <c r="C16" t="s">
        <v>1233</v>
      </c>
    </row>
    <row r="17" spans="3:3" x14ac:dyDescent="0.25">
      <c r="C17" t="s">
        <v>1234</v>
      </c>
    </row>
    <row r="18" spans="3:3" x14ac:dyDescent="0.25">
      <c r="C18" t="s">
        <v>1337</v>
      </c>
    </row>
    <row r="27" spans="3:3" x14ac:dyDescent="0.25">
      <c r="C27" s="4"/>
    </row>
    <row r="32" spans="3:3" x14ac:dyDescent="0.25">
      <c r="C32" s="4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159</v>
      </c>
    </row>
    <row r="5" spans="1:3" x14ac:dyDescent="0.25">
      <c r="A5" s="4" t="s">
        <v>1</v>
      </c>
      <c r="B5" s="2">
        <f>'Total Orgs'!B60</f>
        <v>800</v>
      </c>
    </row>
    <row r="6" spans="1:3" x14ac:dyDescent="0.25">
      <c r="A6" s="4" t="s">
        <v>2</v>
      </c>
      <c r="B6" s="2">
        <v>200</v>
      </c>
    </row>
    <row r="7" spans="1:3" x14ac:dyDescent="0.25">
      <c r="A7" s="4" t="s">
        <v>3</v>
      </c>
      <c r="B7" s="2">
        <f>SUM(B11:B100)</f>
        <v>800</v>
      </c>
    </row>
    <row r="8" spans="1:3" x14ac:dyDescent="0.25">
      <c r="A8" s="4" t="s">
        <v>4</v>
      </c>
      <c r="B8" s="2">
        <f>SUM(B5+B6-B7)</f>
        <v>200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41855</v>
      </c>
      <c r="B11" s="2">
        <v>800</v>
      </c>
      <c r="C11" t="s">
        <v>1462</v>
      </c>
    </row>
    <row r="12" spans="1:3" x14ac:dyDescent="0.25">
      <c r="C12" t="s">
        <v>1463</v>
      </c>
    </row>
    <row r="13" spans="1:3" x14ac:dyDescent="0.25">
      <c r="C13" t="s">
        <v>1464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47</v>
      </c>
    </row>
    <row r="5" spans="1:3" x14ac:dyDescent="0.25">
      <c r="A5" s="4" t="s">
        <v>1</v>
      </c>
      <c r="B5" s="2">
        <f>'Total Orgs'!B61</f>
        <v>900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900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41621</v>
      </c>
      <c r="B11" s="2">
        <v>32.130000000000003</v>
      </c>
      <c r="C11" t="s">
        <v>793</v>
      </c>
    </row>
    <row r="12" spans="1:3" x14ac:dyDescent="0.25">
      <c r="C12" t="s">
        <v>633</v>
      </c>
    </row>
    <row r="13" spans="1:3" x14ac:dyDescent="0.25">
      <c r="C13" t="s">
        <v>794</v>
      </c>
    </row>
    <row r="14" spans="1:3" x14ac:dyDescent="0.25">
      <c r="A14" s="4">
        <v>41859</v>
      </c>
      <c r="B14" s="2">
        <v>867.87</v>
      </c>
      <c r="C14" t="s">
        <v>1509</v>
      </c>
    </row>
    <row r="15" spans="1:3" x14ac:dyDescent="0.25">
      <c r="C15" t="s">
        <v>1510</v>
      </c>
    </row>
    <row r="16" spans="1:3" x14ac:dyDescent="0.25">
      <c r="C16" t="s">
        <v>633</v>
      </c>
    </row>
    <row r="17" spans="3:3" x14ac:dyDescent="0.25">
      <c r="C17" t="s">
        <v>1511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.75" x14ac:dyDescent="0.25"/>
  <cols>
    <col min="1" max="1" width="21.625" customWidth="1"/>
    <col min="2" max="2" width="11.625" customWidth="1"/>
    <col min="3" max="3" width="30.6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233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Orgs'!B185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41701</v>
      </c>
      <c r="B11">
        <v>354.3</v>
      </c>
      <c r="C11" t="s">
        <v>999</v>
      </c>
    </row>
    <row r="12" spans="1:3" x14ac:dyDescent="0.25">
      <c r="C12" t="s">
        <v>334</v>
      </c>
    </row>
    <row r="13" spans="1:3" x14ac:dyDescent="0.25">
      <c r="C13" t="s">
        <v>1000</v>
      </c>
    </row>
    <row r="14" spans="1:3" x14ac:dyDescent="0.25">
      <c r="C14" t="s">
        <v>787</v>
      </c>
    </row>
    <row r="15" spans="1:3" x14ac:dyDescent="0.25">
      <c r="C15" t="s">
        <v>1001</v>
      </c>
    </row>
    <row r="16" spans="1:3" x14ac:dyDescent="0.25">
      <c r="C16" t="s">
        <v>1125</v>
      </c>
    </row>
    <row r="17" spans="1:3" x14ac:dyDescent="0.25">
      <c r="A17" s="4">
        <v>41859</v>
      </c>
      <c r="B17">
        <v>145.69999999999999</v>
      </c>
      <c r="C17" t="s">
        <v>1077</v>
      </c>
    </row>
    <row r="18" spans="1:3" x14ac:dyDescent="0.25">
      <c r="C18" t="s">
        <v>421</v>
      </c>
    </row>
    <row r="19" spans="1:3" x14ac:dyDescent="0.25">
      <c r="C19" t="s">
        <v>1521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15</v>
      </c>
    </row>
    <row r="5" spans="1:3" x14ac:dyDescent="0.25">
      <c r="A5" s="4" t="s">
        <v>1</v>
      </c>
      <c r="B5" s="2">
        <f>'Total Orgs'!B9</f>
        <v>1500</v>
      </c>
    </row>
    <row r="6" spans="1:3" x14ac:dyDescent="0.25">
      <c r="A6" s="4" t="s">
        <v>2</v>
      </c>
      <c r="B6" s="2">
        <v>375</v>
      </c>
    </row>
    <row r="7" spans="1:3" x14ac:dyDescent="0.25">
      <c r="A7" s="4" t="s">
        <v>3</v>
      </c>
      <c r="B7" s="2">
        <f>SUM(B11:B102)</f>
        <v>1875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16">
        <v>41562</v>
      </c>
      <c r="B11" s="17">
        <v>800</v>
      </c>
      <c r="C11" s="18" t="s">
        <v>406</v>
      </c>
    </row>
    <row r="12" spans="1:3" x14ac:dyDescent="0.25">
      <c r="A12" s="16"/>
      <c r="B12" s="17"/>
      <c r="C12" s="18" t="s">
        <v>407</v>
      </c>
    </row>
    <row r="13" spans="1:3" x14ac:dyDescent="0.25">
      <c r="A13" s="16"/>
      <c r="B13" s="17"/>
      <c r="C13" s="18" t="s">
        <v>408</v>
      </c>
    </row>
    <row r="14" spans="1:3" x14ac:dyDescent="0.25">
      <c r="A14" s="16"/>
      <c r="B14" s="17"/>
      <c r="C14" s="18" t="s">
        <v>409</v>
      </c>
    </row>
    <row r="15" spans="1:3" x14ac:dyDescent="0.25">
      <c r="A15" s="16"/>
      <c r="B15" s="17"/>
      <c r="C15" s="18" t="s">
        <v>723</v>
      </c>
    </row>
    <row r="16" spans="1:3" x14ac:dyDescent="0.25">
      <c r="A16" s="16"/>
      <c r="B16" s="17"/>
      <c r="C16" s="18" t="s">
        <v>724</v>
      </c>
    </row>
    <row r="17" spans="1:3" x14ac:dyDescent="0.25">
      <c r="A17" s="4">
        <v>41563</v>
      </c>
      <c r="B17" s="2">
        <v>286.68</v>
      </c>
      <c r="C17" s="18" t="s">
        <v>423</v>
      </c>
    </row>
    <row r="18" spans="1:3" x14ac:dyDescent="0.25">
      <c r="C18" s="18" t="s">
        <v>424</v>
      </c>
    </row>
    <row r="19" spans="1:3" x14ac:dyDescent="0.25">
      <c r="C19" s="18" t="s">
        <v>421</v>
      </c>
    </row>
    <row r="20" spans="1:3" x14ac:dyDescent="0.25">
      <c r="C20" s="18" t="s">
        <v>425</v>
      </c>
    </row>
    <row r="21" spans="1:3" x14ac:dyDescent="0.25">
      <c r="A21" s="4">
        <v>41723</v>
      </c>
      <c r="B21" s="2">
        <v>788.32</v>
      </c>
      <c r="C21" s="18" t="s">
        <v>1086</v>
      </c>
    </row>
    <row r="22" spans="1:3" x14ac:dyDescent="0.25">
      <c r="C22" s="18" t="s">
        <v>1087</v>
      </c>
    </row>
    <row r="23" spans="1:3" x14ac:dyDescent="0.25">
      <c r="C23" s="18" t="s">
        <v>407</v>
      </c>
    </row>
    <row r="24" spans="1:3" x14ac:dyDescent="0.25">
      <c r="C24" s="18" t="s">
        <v>1088</v>
      </c>
    </row>
    <row r="25" spans="1:3" x14ac:dyDescent="0.25">
      <c r="C25" s="18" t="s">
        <v>1230</v>
      </c>
    </row>
    <row r="26" spans="1:3" x14ac:dyDescent="0.25">
      <c r="C26" s="18" t="s">
        <v>1250</v>
      </c>
    </row>
    <row r="27" spans="1:3" x14ac:dyDescent="0.25">
      <c r="C27" s="18" t="s">
        <v>1251</v>
      </c>
    </row>
    <row r="28" spans="1:3" x14ac:dyDescent="0.25">
      <c r="C28" s="18" t="s">
        <v>1252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192</v>
      </c>
    </row>
    <row r="5" spans="1:3" x14ac:dyDescent="0.25">
      <c r="A5" s="4" t="s">
        <v>1</v>
      </c>
      <c r="B5" s="2">
        <f>'Total Orgs'!B62</f>
        <v>150</v>
      </c>
    </row>
    <row r="6" spans="1:3" x14ac:dyDescent="0.25">
      <c r="A6" s="4" t="s">
        <v>2</v>
      </c>
    </row>
    <row r="7" spans="1:3" x14ac:dyDescent="0.25">
      <c r="A7" s="4" t="s">
        <v>760</v>
      </c>
      <c r="B7" s="2">
        <v>-49.95</v>
      </c>
      <c r="C7" t="s">
        <v>766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100.05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160</v>
      </c>
    </row>
    <row r="5" spans="1:3" x14ac:dyDescent="0.25">
      <c r="A5" s="4" t="s">
        <v>1</v>
      </c>
      <c r="B5" s="2">
        <f>'Total Orgs'!B64</f>
        <v>350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270.25</v>
      </c>
    </row>
    <row r="8" spans="1:3" x14ac:dyDescent="0.25">
      <c r="A8" s="4" t="s">
        <v>4</v>
      </c>
      <c r="B8" s="2">
        <f>SUM(B5+B6-B7)</f>
        <v>79.75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41802</v>
      </c>
      <c r="B11" s="2">
        <v>230</v>
      </c>
      <c r="C11" t="s">
        <v>1341</v>
      </c>
    </row>
    <row r="12" spans="1:3" x14ac:dyDescent="0.25">
      <c r="C12" t="s">
        <v>323</v>
      </c>
    </row>
    <row r="13" spans="1:3" x14ac:dyDescent="0.25">
      <c r="C13" t="s">
        <v>1342</v>
      </c>
    </row>
    <row r="14" spans="1:3" x14ac:dyDescent="0.25">
      <c r="A14" s="4">
        <v>41803</v>
      </c>
      <c r="B14" s="2">
        <v>40.25</v>
      </c>
      <c r="C14" t="s">
        <v>1345</v>
      </c>
    </row>
    <row r="15" spans="1:3" x14ac:dyDescent="0.25">
      <c r="C15" t="s">
        <v>314</v>
      </c>
    </row>
    <row r="16" spans="1:3" x14ac:dyDescent="0.25">
      <c r="C16" t="s">
        <v>354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18.625" customWidth="1"/>
    <col min="3" max="3" width="26.3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248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Orgs'!B65</f>
        <v>300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300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41857</v>
      </c>
      <c r="B11">
        <v>300</v>
      </c>
      <c r="C11" t="s">
        <v>1494</v>
      </c>
    </row>
    <row r="12" spans="1:3" x14ac:dyDescent="0.25">
      <c r="C12" t="s">
        <v>633</v>
      </c>
    </row>
    <row r="13" spans="1:3" x14ac:dyDescent="0.25">
      <c r="C13" t="s">
        <v>1495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Orgs'!B66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41663</v>
      </c>
      <c r="B11" s="2">
        <v>500</v>
      </c>
      <c r="C11" t="s">
        <v>831</v>
      </c>
    </row>
    <row r="12" spans="1:3" x14ac:dyDescent="0.25">
      <c r="C12" t="s">
        <v>421</v>
      </c>
    </row>
    <row r="13" spans="1:3" x14ac:dyDescent="0.25">
      <c r="C13" t="s">
        <v>832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134</v>
      </c>
    </row>
    <row r="5" spans="1:3" x14ac:dyDescent="0.25">
      <c r="A5" s="4" t="s">
        <v>1</v>
      </c>
      <c r="B5" s="2">
        <f>'Total Orgs'!B67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236.91</v>
      </c>
    </row>
    <row r="8" spans="1:3" x14ac:dyDescent="0.25">
      <c r="A8" s="4" t="s">
        <v>4</v>
      </c>
      <c r="B8" s="2">
        <f>SUM(B5+B6-B7)</f>
        <v>63.09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41590</v>
      </c>
      <c r="B11" s="2">
        <v>100</v>
      </c>
      <c r="C11" t="s">
        <v>677</v>
      </c>
    </row>
    <row r="12" spans="1:3" x14ac:dyDescent="0.25">
      <c r="C12" t="s">
        <v>678</v>
      </c>
    </row>
    <row r="13" spans="1:3" x14ac:dyDescent="0.25">
      <c r="C13" t="s">
        <v>679</v>
      </c>
    </row>
    <row r="14" spans="1:3" x14ac:dyDescent="0.25">
      <c r="C14" t="s">
        <v>680</v>
      </c>
    </row>
    <row r="15" spans="1:3" x14ac:dyDescent="0.25">
      <c r="C15" t="s">
        <v>776</v>
      </c>
    </row>
    <row r="16" spans="1:3" x14ac:dyDescent="0.25">
      <c r="A16" s="4">
        <v>41733</v>
      </c>
      <c r="B16" s="2">
        <v>136.91</v>
      </c>
      <c r="C16" t="s">
        <v>1131</v>
      </c>
    </row>
    <row r="17" spans="3:3" x14ac:dyDescent="0.25">
      <c r="C17" t="s">
        <v>1132</v>
      </c>
    </row>
    <row r="18" spans="3:3" x14ac:dyDescent="0.25">
      <c r="C18" t="s">
        <v>1133</v>
      </c>
    </row>
    <row r="19" spans="3:3" x14ac:dyDescent="0.25">
      <c r="C19" t="s">
        <v>1134</v>
      </c>
    </row>
    <row r="20" spans="3:3" x14ac:dyDescent="0.25">
      <c r="C20" t="s">
        <v>1135</v>
      </c>
    </row>
    <row r="21" spans="3:3" x14ac:dyDescent="0.25">
      <c r="C21" t="s">
        <v>1187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161</v>
      </c>
    </row>
    <row r="5" spans="1:3" x14ac:dyDescent="0.25">
      <c r="A5" s="4" t="s">
        <v>1</v>
      </c>
      <c r="B5" s="2">
        <f>'Total Orgs'!B68</f>
        <v>199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199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3" spans="1:3" x14ac:dyDescent="0.25">
      <c r="C13" s="4"/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22.625" customWidth="1"/>
    <col min="3" max="3" width="23.6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194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Orgs'!B69</f>
        <v>90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90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41576</v>
      </c>
      <c r="B11">
        <v>90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315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144</v>
      </c>
    </row>
    <row r="5" spans="1:3" x14ac:dyDescent="0.25">
      <c r="A5" s="4" t="s">
        <v>1</v>
      </c>
      <c r="B5" s="2">
        <f>'Total Orgs'!B70</f>
        <v>1100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1094.5900000000001</v>
      </c>
    </row>
    <row r="8" spans="1:3" x14ac:dyDescent="0.25">
      <c r="A8" s="4" t="s">
        <v>4</v>
      </c>
      <c r="B8" s="2">
        <f>SUM(B5+B6-B7)</f>
        <v>5.4099999999998545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41568</v>
      </c>
      <c r="B11" s="2">
        <v>64.14</v>
      </c>
      <c r="C11" t="s">
        <v>554</v>
      </c>
    </row>
    <row r="12" spans="1:3" x14ac:dyDescent="0.25">
      <c r="C12" t="s">
        <v>555</v>
      </c>
    </row>
    <row r="13" spans="1:3" x14ac:dyDescent="0.25">
      <c r="C13" t="s">
        <v>556</v>
      </c>
    </row>
    <row r="14" spans="1:3" x14ac:dyDescent="0.25">
      <c r="C14" t="s">
        <v>557</v>
      </c>
    </row>
    <row r="15" spans="1:3" x14ac:dyDescent="0.25">
      <c r="C15" t="s">
        <v>646</v>
      </c>
    </row>
    <row r="16" spans="1:3" x14ac:dyDescent="0.25">
      <c r="A16" s="4">
        <v>41781</v>
      </c>
      <c r="B16" s="2">
        <v>930.45</v>
      </c>
      <c r="C16" t="s">
        <v>1305</v>
      </c>
    </row>
    <row r="17" spans="1:3" x14ac:dyDescent="0.25">
      <c r="C17" t="s">
        <v>1284</v>
      </c>
    </row>
    <row r="18" spans="1:3" x14ac:dyDescent="0.25">
      <c r="A18" s="4">
        <v>41837</v>
      </c>
      <c r="B18" s="2">
        <v>100</v>
      </c>
      <c r="C18" t="s">
        <v>1396</v>
      </c>
    </row>
    <row r="19" spans="1:3" x14ac:dyDescent="0.25">
      <c r="C19" t="s">
        <v>314</v>
      </c>
    </row>
    <row r="20" spans="1:3" x14ac:dyDescent="0.25">
      <c r="C20" t="s">
        <v>315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50</v>
      </c>
    </row>
    <row r="5" spans="1:3" x14ac:dyDescent="0.25">
      <c r="A5" s="4" t="s">
        <v>1</v>
      </c>
      <c r="B5" s="2">
        <f>'Total Orgs'!B71</f>
        <v>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600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145</v>
      </c>
    </row>
    <row r="5" spans="1:3" x14ac:dyDescent="0.25">
      <c r="A5" s="4" t="s">
        <v>1</v>
      </c>
      <c r="B5" s="2">
        <f>'Total Orgs'!B72</f>
        <v>1600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1600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41761</v>
      </c>
      <c r="B11" s="2">
        <v>1600</v>
      </c>
      <c r="C11" t="s">
        <v>1257</v>
      </c>
    </row>
    <row r="12" spans="1:3" x14ac:dyDescent="0.25">
      <c r="C12" t="s">
        <v>633</v>
      </c>
    </row>
    <row r="13" spans="1:3" x14ac:dyDescent="0.25">
      <c r="C13" t="s">
        <v>1258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Orgs'!B10</f>
        <v>7100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SUM(B11:B305)</f>
        <v>6775.779999999997</v>
      </c>
    </row>
    <row r="8" spans="1:3" x14ac:dyDescent="0.25">
      <c r="A8" s="4" t="s">
        <v>4</v>
      </c>
      <c r="B8" s="2">
        <f>SUM(B5+B6-B7)</f>
        <v>324.22000000000298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41534</v>
      </c>
      <c r="B11" s="2">
        <v>22.32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315</v>
      </c>
    </row>
    <row r="14" spans="1:3" x14ac:dyDescent="0.25">
      <c r="A14" s="4">
        <v>41534</v>
      </c>
      <c r="B14" s="2">
        <v>282.25</v>
      </c>
      <c r="C14" t="s">
        <v>313</v>
      </c>
    </row>
    <row r="15" spans="1:3" x14ac:dyDescent="0.25">
      <c r="C15" t="s">
        <v>314</v>
      </c>
    </row>
    <row r="16" spans="1:3" x14ac:dyDescent="0.25">
      <c r="C16" t="s">
        <v>315</v>
      </c>
    </row>
    <row r="17" spans="1:3" x14ac:dyDescent="0.25">
      <c r="A17" s="4">
        <v>41534</v>
      </c>
      <c r="B17" s="2">
        <v>33.5</v>
      </c>
      <c r="C17" t="s">
        <v>313</v>
      </c>
    </row>
    <row r="18" spans="1:3" x14ac:dyDescent="0.25">
      <c r="C18" t="s">
        <v>314</v>
      </c>
    </row>
    <row r="19" spans="1:3" x14ac:dyDescent="0.25">
      <c r="C19" t="s">
        <v>315</v>
      </c>
    </row>
    <row r="20" spans="1:3" x14ac:dyDescent="0.25">
      <c r="A20" s="4">
        <v>41534</v>
      </c>
      <c r="B20" s="2">
        <v>37.5</v>
      </c>
      <c r="C20" t="s">
        <v>313</v>
      </c>
    </row>
    <row r="21" spans="1:3" x14ac:dyDescent="0.25">
      <c r="C21" t="s">
        <v>314</v>
      </c>
    </row>
    <row r="22" spans="1:3" x14ac:dyDescent="0.25">
      <c r="C22" t="s">
        <v>315</v>
      </c>
    </row>
    <row r="23" spans="1:3" x14ac:dyDescent="0.25">
      <c r="A23" s="4">
        <v>41534</v>
      </c>
      <c r="B23" s="2">
        <v>49.38</v>
      </c>
      <c r="C23" t="s">
        <v>313</v>
      </c>
    </row>
    <row r="24" spans="1:3" x14ac:dyDescent="0.25">
      <c r="C24" t="s">
        <v>314</v>
      </c>
    </row>
    <row r="25" spans="1:3" x14ac:dyDescent="0.25">
      <c r="C25" t="s">
        <v>315</v>
      </c>
    </row>
    <row r="26" spans="1:3" x14ac:dyDescent="0.25">
      <c r="A26" s="4">
        <v>41534</v>
      </c>
      <c r="B26" s="2">
        <v>5.32</v>
      </c>
      <c r="C26" t="s">
        <v>313</v>
      </c>
    </row>
    <row r="27" spans="1:3" x14ac:dyDescent="0.25">
      <c r="C27" t="s">
        <v>314</v>
      </c>
    </row>
    <row r="28" spans="1:3" x14ac:dyDescent="0.25">
      <c r="C28" t="s">
        <v>315</v>
      </c>
    </row>
    <row r="29" spans="1:3" x14ac:dyDescent="0.25">
      <c r="A29" s="4">
        <v>41534</v>
      </c>
      <c r="B29" s="2">
        <v>10.99</v>
      </c>
      <c r="C29" t="s">
        <v>313</v>
      </c>
    </row>
    <row r="30" spans="1:3" x14ac:dyDescent="0.25">
      <c r="C30" t="s">
        <v>314</v>
      </c>
    </row>
    <row r="31" spans="1:3" x14ac:dyDescent="0.25">
      <c r="C31" t="s">
        <v>315</v>
      </c>
    </row>
    <row r="32" spans="1:3" s="18" customFormat="1" x14ac:dyDescent="0.25">
      <c r="A32" s="16">
        <v>41548</v>
      </c>
      <c r="B32" s="17">
        <v>11.58</v>
      </c>
      <c r="C32" s="18" t="s">
        <v>313</v>
      </c>
    </row>
    <row r="33" spans="1:3" s="18" customFormat="1" x14ac:dyDescent="0.25">
      <c r="A33" s="16"/>
      <c r="B33" s="17"/>
      <c r="C33" s="18" t="s">
        <v>314</v>
      </c>
    </row>
    <row r="34" spans="1:3" s="18" customFormat="1" x14ac:dyDescent="0.25">
      <c r="A34" s="16"/>
      <c r="B34" s="17"/>
      <c r="C34" s="18" t="s">
        <v>315</v>
      </c>
    </row>
    <row r="35" spans="1:3" s="18" customFormat="1" x14ac:dyDescent="0.25">
      <c r="A35" s="16">
        <v>41555</v>
      </c>
      <c r="B35" s="17">
        <v>4.57</v>
      </c>
      <c r="C35" s="18" t="s">
        <v>313</v>
      </c>
    </row>
    <row r="36" spans="1:3" s="18" customFormat="1" x14ac:dyDescent="0.25">
      <c r="A36" s="16"/>
      <c r="B36" s="17"/>
      <c r="C36" s="18" t="s">
        <v>314</v>
      </c>
    </row>
    <row r="37" spans="1:3" s="18" customFormat="1" x14ac:dyDescent="0.25">
      <c r="A37" s="16"/>
      <c r="B37" s="17"/>
      <c r="C37" s="18" t="s">
        <v>315</v>
      </c>
    </row>
    <row r="38" spans="1:3" s="18" customFormat="1" x14ac:dyDescent="0.25">
      <c r="A38" s="4">
        <v>41563</v>
      </c>
      <c r="B38" s="2">
        <v>11.58</v>
      </c>
      <c r="C38" t="s">
        <v>313</v>
      </c>
    </row>
    <row r="39" spans="1:3" s="18" customFormat="1" x14ac:dyDescent="0.25">
      <c r="A39" s="4"/>
      <c r="B39" s="2"/>
      <c r="C39" t="s">
        <v>314</v>
      </c>
    </row>
    <row r="40" spans="1:3" s="18" customFormat="1" x14ac:dyDescent="0.25">
      <c r="A40" s="4"/>
      <c r="B40" s="2"/>
      <c r="C40" t="s">
        <v>315</v>
      </c>
    </row>
    <row r="41" spans="1:3" x14ac:dyDescent="0.25">
      <c r="A41" s="16">
        <v>41563</v>
      </c>
      <c r="B41" s="17">
        <v>10.220000000000001</v>
      </c>
      <c r="C41" s="18" t="s">
        <v>313</v>
      </c>
    </row>
    <row r="42" spans="1:3" x14ac:dyDescent="0.25">
      <c r="A42" s="16"/>
      <c r="B42" s="17"/>
      <c r="C42" s="18" t="s">
        <v>314</v>
      </c>
    </row>
    <row r="43" spans="1:3" x14ac:dyDescent="0.25">
      <c r="A43" s="16"/>
      <c r="B43" s="17"/>
      <c r="C43" s="18" t="s">
        <v>315</v>
      </c>
    </row>
    <row r="44" spans="1:3" x14ac:dyDescent="0.25">
      <c r="A44" s="16">
        <v>41563</v>
      </c>
      <c r="B44" s="17">
        <v>11.16</v>
      </c>
      <c r="C44" s="18" t="s">
        <v>313</v>
      </c>
    </row>
    <row r="45" spans="1:3" x14ac:dyDescent="0.25">
      <c r="A45" s="16"/>
      <c r="B45" s="17"/>
      <c r="C45" s="18" t="s">
        <v>314</v>
      </c>
    </row>
    <row r="46" spans="1:3" x14ac:dyDescent="0.25">
      <c r="A46" s="16"/>
      <c r="B46" s="17"/>
      <c r="C46" s="18" t="s">
        <v>315</v>
      </c>
    </row>
    <row r="47" spans="1:3" x14ac:dyDescent="0.25">
      <c r="A47" s="16">
        <v>41569</v>
      </c>
      <c r="B47" s="17">
        <v>9.08</v>
      </c>
      <c r="C47" s="18" t="s">
        <v>313</v>
      </c>
    </row>
    <row r="48" spans="1:3" x14ac:dyDescent="0.25">
      <c r="A48" s="16"/>
      <c r="B48" s="17"/>
      <c r="C48" s="18" t="s">
        <v>314</v>
      </c>
    </row>
    <row r="49" spans="1:3" x14ac:dyDescent="0.25">
      <c r="A49" s="16"/>
      <c r="B49" s="17"/>
      <c r="C49" s="18" t="s">
        <v>315</v>
      </c>
    </row>
    <row r="50" spans="1:3" x14ac:dyDescent="0.25">
      <c r="A50" s="16">
        <v>41589</v>
      </c>
      <c r="B50" s="17">
        <v>102.41</v>
      </c>
      <c r="C50" s="18" t="s">
        <v>313</v>
      </c>
    </row>
    <row r="51" spans="1:3" x14ac:dyDescent="0.25">
      <c r="A51" s="16"/>
      <c r="B51" s="17"/>
      <c r="C51" s="18" t="s">
        <v>314</v>
      </c>
    </row>
    <row r="52" spans="1:3" x14ac:dyDescent="0.25">
      <c r="A52" s="16"/>
      <c r="B52" s="17"/>
      <c r="C52" s="18" t="s">
        <v>315</v>
      </c>
    </row>
    <row r="53" spans="1:3" x14ac:dyDescent="0.25">
      <c r="A53" s="16">
        <v>41589</v>
      </c>
      <c r="B53" s="17">
        <v>9.7200000000000006</v>
      </c>
      <c r="C53" s="18" t="s">
        <v>313</v>
      </c>
    </row>
    <row r="54" spans="1:3" x14ac:dyDescent="0.25">
      <c r="A54" s="16"/>
      <c r="B54" s="17"/>
      <c r="C54" s="18" t="s">
        <v>314</v>
      </c>
    </row>
    <row r="55" spans="1:3" x14ac:dyDescent="0.25">
      <c r="A55" s="16"/>
      <c r="B55" s="17"/>
      <c r="C55" s="18" t="s">
        <v>315</v>
      </c>
    </row>
    <row r="56" spans="1:3" x14ac:dyDescent="0.25">
      <c r="A56" s="16">
        <v>41591</v>
      </c>
      <c r="B56" s="17">
        <v>10.68</v>
      </c>
      <c r="C56" s="18" t="s">
        <v>313</v>
      </c>
    </row>
    <row r="57" spans="1:3" x14ac:dyDescent="0.25">
      <c r="A57" s="16"/>
      <c r="B57" s="17"/>
      <c r="C57" s="18" t="s">
        <v>314</v>
      </c>
    </row>
    <row r="58" spans="1:3" x14ac:dyDescent="0.25">
      <c r="A58" s="16"/>
      <c r="B58" s="17"/>
      <c r="C58" s="18" t="s">
        <v>315</v>
      </c>
    </row>
    <row r="59" spans="1:3" x14ac:dyDescent="0.25">
      <c r="A59" s="16">
        <v>41600</v>
      </c>
      <c r="B59" s="17">
        <v>6.4</v>
      </c>
      <c r="C59" s="18" t="s">
        <v>313</v>
      </c>
    </row>
    <row r="60" spans="1:3" x14ac:dyDescent="0.25">
      <c r="A60" s="16"/>
      <c r="B60" s="17"/>
      <c r="C60" s="18" t="s">
        <v>314</v>
      </c>
    </row>
    <row r="61" spans="1:3" x14ac:dyDescent="0.25">
      <c r="A61" s="16"/>
      <c r="B61" s="17"/>
      <c r="C61" s="18" t="s">
        <v>315</v>
      </c>
    </row>
    <row r="62" spans="1:3" x14ac:dyDescent="0.25">
      <c r="A62" s="16">
        <v>41600</v>
      </c>
      <c r="B62" s="17">
        <v>10.68</v>
      </c>
      <c r="C62" s="18" t="s">
        <v>313</v>
      </c>
    </row>
    <row r="63" spans="1:3" x14ac:dyDescent="0.25">
      <c r="A63" s="16"/>
      <c r="B63" s="17"/>
      <c r="C63" s="18" t="s">
        <v>314</v>
      </c>
    </row>
    <row r="64" spans="1:3" x14ac:dyDescent="0.25">
      <c r="A64" s="16"/>
      <c r="B64" s="17"/>
      <c r="C64" s="18" t="s">
        <v>315</v>
      </c>
    </row>
    <row r="65" spans="1:3" x14ac:dyDescent="0.25">
      <c r="A65" s="16">
        <v>41600</v>
      </c>
      <c r="B65" s="17">
        <v>20</v>
      </c>
      <c r="C65" s="18" t="s">
        <v>313</v>
      </c>
    </row>
    <row r="66" spans="1:3" x14ac:dyDescent="0.25">
      <c r="A66" s="16"/>
      <c r="B66" s="17"/>
      <c r="C66" s="18" t="s">
        <v>314</v>
      </c>
    </row>
    <row r="67" spans="1:3" x14ac:dyDescent="0.25">
      <c r="A67" s="16"/>
      <c r="B67" s="17"/>
      <c r="C67" s="18" t="s">
        <v>315</v>
      </c>
    </row>
    <row r="68" spans="1:3" x14ac:dyDescent="0.25">
      <c r="A68" s="16">
        <v>41666</v>
      </c>
      <c r="B68" s="17">
        <v>6.18</v>
      </c>
      <c r="C68" s="18" t="s">
        <v>313</v>
      </c>
    </row>
    <row r="69" spans="1:3" x14ac:dyDescent="0.25">
      <c r="A69" s="16"/>
      <c r="B69" s="17"/>
      <c r="C69" s="18" t="s">
        <v>314</v>
      </c>
    </row>
    <row r="70" spans="1:3" x14ac:dyDescent="0.25">
      <c r="A70" s="16"/>
      <c r="B70" s="17"/>
      <c r="C70" s="18" t="s">
        <v>315</v>
      </c>
    </row>
    <row r="71" spans="1:3" x14ac:dyDescent="0.25">
      <c r="A71" s="16">
        <v>41666</v>
      </c>
      <c r="B71" s="17">
        <v>30</v>
      </c>
      <c r="C71" s="18" t="s">
        <v>313</v>
      </c>
    </row>
    <row r="72" spans="1:3" x14ac:dyDescent="0.25">
      <c r="A72" s="16"/>
      <c r="B72" s="17"/>
      <c r="C72" s="18" t="s">
        <v>314</v>
      </c>
    </row>
    <row r="73" spans="1:3" x14ac:dyDescent="0.25">
      <c r="A73" s="16"/>
      <c r="B73" s="17"/>
      <c r="C73" s="18" t="s">
        <v>315</v>
      </c>
    </row>
    <row r="74" spans="1:3" x14ac:dyDescent="0.25">
      <c r="A74" s="16">
        <v>41666</v>
      </c>
      <c r="B74" s="17">
        <v>46</v>
      </c>
      <c r="C74" s="18" t="s">
        <v>313</v>
      </c>
    </row>
    <row r="75" spans="1:3" x14ac:dyDescent="0.25">
      <c r="A75" s="16"/>
      <c r="B75" s="17"/>
      <c r="C75" s="18" t="s">
        <v>314</v>
      </c>
    </row>
    <row r="76" spans="1:3" x14ac:dyDescent="0.25">
      <c r="A76" s="16"/>
      <c r="B76" s="17"/>
      <c r="C76" s="18" t="s">
        <v>315</v>
      </c>
    </row>
    <row r="77" spans="1:3" x14ac:dyDescent="0.25">
      <c r="A77" s="16">
        <v>41666</v>
      </c>
      <c r="B77" s="17">
        <v>2.75</v>
      </c>
      <c r="C77" s="18" t="s">
        <v>313</v>
      </c>
    </row>
    <row r="78" spans="1:3" x14ac:dyDescent="0.25">
      <c r="A78" s="16"/>
      <c r="B78" s="17"/>
      <c r="C78" s="18" t="s">
        <v>314</v>
      </c>
    </row>
    <row r="79" spans="1:3" x14ac:dyDescent="0.25">
      <c r="A79" s="16"/>
      <c r="B79" s="17"/>
      <c r="C79" s="18" t="s">
        <v>315</v>
      </c>
    </row>
    <row r="80" spans="1:3" x14ac:dyDescent="0.25">
      <c r="A80" s="16">
        <v>41674</v>
      </c>
      <c r="B80" s="17">
        <v>49.6</v>
      </c>
      <c r="C80" s="18" t="s">
        <v>313</v>
      </c>
    </row>
    <row r="81" spans="1:3" x14ac:dyDescent="0.25">
      <c r="A81" s="16"/>
      <c r="B81" s="17"/>
      <c r="C81" s="18" t="s">
        <v>314</v>
      </c>
    </row>
    <row r="82" spans="1:3" x14ac:dyDescent="0.25">
      <c r="A82" s="16"/>
      <c r="B82" s="17"/>
      <c r="C82" s="18" t="s">
        <v>315</v>
      </c>
    </row>
    <row r="83" spans="1:3" x14ac:dyDescent="0.25">
      <c r="A83" s="4">
        <v>41681</v>
      </c>
      <c r="B83" s="2">
        <v>3503.61</v>
      </c>
      <c r="C83" s="18" t="s">
        <v>921</v>
      </c>
    </row>
    <row r="84" spans="1:3" x14ac:dyDescent="0.25">
      <c r="C84" s="18" t="s">
        <v>421</v>
      </c>
    </row>
    <row r="85" spans="1:3" x14ac:dyDescent="0.25">
      <c r="C85" s="18" t="s">
        <v>928</v>
      </c>
    </row>
    <row r="86" spans="1:3" x14ac:dyDescent="0.25">
      <c r="A86" s="4">
        <v>41682</v>
      </c>
      <c r="B86" s="2">
        <v>4.8</v>
      </c>
      <c r="C86" s="18" t="s">
        <v>313</v>
      </c>
    </row>
    <row r="87" spans="1:3" x14ac:dyDescent="0.25">
      <c r="C87" s="18" t="s">
        <v>314</v>
      </c>
    </row>
    <row r="88" spans="1:3" x14ac:dyDescent="0.25">
      <c r="C88" s="18" t="s">
        <v>315</v>
      </c>
    </row>
    <row r="89" spans="1:3" x14ac:dyDescent="0.25">
      <c r="A89" s="4">
        <v>41682</v>
      </c>
      <c r="B89" s="2">
        <v>4.3</v>
      </c>
      <c r="C89" s="18" t="s">
        <v>313</v>
      </c>
    </row>
    <row r="90" spans="1:3" x14ac:dyDescent="0.25">
      <c r="C90" s="18" t="s">
        <v>314</v>
      </c>
    </row>
    <row r="91" spans="1:3" x14ac:dyDescent="0.25">
      <c r="C91" s="18" t="s">
        <v>315</v>
      </c>
    </row>
    <row r="92" spans="1:3" x14ac:dyDescent="0.25">
      <c r="A92" s="4">
        <v>41682</v>
      </c>
      <c r="B92" s="2">
        <v>2.75</v>
      </c>
      <c r="C92" s="18" t="s">
        <v>313</v>
      </c>
    </row>
    <row r="93" spans="1:3" x14ac:dyDescent="0.25">
      <c r="C93" s="18" t="s">
        <v>314</v>
      </c>
    </row>
    <row r="94" spans="1:3" x14ac:dyDescent="0.25">
      <c r="C94" s="18" t="s">
        <v>315</v>
      </c>
    </row>
    <row r="95" spans="1:3" x14ac:dyDescent="0.25">
      <c r="A95" s="4">
        <v>41682</v>
      </c>
      <c r="B95" s="2">
        <v>3.8</v>
      </c>
      <c r="C95" s="18" t="s">
        <v>313</v>
      </c>
    </row>
    <row r="96" spans="1:3" x14ac:dyDescent="0.25">
      <c r="C96" s="18" t="s">
        <v>314</v>
      </c>
    </row>
    <row r="97" spans="1:3" x14ac:dyDescent="0.25">
      <c r="C97" s="18" t="s">
        <v>315</v>
      </c>
    </row>
    <row r="98" spans="1:3" x14ac:dyDescent="0.25">
      <c r="A98" s="4">
        <v>41698</v>
      </c>
      <c r="B98" s="2">
        <v>6.7</v>
      </c>
      <c r="C98" s="18" t="s">
        <v>313</v>
      </c>
    </row>
    <row r="99" spans="1:3" x14ac:dyDescent="0.25">
      <c r="C99" s="18" t="s">
        <v>314</v>
      </c>
    </row>
    <row r="100" spans="1:3" x14ac:dyDescent="0.25">
      <c r="C100" s="18" t="s">
        <v>315</v>
      </c>
    </row>
    <row r="101" spans="1:3" x14ac:dyDescent="0.25">
      <c r="A101" s="4">
        <v>41698</v>
      </c>
      <c r="B101" s="2">
        <v>4.9400000000000004</v>
      </c>
      <c r="C101" s="18" t="s">
        <v>313</v>
      </c>
    </row>
    <row r="102" spans="1:3" x14ac:dyDescent="0.25">
      <c r="C102" s="18" t="s">
        <v>314</v>
      </c>
    </row>
    <row r="103" spans="1:3" x14ac:dyDescent="0.25">
      <c r="C103" s="18" t="s">
        <v>315</v>
      </c>
    </row>
    <row r="104" spans="1:3" x14ac:dyDescent="0.25">
      <c r="A104" s="4">
        <v>41698</v>
      </c>
      <c r="B104" s="2">
        <v>10.5</v>
      </c>
      <c r="C104" s="18" t="s">
        <v>313</v>
      </c>
    </row>
    <row r="105" spans="1:3" x14ac:dyDescent="0.25">
      <c r="C105" s="18" t="s">
        <v>314</v>
      </c>
    </row>
    <row r="106" spans="1:3" x14ac:dyDescent="0.25">
      <c r="C106" s="18" t="s">
        <v>315</v>
      </c>
    </row>
    <row r="107" spans="1:3" x14ac:dyDescent="0.25">
      <c r="A107" s="4">
        <v>41698</v>
      </c>
      <c r="B107" s="2">
        <v>6.7</v>
      </c>
      <c r="C107" s="18" t="s">
        <v>313</v>
      </c>
    </row>
    <row r="108" spans="1:3" x14ac:dyDescent="0.25">
      <c r="C108" s="18" t="s">
        <v>314</v>
      </c>
    </row>
    <row r="109" spans="1:3" x14ac:dyDescent="0.25">
      <c r="C109" s="18" t="s">
        <v>315</v>
      </c>
    </row>
    <row r="110" spans="1:3" x14ac:dyDescent="0.25">
      <c r="A110" s="4">
        <v>41712</v>
      </c>
      <c r="B110" s="2">
        <v>12.4</v>
      </c>
      <c r="C110" s="18" t="s">
        <v>313</v>
      </c>
    </row>
    <row r="111" spans="1:3" x14ac:dyDescent="0.25">
      <c r="C111" s="18" t="s">
        <v>314</v>
      </c>
    </row>
    <row r="112" spans="1:3" x14ac:dyDescent="0.25">
      <c r="C112" s="18" t="s">
        <v>315</v>
      </c>
    </row>
    <row r="113" spans="1:3" x14ac:dyDescent="0.25">
      <c r="A113" s="4">
        <v>41712</v>
      </c>
      <c r="B113" s="2">
        <v>232.24</v>
      </c>
      <c r="C113" s="18" t="s">
        <v>313</v>
      </c>
    </row>
    <row r="114" spans="1:3" x14ac:dyDescent="0.25">
      <c r="C114" s="18" t="s">
        <v>314</v>
      </c>
    </row>
    <row r="115" spans="1:3" x14ac:dyDescent="0.25">
      <c r="C115" s="18" t="s">
        <v>315</v>
      </c>
    </row>
    <row r="116" spans="1:3" x14ac:dyDescent="0.25">
      <c r="A116" s="4">
        <v>41712</v>
      </c>
      <c r="B116" s="2">
        <v>3.8</v>
      </c>
      <c r="C116" s="18" t="s">
        <v>313</v>
      </c>
    </row>
    <row r="117" spans="1:3" x14ac:dyDescent="0.25">
      <c r="C117" s="18" t="s">
        <v>314</v>
      </c>
    </row>
    <row r="118" spans="1:3" x14ac:dyDescent="0.25">
      <c r="C118" s="18" t="s">
        <v>315</v>
      </c>
    </row>
    <row r="119" spans="1:3" x14ac:dyDescent="0.25">
      <c r="A119" s="4">
        <v>41712</v>
      </c>
      <c r="B119" s="2">
        <v>6.7</v>
      </c>
      <c r="C119" s="18" t="s">
        <v>313</v>
      </c>
    </row>
    <row r="120" spans="1:3" x14ac:dyDescent="0.25">
      <c r="C120" s="18" t="s">
        <v>314</v>
      </c>
    </row>
    <row r="121" spans="1:3" x14ac:dyDescent="0.25">
      <c r="C121" s="18" t="s">
        <v>315</v>
      </c>
    </row>
    <row r="122" spans="1:3" x14ac:dyDescent="0.25">
      <c r="A122" s="4">
        <v>41730</v>
      </c>
      <c r="B122" s="2">
        <v>31.4</v>
      </c>
      <c r="C122" s="18" t="s">
        <v>313</v>
      </c>
    </row>
    <row r="123" spans="1:3" x14ac:dyDescent="0.25">
      <c r="C123" s="18" t="s">
        <v>314</v>
      </c>
    </row>
    <row r="124" spans="1:3" x14ac:dyDescent="0.25">
      <c r="C124" s="18" t="s">
        <v>315</v>
      </c>
    </row>
    <row r="125" spans="1:3" x14ac:dyDescent="0.25">
      <c r="A125" s="4">
        <v>41730</v>
      </c>
      <c r="B125" s="2">
        <v>5.7</v>
      </c>
      <c r="C125" s="18" t="s">
        <v>313</v>
      </c>
    </row>
    <row r="126" spans="1:3" x14ac:dyDescent="0.25">
      <c r="C126" s="18" t="s">
        <v>314</v>
      </c>
    </row>
    <row r="127" spans="1:3" x14ac:dyDescent="0.25">
      <c r="C127" s="18" t="s">
        <v>315</v>
      </c>
    </row>
    <row r="128" spans="1:3" x14ac:dyDescent="0.25">
      <c r="A128" s="4">
        <v>41738</v>
      </c>
      <c r="B128" s="2">
        <v>58.7</v>
      </c>
      <c r="C128" s="18" t="s">
        <v>313</v>
      </c>
    </row>
    <row r="129" spans="1:3" x14ac:dyDescent="0.25">
      <c r="C129" s="18" t="s">
        <v>314</v>
      </c>
    </row>
    <row r="130" spans="1:3" x14ac:dyDescent="0.25">
      <c r="C130" s="18" t="s">
        <v>315</v>
      </c>
    </row>
    <row r="131" spans="1:3" x14ac:dyDescent="0.25">
      <c r="A131" s="4">
        <v>41738</v>
      </c>
      <c r="B131" s="2">
        <v>49</v>
      </c>
      <c r="C131" s="18" t="s">
        <v>313</v>
      </c>
    </row>
    <row r="132" spans="1:3" x14ac:dyDescent="0.25">
      <c r="C132" s="18" t="s">
        <v>314</v>
      </c>
    </row>
    <row r="133" spans="1:3" x14ac:dyDescent="0.25">
      <c r="C133" s="18" t="s">
        <v>315</v>
      </c>
    </row>
    <row r="134" spans="1:3" x14ac:dyDescent="0.25">
      <c r="A134" s="4">
        <v>41750</v>
      </c>
      <c r="B134" s="2">
        <v>6.83</v>
      </c>
      <c r="C134" s="18" t="s">
        <v>313</v>
      </c>
    </row>
    <row r="135" spans="1:3" x14ac:dyDescent="0.25">
      <c r="C135" s="18" t="s">
        <v>314</v>
      </c>
    </row>
    <row r="136" spans="1:3" x14ac:dyDescent="0.25">
      <c r="C136" s="18" t="s">
        <v>315</v>
      </c>
    </row>
    <row r="137" spans="1:3" x14ac:dyDescent="0.25">
      <c r="A137" s="4">
        <v>41750</v>
      </c>
      <c r="B137" s="2">
        <v>4.4000000000000004</v>
      </c>
      <c r="C137" s="18" t="s">
        <v>313</v>
      </c>
    </row>
    <row r="138" spans="1:3" x14ac:dyDescent="0.25">
      <c r="C138" s="18" t="s">
        <v>314</v>
      </c>
    </row>
    <row r="139" spans="1:3" x14ac:dyDescent="0.25">
      <c r="C139" s="18" t="s">
        <v>315</v>
      </c>
    </row>
    <row r="140" spans="1:3" x14ac:dyDescent="0.25">
      <c r="A140" s="4">
        <v>41750</v>
      </c>
      <c r="B140" s="2">
        <v>68</v>
      </c>
      <c r="C140" s="18" t="s">
        <v>313</v>
      </c>
    </row>
    <row r="141" spans="1:3" x14ac:dyDescent="0.25">
      <c r="C141" s="18" t="s">
        <v>314</v>
      </c>
    </row>
    <row r="142" spans="1:3" x14ac:dyDescent="0.25">
      <c r="C142" s="18" t="s">
        <v>315</v>
      </c>
    </row>
    <row r="143" spans="1:3" x14ac:dyDescent="0.25">
      <c r="A143" s="4">
        <v>41759</v>
      </c>
      <c r="B143" s="2">
        <v>4.4000000000000004</v>
      </c>
      <c r="C143" s="18" t="s">
        <v>313</v>
      </c>
    </row>
    <row r="144" spans="1:3" x14ac:dyDescent="0.25">
      <c r="C144" s="18" t="s">
        <v>314</v>
      </c>
    </row>
    <row r="145" spans="1:3" x14ac:dyDescent="0.25">
      <c r="C145" s="18" t="s">
        <v>315</v>
      </c>
    </row>
    <row r="146" spans="1:3" x14ac:dyDescent="0.25">
      <c r="A146" s="4">
        <v>41759</v>
      </c>
      <c r="B146" s="2">
        <v>7.28</v>
      </c>
      <c r="C146" s="18" t="s">
        <v>313</v>
      </c>
    </row>
    <row r="147" spans="1:3" x14ac:dyDescent="0.25">
      <c r="C147" s="18" t="s">
        <v>314</v>
      </c>
    </row>
    <row r="148" spans="1:3" x14ac:dyDescent="0.25">
      <c r="C148" s="18" t="s">
        <v>315</v>
      </c>
    </row>
    <row r="149" spans="1:3" x14ac:dyDescent="0.25">
      <c r="A149" s="4">
        <v>41759</v>
      </c>
      <c r="B149" s="2">
        <v>3.8</v>
      </c>
      <c r="C149" s="18" t="s">
        <v>313</v>
      </c>
    </row>
    <row r="150" spans="1:3" x14ac:dyDescent="0.25">
      <c r="C150" s="18" t="s">
        <v>314</v>
      </c>
    </row>
    <row r="151" spans="1:3" x14ac:dyDescent="0.25">
      <c r="C151" s="18" t="s">
        <v>315</v>
      </c>
    </row>
    <row r="152" spans="1:3" x14ac:dyDescent="0.25">
      <c r="A152" s="4">
        <v>41759</v>
      </c>
      <c r="B152" s="2">
        <v>2.81</v>
      </c>
      <c r="C152" s="18" t="s">
        <v>313</v>
      </c>
    </row>
    <row r="153" spans="1:3" x14ac:dyDescent="0.25">
      <c r="C153" s="18" t="s">
        <v>314</v>
      </c>
    </row>
    <row r="154" spans="1:3" x14ac:dyDescent="0.25">
      <c r="C154" s="18" t="s">
        <v>315</v>
      </c>
    </row>
    <row r="155" spans="1:3" x14ac:dyDescent="0.25">
      <c r="A155" s="4">
        <v>41759</v>
      </c>
      <c r="B155" s="2">
        <v>5.95</v>
      </c>
      <c r="C155" s="18" t="s">
        <v>313</v>
      </c>
    </row>
    <row r="156" spans="1:3" x14ac:dyDescent="0.25">
      <c r="C156" s="18" t="s">
        <v>314</v>
      </c>
    </row>
    <row r="157" spans="1:3" x14ac:dyDescent="0.25">
      <c r="C157" s="18" t="s">
        <v>315</v>
      </c>
    </row>
    <row r="158" spans="1:3" x14ac:dyDescent="0.25">
      <c r="A158" s="4">
        <v>41759</v>
      </c>
      <c r="B158" s="2">
        <v>17.850000000000001</v>
      </c>
      <c r="C158" s="18" t="s">
        <v>313</v>
      </c>
    </row>
    <row r="159" spans="1:3" x14ac:dyDescent="0.25">
      <c r="C159" s="18" t="s">
        <v>314</v>
      </c>
    </row>
    <row r="160" spans="1:3" x14ac:dyDescent="0.25">
      <c r="C160" s="18" t="s">
        <v>315</v>
      </c>
    </row>
    <row r="161" spans="1:3" x14ac:dyDescent="0.25">
      <c r="A161" s="4">
        <v>41759</v>
      </c>
      <c r="B161" s="2">
        <v>3.06</v>
      </c>
      <c r="C161" s="18" t="s">
        <v>313</v>
      </c>
    </row>
    <row r="162" spans="1:3" x14ac:dyDescent="0.25">
      <c r="C162" s="18" t="s">
        <v>314</v>
      </c>
    </row>
    <row r="163" spans="1:3" x14ac:dyDescent="0.25">
      <c r="C163" s="18" t="s">
        <v>315</v>
      </c>
    </row>
    <row r="164" spans="1:3" x14ac:dyDescent="0.25">
      <c r="A164" s="4">
        <v>41759</v>
      </c>
      <c r="B164" s="2">
        <v>5.7</v>
      </c>
      <c r="C164" s="18" t="s">
        <v>313</v>
      </c>
    </row>
    <row r="165" spans="1:3" x14ac:dyDescent="0.25">
      <c r="C165" s="18" t="s">
        <v>314</v>
      </c>
    </row>
    <row r="166" spans="1:3" x14ac:dyDescent="0.25">
      <c r="C166" s="18" t="s">
        <v>315</v>
      </c>
    </row>
    <row r="167" spans="1:3" x14ac:dyDescent="0.25">
      <c r="A167" s="4">
        <v>41759</v>
      </c>
      <c r="B167" s="2">
        <v>7.28</v>
      </c>
      <c r="C167" s="18" t="s">
        <v>313</v>
      </c>
    </row>
    <row r="168" spans="1:3" x14ac:dyDescent="0.25">
      <c r="C168" s="18" t="s">
        <v>314</v>
      </c>
    </row>
    <row r="169" spans="1:3" x14ac:dyDescent="0.25">
      <c r="C169" s="18" t="s">
        <v>315</v>
      </c>
    </row>
    <row r="170" spans="1:3" x14ac:dyDescent="0.25">
      <c r="A170" s="4">
        <v>41788</v>
      </c>
      <c r="B170" s="2">
        <v>9.5399999999999991</v>
      </c>
      <c r="C170" s="18" t="s">
        <v>313</v>
      </c>
    </row>
    <row r="171" spans="1:3" x14ac:dyDescent="0.25">
      <c r="C171" s="18" t="s">
        <v>314</v>
      </c>
    </row>
    <row r="172" spans="1:3" x14ac:dyDescent="0.25">
      <c r="C172" s="18" t="s">
        <v>315</v>
      </c>
    </row>
    <row r="173" spans="1:3" x14ac:dyDescent="0.25">
      <c r="A173" s="4">
        <v>41788</v>
      </c>
      <c r="B173" s="2">
        <v>5.95</v>
      </c>
      <c r="C173" s="18" t="s">
        <v>313</v>
      </c>
    </row>
    <row r="174" spans="1:3" x14ac:dyDescent="0.25">
      <c r="C174" s="18" t="s">
        <v>314</v>
      </c>
    </row>
    <row r="175" spans="1:3" x14ac:dyDescent="0.25">
      <c r="C175" s="18" t="s">
        <v>315</v>
      </c>
    </row>
    <row r="176" spans="1:3" x14ac:dyDescent="0.25">
      <c r="A176" s="4">
        <v>41850</v>
      </c>
      <c r="B176" s="2">
        <v>990.52</v>
      </c>
      <c r="C176" s="18" t="s">
        <v>1440</v>
      </c>
    </row>
    <row r="177" spans="1:3" x14ac:dyDescent="0.25">
      <c r="C177" s="18" t="s">
        <v>421</v>
      </c>
    </row>
    <row r="178" spans="1:3" x14ac:dyDescent="0.25">
      <c r="C178" s="18" t="s">
        <v>1441</v>
      </c>
    </row>
    <row r="179" spans="1:3" x14ac:dyDescent="0.25">
      <c r="A179" s="4">
        <v>41851</v>
      </c>
      <c r="B179" s="2">
        <v>270.60000000000002</v>
      </c>
      <c r="C179" s="18" t="s">
        <v>313</v>
      </c>
    </row>
    <row r="180" spans="1:3" x14ac:dyDescent="0.25">
      <c r="C180" s="18" t="s">
        <v>314</v>
      </c>
    </row>
    <row r="181" spans="1:3" x14ac:dyDescent="0.25">
      <c r="C181" s="18" t="s">
        <v>315</v>
      </c>
    </row>
    <row r="182" spans="1:3" x14ac:dyDescent="0.25">
      <c r="A182" s="4">
        <v>41857</v>
      </c>
      <c r="B182" s="2">
        <v>306</v>
      </c>
      <c r="C182" s="18" t="s">
        <v>313</v>
      </c>
    </row>
    <row r="183" spans="1:3" x14ac:dyDescent="0.25">
      <c r="C183" s="18" t="s">
        <v>314</v>
      </c>
    </row>
    <row r="184" spans="1:3" x14ac:dyDescent="0.25">
      <c r="C184" s="18" t="s">
        <v>315</v>
      </c>
    </row>
    <row r="185" spans="1:3" x14ac:dyDescent="0.25">
      <c r="A185" s="4">
        <v>41857</v>
      </c>
      <c r="B185" s="2">
        <v>313.89999999999998</v>
      </c>
      <c r="C185" s="18" t="s">
        <v>1479</v>
      </c>
    </row>
    <row r="186" spans="1:3" x14ac:dyDescent="0.25">
      <c r="C186" s="18" t="s">
        <v>639</v>
      </c>
    </row>
    <row r="187" spans="1:3" x14ac:dyDescent="0.25">
      <c r="C187" s="18" t="s">
        <v>1480</v>
      </c>
    </row>
    <row r="188" spans="1:3" x14ac:dyDescent="0.25">
      <c r="C188" s="18" t="s">
        <v>1481</v>
      </c>
    </row>
    <row r="189" spans="1:3" x14ac:dyDescent="0.25">
      <c r="C189" s="18" t="s">
        <v>1551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5.75" x14ac:dyDescent="0.25"/>
  <cols>
    <col min="1" max="1" width="26.5" customWidth="1"/>
    <col min="3" max="3" width="26.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234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Orgs'!B73</f>
        <v>300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290</v>
      </c>
    </row>
    <row r="8" spans="1:3" x14ac:dyDescent="0.25">
      <c r="A8" s="4" t="s">
        <v>4</v>
      </c>
      <c r="B8" s="2">
        <f>SUM(B5+B6-B7)</f>
        <v>10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41716</v>
      </c>
      <c r="B11">
        <v>90</v>
      </c>
      <c r="C11" t="s">
        <v>1066</v>
      </c>
    </row>
    <row r="12" spans="1:3" x14ac:dyDescent="0.25">
      <c r="C12" t="s">
        <v>323</v>
      </c>
    </row>
    <row r="13" spans="1:3" x14ac:dyDescent="0.25">
      <c r="C13" t="s">
        <v>1067</v>
      </c>
    </row>
    <row r="14" spans="1:3" x14ac:dyDescent="0.25">
      <c r="A14" s="4">
        <v>41716</v>
      </c>
      <c r="B14">
        <v>200</v>
      </c>
      <c r="C14" t="s">
        <v>1074</v>
      </c>
    </row>
    <row r="15" spans="1:3" x14ac:dyDescent="0.25">
      <c r="C15" t="s">
        <v>1075</v>
      </c>
    </row>
    <row r="16" spans="1:3" x14ac:dyDescent="0.25">
      <c r="C16" t="s">
        <v>421</v>
      </c>
    </row>
    <row r="17" spans="3:3" x14ac:dyDescent="0.25">
      <c r="C17" t="s">
        <v>1076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Orgs'!B74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400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4" sqref="A4"/>
    </sheetView>
  </sheetViews>
  <sheetFormatPr defaultRowHeight="15.75" x14ac:dyDescent="0.25"/>
  <cols>
    <col min="1" max="1" width="18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196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Orgs'!B75</f>
        <v>150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150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162</v>
      </c>
    </row>
    <row r="5" spans="1:3" x14ac:dyDescent="0.25">
      <c r="A5" s="4" t="s">
        <v>1</v>
      </c>
      <c r="B5" s="2">
        <f>'Total Orgs'!B75</f>
        <v>150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150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Orgs'!B76</f>
        <v>900</v>
      </c>
    </row>
    <row r="6" spans="1:3" x14ac:dyDescent="0.25">
      <c r="A6" s="4" t="s">
        <v>2</v>
      </c>
      <c r="B6" s="2">
        <v>225</v>
      </c>
    </row>
    <row r="7" spans="1:3" x14ac:dyDescent="0.25">
      <c r="A7" s="4" t="s">
        <v>3</v>
      </c>
      <c r="B7" s="2">
        <f>SUM(B11:B103)</f>
        <v>1125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41698</v>
      </c>
      <c r="B11" s="2">
        <v>67.5</v>
      </c>
      <c r="C11" t="s">
        <v>346</v>
      </c>
    </row>
    <row r="12" spans="1:3" x14ac:dyDescent="0.25">
      <c r="A12"/>
      <c r="C12" t="s">
        <v>347</v>
      </c>
    </row>
    <row r="13" spans="1:3" x14ac:dyDescent="0.25">
      <c r="A13"/>
      <c r="C13" t="s">
        <v>315</v>
      </c>
    </row>
    <row r="14" spans="1:3" x14ac:dyDescent="0.25">
      <c r="A14" s="4">
        <v>41716</v>
      </c>
      <c r="B14" s="2">
        <v>350</v>
      </c>
      <c r="C14" t="s">
        <v>1035</v>
      </c>
    </row>
    <row r="15" spans="1:3" x14ac:dyDescent="0.25">
      <c r="C15" s="46" t="s">
        <v>1038</v>
      </c>
    </row>
    <row r="16" spans="1:3" x14ac:dyDescent="0.25">
      <c r="C16" t="s">
        <v>272</v>
      </c>
    </row>
    <row r="17" spans="1:3" x14ac:dyDescent="0.25">
      <c r="C17" t="s">
        <v>1036</v>
      </c>
    </row>
    <row r="18" spans="1:3" x14ac:dyDescent="0.25">
      <c r="C18" t="s">
        <v>1037</v>
      </c>
    </row>
    <row r="19" spans="1:3" x14ac:dyDescent="0.25">
      <c r="C19" t="s">
        <v>1117</v>
      </c>
    </row>
    <row r="20" spans="1:3" x14ac:dyDescent="0.25">
      <c r="A20" s="4">
        <v>41716</v>
      </c>
      <c r="B20" s="2">
        <v>250</v>
      </c>
      <c r="C20" t="s">
        <v>1035</v>
      </c>
    </row>
    <row r="21" spans="1:3" x14ac:dyDescent="0.25">
      <c r="C21" s="46" t="s">
        <v>1038</v>
      </c>
    </row>
    <row r="22" spans="1:3" x14ac:dyDescent="0.25">
      <c r="C22" t="s">
        <v>1039</v>
      </c>
    </row>
    <row r="23" spans="1:3" x14ac:dyDescent="0.25">
      <c r="C23" t="s">
        <v>1040</v>
      </c>
    </row>
    <row r="24" spans="1:3" x14ac:dyDescent="0.25">
      <c r="C24" t="s">
        <v>1041</v>
      </c>
    </row>
    <row r="25" spans="1:3" x14ac:dyDescent="0.25">
      <c r="C25" t="s">
        <v>1117</v>
      </c>
    </row>
    <row r="26" spans="1:3" x14ac:dyDescent="0.25">
      <c r="A26" s="4">
        <v>41726</v>
      </c>
      <c r="B26" s="2">
        <v>457.5</v>
      </c>
      <c r="C26" t="s">
        <v>1109</v>
      </c>
    </row>
    <row r="27" spans="1:3" x14ac:dyDescent="0.25">
      <c r="C27" t="s">
        <v>323</v>
      </c>
    </row>
    <row r="28" spans="1:3" x14ac:dyDescent="0.25">
      <c r="C28" t="s">
        <v>1110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5.75" x14ac:dyDescent="0.25"/>
  <cols>
    <col min="1" max="1" width="17.75" customWidth="1"/>
    <col min="2" max="2" width="9" style="2"/>
    <col min="3" max="3" width="31.8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197</v>
      </c>
    </row>
    <row r="4" spans="1:3" x14ac:dyDescent="0.25">
      <c r="A4" s="4"/>
    </row>
    <row r="5" spans="1:3" x14ac:dyDescent="0.25">
      <c r="A5" s="4" t="s">
        <v>1</v>
      </c>
      <c r="B5" s="2">
        <f>'Total Orgs'!B77</f>
        <v>1000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999.99999999999989</v>
      </c>
    </row>
    <row r="8" spans="1:3" x14ac:dyDescent="0.25">
      <c r="A8" s="4" t="s">
        <v>4</v>
      </c>
      <c r="B8" s="2">
        <f>SUM(B5+B6-B7)</f>
        <v>1.1368683772161603E-13</v>
      </c>
    </row>
    <row r="9" spans="1:3" x14ac:dyDescent="0.25">
      <c r="A9" s="4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41548</v>
      </c>
      <c r="B11" s="2">
        <v>26.9</v>
      </c>
      <c r="C11" t="s">
        <v>346</v>
      </c>
    </row>
    <row r="12" spans="1:3" x14ac:dyDescent="0.25">
      <c r="C12" t="s">
        <v>347</v>
      </c>
    </row>
    <row r="13" spans="1:3" x14ac:dyDescent="0.25">
      <c r="C13" t="s">
        <v>315</v>
      </c>
    </row>
    <row r="14" spans="1:3" x14ac:dyDescent="0.25">
      <c r="A14" s="4">
        <v>41563</v>
      </c>
      <c r="B14" s="2">
        <v>18.5</v>
      </c>
      <c r="C14" t="s">
        <v>346</v>
      </c>
    </row>
    <row r="15" spans="1:3" x14ac:dyDescent="0.25">
      <c r="C15" t="s">
        <v>347</v>
      </c>
    </row>
    <row r="16" spans="1:3" x14ac:dyDescent="0.25">
      <c r="C16" t="s">
        <v>315</v>
      </c>
    </row>
    <row r="17" spans="1:3" x14ac:dyDescent="0.25">
      <c r="A17" s="4">
        <v>41569</v>
      </c>
      <c r="B17" s="2">
        <v>2.75</v>
      </c>
      <c r="C17" t="s">
        <v>346</v>
      </c>
    </row>
    <row r="18" spans="1:3" x14ac:dyDescent="0.25">
      <c r="C18" t="s">
        <v>347</v>
      </c>
    </row>
    <row r="19" spans="1:3" x14ac:dyDescent="0.25">
      <c r="C19" t="s">
        <v>315</v>
      </c>
    </row>
    <row r="20" spans="1:3" x14ac:dyDescent="0.25">
      <c r="A20" s="4">
        <v>41571</v>
      </c>
      <c r="B20" s="2">
        <v>673.76</v>
      </c>
      <c r="C20" t="s">
        <v>604</v>
      </c>
    </row>
    <row r="21" spans="1:3" x14ac:dyDescent="0.25">
      <c r="C21" t="s">
        <v>605</v>
      </c>
    </row>
    <row r="22" spans="1:3" x14ac:dyDescent="0.25">
      <c r="C22" t="s">
        <v>323</v>
      </c>
    </row>
    <row r="23" spans="1:3" x14ac:dyDescent="0.25">
      <c r="C23" t="s">
        <v>606</v>
      </c>
    </row>
    <row r="24" spans="1:3" x14ac:dyDescent="0.25">
      <c r="A24" s="4">
        <v>41666</v>
      </c>
      <c r="B24" s="2">
        <v>3.3</v>
      </c>
      <c r="C24" t="s">
        <v>346</v>
      </c>
    </row>
    <row r="25" spans="1:3" x14ac:dyDescent="0.25">
      <c r="C25" t="s">
        <v>347</v>
      </c>
    </row>
    <row r="26" spans="1:3" x14ac:dyDescent="0.25">
      <c r="C26" t="s">
        <v>315</v>
      </c>
    </row>
    <row r="27" spans="1:3" x14ac:dyDescent="0.25">
      <c r="A27" s="4">
        <v>41684</v>
      </c>
      <c r="B27" s="2">
        <v>90.54</v>
      </c>
      <c r="C27" t="s">
        <v>789</v>
      </c>
    </row>
    <row r="28" spans="1:3" x14ac:dyDescent="0.25">
      <c r="C28" t="s">
        <v>421</v>
      </c>
    </row>
    <row r="29" spans="1:3" x14ac:dyDescent="0.25">
      <c r="C29" t="s">
        <v>950</v>
      </c>
    </row>
    <row r="30" spans="1:3" x14ac:dyDescent="0.25">
      <c r="A30" s="4">
        <v>41750</v>
      </c>
      <c r="B30" s="2">
        <v>4.5</v>
      </c>
      <c r="C30" t="s">
        <v>346</v>
      </c>
    </row>
    <row r="31" spans="1:3" x14ac:dyDescent="0.25">
      <c r="C31" t="s">
        <v>347</v>
      </c>
    </row>
    <row r="32" spans="1:3" x14ac:dyDescent="0.25">
      <c r="C32" t="s">
        <v>315</v>
      </c>
    </row>
    <row r="33" spans="1:3" x14ac:dyDescent="0.25">
      <c r="A33" s="4">
        <v>41850</v>
      </c>
      <c r="B33" s="2">
        <v>179.75</v>
      </c>
      <c r="C33" t="s">
        <v>1446</v>
      </c>
    </row>
    <row r="34" spans="1:3" x14ac:dyDescent="0.25">
      <c r="C34" t="s">
        <v>421</v>
      </c>
    </row>
    <row r="35" spans="1:3" x14ac:dyDescent="0.25">
      <c r="C35" t="s">
        <v>1445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54</v>
      </c>
    </row>
    <row r="5" spans="1:3" x14ac:dyDescent="0.25">
      <c r="A5" s="4" t="s">
        <v>1</v>
      </c>
      <c r="B5" s="2">
        <f>'Total Orgs'!B174</f>
        <v>5000</v>
      </c>
    </row>
    <row r="6" spans="1:3" x14ac:dyDescent="0.25">
      <c r="A6" s="4" t="s">
        <v>2</v>
      </c>
      <c r="B6" s="2">
        <v>1250</v>
      </c>
    </row>
    <row r="7" spans="1:3" x14ac:dyDescent="0.25">
      <c r="A7" s="4" t="s">
        <v>3</v>
      </c>
      <c r="B7" s="2">
        <f>SUM(B11:B105)</f>
        <v>6158.45</v>
      </c>
    </row>
    <row r="8" spans="1:3" x14ac:dyDescent="0.25">
      <c r="A8" s="4" t="s">
        <v>4</v>
      </c>
      <c r="B8" s="2">
        <f>SUM(B5+B6-B7)</f>
        <v>91.550000000000182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41526</v>
      </c>
      <c r="B11" s="2">
        <v>146.9</v>
      </c>
      <c r="C11" t="s">
        <v>282</v>
      </c>
    </row>
    <row r="12" spans="1:3" x14ac:dyDescent="0.25">
      <c r="C12" s="34">
        <v>41538</v>
      </c>
    </row>
    <row r="13" spans="1:3" x14ac:dyDescent="0.25">
      <c r="C13" s="34" t="s">
        <v>639</v>
      </c>
    </row>
    <row r="14" spans="1:3" x14ac:dyDescent="0.25">
      <c r="C14" t="s">
        <v>283</v>
      </c>
    </row>
    <row r="15" spans="1:3" x14ac:dyDescent="0.25">
      <c r="C15" t="s">
        <v>395</v>
      </c>
    </row>
    <row r="16" spans="1:3" x14ac:dyDescent="0.25">
      <c r="A16" s="4">
        <v>41533</v>
      </c>
      <c r="B16" s="2">
        <v>788.83</v>
      </c>
      <c r="C16" t="s">
        <v>302</v>
      </c>
    </row>
    <row r="17" spans="1:3" x14ac:dyDescent="0.25">
      <c r="C17" t="s">
        <v>303</v>
      </c>
    </row>
    <row r="18" spans="1:3" x14ac:dyDescent="0.25">
      <c r="C18" t="s">
        <v>304</v>
      </c>
    </row>
    <row r="19" spans="1:3" x14ac:dyDescent="0.25">
      <c r="C19" t="s">
        <v>305</v>
      </c>
    </row>
    <row r="20" spans="1:3" x14ac:dyDescent="0.25">
      <c r="C20" t="s">
        <v>306</v>
      </c>
    </row>
    <row r="21" spans="1:3" x14ac:dyDescent="0.25">
      <c r="C21" t="s">
        <v>307</v>
      </c>
    </row>
    <row r="22" spans="1:3" x14ac:dyDescent="0.25">
      <c r="A22" s="4">
        <v>41577</v>
      </c>
      <c r="B22" s="2">
        <v>1464.27</v>
      </c>
      <c r="C22" t="s">
        <v>621</v>
      </c>
    </row>
    <row r="23" spans="1:3" x14ac:dyDescent="0.25">
      <c r="C23" t="s">
        <v>303</v>
      </c>
    </row>
    <row r="24" spans="1:3" x14ac:dyDescent="0.25">
      <c r="C24" t="s">
        <v>622</v>
      </c>
    </row>
    <row r="25" spans="1:3" x14ac:dyDescent="0.25">
      <c r="C25" t="s">
        <v>623</v>
      </c>
    </row>
    <row r="26" spans="1:3" x14ac:dyDescent="0.25">
      <c r="C26" t="s">
        <v>624</v>
      </c>
    </row>
    <row r="27" spans="1:3" x14ac:dyDescent="0.25">
      <c r="C27" t="s">
        <v>747</v>
      </c>
    </row>
    <row r="28" spans="1:3" x14ac:dyDescent="0.25">
      <c r="A28" s="4">
        <v>41579</v>
      </c>
      <c r="B28" s="2">
        <v>2600</v>
      </c>
      <c r="C28" t="s">
        <v>647</v>
      </c>
    </row>
    <row r="29" spans="1:3" x14ac:dyDescent="0.25">
      <c r="C29" t="s">
        <v>648</v>
      </c>
    </row>
    <row r="30" spans="1:3" x14ac:dyDescent="0.25">
      <c r="C30" t="s">
        <v>649</v>
      </c>
    </row>
    <row r="31" spans="1:3" x14ac:dyDescent="0.25">
      <c r="C31" t="s">
        <v>650</v>
      </c>
    </row>
    <row r="32" spans="1:3" x14ac:dyDescent="0.25">
      <c r="C32" t="s">
        <v>646</v>
      </c>
    </row>
    <row r="33" spans="1:3" x14ac:dyDescent="0.25">
      <c r="A33" s="4">
        <v>41617</v>
      </c>
      <c r="B33" s="2">
        <v>1158.45</v>
      </c>
      <c r="C33" t="s">
        <v>782</v>
      </c>
    </row>
    <row r="34" spans="1:3" x14ac:dyDescent="0.25">
      <c r="C34" t="s">
        <v>783</v>
      </c>
    </row>
    <row r="35" spans="1:3" x14ac:dyDescent="0.25">
      <c r="C35" t="s">
        <v>622</v>
      </c>
    </row>
    <row r="36" spans="1:3" x14ac:dyDescent="0.25">
      <c r="C36" t="s">
        <v>784</v>
      </c>
    </row>
    <row r="37" spans="1:3" x14ac:dyDescent="0.25">
      <c r="C37" t="s">
        <v>792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12" customWidth="1"/>
    <col min="3" max="3" width="33.3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235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Orgs'!B78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SUM(B11:B102)</f>
        <v>250</v>
      </c>
    </row>
    <row r="8" spans="1:3" x14ac:dyDescent="0.25">
      <c r="A8" s="4" t="s">
        <v>4</v>
      </c>
      <c r="B8" s="2">
        <f>SUM(B5+B6-B7)</f>
        <v>250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41858</v>
      </c>
      <c r="B11">
        <v>250</v>
      </c>
      <c r="C11" t="s">
        <v>313</v>
      </c>
    </row>
    <row r="12" spans="1:3" x14ac:dyDescent="0.25">
      <c r="C12" t="s">
        <v>1499</v>
      </c>
    </row>
    <row r="13" spans="1:3" x14ac:dyDescent="0.25">
      <c r="C13" t="s">
        <v>315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136</v>
      </c>
    </row>
    <row r="5" spans="1:3" x14ac:dyDescent="0.25">
      <c r="A5" s="4" t="s">
        <v>1</v>
      </c>
      <c r="B5" s="2">
        <f>'Total Orgs'!B79</f>
        <v>3000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SUM(B11:B107)</f>
        <v>3000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41540</v>
      </c>
      <c r="B11" s="2">
        <v>340.12</v>
      </c>
      <c r="C11" t="s">
        <v>340</v>
      </c>
    </row>
    <row r="12" spans="1:3" x14ac:dyDescent="0.25">
      <c r="C12" t="s">
        <v>341</v>
      </c>
    </row>
    <row r="13" spans="1:3" x14ac:dyDescent="0.25">
      <c r="C13" t="s">
        <v>342</v>
      </c>
    </row>
    <row r="14" spans="1:3" x14ac:dyDescent="0.25">
      <c r="C14" t="s">
        <v>272</v>
      </c>
    </row>
    <row r="15" spans="1:3" x14ac:dyDescent="0.25">
      <c r="C15" t="s">
        <v>343</v>
      </c>
    </row>
    <row r="16" spans="1:3" x14ac:dyDescent="0.25">
      <c r="C16" t="s">
        <v>576</v>
      </c>
    </row>
    <row r="17" spans="1:3" x14ac:dyDescent="0.25">
      <c r="A17" s="4">
        <v>41661</v>
      </c>
      <c r="B17" s="2">
        <v>491.24</v>
      </c>
      <c r="C17" t="s">
        <v>823</v>
      </c>
    </row>
    <row r="18" spans="1:3" x14ac:dyDescent="0.25">
      <c r="C18" t="s">
        <v>787</v>
      </c>
    </row>
    <row r="19" spans="1:3" x14ac:dyDescent="0.25">
      <c r="C19" t="s">
        <v>824</v>
      </c>
    </row>
    <row r="20" spans="1:3" x14ac:dyDescent="0.25">
      <c r="C20" t="s">
        <v>825</v>
      </c>
    </row>
    <row r="21" spans="1:3" x14ac:dyDescent="0.25">
      <c r="C21" t="s">
        <v>991</v>
      </c>
    </row>
    <row r="22" spans="1:3" x14ac:dyDescent="0.25">
      <c r="A22" s="4">
        <v>41683</v>
      </c>
      <c r="B22" s="2">
        <v>460.32</v>
      </c>
      <c r="C22" t="s">
        <v>929</v>
      </c>
    </row>
    <row r="23" spans="1:3" x14ac:dyDescent="0.25">
      <c r="C23" t="s">
        <v>839</v>
      </c>
    </row>
    <row r="24" spans="1:3" x14ac:dyDescent="0.25">
      <c r="C24" t="s">
        <v>878</v>
      </c>
    </row>
    <row r="25" spans="1:3" x14ac:dyDescent="0.25">
      <c r="C25" t="s">
        <v>930</v>
      </c>
    </row>
    <row r="26" spans="1:3" x14ac:dyDescent="0.25">
      <c r="C26" t="s">
        <v>1026</v>
      </c>
    </row>
    <row r="27" spans="1:3" x14ac:dyDescent="0.25">
      <c r="A27" s="4">
        <v>41716</v>
      </c>
      <c r="B27" s="2">
        <v>1696.65</v>
      </c>
      <c r="C27" t="s">
        <v>1044</v>
      </c>
    </row>
    <row r="28" spans="1:3" x14ac:dyDescent="0.25">
      <c r="C28" t="s">
        <v>1045</v>
      </c>
    </row>
    <row r="29" spans="1:3" x14ac:dyDescent="0.25">
      <c r="C29" t="s">
        <v>1046</v>
      </c>
    </row>
    <row r="30" spans="1:3" x14ac:dyDescent="0.25">
      <c r="C30" s="18" t="s">
        <v>1079</v>
      </c>
    </row>
    <row r="31" spans="1:3" x14ac:dyDescent="0.25">
      <c r="C31" s="18" t="s">
        <v>1214</v>
      </c>
    </row>
    <row r="32" spans="1:3" x14ac:dyDescent="0.25">
      <c r="A32" s="4">
        <v>41760</v>
      </c>
      <c r="B32" s="17">
        <v>11.67</v>
      </c>
      <c r="C32" s="18" t="s">
        <v>1244</v>
      </c>
    </row>
    <row r="33" spans="3:3" x14ac:dyDescent="0.25">
      <c r="C33" s="18" t="s">
        <v>1245</v>
      </c>
    </row>
    <row r="34" spans="3:3" x14ac:dyDescent="0.25">
      <c r="C34" s="18" t="s">
        <v>1246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.75" x14ac:dyDescent="0.25"/>
  <cols>
    <col min="1" max="1" width="15" customWidth="1"/>
    <col min="3" max="3" width="23.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236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Orgs'!B80</f>
        <v>100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SUM(B11:B106)</f>
        <v>100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41751</v>
      </c>
      <c r="B11">
        <v>74.5</v>
      </c>
      <c r="C11" t="s">
        <v>1442</v>
      </c>
    </row>
    <row r="12" spans="1:3" x14ac:dyDescent="0.25">
      <c r="C12" t="s">
        <v>633</v>
      </c>
    </row>
    <row r="13" spans="1:3" x14ac:dyDescent="0.25">
      <c r="C13" t="s">
        <v>1206</v>
      </c>
    </row>
    <row r="14" spans="1:3" x14ac:dyDescent="0.25">
      <c r="A14" s="4">
        <v>41850</v>
      </c>
      <c r="B14">
        <v>25.5</v>
      </c>
      <c r="C14" t="s">
        <v>1443</v>
      </c>
    </row>
    <row r="15" spans="1:3" x14ac:dyDescent="0.25">
      <c r="C15" t="s">
        <v>633</v>
      </c>
    </row>
    <row r="16" spans="1:3" x14ac:dyDescent="0.25">
      <c r="C16" t="s">
        <v>1444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17</v>
      </c>
    </row>
    <row r="5" spans="1:3" x14ac:dyDescent="0.25">
      <c r="A5" s="4" t="s">
        <v>1</v>
      </c>
      <c r="B5" s="2">
        <f>'Total Orgs'!B11</f>
        <v>150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150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18.5" customWidth="1"/>
    <col min="3" max="3" width="19.37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237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Orgs'!B81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SUM(B11:B106)</f>
        <v>0</v>
      </c>
    </row>
    <row r="8" spans="1:3" x14ac:dyDescent="0.25">
      <c r="A8" s="4" t="s">
        <v>4</v>
      </c>
      <c r="B8" s="2">
        <f>SUM(B5+B6-B7)</f>
        <v>500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201</v>
      </c>
    </row>
    <row r="5" spans="1:3" x14ac:dyDescent="0.25">
      <c r="A5" s="4" t="s">
        <v>1</v>
      </c>
      <c r="B5" s="2">
        <f>'Total Orgs'!B82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183.34</v>
      </c>
    </row>
    <row r="8" spans="1:3" x14ac:dyDescent="0.25">
      <c r="A8" s="4" t="s">
        <v>4</v>
      </c>
      <c r="B8" s="2">
        <f>SUM(B5+B6-B7)</f>
        <v>116.66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41712</v>
      </c>
      <c r="B11" s="2">
        <v>48.5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315</v>
      </c>
    </row>
    <row r="14" spans="1:3" x14ac:dyDescent="0.25">
      <c r="A14" s="4">
        <v>41759</v>
      </c>
      <c r="B14" s="2">
        <v>8.85</v>
      </c>
      <c r="C14" t="s">
        <v>313</v>
      </c>
    </row>
    <row r="15" spans="1:3" x14ac:dyDescent="0.25">
      <c r="C15" t="s">
        <v>314</v>
      </c>
    </row>
    <row r="16" spans="1:3" x14ac:dyDescent="0.25">
      <c r="C16" t="s">
        <v>315</v>
      </c>
    </row>
    <row r="17" spans="1:3" x14ac:dyDescent="0.25">
      <c r="A17" s="4">
        <v>41759</v>
      </c>
      <c r="B17" s="2">
        <v>4.29</v>
      </c>
      <c r="C17" t="s">
        <v>313</v>
      </c>
    </row>
    <row r="18" spans="1:3" x14ac:dyDescent="0.25">
      <c r="C18" t="s">
        <v>314</v>
      </c>
    </row>
    <row r="19" spans="1:3" x14ac:dyDescent="0.25">
      <c r="C19" t="s">
        <v>315</v>
      </c>
    </row>
    <row r="20" spans="1:3" x14ac:dyDescent="0.25">
      <c r="A20" s="4">
        <v>41759</v>
      </c>
      <c r="B20" s="2">
        <v>5.7</v>
      </c>
      <c r="C20" t="s">
        <v>313</v>
      </c>
    </row>
    <row r="21" spans="1:3" x14ac:dyDescent="0.25">
      <c r="C21" t="s">
        <v>314</v>
      </c>
    </row>
    <row r="22" spans="1:3" x14ac:dyDescent="0.25">
      <c r="C22" t="s">
        <v>315</v>
      </c>
    </row>
    <row r="23" spans="1:3" x14ac:dyDescent="0.25">
      <c r="A23" s="4">
        <v>41761</v>
      </c>
      <c r="B23" s="2">
        <v>100</v>
      </c>
      <c r="C23" t="s">
        <v>1247</v>
      </c>
    </row>
    <row r="24" spans="1:3" x14ac:dyDescent="0.25">
      <c r="C24" t="s">
        <v>323</v>
      </c>
    </row>
    <row r="25" spans="1:3" x14ac:dyDescent="0.25">
      <c r="C25" t="s">
        <v>1248</v>
      </c>
    </row>
    <row r="26" spans="1:3" x14ac:dyDescent="0.25">
      <c r="A26" s="4">
        <v>41788</v>
      </c>
      <c r="B26" s="2">
        <v>16</v>
      </c>
      <c r="C26" t="s">
        <v>313</v>
      </c>
    </row>
    <row r="27" spans="1:3" x14ac:dyDescent="0.25">
      <c r="C27" t="s">
        <v>314</v>
      </c>
    </row>
    <row r="28" spans="1:3" x14ac:dyDescent="0.25">
      <c r="C28" t="s">
        <v>315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55</v>
      </c>
    </row>
    <row r="5" spans="1:3" x14ac:dyDescent="0.25">
      <c r="A5" s="4" t="s">
        <v>1</v>
      </c>
      <c r="B5" s="2">
        <f>'Total Orgs'!B83</f>
        <v>9000</v>
      </c>
    </row>
    <row r="6" spans="1:3" x14ac:dyDescent="0.25">
      <c r="A6" s="4" t="s">
        <v>2</v>
      </c>
      <c r="B6" s="2">
        <v>200</v>
      </c>
    </row>
    <row r="7" spans="1:3" x14ac:dyDescent="0.25">
      <c r="A7" s="4" t="s">
        <v>3</v>
      </c>
      <c r="B7" s="2">
        <f>SUM(B11:B100)</f>
        <v>9200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41712</v>
      </c>
      <c r="B11" s="2">
        <v>3800</v>
      </c>
      <c r="C11" t="s">
        <v>1029</v>
      </c>
    </row>
    <row r="12" spans="1:3" x14ac:dyDescent="0.25">
      <c r="C12" t="s">
        <v>323</v>
      </c>
    </row>
    <row r="13" spans="1:3" x14ac:dyDescent="0.25">
      <c r="C13" t="s">
        <v>1030</v>
      </c>
    </row>
    <row r="14" spans="1:3" x14ac:dyDescent="0.25">
      <c r="A14" s="4">
        <v>41712</v>
      </c>
      <c r="B14" s="2">
        <v>2156.27</v>
      </c>
      <c r="C14" t="s">
        <v>1031</v>
      </c>
    </row>
    <row r="15" spans="1:3" x14ac:dyDescent="0.25">
      <c r="C15" t="s">
        <v>787</v>
      </c>
    </row>
    <row r="16" spans="1:3" x14ac:dyDescent="0.25">
      <c r="C16" t="s">
        <v>1000</v>
      </c>
    </row>
    <row r="17" spans="1:3" x14ac:dyDescent="0.25">
      <c r="C17" t="s">
        <v>1032</v>
      </c>
    </row>
    <row r="18" spans="1:3" x14ac:dyDescent="0.25">
      <c r="C18" t="s">
        <v>1214</v>
      </c>
    </row>
    <row r="19" spans="1:3" x14ac:dyDescent="0.25">
      <c r="A19" s="4">
        <v>41774</v>
      </c>
      <c r="B19" s="2">
        <v>2666.51</v>
      </c>
      <c r="C19" t="s">
        <v>1285</v>
      </c>
    </row>
    <row r="20" spans="1:3" x14ac:dyDescent="0.25">
      <c r="C20" t="s">
        <v>1286</v>
      </c>
    </row>
    <row r="21" spans="1:3" x14ac:dyDescent="0.25">
      <c r="C21" t="s">
        <v>1287</v>
      </c>
    </row>
    <row r="22" spans="1:3" x14ac:dyDescent="0.25">
      <c r="C22" t="s">
        <v>633</v>
      </c>
    </row>
    <row r="23" spans="1:3" x14ac:dyDescent="0.25">
      <c r="C23" t="s">
        <v>1288</v>
      </c>
    </row>
    <row r="24" spans="1:3" x14ac:dyDescent="0.25">
      <c r="A24" s="4">
        <v>41793</v>
      </c>
      <c r="B24" s="2">
        <v>577.22</v>
      </c>
      <c r="C24" t="s">
        <v>1323</v>
      </c>
    </row>
    <row r="25" spans="1:3" x14ac:dyDescent="0.25">
      <c r="C25" t="s">
        <v>633</v>
      </c>
    </row>
    <row r="26" spans="1:3" x14ac:dyDescent="0.25">
      <c r="C26" t="s">
        <v>1324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56</v>
      </c>
    </row>
    <row r="5" spans="1:3" x14ac:dyDescent="0.25">
      <c r="A5" s="4" t="s">
        <v>1</v>
      </c>
      <c r="B5" s="2">
        <f>'Total Orgs'!B84</f>
        <v>500</v>
      </c>
    </row>
    <row r="6" spans="1:3" x14ac:dyDescent="0.25">
      <c r="A6" s="4" t="s">
        <v>2</v>
      </c>
    </row>
    <row r="7" spans="1:3" x14ac:dyDescent="0.25">
      <c r="A7" s="4" t="s">
        <v>760</v>
      </c>
      <c r="B7" s="2">
        <v>-166.5</v>
      </c>
      <c r="C7" t="s">
        <v>767</v>
      </c>
    </row>
    <row r="8" spans="1:3" x14ac:dyDescent="0.25">
      <c r="A8" s="4" t="s">
        <v>3</v>
      </c>
      <c r="B8" s="2">
        <f>SUM(B12:B101)</f>
        <v>333.5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41724</v>
      </c>
      <c r="B12" s="2">
        <v>0</v>
      </c>
      <c r="C12" t="s">
        <v>1092</v>
      </c>
    </row>
    <row r="13" spans="1:3" x14ac:dyDescent="0.25">
      <c r="C13" t="s">
        <v>1069</v>
      </c>
    </row>
    <row r="14" spans="1:3" x14ac:dyDescent="0.25">
      <c r="C14" t="s">
        <v>1045</v>
      </c>
    </row>
    <row r="15" spans="1:3" x14ac:dyDescent="0.25">
      <c r="C15" t="s">
        <v>1093</v>
      </c>
    </row>
    <row r="16" spans="1:3" x14ac:dyDescent="0.25">
      <c r="C16" t="s">
        <v>1282</v>
      </c>
    </row>
    <row r="17" spans="1:3" x14ac:dyDescent="0.25">
      <c r="A17" s="4">
        <v>41837</v>
      </c>
      <c r="B17" s="2">
        <v>138.06</v>
      </c>
      <c r="C17" t="s">
        <v>1414</v>
      </c>
    </row>
    <row r="18" spans="1:3" x14ac:dyDescent="0.25">
      <c r="C18" t="s">
        <v>323</v>
      </c>
    </row>
    <row r="19" spans="1:3" x14ac:dyDescent="0.25">
      <c r="C19" t="s">
        <v>1415</v>
      </c>
    </row>
    <row r="20" spans="1:3" x14ac:dyDescent="0.25">
      <c r="A20" s="4">
        <v>41850</v>
      </c>
      <c r="B20" s="2">
        <v>89.75</v>
      </c>
      <c r="C20" t="s">
        <v>1450</v>
      </c>
    </row>
    <row r="21" spans="1:3" x14ac:dyDescent="0.25">
      <c r="C21" t="s">
        <v>323</v>
      </c>
    </row>
    <row r="22" spans="1:3" x14ac:dyDescent="0.25">
      <c r="C22" t="s">
        <v>1451</v>
      </c>
    </row>
    <row r="23" spans="1:3" x14ac:dyDescent="0.25">
      <c r="A23" s="4">
        <v>41863</v>
      </c>
      <c r="B23" s="2">
        <v>105.69</v>
      </c>
      <c r="C23" t="s">
        <v>1450</v>
      </c>
    </row>
    <row r="24" spans="1:3" x14ac:dyDescent="0.25">
      <c r="C24" t="s">
        <v>323</v>
      </c>
    </row>
    <row r="25" spans="1:3" x14ac:dyDescent="0.25">
      <c r="C25" t="s">
        <v>1536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57</v>
      </c>
    </row>
    <row r="5" spans="1:3" x14ac:dyDescent="0.25">
      <c r="A5" s="4" t="s">
        <v>1</v>
      </c>
      <c r="B5" s="2">
        <f>'Total Orgs'!B85</f>
        <v>1850</v>
      </c>
    </row>
    <row r="6" spans="1:3" x14ac:dyDescent="0.25">
      <c r="A6" s="4" t="s">
        <v>2</v>
      </c>
      <c r="B6" s="2">
        <v>462.5</v>
      </c>
    </row>
    <row r="7" spans="1:3" x14ac:dyDescent="0.25">
      <c r="A7" s="4" t="s">
        <v>3</v>
      </c>
      <c r="B7" s="2">
        <f>SUM(B11:B100)</f>
        <v>2312.5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41625</v>
      </c>
      <c r="B11" s="2">
        <v>1271.71</v>
      </c>
      <c r="C11" t="s">
        <v>797</v>
      </c>
    </row>
    <row r="12" spans="1:3" x14ac:dyDescent="0.25">
      <c r="C12" t="s">
        <v>798</v>
      </c>
    </row>
    <row r="13" spans="1:3" x14ac:dyDescent="0.25">
      <c r="C13" t="s">
        <v>318</v>
      </c>
    </row>
    <row r="14" spans="1:3" x14ac:dyDescent="0.25">
      <c r="C14" t="s">
        <v>799</v>
      </c>
    </row>
    <row r="15" spans="1:3" x14ac:dyDescent="0.25">
      <c r="C15" t="s">
        <v>917</v>
      </c>
    </row>
    <row r="16" spans="1:3" x14ac:dyDescent="0.25">
      <c r="A16" s="4">
        <v>41745</v>
      </c>
      <c r="B16" s="2">
        <v>1040.79</v>
      </c>
      <c r="C16" t="s">
        <v>1182</v>
      </c>
    </row>
    <row r="17" spans="3:3" x14ac:dyDescent="0.25">
      <c r="C17" t="s">
        <v>272</v>
      </c>
    </row>
    <row r="18" spans="3:3" x14ac:dyDescent="0.25">
      <c r="C18" t="s">
        <v>1183</v>
      </c>
    </row>
    <row r="19" spans="3:3" x14ac:dyDescent="0.25">
      <c r="C19" t="s">
        <v>1184</v>
      </c>
    </row>
    <row r="20" spans="3:3" x14ac:dyDescent="0.25">
      <c r="C20" t="s">
        <v>1243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58</v>
      </c>
    </row>
    <row r="5" spans="1:3" x14ac:dyDescent="0.25">
      <c r="A5" s="4" t="s">
        <v>1</v>
      </c>
      <c r="B5" s="2">
        <f>'Total Orgs'!B86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.75" x14ac:dyDescent="0.25"/>
  <cols>
    <col min="1" max="1" width="17.75" customWidth="1"/>
    <col min="2" max="2" width="9" style="2"/>
    <col min="3" max="3" width="30.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203</v>
      </c>
    </row>
    <row r="4" spans="1:3" x14ac:dyDescent="0.25">
      <c r="A4" s="4"/>
    </row>
    <row r="5" spans="1:3" x14ac:dyDescent="0.25">
      <c r="A5" s="4" t="s">
        <v>1</v>
      </c>
      <c r="B5" s="2">
        <f>'Total Orgs'!B87</f>
        <v>1030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572</v>
      </c>
    </row>
    <row r="8" spans="1:3" x14ac:dyDescent="0.25">
      <c r="A8" s="4" t="s">
        <v>4</v>
      </c>
      <c r="B8" s="2">
        <f>SUM(B5+B6-B7)</f>
        <v>458</v>
      </c>
    </row>
    <row r="9" spans="1:3" x14ac:dyDescent="0.25">
      <c r="A9" s="4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41681</v>
      </c>
      <c r="B11" s="2">
        <v>572</v>
      </c>
      <c r="C11" t="s">
        <v>885</v>
      </c>
    </row>
    <row r="12" spans="1:3" x14ac:dyDescent="0.25">
      <c r="C12" t="s">
        <v>886</v>
      </c>
    </row>
    <row r="13" spans="1:3" x14ac:dyDescent="0.25">
      <c r="C13" t="s">
        <v>421</v>
      </c>
    </row>
    <row r="14" spans="1:3" x14ac:dyDescent="0.25">
      <c r="C14" t="s">
        <v>920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.75" x14ac:dyDescent="0.25"/>
  <cols>
    <col min="1" max="1" width="17.25" customWidth="1"/>
    <col min="3" max="3" width="13.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204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Orgs'!B86</f>
        <v>300</v>
      </c>
    </row>
    <row r="6" spans="1:3" x14ac:dyDescent="0.25">
      <c r="A6" s="4" t="s">
        <v>2</v>
      </c>
      <c r="B6" s="2"/>
    </row>
    <row r="7" spans="1:3" x14ac:dyDescent="0.25">
      <c r="A7" s="4" t="s">
        <v>760</v>
      </c>
      <c r="B7" s="2">
        <v>-99.9</v>
      </c>
      <c r="C7" t="s">
        <v>767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200.1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Orgs'!B89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41682</v>
      </c>
      <c r="B11" s="2">
        <v>310</v>
      </c>
      <c r="C11" t="s">
        <v>925</v>
      </c>
    </row>
    <row r="12" spans="1:3" x14ac:dyDescent="0.25">
      <c r="C12" t="s">
        <v>323</v>
      </c>
    </row>
    <row r="13" spans="1:3" x14ac:dyDescent="0.25">
      <c r="C13" t="s">
        <v>926</v>
      </c>
    </row>
    <row r="14" spans="1:3" x14ac:dyDescent="0.25">
      <c r="A14" s="4">
        <v>41712</v>
      </c>
      <c r="B14" s="2">
        <v>7.88</v>
      </c>
      <c r="C14" t="s">
        <v>1033</v>
      </c>
    </row>
    <row r="15" spans="1:3" x14ac:dyDescent="0.25">
      <c r="C15" t="s">
        <v>314</v>
      </c>
    </row>
    <row r="16" spans="1:3" x14ac:dyDescent="0.25">
      <c r="C16" t="s">
        <v>315</v>
      </c>
    </row>
    <row r="17" spans="1:3" x14ac:dyDescent="0.25">
      <c r="A17" s="4">
        <v>41712</v>
      </c>
      <c r="B17" s="2">
        <v>82.81</v>
      </c>
      <c r="C17" t="s">
        <v>1033</v>
      </c>
    </row>
    <row r="18" spans="1:3" x14ac:dyDescent="0.25">
      <c r="C18" t="s">
        <v>314</v>
      </c>
    </row>
    <row r="19" spans="1:3" x14ac:dyDescent="0.25">
      <c r="C19" t="s">
        <v>315</v>
      </c>
    </row>
    <row r="20" spans="1:3" x14ac:dyDescent="0.25">
      <c r="A20" s="4">
        <v>41750</v>
      </c>
      <c r="B20" s="2">
        <v>15</v>
      </c>
      <c r="C20" t="s">
        <v>313</v>
      </c>
    </row>
    <row r="21" spans="1:3" x14ac:dyDescent="0.25">
      <c r="C21" t="s">
        <v>347</v>
      </c>
    </row>
    <row r="22" spans="1:3" x14ac:dyDescent="0.25">
      <c r="C22" t="s">
        <v>315</v>
      </c>
    </row>
    <row r="23" spans="1:3" x14ac:dyDescent="0.25">
      <c r="A23" s="4">
        <v>41775</v>
      </c>
      <c r="B23" s="2">
        <v>84.31</v>
      </c>
      <c r="C23" t="s">
        <v>1291</v>
      </c>
    </row>
    <row r="24" spans="1:3" x14ac:dyDescent="0.25">
      <c r="C24" t="s">
        <v>1199</v>
      </c>
    </row>
    <row r="25" spans="1:3" x14ac:dyDescent="0.25">
      <c r="C25" t="s">
        <v>1292</v>
      </c>
    </row>
    <row r="26" spans="1:3" x14ac:dyDescent="0.25">
      <c r="A26" s="4">
        <v>42908</v>
      </c>
      <c r="B26" s="2">
        <v>-84.31</v>
      </c>
      <c r="C26" t="s">
        <v>1555</v>
      </c>
    </row>
    <row r="27" spans="1:3" x14ac:dyDescent="0.25">
      <c r="A27" s="4">
        <v>42908</v>
      </c>
      <c r="B27" s="2">
        <v>84.31</v>
      </c>
      <c r="C27" t="s">
        <v>1556</v>
      </c>
    </row>
    <row r="28" spans="1:3" x14ac:dyDescent="0.25">
      <c r="C28" t="s">
        <v>323</v>
      </c>
    </row>
    <row r="29" spans="1:3" x14ac:dyDescent="0.25">
      <c r="C29" t="s">
        <v>1557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146</v>
      </c>
    </row>
    <row r="5" spans="1:3" x14ac:dyDescent="0.25">
      <c r="A5" s="4" t="s">
        <v>1</v>
      </c>
      <c r="B5" s="2">
        <f>'Total Orgs'!B90</f>
        <v>700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700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181</v>
      </c>
    </row>
    <row r="5" spans="1:3" x14ac:dyDescent="0.25">
      <c r="A5" s="4" t="s">
        <v>1</v>
      </c>
      <c r="B5" s="2">
        <f>'Total Orgs'!B12</f>
        <v>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600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41739</v>
      </c>
      <c r="B11" s="2">
        <v>0</v>
      </c>
      <c r="C11" t="s">
        <v>1136</v>
      </c>
    </row>
    <row r="12" spans="1:3" x14ac:dyDescent="0.25">
      <c r="C12" t="s">
        <v>334</v>
      </c>
    </row>
    <row r="13" spans="1:3" x14ac:dyDescent="0.25">
      <c r="C13" t="s">
        <v>367</v>
      </c>
    </row>
    <row r="14" spans="1:3" x14ac:dyDescent="0.25">
      <c r="C14" t="s">
        <v>1137</v>
      </c>
    </row>
    <row r="15" spans="1:3" x14ac:dyDescent="0.25">
      <c r="C15" t="s">
        <v>1151</v>
      </c>
    </row>
    <row r="16" spans="1:3" x14ac:dyDescent="0.25">
      <c r="C16" t="s">
        <v>1304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60</v>
      </c>
    </row>
    <row r="5" spans="1:3" x14ac:dyDescent="0.25">
      <c r="A5" s="4" t="s">
        <v>1</v>
      </c>
      <c r="B5" s="2">
        <f>'Total Orgs'!B91</f>
        <v>7500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7479.12</v>
      </c>
    </row>
    <row r="8" spans="1:3" x14ac:dyDescent="0.25">
      <c r="A8" s="4" t="s">
        <v>4</v>
      </c>
      <c r="B8" s="2">
        <f>SUM(B5+B6-B7)</f>
        <v>20.880000000000109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41535</v>
      </c>
      <c r="B11" s="2">
        <v>1000</v>
      </c>
      <c r="C11" t="s">
        <v>321</v>
      </c>
    </row>
    <row r="12" spans="1:3" x14ac:dyDescent="0.25">
      <c r="C12" t="s">
        <v>323</v>
      </c>
    </row>
    <row r="13" spans="1:3" x14ac:dyDescent="0.25">
      <c r="C13" t="s">
        <v>322</v>
      </c>
    </row>
    <row r="14" spans="1:3" x14ac:dyDescent="0.25">
      <c r="A14" s="4">
        <v>41568</v>
      </c>
      <c r="B14" s="2">
        <v>1500</v>
      </c>
      <c r="C14" t="s">
        <v>552</v>
      </c>
    </row>
    <row r="15" spans="1:3" x14ac:dyDescent="0.25">
      <c r="C15" t="s">
        <v>323</v>
      </c>
    </row>
    <row r="16" spans="1:3" x14ac:dyDescent="0.25">
      <c r="C16" t="s">
        <v>553</v>
      </c>
    </row>
    <row r="17" spans="1:3" x14ac:dyDescent="0.25">
      <c r="A17" s="4">
        <v>41611</v>
      </c>
      <c r="B17" s="2">
        <v>1000</v>
      </c>
      <c r="C17" t="s">
        <v>758</v>
      </c>
    </row>
    <row r="18" spans="1:3" x14ac:dyDescent="0.25">
      <c r="C18" t="s">
        <v>323</v>
      </c>
    </row>
    <row r="19" spans="1:3" x14ac:dyDescent="0.25">
      <c r="C19" t="s">
        <v>759</v>
      </c>
    </row>
    <row r="20" spans="1:3" x14ac:dyDescent="0.25">
      <c r="A20" s="4">
        <v>41641</v>
      </c>
      <c r="B20" s="2">
        <v>500</v>
      </c>
      <c r="C20" t="s">
        <v>801</v>
      </c>
    </row>
    <row r="21" spans="1:3" x14ac:dyDescent="0.25">
      <c r="C21" t="s">
        <v>323</v>
      </c>
    </row>
    <row r="22" spans="1:3" x14ac:dyDescent="0.25">
      <c r="C22" t="s">
        <v>802</v>
      </c>
    </row>
    <row r="23" spans="1:3" x14ac:dyDescent="0.25">
      <c r="A23" s="4">
        <v>41673</v>
      </c>
      <c r="B23" s="2">
        <v>250</v>
      </c>
      <c r="C23" t="s">
        <v>867</v>
      </c>
    </row>
    <row r="24" spans="1:3" x14ac:dyDescent="0.25">
      <c r="C24" t="s">
        <v>323</v>
      </c>
    </row>
    <row r="25" spans="1:3" x14ac:dyDescent="0.25">
      <c r="C25" t="s">
        <v>868</v>
      </c>
    </row>
    <row r="26" spans="1:3" x14ac:dyDescent="0.25">
      <c r="A26" s="4">
        <v>41673</v>
      </c>
      <c r="B26" s="2">
        <v>1000</v>
      </c>
      <c r="C26" t="s">
        <v>869</v>
      </c>
    </row>
    <row r="27" spans="1:3" x14ac:dyDescent="0.25">
      <c r="C27" t="s">
        <v>323</v>
      </c>
    </row>
    <row r="28" spans="1:3" x14ac:dyDescent="0.25">
      <c r="C28" t="s">
        <v>870</v>
      </c>
    </row>
    <row r="29" spans="1:3" x14ac:dyDescent="0.25">
      <c r="A29" s="4">
        <v>41710</v>
      </c>
      <c r="B29" s="2">
        <v>200</v>
      </c>
      <c r="C29" t="s">
        <v>1005</v>
      </c>
    </row>
    <row r="30" spans="1:3" x14ac:dyDescent="0.25">
      <c r="C30" t="s">
        <v>323</v>
      </c>
    </row>
    <row r="31" spans="1:3" x14ac:dyDescent="0.25">
      <c r="C31" t="s">
        <v>1006</v>
      </c>
    </row>
    <row r="32" spans="1:3" x14ac:dyDescent="0.25">
      <c r="A32" s="4">
        <v>41724</v>
      </c>
      <c r="B32" s="2">
        <v>1400</v>
      </c>
      <c r="C32" t="s">
        <v>1105</v>
      </c>
    </row>
    <row r="33" spans="1:3" x14ac:dyDescent="0.25">
      <c r="C33" t="s">
        <v>323</v>
      </c>
    </row>
    <row r="34" spans="1:3" x14ac:dyDescent="0.25">
      <c r="C34" t="s">
        <v>1106</v>
      </c>
    </row>
    <row r="35" spans="1:3" x14ac:dyDescent="0.25">
      <c r="A35" s="4">
        <v>41796</v>
      </c>
      <c r="B35" s="2">
        <v>355.65</v>
      </c>
      <c r="C35" t="s">
        <v>1332</v>
      </c>
    </row>
    <row r="36" spans="1:3" x14ac:dyDescent="0.25">
      <c r="C36" t="s">
        <v>323</v>
      </c>
    </row>
    <row r="37" spans="1:3" x14ac:dyDescent="0.25">
      <c r="C37" t="s">
        <v>1333</v>
      </c>
    </row>
    <row r="38" spans="1:3" x14ac:dyDescent="0.25">
      <c r="A38" s="4">
        <v>41796</v>
      </c>
      <c r="B38" s="2">
        <v>139.47</v>
      </c>
      <c r="C38" t="s">
        <v>1334</v>
      </c>
    </row>
    <row r="39" spans="1:3" x14ac:dyDescent="0.25">
      <c r="C39" t="s">
        <v>323</v>
      </c>
    </row>
    <row r="40" spans="1:3" x14ac:dyDescent="0.25">
      <c r="C40" t="s">
        <v>1335</v>
      </c>
    </row>
    <row r="41" spans="1:3" x14ac:dyDescent="0.25">
      <c r="A41" s="4">
        <v>41814</v>
      </c>
      <c r="B41" s="2">
        <v>134</v>
      </c>
      <c r="C41" t="s">
        <v>1355</v>
      </c>
    </row>
    <row r="42" spans="1:3" x14ac:dyDescent="0.25">
      <c r="C42" t="s">
        <v>323</v>
      </c>
    </row>
    <row r="43" spans="1:3" x14ac:dyDescent="0.25">
      <c r="C43" t="s">
        <v>1356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Orgs'!B92</f>
        <v>2900</v>
      </c>
    </row>
    <row r="6" spans="1:3" x14ac:dyDescent="0.25">
      <c r="A6" s="4" t="s">
        <v>2</v>
      </c>
      <c r="B6" s="2">
        <v>725</v>
      </c>
    </row>
    <row r="7" spans="1:3" x14ac:dyDescent="0.25">
      <c r="A7" s="4" t="s">
        <v>3</v>
      </c>
      <c r="B7" s="2">
        <f>SUM(B11:B101)</f>
        <v>3625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41666</v>
      </c>
      <c r="B11" s="2">
        <v>24.5</v>
      </c>
      <c r="C11" t="s">
        <v>313</v>
      </c>
    </row>
    <row r="12" spans="1:3" x14ac:dyDescent="0.25">
      <c r="C12" t="s">
        <v>314</v>
      </c>
    </row>
    <row r="13" spans="1:3" x14ac:dyDescent="0.25">
      <c r="C13" t="s">
        <v>315</v>
      </c>
    </row>
    <row r="14" spans="1:3" x14ac:dyDescent="0.25">
      <c r="A14" s="4">
        <v>41729</v>
      </c>
      <c r="B14" s="2">
        <v>1548</v>
      </c>
      <c r="C14" t="s">
        <v>1111</v>
      </c>
    </row>
    <row r="15" spans="1:3" x14ac:dyDescent="0.25">
      <c r="C15" t="s">
        <v>1112</v>
      </c>
    </row>
    <row r="16" spans="1:3" x14ac:dyDescent="0.25">
      <c r="C16" t="s">
        <v>323</v>
      </c>
    </row>
    <row r="17" spans="1:3" x14ac:dyDescent="0.25">
      <c r="C17" t="s">
        <v>1113</v>
      </c>
    </row>
    <row r="18" spans="1:3" x14ac:dyDescent="0.25">
      <c r="A18" s="4">
        <v>41730</v>
      </c>
      <c r="B18" s="2">
        <v>2052.5</v>
      </c>
      <c r="C18" t="s">
        <v>1119</v>
      </c>
    </row>
    <row r="19" spans="1:3" x14ac:dyDescent="0.25">
      <c r="C19" t="s">
        <v>1120</v>
      </c>
    </row>
    <row r="20" spans="1:3" x14ac:dyDescent="0.25">
      <c r="C20" t="s">
        <v>1121</v>
      </c>
    </row>
    <row r="21" spans="1:3" x14ac:dyDescent="0.25">
      <c r="C21" t="s">
        <v>1055</v>
      </c>
    </row>
    <row r="22" spans="1:3" x14ac:dyDescent="0.25">
      <c r="C22" t="s">
        <v>1122</v>
      </c>
    </row>
    <row r="23" spans="1:3" x14ac:dyDescent="0.25">
      <c r="C23" t="s">
        <v>1261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62</v>
      </c>
    </row>
    <row r="5" spans="1:3" x14ac:dyDescent="0.25">
      <c r="A5" s="4" t="s">
        <v>1</v>
      </c>
      <c r="B5" s="2">
        <f>'Total Orgs'!B93</f>
        <v>550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229.62</v>
      </c>
    </row>
    <row r="8" spans="1:3" x14ac:dyDescent="0.25">
      <c r="A8" s="4" t="s">
        <v>4</v>
      </c>
      <c r="B8" s="2">
        <f>SUM(B5+B6-B7)</f>
        <v>320.38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41855</v>
      </c>
      <c r="B11" s="2">
        <v>229.62</v>
      </c>
      <c r="C11" t="s">
        <v>428</v>
      </c>
    </row>
    <row r="12" spans="1:3" x14ac:dyDescent="0.25">
      <c r="C12" t="s">
        <v>421</v>
      </c>
    </row>
    <row r="13" spans="1:3" x14ac:dyDescent="0.25">
      <c r="C13" t="s">
        <v>1461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63</v>
      </c>
    </row>
    <row r="5" spans="1:3" x14ac:dyDescent="0.25">
      <c r="A5" s="4" t="s">
        <v>1</v>
      </c>
      <c r="B5" s="2">
        <f>'Total Orgs'!B94</f>
        <v>10900</v>
      </c>
    </row>
    <row r="6" spans="1:3" x14ac:dyDescent="0.25">
      <c r="A6" s="4" t="s">
        <v>2</v>
      </c>
      <c r="B6" s="2">
        <v>2725</v>
      </c>
    </row>
    <row r="7" spans="1:3" x14ac:dyDescent="0.25">
      <c r="A7" s="4" t="s">
        <v>3</v>
      </c>
      <c r="B7" s="2">
        <f>SUM(B11:B102)</f>
        <v>13351.16</v>
      </c>
    </row>
    <row r="8" spans="1:3" x14ac:dyDescent="0.25">
      <c r="A8" s="4" t="s">
        <v>4</v>
      </c>
      <c r="B8" s="2">
        <f>SUM(B5+B6-B7)</f>
        <v>273.84000000000015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41535</v>
      </c>
      <c r="B11" s="2">
        <v>545</v>
      </c>
      <c r="C11" t="s">
        <v>326</v>
      </c>
    </row>
    <row r="12" spans="1:3" x14ac:dyDescent="0.25">
      <c r="C12" t="s">
        <v>323</v>
      </c>
    </row>
    <row r="13" spans="1:3" x14ac:dyDescent="0.25">
      <c r="C13" t="s">
        <v>327</v>
      </c>
    </row>
    <row r="14" spans="1:3" x14ac:dyDescent="0.25">
      <c r="A14" s="4">
        <v>41556</v>
      </c>
      <c r="B14" s="2">
        <v>3641.17</v>
      </c>
      <c r="C14" t="s">
        <v>365</v>
      </c>
    </row>
    <row r="15" spans="1:3" x14ac:dyDescent="0.25">
      <c r="C15" t="s">
        <v>366</v>
      </c>
    </row>
    <row r="16" spans="1:3" x14ac:dyDescent="0.25">
      <c r="C16" t="s">
        <v>367</v>
      </c>
    </row>
    <row r="17" spans="1:3" x14ac:dyDescent="0.25">
      <c r="C17" t="s">
        <v>368</v>
      </c>
    </row>
    <row r="18" spans="1:3" x14ac:dyDescent="0.25">
      <c r="C18" t="s">
        <v>369</v>
      </c>
    </row>
    <row r="19" spans="1:3" x14ac:dyDescent="0.25">
      <c r="C19" t="s">
        <v>726</v>
      </c>
    </row>
    <row r="20" spans="1:3" x14ac:dyDescent="0.25">
      <c r="A20" s="4">
        <v>41586</v>
      </c>
      <c r="B20" s="2">
        <v>5528.97</v>
      </c>
      <c r="C20" t="s">
        <v>829</v>
      </c>
    </row>
    <row r="21" spans="1:3" x14ac:dyDescent="0.25">
      <c r="C21" t="s">
        <v>661</v>
      </c>
    </row>
    <row r="22" spans="1:3" x14ac:dyDescent="0.25">
      <c r="C22" t="s">
        <v>660</v>
      </c>
    </row>
    <row r="23" spans="1:3" x14ac:dyDescent="0.25">
      <c r="C23" t="s">
        <v>662</v>
      </c>
    </row>
    <row r="24" spans="1:3" x14ac:dyDescent="0.25">
      <c r="C24" t="s">
        <v>830</v>
      </c>
    </row>
    <row r="25" spans="1:3" x14ac:dyDescent="0.25">
      <c r="A25" s="4">
        <v>41667</v>
      </c>
      <c r="B25" s="2">
        <v>1184.8599999999999</v>
      </c>
      <c r="C25" t="s">
        <v>834</v>
      </c>
    </row>
    <row r="26" spans="1:3" x14ac:dyDescent="0.25">
      <c r="C26" t="s">
        <v>366</v>
      </c>
    </row>
    <row r="27" spans="1:3" x14ac:dyDescent="0.25">
      <c r="C27" t="s">
        <v>835</v>
      </c>
    </row>
    <row r="28" spans="1:3" x14ac:dyDescent="0.25">
      <c r="C28" t="s">
        <v>367</v>
      </c>
    </row>
    <row r="29" spans="1:3" x14ac:dyDescent="0.25">
      <c r="C29" t="s">
        <v>836</v>
      </c>
    </row>
    <row r="30" spans="1:3" x14ac:dyDescent="0.25">
      <c r="C30" t="s">
        <v>970</v>
      </c>
    </row>
    <row r="31" spans="1:3" x14ac:dyDescent="0.25">
      <c r="A31" s="4">
        <v>41716</v>
      </c>
      <c r="B31" s="2">
        <v>1851.16</v>
      </c>
      <c r="C31" t="s">
        <v>1068</v>
      </c>
    </row>
    <row r="32" spans="1:3" x14ac:dyDescent="0.25">
      <c r="C32" t="s">
        <v>404</v>
      </c>
    </row>
    <row r="33" spans="1:3" x14ac:dyDescent="0.25">
      <c r="C33" t="s">
        <v>1069</v>
      </c>
    </row>
    <row r="34" spans="1:3" x14ac:dyDescent="0.25">
      <c r="C34" t="s">
        <v>1070</v>
      </c>
    </row>
    <row r="35" spans="1:3" x14ac:dyDescent="0.25">
      <c r="C35" t="s">
        <v>1185</v>
      </c>
    </row>
    <row r="36" spans="1:3" x14ac:dyDescent="0.25">
      <c r="A36" s="4">
        <v>41758</v>
      </c>
      <c r="B36" s="2">
        <v>600</v>
      </c>
      <c r="C36" t="s">
        <v>1222</v>
      </c>
    </row>
    <row r="37" spans="1:3" x14ac:dyDescent="0.25">
      <c r="C37" t="s">
        <v>1223</v>
      </c>
    </row>
    <row r="38" spans="1:3" x14ac:dyDescent="0.25">
      <c r="C38" t="s">
        <v>323</v>
      </c>
    </row>
    <row r="39" spans="1:3" x14ac:dyDescent="0.25">
      <c r="C39" t="s">
        <v>1224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64</v>
      </c>
    </row>
    <row r="5" spans="1:3" x14ac:dyDescent="0.25">
      <c r="A5" s="4" t="s">
        <v>1</v>
      </c>
      <c r="B5" s="2">
        <f>'Total Orgs'!B95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41759</v>
      </c>
      <c r="B11" s="2">
        <v>400</v>
      </c>
      <c r="C11" t="s">
        <v>1239</v>
      </c>
    </row>
    <row r="12" spans="1:3" x14ac:dyDescent="0.25">
      <c r="C12" t="s">
        <v>1240</v>
      </c>
    </row>
    <row r="13" spans="1:3" x14ac:dyDescent="0.25">
      <c r="C13" t="s">
        <v>1241</v>
      </c>
    </row>
    <row r="14" spans="1:3" x14ac:dyDescent="0.25">
      <c r="C14" t="s">
        <v>1523</v>
      </c>
    </row>
    <row r="15" spans="1:3" x14ac:dyDescent="0.25">
      <c r="C15" t="s">
        <v>1524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13.75" customWidth="1"/>
    <col min="3" max="3" width="23.25" customWidth="1"/>
  </cols>
  <sheetData>
    <row r="1" spans="1:3" x14ac:dyDescent="0.25">
      <c r="A1" s="5" t="s">
        <v>0</v>
      </c>
      <c r="B1" s="2"/>
      <c r="C1" s="1" t="str">
        <f>'Total Orgs'!A1</f>
        <v>Budget 2013-14</v>
      </c>
    </row>
    <row r="2" spans="1:3" x14ac:dyDescent="0.25">
      <c r="A2" s="5"/>
      <c r="B2" s="2"/>
    </row>
    <row r="3" spans="1:3" x14ac:dyDescent="0.25">
      <c r="A3" s="6" t="s">
        <v>238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Orgs'!B96</f>
        <v>250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250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41857</v>
      </c>
      <c r="B11">
        <v>250</v>
      </c>
      <c r="C11" t="s">
        <v>1494</v>
      </c>
    </row>
    <row r="12" spans="1:3" x14ac:dyDescent="0.25">
      <c r="C12" t="s">
        <v>633</v>
      </c>
    </row>
    <row r="13" spans="1:3" x14ac:dyDescent="0.25">
      <c r="C13" t="s">
        <v>1496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65</v>
      </c>
    </row>
    <row r="5" spans="1:3" x14ac:dyDescent="0.25">
      <c r="A5" s="4" t="s">
        <v>1</v>
      </c>
      <c r="B5" s="2">
        <f>'Total Orgs'!B97</f>
        <v>1200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1200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41789</v>
      </c>
      <c r="B11" s="2">
        <v>442.59</v>
      </c>
      <c r="C11" t="s">
        <v>1318</v>
      </c>
    </row>
    <row r="12" spans="1:3" x14ac:dyDescent="0.25">
      <c r="C12" t="s">
        <v>367</v>
      </c>
    </row>
    <row r="13" spans="1:3" x14ac:dyDescent="0.25">
      <c r="C13" t="s">
        <v>1319</v>
      </c>
    </row>
    <row r="14" spans="1:3" x14ac:dyDescent="0.25">
      <c r="C14" t="s">
        <v>1320</v>
      </c>
    </row>
    <row r="15" spans="1:3" x14ac:dyDescent="0.25">
      <c r="C15" t="s">
        <v>1351</v>
      </c>
    </row>
    <row r="16" spans="1:3" x14ac:dyDescent="0.25">
      <c r="A16" s="4">
        <v>41823</v>
      </c>
      <c r="B16" s="2">
        <v>757.41</v>
      </c>
      <c r="C16" t="s">
        <v>1367</v>
      </c>
    </row>
    <row r="17" spans="3:3" x14ac:dyDescent="0.25">
      <c r="C17" t="s">
        <v>1368</v>
      </c>
    </row>
    <row r="18" spans="3:3" x14ac:dyDescent="0.25">
      <c r="C18" t="s">
        <v>1369</v>
      </c>
    </row>
    <row r="19" spans="3:3" x14ac:dyDescent="0.25">
      <c r="C19" t="s">
        <v>1370</v>
      </c>
    </row>
    <row r="20" spans="3:3" x14ac:dyDescent="0.25">
      <c r="C20" t="s">
        <v>1424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66</v>
      </c>
    </row>
    <row r="5" spans="1:3" x14ac:dyDescent="0.25">
      <c r="A5" s="4" t="s">
        <v>1</v>
      </c>
      <c r="B5" s="2">
        <f>'Total Orgs'!B98</f>
        <v>12100</v>
      </c>
    </row>
    <row r="6" spans="1:3" x14ac:dyDescent="0.25">
      <c r="A6" s="4" t="s">
        <v>2</v>
      </c>
      <c r="B6" s="2">
        <v>3025</v>
      </c>
    </row>
    <row r="7" spans="1:3" x14ac:dyDescent="0.25">
      <c r="A7" s="4" t="s">
        <v>3</v>
      </c>
      <c r="B7" s="2">
        <f>SUM(B11:B120)</f>
        <v>15125</v>
      </c>
    </row>
    <row r="8" spans="1:3" x14ac:dyDescent="0.25">
      <c r="A8" s="16" t="s">
        <v>4</v>
      </c>
      <c r="B8" s="17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41526</v>
      </c>
      <c r="B11" s="2">
        <v>2582.87</v>
      </c>
      <c r="C11" t="s">
        <v>266</v>
      </c>
    </row>
    <row r="12" spans="1:3" x14ac:dyDescent="0.25">
      <c r="C12" t="s">
        <v>320</v>
      </c>
    </row>
    <row r="13" spans="1:3" x14ac:dyDescent="0.25">
      <c r="C13" t="s">
        <v>267</v>
      </c>
    </row>
    <row r="14" spans="1:3" x14ac:dyDescent="0.25">
      <c r="C14" t="s">
        <v>268</v>
      </c>
    </row>
    <row r="15" spans="1:3" x14ac:dyDescent="0.25">
      <c r="C15" t="s">
        <v>345</v>
      </c>
    </row>
    <row r="16" spans="1:3" x14ac:dyDescent="0.25">
      <c r="A16" s="4">
        <v>41526</v>
      </c>
      <c r="B16" s="2">
        <v>609.55999999999995</v>
      </c>
      <c r="C16" t="s">
        <v>278</v>
      </c>
    </row>
    <row r="17" spans="1:3" x14ac:dyDescent="0.25">
      <c r="C17" t="s">
        <v>277</v>
      </c>
    </row>
    <row r="18" spans="1:3" x14ac:dyDescent="0.25">
      <c r="C18" t="s">
        <v>279</v>
      </c>
    </row>
    <row r="19" spans="1:3" x14ac:dyDescent="0.25">
      <c r="C19" t="s">
        <v>280</v>
      </c>
    </row>
    <row r="20" spans="1:3" x14ac:dyDescent="0.25">
      <c r="C20" t="s">
        <v>281</v>
      </c>
    </row>
    <row r="21" spans="1:3" x14ac:dyDescent="0.25">
      <c r="C21" t="s">
        <v>356</v>
      </c>
    </row>
    <row r="22" spans="1:3" x14ac:dyDescent="0.25">
      <c r="A22" s="4">
        <v>41526</v>
      </c>
      <c r="B22" s="23" t="s">
        <v>716</v>
      </c>
      <c r="C22" t="s">
        <v>284</v>
      </c>
    </row>
    <row r="23" spans="1:3" x14ac:dyDescent="0.25">
      <c r="C23" t="s">
        <v>285</v>
      </c>
    </row>
    <row r="24" spans="1:3" x14ac:dyDescent="0.25">
      <c r="C24" t="s">
        <v>714</v>
      </c>
    </row>
    <row r="25" spans="1:3" x14ac:dyDescent="0.25">
      <c r="C25" t="s">
        <v>286</v>
      </c>
    </row>
    <row r="26" spans="1:3" x14ac:dyDescent="0.25">
      <c r="C26" t="s">
        <v>287</v>
      </c>
    </row>
    <row r="27" spans="1:3" x14ac:dyDescent="0.25">
      <c r="C27" t="s">
        <v>720</v>
      </c>
    </row>
    <row r="28" spans="1:3" x14ac:dyDescent="0.25">
      <c r="A28" s="4">
        <v>41526</v>
      </c>
      <c r="B28" s="23" t="s">
        <v>716</v>
      </c>
      <c r="C28" t="s">
        <v>288</v>
      </c>
    </row>
    <row r="29" spans="1:3" x14ac:dyDescent="0.25">
      <c r="C29" t="s">
        <v>289</v>
      </c>
    </row>
    <row r="30" spans="1:3" x14ac:dyDescent="0.25">
      <c r="C30" t="s">
        <v>713</v>
      </c>
    </row>
    <row r="31" spans="1:3" x14ac:dyDescent="0.25">
      <c r="C31" t="s">
        <v>290</v>
      </c>
    </row>
    <row r="32" spans="1:3" x14ac:dyDescent="0.25">
      <c r="C32" t="s">
        <v>291</v>
      </c>
    </row>
    <row r="33" spans="1:16384" x14ac:dyDescent="0.25">
      <c r="C33" t="s">
        <v>720</v>
      </c>
    </row>
    <row r="34" spans="1:16384" x14ac:dyDescent="0.25">
      <c r="A34" s="4">
        <v>41526</v>
      </c>
      <c r="B34" s="23" t="s">
        <v>716</v>
      </c>
      <c r="C34" t="s">
        <v>292</v>
      </c>
    </row>
    <row r="35" spans="1:16384" x14ac:dyDescent="0.25">
      <c r="C35" t="s">
        <v>293</v>
      </c>
    </row>
    <row r="36" spans="1:16384" x14ac:dyDescent="0.25">
      <c r="C36" t="s">
        <v>715</v>
      </c>
    </row>
    <row r="37" spans="1:16384" x14ac:dyDescent="0.25">
      <c r="C37" t="s">
        <v>294</v>
      </c>
    </row>
    <row r="38" spans="1:16384" x14ac:dyDescent="0.25">
      <c r="C38" t="s">
        <v>295</v>
      </c>
    </row>
    <row r="39" spans="1:16384" x14ac:dyDescent="0.25">
      <c r="A39" s="2"/>
      <c r="C39" t="s">
        <v>720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  <c r="WTI39" s="2"/>
      <c r="WTJ39" s="2"/>
      <c r="WTK39" s="2"/>
      <c r="WTL39" s="2"/>
      <c r="WTM39" s="2"/>
      <c r="WTN39" s="2"/>
      <c r="WTO39" s="2"/>
      <c r="WTP39" s="2"/>
      <c r="WTQ39" s="2"/>
      <c r="WTR39" s="2"/>
      <c r="WTS39" s="2"/>
      <c r="WTT39" s="2"/>
      <c r="WTU39" s="2"/>
      <c r="WTV39" s="2"/>
      <c r="WTW39" s="2"/>
      <c r="WTX39" s="2"/>
      <c r="WTY39" s="2"/>
      <c r="WTZ39" s="2"/>
      <c r="WUA39" s="2"/>
      <c r="WUB39" s="2"/>
      <c r="WUC39" s="2"/>
      <c r="WUD39" s="2"/>
      <c r="WUE39" s="2"/>
      <c r="WUF39" s="2"/>
      <c r="WUG39" s="2"/>
      <c r="WUH39" s="2"/>
      <c r="WUI39" s="2"/>
      <c r="WUJ39" s="2"/>
      <c r="WUK39" s="2"/>
      <c r="WUL39" s="2"/>
      <c r="WUM39" s="2"/>
      <c r="WUN39" s="2"/>
      <c r="WUO39" s="2"/>
      <c r="WUP39" s="2"/>
      <c r="WUQ39" s="2"/>
      <c r="WUR39" s="2"/>
      <c r="WUS39" s="2"/>
      <c r="WUT39" s="2"/>
      <c r="WUU39" s="2"/>
      <c r="WUV39" s="2"/>
      <c r="WUW39" s="2"/>
      <c r="WUX39" s="2"/>
      <c r="WUY39" s="2"/>
      <c r="WUZ39" s="2"/>
      <c r="WVA39" s="2"/>
      <c r="WVB39" s="2"/>
      <c r="WVC39" s="2"/>
      <c r="WVD39" s="2"/>
      <c r="WVE39" s="2"/>
      <c r="WVF39" s="2"/>
      <c r="WVG39" s="2"/>
      <c r="WVH39" s="2"/>
      <c r="WVI39" s="2"/>
      <c r="WVJ39" s="2"/>
      <c r="WVK39" s="2"/>
      <c r="WVL39" s="2"/>
      <c r="WVM39" s="2"/>
      <c r="WVN39" s="2"/>
      <c r="WVO39" s="2"/>
      <c r="WVP39" s="2"/>
      <c r="WVQ39" s="2"/>
      <c r="WVR39" s="2"/>
      <c r="WVS39" s="2"/>
      <c r="WVT39" s="2"/>
      <c r="WVU39" s="2"/>
      <c r="WVV39" s="2"/>
      <c r="WVW39" s="2"/>
      <c r="WVX39" s="2"/>
      <c r="WVY39" s="2"/>
      <c r="WVZ39" s="2"/>
      <c r="WWA39" s="2"/>
      <c r="WWB39" s="2"/>
      <c r="WWC39" s="2"/>
      <c r="WWD39" s="2"/>
      <c r="WWE39" s="2"/>
      <c r="WWF39" s="2"/>
      <c r="WWG39" s="2"/>
      <c r="WWH39" s="2"/>
      <c r="WWI39" s="2"/>
      <c r="WWJ39" s="2"/>
      <c r="WWK39" s="2"/>
      <c r="WWL39" s="2"/>
      <c r="WWM39" s="2"/>
      <c r="WWN39" s="2"/>
      <c r="WWO39" s="2"/>
      <c r="WWP39" s="2"/>
      <c r="WWQ39" s="2"/>
      <c r="WWR39" s="2"/>
      <c r="WWS39" s="2"/>
      <c r="WWT39" s="2"/>
      <c r="WWU39" s="2"/>
      <c r="WWV39" s="2"/>
      <c r="WWW39" s="2"/>
      <c r="WWX39" s="2"/>
      <c r="WWY39" s="2"/>
      <c r="WWZ39" s="2"/>
      <c r="WXA39" s="2"/>
      <c r="WXB39" s="2"/>
      <c r="WXC39" s="2"/>
      <c r="WXD39" s="2"/>
      <c r="WXE39" s="2"/>
      <c r="WXF39" s="2"/>
      <c r="WXG39" s="2"/>
      <c r="WXH39" s="2"/>
      <c r="WXI39" s="2"/>
      <c r="WXJ39" s="2"/>
      <c r="WXK39" s="2"/>
      <c r="WXL39" s="2"/>
      <c r="WXM39" s="2"/>
      <c r="WXN39" s="2"/>
      <c r="WXO39" s="2"/>
      <c r="WXP39" s="2"/>
      <c r="WXQ39" s="2"/>
      <c r="WXR39" s="2"/>
      <c r="WXS39" s="2"/>
      <c r="WXT39" s="2"/>
      <c r="WXU39" s="2"/>
      <c r="WXV39" s="2"/>
      <c r="WXW39" s="2"/>
      <c r="WXX39" s="2"/>
      <c r="WXY39" s="2"/>
      <c r="WXZ39" s="2"/>
      <c r="WYA39" s="2"/>
      <c r="WYB39" s="2"/>
      <c r="WYC39" s="2"/>
      <c r="WYD39" s="2"/>
      <c r="WYE39" s="2"/>
      <c r="WYF39" s="2"/>
      <c r="WYG39" s="2"/>
      <c r="WYH39" s="2"/>
      <c r="WYI39" s="2"/>
      <c r="WYJ39" s="2"/>
      <c r="WYK39" s="2"/>
      <c r="WYL39" s="2"/>
      <c r="WYM39" s="2"/>
      <c r="WYN39" s="2"/>
      <c r="WYO39" s="2"/>
      <c r="WYP39" s="2"/>
      <c r="WYQ39" s="2"/>
      <c r="WYR39" s="2"/>
      <c r="WYS39" s="2"/>
      <c r="WYT39" s="2"/>
      <c r="WYU39" s="2"/>
      <c r="WYV39" s="2"/>
      <c r="WYW39" s="2"/>
      <c r="WYX39" s="2"/>
      <c r="WYY39" s="2"/>
      <c r="WYZ39" s="2"/>
      <c r="WZA39" s="2"/>
      <c r="WZB39" s="2"/>
      <c r="WZC39" s="2"/>
      <c r="WZD39" s="2"/>
      <c r="WZE39" s="2"/>
      <c r="WZF39" s="2"/>
      <c r="WZG39" s="2"/>
      <c r="WZH39" s="2"/>
      <c r="WZI39" s="2"/>
      <c r="WZJ39" s="2"/>
      <c r="WZK39" s="2"/>
      <c r="WZL39" s="2"/>
      <c r="WZM39" s="2"/>
      <c r="WZN39" s="2"/>
      <c r="WZO39" s="2"/>
      <c r="WZP39" s="2"/>
      <c r="WZQ39" s="2"/>
      <c r="WZR39" s="2"/>
      <c r="WZS39" s="2"/>
      <c r="WZT39" s="2"/>
      <c r="WZU39" s="2"/>
      <c r="WZV39" s="2"/>
      <c r="WZW39" s="2"/>
      <c r="WZX39" s="2"/>
      <c r="WZY39" s="2"/>
      <c r="WZZ39" s="2"/>
      <c r="XAA39" s="2"/>
      <c r="XAB39" s="2"/>
      <c r="XAC39" s="2"/>
      <c r="XAD39" s="2"/>
      <c r="XAE39" s="2"/>
      <c r="XAF39" s="2"/>
      <c r="XAG39" s="2"/>
      <c r="XAH39" s="2"/>
      <c r="XAI39" s="2"/>
      <c r="XAJ39" s="2"/>
      <c r="XAK39" s="2"/>
      <c r="XAL39" s="2"/>
      <c r="XAM39" s="2"/>
      <c r="XAN39" s="2"/>
      <c r="XAO39" s="2"/>
      <c r="XAP39" s="2"/>
      <c r="XAQ39" s="2"/>
      <c r="XAR39" s="2"/>
      <c r="XAS39" s="2"/>
      <c r="XAT39" s="2"/>
      <c r="XAU39" s="2"/>
      <c r="XAV39" s="2"/>
      <c r="XAW39" s="2"/>
      <c r="XAX39" s="2"/>
      <c r="XAY39" s="2"/>
      <c r="XAZ39" s="2"/>
      <c r="XBA39" s="2"/>
      <c r="XBB39" s="2"/>
      <c r="XBC39" s="2"/>
      <c r="XBD39" s="2"/>
      <c r="XBE39" s="2"/>
      <c r="XBF39" s="2"/>
      <c r="XBG39" s="2"/>
      <c r="XBH39" s="2"/>
      <c r="XBI39" s="2"/>
      <c r="XBJ39" s="2"/>
      <c r="XBK39" s="2"/>
      <c r="XBL39" s="2"/>
      <c r="XBM39" s="2"/>
      <c r="XBN39" s="2"/>
      <c r="XBO39" s="2"/>
      <c r="XBP39" s="2"/>
      <c r="XBQ39" s="2"/>
      <c r="XBR39" s="2"/>
      <c r="XBS39" s="2"/>
      <c r="XBT39" s="2"/>
      <c r="XBU39" s="2"/>
      <c r="XBV39" s="2"/>
      <c r="XBW39" s="2"/>
      <c r="XBX39" s="2"/>
      <c r="XBY39" s="2"/>
      <c r="XBZ39" s="2"/>
      <c r="XCA39" s="2"/>
      <c r="XCB39" s="2"/>
      <c r="XCC39" s="2"/>
      <c r="XCD39" s="2"/>
      <c r="XCE39" s="2"/>
      <c r="XCF39" s="2"/>
      <c r="XCG39" s="2"/>
      <c r="XCH39" s="2"/>
      <c r="XCI39" s="2"/>
      <c r="XCJ39" s="2"/>
      <c r="XCK39" s="2"/>
      <c r="XCL39" s="2"/>
      <c r="XCM39" s="2"/>
      <c r="XCN39" s="2"/>
      <c r="XCO39" s="2"/>
      <c r="XCP39" s="2"/>
      <c r="XCQ39" s="2"/>
      <c r="XCR39" s="2"/>
      <c r="XCS39" s="2"/>
      <c r="XCT39" s="2"/>
      <c r="XCU39" s="2"/>
      <c r="XCV39" s="2"/>
      <c r="XCW39" s="2"/>
      <c r="XCX39" s="2"/>
      <c r="XCY39" s="2"/>
      <c r="XCZ39" s="2"/>
      <c r="XDA39" s="2"/>
      <c r="XDB39" s="2"/>
      <c r="XDC39" s="2"/>
      <c r="XDD39" s="2"/>
      <c r="XDE39" s="2"/>
      <c r="XDF39" s="2"/>
      <c r="XDG39" s="2"/>
      <c r="XDH39" s="2"/>
      <c r="XDI39" s="2"/>
      <c r="XDJ39" s="2"/>
      <c r="XDK39" s="2"/>
      <c r="XDL39" s="2"/>
      <c r="XDM39" s="2"/>
      <c r="XDN39" s="2"/>
      <c r="XDO39" s="2"/>
      <c r="XDP39" s="2"/>
      <c r="XDQ39" s="2"/>
      <c r="XDR39" s="2"/>
      <c r="XDS39" s="2"/>
      <c r="XDT39" s="2"/>
      <c r="XDU39" s="2"/>
      <c r="XDV39" s="2"/>
      <c r="XDW39" s="2"/>
      <c r="XDX39" s="2"/>
      <c r="XDY39" s="2"/>
      <c r="XDZ39" s="2"/>
      <c r="XEA39" s="2"/>
      <c r="XEB39" s="2"/>
      <c r="XEC39" s="2"/>
      <c r="XED39" s="2"/>
      <c r="XEE39" s="2"/>
      <c r="XEF39" s="2"/>
      <c r="XEG39" s="2"/>
      <c r="XEH39" s="2"/>
      <c r="XEI39" s="2"/>
      <c r="XEJ39" s="2"/>
      <c r="XEK39" s="2"/>
      <c r="XEL39" s="2"/>
      <c r="XEM39" s="2"/>
      <c r="XEN39" s="2"/>
      <c r="XEO39" s="2"/>
      <c r="XEP39" s="2"/>
      <c r="XEQ39" s="2"/>
      <c r="XER39" s="2"/>
      <c r="XES39" s="2"/>
      <c r="XET39" s="2"/>
      <c r="XEU39" s="2"/>
      <c r="XEV39" s="2"/>
      <c r="XEW39" s="2"/>
      <c r="XEX39" s="2"/>
      <c r="XEY39" s="2"/>
      <c r="XEZ39" s="2"/>
      <c r="XFA39" s="2"/>
      <c r="XFB39" s="2"/>
      <c r="XFC39" s="2"/>
      <c r="XFD39" s="2"/>
    </row>
    <row r="40" spans="1:16384" x14ac:dyDescent="0.25">
      <c r="A40" s="4">
        <v>41597</v>
      </c>
      <c r="B40" s="2">
        <v>6531.89</v>
      </c>
      <c r="C40" t="s">
        <v>717</v>
      </c>
    </row>
    <row r="41" spans="1:16384" x14ac:dyDescent="0.25">
      <c r="C41" t="s">
        <v>718</v>
      </c>
    </row>
    <row r="42" spans="1:16384" x14ac:dyDescent="0.25">
      <c r="C42" t="s">
        <v>719</v>
      </c>
    </row>
    <row r="43" spans="1:16384" x14ac:dyDescent="0.25">
      <c r="C43" t="s">
        <v>421</v>
      </c>
    </row>
    <row r="44" spans="1:16384" x14ac:dyDescent="0.25">
      <c r="C44" t="s">
        <v>865</v>
      </c>
    </row>
    <row r="45" spans="1:16384" x14ac:dyDescent="0.25">
      <c r="A45" s="4">
        <v>41625</v>
      </c>
      <c r="B45" s="2">
        <v>3162.47</v>
      </c>
      <c r="C45" t="s">
        <v>796</v>
      </c>
    </row>
    <row r="46" spans="1:16384" x14ac:dyDescent="0.25">
      <c r="C46" t="s">
        <v>795</v>
      </c>
    </row>
    <row r="47" spans="1:16384" x14ac:dyDescent="0.25">
      <c r="C47" t="s">
        <v>719</v>
      </c>
    </row>
    <row r="48" spans="1:16384" x14ac:dyDescent="0.25">
      <c r="C48" t="s">
        <v>421</v>
      </c>
    </row>
    <row r="49" spans="1:3" x14ac:dyDescent="0.25">
      <c r="C49" t="s">
        <v>865</v>
      </c>
    </row>
    <row r="50" spans="1:3" x14ac:dyDescent="0.25">
      <c r="A50" s="4">
        <v>41673</v>
      </c>
      <c r="B50" s="2">
        <v>1282.44</v>
      </c>
      <c r="C50" t="s">
        <v>861</v>
      </c>
    </row>
    <row r="51" spans="1:3" x14ac:dyDescent="0.25">
      <c r="C51" t="s">
        <v>862</v>
      </c>
    </row>
    <row r="52" spans="1:3" x14ac:dyDescent="0.25">
      <c r="C52" t="s">
        <v>863</v>
      </c>
    </row>
    <row r="53" spans="1:3" x14ac:dyDescent="0.25">
      <c r="C53" t="s">
        <v>719</v>
      </c>
    </row>
    <row r="54" spans="1:3" x14ac:dyDescent="0.25">
      <c r="C54" t="s">
        <v>421</v>
      </c>
    </row>
    <row r="55" spans="1:3" x14ac:dyDescent="0.25">
      <c r="C55" t="s">
        <v>864</v>
      </c>
    </row>
    <row r="56" spans="1:3" x14ac:dyDescent="0.25">
      <c r="A56" s="4">
        <v>41684</v>
      </c>
      <c r="B56" s="2">
        <v>955.77</v>
      </c>
      <c r="C56" t="s">
        <v>947</v>
      </c>
    </row>
    <row r="57" spans="1:3" x14ac:dyDescent="0.25">
      <c r="C57" t="s">
        <v>289</v>
      </c>
    </row>
    <row r="58" spans="1:3" x14ac:dyDescent="0.25">
      <c r="C58" t="s">
        <v>948</v>
      </c>
    </row>
    <row r="59" spans="1:3" x14ac:dyDescent="0.25">
      <c r="C59" t="s">
        <v>812</v>
      </c>
    </row>
    <row r="60" spans="1:3" x14ac:dyDescent="0.25">
      <c r="C60" t="s">
        <v>719</v>
      </c>
    </row>
    <row r="61" spans="1:3" x14ac:dyDescent="0.25">
      <c r="C61" t="s">
        <v>421</v>
      </c>
    </row>
    <row r="62" spans="1:3" x14ac:dyDescent="0.25">
      <c r="C62" t="s">
        <v>949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80</v>
      </c>
    </row>
    <row r="5" spans="1:3" x14ac:dyDescent="0.25">
      <c r="A5" s="4" t="s">
        <v>1</v>
      </c>
      <c r="B5" s="2">
        <f>'Total Orgs'!B99</f>
        <v>800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800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2013-14</v>
      </c>
    </row>
    <row r="2" spans="1:3" x14ac:dyDescent="0.25">
      <c r="A2" s="5"/>
    </row>
    <row r="3" spans="1:3" x14ac:dyDescent="0.25">
      <c r="A3" s="6" t="s">
        <v>81</v>
      </c>
    </row>
    <row r="5" spans="1:3" x14ac:dyDescent="0.25">
      <c r="A5" s="4" t="s">
        <v>1</v>
      </c>
      <c r="B5" s="2">
        <f>'Total Orgs'!B100</f>
        <v>1300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1300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200</vt:i4>
      </vt:variant>
      <vt:variant>
        <vt:lpstr>Named Ranges</vt:lpstr>
      </vt:variant>
      <vt:variant>
        <vt:i4>2</vt:i4>
      </vt:variant>
    </vt:vector>
  </HeadingPairs>
  <TitlesOfParts>
    <vt:vector size="202" baseType="lpstr">
      <vt:lpstr>Total Orgs</vt:lpstr>
      <vt:lpstr>100</vt:lpstr>
      <vt:lpstr>ACT</vt:lpstr>
      <vt:lpstr>AgEcon</vt:lpstr>
      <vt:lpstr>Agronomy</vt:lpstr>
      <vt:lpstr>AKPsi</vt:lpstr>
      <vt:lpstr>APO</vt:lpstr>
      <vt:lpstr>APsiO</vt:lpstr>
      <vt:lpstr>AADE</vt:lpstr>
      <vt:lpstr>AgAmbassadors</vt:lpstr>
      <vt:lpstr>AAFCS</vt:lpstr>
      <vt:lpstr>ACS-SA</vt:lpstr>
      <vt:lpstr>AIAS</vt:lpstr>
      <vt:lpstr>AIChE</vt:lpstr>
      <vt:lpstr>RedCross</vt:lpstr>
      <vt:lpstr>ASEM</vt:lpstr>
      <vt:lpstr>ASCE</vt:lpstr>
      <vt:lpstr>ASID</vt:lpstr>
      <vt:lpstr>ASME</vt:lpstr>
      <vt:lpstr>AnthroSociety</vt:lpstr>
      <vt:lpstr>Arabic</vt:lpstr>
      <vt:lpstr>ArmyROTC</vt:lpstr>
      <vt:lpstr>Arnold Air</vt:lpstr>
      <vt:lpstr>AGCA</vt:lpstr>
      <vt:lpstr>AWIC</vt:lpstr>
      <vt:lpstr>ABSS</vt:lpstr>
      <vt:lpstr>ACSS</vt:lpstr>
      <vt:lpstr>AFP</vt:lpstr>
      <vt:lpstr>AGA</vt:lpstr>
      <vt:lpstr>ASAS</vt:lpstr>
      <vt:lpstr>BB</vt:lpstr>
      <vt:lpstr>BUC</vt:lpstr>
      <vt:lpstr>BSA</vt:lpstr>
      <vt:lpstr>B&amp;B</vt:lpstr>
      <vt:lpstr>TechCRU</vt:lpstr>
      <vt:lpstr>CSA</vt:lpstr>
      <vt:lpstr>CACF</vt:lpstr>
      <vt:lpstr>ChiRho</vt:lpstr>
      <vt:lpstr>ChiSig</vt:lpstr>
      <vt:lpstr>XTE</vt:lpstr>
      <vt:lpstr>ChineseSA</vt:lpstr>
      <vt:lpstr>Christians</vt:lpstr>
      <vt:lpstr>Circle K</vt:lpstr>
      <vt:lpstr>CAC</vt:lpstr>
      <vt:lpstr>Horseman</vt:lpstr>
      <vt:lpstr>CFFA</vt:lpstr>
      <vt:lpstr>Court Jesters</vt:lpstr>
      <vt:lpstr>DSP</vt:lpstr>
      <vt:lpstr>DBAHJPMS</vt:lpstr>
      <vt:lpstr>EWB</vt:lpstr>
      <vt:lpstr>HON</vt:lpstr>
      <vt:lpstr>ESA</vt:lpstr>
      <vt:lpstr>ENCM</vt:lpstr>
      <vt:lpstr>Finance</vt:lpstr>
      <vt:lpstr>Food Science</vt:lpstr>
      <vt:lpstr>FormulaSAE</vt:lpstr>
      <vt:lpstr>Foundation</vt:lpstr>
      <vt:lpstr>GBP</vt:lpstr>
      <vt:lpstr>TSTA</vt:lpstr>
      <vt:lpstr>GSR</vt:lpstr>
      <vt:lpstr>Generation One</vt:lpstr>
      <vt:lpstr>GenerationTX</vt:lpstr>
      <vt:lpstr>Geoscience</vt:lpstr>
      <vt:lpstr>German</vt:lpstr>
      <vt:lpstr>GAB</vt:lpstr>
      <vt:lpstr>GPM</vt:lpstr>
      <vt:lpstr>Goin' Band</vt:lpstr>
      <vt:lpstr>Golden Key</vt:lpstr>
      <vt:lpstr>GreekWide</vt:lpstr>
      <vt:lpstr>HSA</vt:lpstr>
      <vt:lpstr>Hi-Tech</vt:lpstr>
      <vt:lpstr>HighRiders</vt:lpstr>
      <vt:lpstr>Hillel</vt:lpstr>
      <vt:lpstr>HSF</vt:lpstr>
      <vt:lpstr>HSS</vt:lpstr>
      <vt:lpstr>Horse</vt:lpstr>
      <vt:lpstr>HHMISSO</vt:lpstr>
      <vt:lpstr>HSRecruiters</vt:lpstr>
      <vt:lpstr>HuZ</vt:lpstr>
      <vt:lpstr>Iam2</vt:lpstr>
      <vt:lpstr>Impact</vt:lpstr>
      <vt:lpstr>ISA</vt:lpstr>
      <vt:lpstr>IEEE</vt:lpstr>
      <vt:lpstr>IIE</vt:lpstr>
      <vt:lpstr>ITE</vt:lpstr>
      <vt:lpstr>IDA</vt:lpstr>
      <vt:lpstr>InterFaith</vt:lpstr>
      <vt:lpstr>IIDA</vt:lpstr>
      <vt:lpstr>IVCF</vt:lpstr>
      <vt:lpstr>ITA</vt:lpstr>
      <vt:lpstr>KPsi</vt:lpstr>
      <vt:lpstr>KAS</vt:lpstr>
      <vt:lpstr>KRCC</vt:lpstr>
      <vt:lpstr>KOA</vt:lpstr>
      <vt:lpstr>LamAlpha</vt:lpstr>
      <vt:lpstr>LULAC</vt:lpstr>
      <vt:lpstr>Livestock</vt:lpstr>
      <vt:lpstr>LSF</vt:lpstr>
      <vt:lpstr>MBSF</vt:lpstr>
      <vt:lpstr>Eval</vt:lpstr>
      <vt:lpstr>Meat</vt:lpstr>
      <vt:lpstr>MSA</vt:lpstr>
      <vt:lpstr>MOG</vt:lpstr>
      <vt:lpstr>MTSO</vt:lpstr>
      <vt:lpstr>Metals</vt:lpstr>
      <vt:lpstr>MAPM</vt:lpstr>
      <vt:lpstr>MortarBoard</vt:lpstr>
      <vt:lpstr>MuslimSA</vt:lpstr>
      <vt:lpstr>NATST</vt:lpstr>
      <vt:lpstr>NSTA-SC</vt:lpstr>
      <vt:lpstr>NSBE</vt:lpstr>
      <vt:lpstr>Navigators</vt:lpstr>
      <vt:lpstr>NSA</vt:lpstr>
      <vt:lpstr>PSA</vt:lpstr>
      <vt:lpstr>PFPA</vt:lpstr>
      <vt:lpstr>PAD</vt:lpstr>
      <vt:lpstr>PDP</vt:lpstr>
      <vt:lpstr>PTS</vt:lpstr>
      <vt:lpstr>Pre-Dental</vt:lpstr>
      <vt:lpstr>Pre-Medical</vt:lpstr>
      <vt:lpstr>TechPolo</vt:lpstr>
      <vt:lpstr>Pre-Pharm</vt:lpstr>
      <vt:lpstr>Pre-OP</vt:lpstr>
      <vt:lpstr>RaidP</vt:lpstr>
      <vt:lpstr>RaiderSpecial</vt:lpstr>
      <vt:lpstr>DM</vt:lpstr>
      <vt:lpstr>RanchHorse</vt:lpstr>
      <vt:lpstr>RWFC</vt:lpstr>
      <vt:lpstr>Ratio</vt:lpstr>
      <vt:lpstr>RawlsCOBA</vt:lpstr>
      <vt:lpstr>RCBCMC</vt:lpstr>
      <vt:lpstr>REO</vt:lpstr>
      <vt:lpstr>RoboRaiders</vt:lpstr>
      <vt:lpstr>Rog Rang</vt:lpstr>
      <vt:lpstr>SFDT</vt:lpstr>
      <vt:lpstr>SSS</vt:lpstr>
      <vt:lpstr>SA</vt:lpstr>
      <vt:lpstr>SDP</vt:lpstr>
      <vt:lpstr>SIE</vt:lpstr>
      <vt:lpstr>SOC</vt:lpstr>
      <vt:lpstr>STD</vt:lpstr>
      <vt:lpstr>SilentRaiders</vt:lpstr>
      <vt:lpstr>SkyRaiders</vt:lpstr>
      <vt:lpstr>SCB</vt:lpstr>
      <vt:lpstr>SACNAS</vt:lpstr>
      <vt:lpstr>SEP</vt:lpstr>
      <vt:lpstr>SHPE</vt:lpstr>
      <vt:lpstr>SPE</vt:lpstr>
      <vt:lpstr>SPS</vt:lpstr>
      <vt:lpstr>SWE</vt:lpstr>
      <vt:lpstr>Soils</vt:lpstr>
      <vt:lpstr>SCRT</vt:lpstr>
      <vt:lpstr>SLSA</vt:lpstr>
      <vt:lpstr>AgCouncil</vt:lpstr>
      <vt:lpstr>SASLA</vt:lpstr>
      <vt:lpstr>SAFE</vt:lpstr>
      <vt:lpstr>SGC</vt:lpstr>
      <vt:lpstr>TBS</vt:lpstr>
      <vt:lpstr>TSD</vt:lpstr>
      <vt:lpstr>TAF</vt:lpstr>
      <vt:lpstr>TAHS</vt:lpstr>
      <vt:lpstr>TAS</vt:lpstr>
      <vt:lpstr>TCFR</vt:lpstr>
      <vt:lpstr>TDU</vt:lpstr>
      <vt:lpstr>TET</vt:lpstr>
      <vt:lpstr>TFC</vt:lpstr>
      <vt:lpstr>TFS</vt:lpstr>
      <vt:lpstr>French</vt:lpstr>
      <vt:lpstr>TechGun</vt:lpstr>
      <vt:lpstr>Habitat</vt:lpstr>
      <vt:lpstr>Horn</vt:lpstr>
      <vt:lpstr>TMA</vt:lpstr>
      <vt:lpstr>PhotoClub</vt:lpstr>
      <vt:lpstr>Pre-Vet</vt:lpstr>
      <vt:lpstr>TRA</vt:lpstr>
      <vt:lpstr>TechGSA</vt:lpstr>
      <vt:lpstr>Rodeo</vt:lpstr>
      <vt:lpstr>TechRussian</vt:lpstr>
      <vt:lpstr>Ski</vt:lpstr>
      <vt:lpstr>Democrats</vt:lpstr>
      <vt:lpstr>Trumpet</vt:lpstr>
      <vt:lpstr>TSPE</vt:lpstr>
      <vt:lpstr>TBLD</vt:lpstr>
      <vt:lpstr>TechClassic</vt:lpstr>
      <vt:lpstr>TechClay</vt:lpstr>
      <vt:lpstr>URO</vt:lpstr>
      <vt:lpstr>UMI</vt:lpstr>
      <vt:lpstr>UDC</vt:lpstr>
      <vt:lpstr>USGBC</vt:lpstr>
      <vt:lpstr>VATT</vt:lpstr>
      <vt:lpstr>VSA</vt:lpstr>
      <vt:lpstr>VOL</vt:lpstr>
      <vt:lpstr>Wesley</vt:lpstr>
      <vt:lpstr>WTTASA</vt:lpstr>
      <vt:lpstr>WESA</vt:lpstr>
      <vt:lpstr>Wool</vt:lpstr>
      <vt:lpstr>TurkSO</vt:lpstr>
      <vt:lpstr>VTC</vt:lpstr>
      <vt:lpstr>Misc</vt:lpstr>
      <vt:lpstr>Cont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Taylor, Katherine R</cp:lastModifiedBy>
  <cp:lastPrinted>2014-08-27T21:42:51Z</cp:lastPrinted>
  <dcterms:created xsi:type="dcterms:W3CDTF">2011-07-13T18:00:55Z</dcterms:created>
  <dcterms:modified xsi:type="dcterms:W3CDTF">2017-06-22T14:47:21Z</dcterms:modified>
</cp:coreProperties>
</file>