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alsweet\Desktop\"/>
    </mc:Choice>
  </mc:AlternateContent>
  <bookViews>
    <workbookView xWindow="0" yWindow="0" windowWidth="20490" windowHeight="7755" tabRatio="856" activeTab="9"/>
  </bookViews>
  <sheets>
    <sheet name="Description of Services" sheetId="12" r:id="rId1"/>
    <sheet name="Effort Billable Hours" sheetId="11" r:id="rId2"/>
    <sheet name="Salary &amp; FB Exp" sheetId="2" r:id="rId3"/>
    <sheet name=" Non-Labor Exp" sheetId="10" r:id="rId4"/>
    <sheet name="Equipment" sheetId="4" r:id="rId5"/>
    <sheet name=" SD in Aggregate" sheetId="15" r:id="rId6"/>
    <sheet name="SD by Service" sheetId="14" r:id="rId7"/>
    <sheet name="--&gt;" sheetId="13" r:id="rId8"/>
    <sheet name="Summary" sheetId="1" r:id="rId9"/>
    <sheet name="Equipment in inventory" sheetId="16" r:id="rId10"/>
    <sheet name="Sheet1" sheetId="17" r:id="rId11"/>
  </sheets>
  <definedNames>
    <definedName name="_xlnm.Print_Titles" localSheetId="3">' Non-Labor Exp'!$B:$B,' Non-Labor Exp'!$1:$14</definedName>
    <definedName name="_xlnm.Print_Titles" localSheetId="5">' SD in Aggregate'!$1:$8</definedName>
    <definedName name="_xlnm.Print_Titles" localSheetId="1">'Effort Billable Hours'!$B:$B</definedName>
    <definedName name="_xlnm.Print_Titles" localSheetId="4">Equipment!$A:$E,Equipment!$43:$46</definedName>
    <definedName name="_xlnm.Print_Titles" localSheetId="2">'Salary &amp; FB Exp'!$1:$5</definedName>
    <definedName name="_xlnm.Print_Titles" localSheetId="6">'SD by Service'!$1:$8</definedName>
    <definedName name="_xlnm.Print_Titles" localSheetId="8">Summary!$1:$8</definedName>
  </definedNames>
  <calcPr calcId="152511"/>
</workbook>
</file>

<file path=xl/calcChain.xml><?xml version="1.0" encoding="utf-8"?>
<calcChain xmlns="http://schemas.openxmlformats.org/spreadsheetml/2006/main">
  <c r="A52" i="4" l="1"/>
  <c r="A51" i="4"/>
  <c r="A50" i="4"/>
  <c r="A49" i="4"/>
  <c r="B52" i="4"/>
  <c r="B53" i="4"/>
  <c r="B54" i="4"/>
  <c r="B55" i="4"/>
  <c r="J21" i="4" l="1"/>
  <c r="L21" i="4" s="1"/>
  <c r="J22" i="4"/>
  <c r="L22" i="4" s="1"/>
  <c r="J23" i="4"/>
  <c r="L23" i="4" s="1"/>
  <c r="J24" i="4"/>
  <c r="L24" i="4" s="1"/>
  <c r="J25" i="4"/>
  <c r="L25" i="4" s="1"/>
  <c r="J26" i="4"/>
  <c r="L26" i="4" s="1"/>
  <c r="J27" i="4"/>
  <c r="L27" i="4" s="1"/>
  <c r="J28" i="4"/>
  <c r="L28" i="4" s="1"/>
  <c r="C57" i="10" l="1"/>
  <c r="D30" i="11"/>
  <c r="E30" i="11"/>
  <c r="F30" i="11"/>
  <c r="F33" i="11" s="1"/>
  <c r="H30" i="11"/>
  <c r="I30" i="11"/>
  <c r="J30" i="11"/>
  <c r="L30" i="11"/>
  <c r="L33" i="11" s="1"/>
  <c r="M30" i="11"/>
  <c r="O30" i="11"/>
  <c r="P30" i="11"/>
  <c r="R30" i="11"/>
  <c r="R33" i="11" s="1"/>
  <c r="S30" i="11"/>
  <c r="U30" i="11"/>
  <c r="D31" i="11"/>
  <c r="E31" i="11"/>
  <c r="F31" i="11"/>
  <c r="H31" i="11"/>
  <c r="I31" i="11"/>
  <c r="J31" i="11"/>
  <c r="L31" i="11"/>
  <c r="M31" i="11"/>
  <c r="O31" i="11"/>
  <c r="P31" i="11"/>
  <c r="R31" i="11"/>
  <c r="S31" i="11"/>
  <c r="U31" i="11"/>
  <c r="D32" i="11"/>
  <c r="E32" i="11"/>
  <c r="F32" i="11"/>
  <c r="H32" i="11"/>
  <c r="I32" i="11"/>
  <c r="J32" i="11"/>
  <c r="L32" i="11"/>
  <c r="M32" i="11"/>
  <c r="O32" i="11"/>
  <c r="P32" i="11"/>
  <c r="R32" i="11"/>
  <c r="S32" i="11"/>
  <c r="U32" i="11"/>
  <c r="P33" i="11" l="1"/>
  <c r="E33" i="11"/>
  <c r="S33" i="11"/>
  <c r="M33" i="11"/>
  <c r="G33" i="11"/>
  <c r="J33" i="11"/>
  <c r="U33" i="11"/>
  <c r="O33" i="11"/>
  <c r="I33" i="11"/>
  <c r="D33" i="11"/>
  <c r="Z25" i="10"/>
  <c r="AB25" i="10"/>
  <c r="AD25" i="10"/>
  <c r="AF25" i="10"/>
  <c r="AH25" i="10"/>
  <c r="AJ25" i="10"/>
  <c r="AL25" i="10"/>
  <c r="AN25" i="10"/>
  <c r="AP25" i="10"/>
  <c r="AR25" i="10"/>
  <c r="AT25" i="10"/>
  <c r="AV25" i="10"/>
  <c r="AX25" i="10"/>
  <c r="AZ25" i="10"/>
  <c r="BB25" i="10"/>
  <c r="BD25" i="10"/>
  <c r="BF25" i="10"/>
  <c r="BH25" i="10"/>
  <c r="BJ25" i="10"/>
  <c r="BL25" i="10"/>
  <c r="BN25" i="10"/>
  <c r="BP25" i="10"/>
  <c r="BR25" i="10"/>
  <c r="BT25" i="10"/>
  <c r="BV25" i="10"/>
  <c r="BX25" i="10"/>
  <c r="BZ25" i="10"/>
  <c r="CB25" i="10"/>
  <c r="CD25" i="10"/>
  <c r="CF25" i="10"/>
  <c r="CH25" i="10"/>
  <c r="CJ25" i="10"/>
  <c r="CL25" i="10"/>
  <c r="CN25" i="10"/>
  <c r="CP25" i="10"/>
  <c r="CR25" i="10"/>
  <c r="CT25" i="10"/>
  <c r="CV25" i="10"/>
  <c r="CX25" i="10"/>
  <c r="CZ25" i="10"/>
  <c r="J27" i="11" l="1"/>
  <c r="I27" i="11"/>
  <c r="H27" i="11"/>
  <c r="F40" i="11"/>
  <c r="G35" i="11" l="1"/>
  <c r="G42" i="11"/>
  <c r="I35" i="11"/>
  <c r="I42" i="11"/>
  <c r="J35" i="11"/>
  <c r="J42" i="11"/>
  <c r="D27" i="11"/>
  <c r="D35" i="11" l="1"/>
  <c r="D42" i="11"/>
  <c r="DB52" i="10"/>
  <c r="DB55" i="10"/>
  <c r="DA50" i="10"/>
  <c r="DA51" i="10"/>
  <c r="DA52" i="10"/>
  <c r="DA53" i="10"/>
  <c r="DA54" i="10"/>
  <c r="DA55" i="10"/>
  <c r="X50" i="10"/>
  <c r="X51" i="10"/>
  <c r="X52" i="10"/>
  <c r="X53" i="10"/>
  <c r="X54" i="10"/>
  <c r="X55" i="10"/>
  <c r="V50" i="10"/>
  <c r="V51" i="10"/>
  <c r="V52" i="10"/>
  <c r="V53" i="10"/>
  <c r="V54" i="10"/>
  <c r="V55" i="10"/>
  <c r="T50" i="10"/>
  <c r="T51" i="10"/>
  <c r="T52" i="10"/>
  <c r="T53" i="10"/>
  <c r="T54" i="10"/>
  <c r="T55" i="10"/>
  <c r="R50" i="10"/>
  <c r="R51" i="10"/>
  <c r="R52" i="10"/>
  <c r="R53" i="10"/>
  <c r="R54" i="10"/>
  <c r="R55" i="10"/>
  <c r="P50" i="10"/>
  <c r="P51" i="10"/>
  <c r="P52" i="10"/>
  <c r="P53" i="10"/>
  <c r="P54" i="10"/>
  <c r="P55" i="10"/>
  <c r="N50" i="10"/>
  <c r="N51" i="10"/>
  <c r="N52" i="10"/>
  <c r="N53" i="10"/>
  <c r="N54" i="10"/>
  <c r="N55" i="10"/>
  <c r="L50" i="10"/>
  <c r="L51" i="10"/>
  <c r="L52" i="10"/>
  <c r="L53" i="10"/>
  <c r="L54" i="10"/>
  <c r="L55" i="10"/>
  <c r="J50" i="10"/>
  <c r="J51" i="10"/>
  <c r="J52" i="10"/>
  <c r="J53" i="10"/>
  <c r="J54" i="10"/>
  <c r="J55" i="10"/>
  <c r="H50" i="10"/>
  <c r="H51" i="10"/>
  <c r="H52" i="10"/>
  <c r="H53" i="10"/>
  <c r="H54" i="10"/>
  <c r="H55" i="10"/>
  <c r="F53" i="10"/>
  <c r="F54" i="10"/>
  <c r="DB46" i="10"/>
  <c r="DB47" i="10"/>
  <c r="DA46" i="10"/>
  <c r="DA47" i="10"/>
  <c r="DB39" i="10"/>
  <c r="DB40" i="10"/>
  <c r="DB41" i="10"/>
  <c r="DA32" i="10"/>
  <c r="DA34" i="10"/>
  <c r="DA35" i="10"/>
  <c r="DA36" i="10"/>
  <c r="DA37" i="10"/>
  <c r="DA38" i="10"/>
  <c r="DA39" i="10"/>
  <c r="DA40" i="10"/>
  <c r="DA41" i="10"/>
  <c r="DA33" i="10"/>
  <c r="X34" i="10"/>
  <c r="X35" i="10"/>
  <c r="X36" i="10"/>
  <c r="X37" i="10"/>
  <c r="X38" i="10"/>
  <c r="X39" i="10"/>
  <c r="X40" i="10"/>
  <c r="X41" i="10"/>
  <c r="X32" i="10"/>
  <c r="V34" i="10"/>
  <c r="V35" i="10"/>
  <c r="V36" i="10"/>
  <c r="V37" i="10"/>
  <c r="V38" i="10"/>
  <c r="V39" i="10"/>
  <c r="V40" i="10"/>
  <c r="V41" i="10"/>
  <c r="V32" i="10"/>
  <c r="T34" i="10"/>
  <c r="T35" i="10"/>
  <c r="T36" i="10"/>
  <c r="T37" i="10"/>
  <c r="T38" i="10"/>
  <c r="T39" i="10"/>
  <c r="T40" i="10"/>
  <c r="T41" i="10"/>
  <c r="T32" i="10"/>
  <c r="R34" i="10"/>
  <c r="R35" i="10"/>
  <c r="R36" i="10"/>
  <c r="R37" i="10"/>
  <c r="R38" i="10"/>
  <c r="R39" i="10"/>
  <c r="R40" i="10"/>
  <c r="R41" i="10"/>
  <c r="R32" i="10"/>
  <c r="P34" i="10"/>
  <c r="P35" i="10"/>
  <c r="P36" i="10"/>
  <c r="P37" i="10"/>
  <c r="P38" i="10"/>
  <c r="P39" i="10"/>
  <c r="P40" i="10"/>
  <c r="P41" i="10"/>
  <c r="P32" i="10"/>
  <c r="N34" i="10"/>
  <c r="N35" i="10"/>
  <c r="N36" i="10"/>
  <c r="N37" i="10"/>
  <c r="N38" i="10"/>
  <c r="N39" i="10"/>
  <c r="N40" i="10"/>
  <c r="N41" i="10"/>
  <c r="N32" i="10"/>
  <c r="L34" i="10"/>
  <c r="L35" i="10"/>
  <c r="L36" i="10"/>
  <c r="L37" i="10"/>
  <c r="L38" i="10"/>
  <c r="L39" i="10"/>
  <c r="L40" i="10"/>
  <c r="L41" i="10"/>
  <c r="L32" i="10"/>
  <c r="J34" i="10"/>
  <c r="J35" i="10"/>
  <c r="J36" i="10"/>
  <c r="J37" i="10"/>
  <c r="J38" i="10"/>
  <c r="J39" i="10"/>
  <c r="J40" i="10"/>
  <c r="J41" i="10"/>
  <c r="J32" i="10"/>
  <c r="H34" i="10"/>
  <c r="H35" i="10"/>
  <c r="H36" i="10"/>
  <c r="H37" i="10"/>
  <c r="H38" i="10"/>
  <c r="H39" i="10"/>
  <c r="H40" i="10"/>
  <c r="H41" i="10"/>
  <c r="H32" i="10"/>
  <c r="F34" i="10"/>
  <c r="F35" i="10"/>
  <c r="F36" i="10"/>
  <c r="F37" i="10"/>
  <c r="F38" i="10"/>
  <c r="F39" i="10"/>
  <c r="F40" i="10"/>
  <c r="F41" i="10"/>
  <c r="F32" i="10"/>
  <c r="DB26" i="10"/>
  <c r="DB27" i="10"/>
  <c r="DB29" i="10"/>
  <c r="DA18" i="10"/>
  <c r="DA19" i="10"/>
  <c r="DA20" i="10"/>
  <c r="DA21" i="10"/>
  <c r="DA22" i="10"/>
  <c r="DA23" i="10"/>
  <c r="DA24" i="10"/>
  <c r="DA25" i="10"/>
  <c r="DA26" i="10"/>
  <c r="DA27" i="10"/>
  <c r="DA28" i="10"/>
  <c r="DA29" i="10"/>
  <c r="DA30" i="10"/>
  <c r="X18" i="10"/>
  <c r="X19" i="10"/>
  <c r="X20" i="10"/>
  <c r="X21" i="10"/>
  <c r="X22" i="10"/>
  <c r="X23" i="10"/>
  <c r="X24" i="10"/>
  <c r="X25" i="10"/>
  <c r="X26" i="10"/>
  <c r="X27" i="10"/>
  <c r="X28" i="10"/>
  <c r="X29" i="10"/>
  <c r="X30" i="10"/>
  <c r="V18" i="10"/>
  <c r="V19" i="10"/>
  <c r="V20" i="10"/>
  <c r="V21" i="10"/>
  <c r="V22" i="10"/>
  <c r="V23" i="10"/>
  <c r="V24" i="10"/>
  <c r="V25" i="10"/>
  <c r="V26" i="10"/>
  <c r="V27" i="10"/>
  <c r="V28" i="10"/>
  <c r="V29" i="10"/>
  <c r="V30" i="10"/>
  <c r="T18" i="10"/>
  <c r="T19" i="10"/>
  <c r="T20" i="10"/>
  <c r="T21" i="10"/>
  <c r="T22" i="10"/>
  <c r="T23" i="10"/>
  <c r="T24" i="10"/>
  <c r="T25" i="10"/>
  <c r="T26" i="10"/>
  <c r="T27" i="10"/>
  <c r="T28" i="10"/>
  <c r="T29" i="10"/>
  <c r="T30" i="10"/>
  <c r="R18" i="10"/>
  <c r="R19" i="10"/>
  <c r="R20" i="10"/>
  <c r="R21" i="10"/>
  <c r="R22" i="10"/>
  <c r="R23" i="10"/>
  <c r="R24" i="10"/>
  <c r="R25" i="10"/>
  <c r="R26" i="10"/>
  <c r="R27" i="10"/>
  <c r="R28" i="10"/>
  <c r="R29" i="10"/>
  <c r="R30" i="10"/>
  <c r="P18" i="10"/>
  <c r="P19" i="10"/>
  <c r="P20" i="10"/>
  <c r="P21" i="10"/>
  <c r="P22" i="10"/>
  <c r="P23" i="10"/>
  <c r="P24" i="10"/>
  <c r="P25" i="10"/>
  <c r="P26" i="10"/>
  <c r="P27" i="10"/>
  <c r="P28" i="10"/>
  <c r="P29" i="10"/>
  <c r="P30" i="10"/>
  <c r="N18" i="10"/>
  <c r="N19" i="10"/>
  <c r="N20" i="10"/>
  <c r="N21" i="10"/>
  <c r="N22" i="10"/>
  <c r="N23" i="10"/>
  <c r="N24" i="10"/>
  <c r="N25" i="10"/>
  <c r="N26" i="10"/>
  <c r="N27" i="10"/>
  <c r="N28" i="10"/>
  <c r="N29" i="10"/>
  <c r="N30" i="10"/>
  <c r="L18" i="10"/>
  <c r="L19" i="10"/>
  <c r="L20" i="10"/>
  <c r="L21" i="10"/>
  <c r="L22" i="10"/>
  <c r="L23" i="10"/>
  <c r="L24" i="10"/>
  <c r="L25" i="10"/>
  <c r="L26" i="10"/>
  <c r="L27" i="10"/>
  <c r="L28" i="10"/>
  <c r="L29" i="10"/>
  <c r="L30" i="10"/>
  <c r="J18" i="10"/>
  <c r="J19" i="10"/>
  <c r="J20" i="10"/>
  <c r="J21" i="10"/>
  <c r="J22" i="10"/>
  <c r="J23" i="10"/>
  <c r="J24" i="10"/>
  <c r="J25" i="10"/>
  <c r="J26" i="10"/>
  <c r="J27" i="10"/>
  <c r="J28" i="10"/>
  <c r="J29" i="10"/>
  <c r="J30" i="10"/>
  <c r="H18" i="10"/>
  <c r="H19" i="10"/>
  <c r="H20" i="10"/>
  <c r="H21" i="10"/>
  <c r="H22" i="10"/>
  <c r="H23" i="10"/>
  <c r="H24" i="10"/>
  <c r="H25" i="10"/>
  <c r="DB25" i="10" s="1"/>
  <c r="H26" i="10"/>
  <c r="H27" i="10"/>
  <c r="H28" i="10"/>
  <c r="H29" i="10"/>
  <c r="H30" i="10"/>
  <c r="F18" i="10"/>
  <c r="F19" i="10"/>
  <c r="F20" i="10"/>
  <c r="F21" i="10"/>
  <c r="F22" i="10"/>
  <c r="F23" i="10"/>
  <c r="F24" i="10"/>
  <c r="F25" i="10"/>
  <c r="F26" i="10"/>
  <c r="F27" i="10"/>
  <c r="F28" i="10"/>
  <c r="F29" i="10"/>
  <c r="F30" i="10"/>
  <c r="X46" i="10"/>
  <c r="X47" i="10"/>
  <c r="V46" i="10"/>
  <c r="V47" i="10"/>
  <c r="T46" i="10"/>
  <c r="T47" i="10"/>
  <c r="R46" i="10"/>
  <c r="R47" i="10"/>
  <c r="P46" i="10"/>
  <c r="P47" i="10"/>
  <c r="N46" i="10"/>
  <c r="N47" i="10"/>
  <c r="L46" i="10"/>
  <c r="L47" i="10"/>
  <c r="J46" i="10"/>
  <c r="J47" i="10"/>
  <c r="H46" i="10"/>
  <c r="H47" i="10"/>
  <c r="F46" i="10"/>
  <c r="F47" i="10"/>
  <c r="F50" i="10"/>
  <c r="F51" i="10"/>
  <c r="DB34" i="10" l="1"/>
  <c r="DB35" i="10"/>
  <c r="DB19" i="10"/>
  <c r="DB54" i="10"/>
  <c r="DB50" i="10"/>
  <c r="DB53" i="10"/>
  <c r="DB32" i="10"/>
  <c r="DB18" i="10"/>
  <c r="BB73" i="1"/>
  <c r="N17" i="10"/>
  <c r="B8" i="14"/>
  <c r="B7" i="14"/>
  <c r="B6" i="14"/>
  <c r="E49" i="1"/>
  <c r="F49" i="1"/>
  <c r="E50" i="1"/>
  <c r="F50" i="1"/>
  <c r="E48" i="1"/>
  <c r="F48" i="1"/>
  <c r="D49" i="1"/>
  <c r="D50" i="1"/>
  <c r="D48" i="1"/>
  <c r="A48" i="4" l="1"/>
  <c r="B48" i="4"/>
  <c r="B49" i="4"/>
  <c r="B50" i="4"/>
  <c r="B51" i="4"/>
  <c r="A53" i="4"/>
  <c r="A54" i="4"/>
  <c r="A55" i="4"/>
  <c r="A56" i="4"/>
  <c r="B56" i="4"/>
  <c r="A57" i="4"/>
  <c r="B57" i="4"/>
  <c r="A58" i="4"/>
  <c r="B58" i="4"/>
  <c r="A59" i="4"/>
  <c r="B59" i="4"/>
  <c r="B47" i="4"/>
  <c r="A47" i="4"/>
  <c r="N43" i="10"/>
  <c r="N44" i="10"/>
  <c r="N45" i="10"/>
  <c r="N49" i="10"/>
  <c r="N33" i="10"/>
  <c r="R17" i="10"/>
  <c r="P17" i="10"/>
  <c r="L17" i="10"/>
  <c r="I26" i="2"/>
  <c r="H17" i="2"/>
  <c r="H18" i="2"/>
  <c r="H19" i="2"/>
  <c r="H20" i="2"/>
  <c r="H21" i="2"/>
  <c r="H22" i="2"/>
  <c r="H23" i="2"/>
  <c r="H24" i="2"/>
  <c r="H25" i="2"/>
  <c r="G26" i="2"/>
  <c r="H14" i="2"/>
  <c r="D23" i="2"/>
  <c r="D19" i="2"/>
  <c r="B23" i="2"/>
  <c r="A23" i="2"/>
  <c r="B19" i="2"/>
  <c r="A19" i="2"/>
  <c r="D40" i="11" l="1"/>
  <c r="O40" i="11"/>
  <c r="P40" i="11"/>
  <c r="R40" i="11"/>
  <c r="S40" i="11"/>
  <c r="U40" i="11"/>
  <c r="M40" i="11"/>
  <c r="I40" i="11"/>
  <c r="J40" i="11"/>
  <c r="G40" i="11"/>
  <c r="J78" i="11"/>
  <c r="P78" i="11"/>
  <c r="E40" i="11"/>
  <c r="L40" i="11"/>
  <c r="P67" i="11"/>
  <c r="P68" i="11"/>
  <c r="Q67" i="11"/>
  <c r="J68" i="11"/>
  <c r="J67" i="11"/>
  <c r="I67" i="11"/>
  <c r="F54" i="11"/>
  <c r="F51" i="11"/>
  <c r="F52" i="11"/>
  <c r="F53" i="11"/>
  <c r="F55" i="11"/>
  <c r="F56" i="11"/>
  <c r="F57" i="11"/>
  <c r="F58" i="11"/>
  <c r="F59" i="11"/>
  <c r="F60" i="11"/>
  <c r="F61" i="11"/>
  <c r="F62" i="11"/>
  <c r="F50" i="11"/>
  <c r="B55" i="11" l="1"/>
  <c r="B59" i="11"/>
  <c r="D8" i="1" l="1"/>
  <c r="D7" i="1"/>
  <c r="D6" i="1"/>
  <c r="C8" i="15"/>
  <c r="C7" i="15"/>
  <c r="C6" i="15"/>
  <c r="C8" i="4"/>
  <c r="C7" i="4"/>
  <c r="C6" i="4"/>
  <c r="C8" i="10"/>
  <c r="C7" i="10"/>
  <c r="C6" i="10"/>
  <c r="C8" i="2"/>
  <c r="C7" i="2"/>
  <c r="U27" i="11"/>
  <c r="S27" i="11"/>
  <c r="R27" i="11"/>
  <c r="P27" i="11"/>
  <c r="O27" i="11"/>
  <c r="M27" i="11"/>
  <c r="L27" i="11"/>
  <c r="J55" i="11"/>
  <c r="J72" i="11" s="1"/>
  <c r="J79" i="11" s="1"/>
  <c r="F27" i="11"/>
  <c r="E27" i="11"/>
  <c r="D8" i="11"/>
  <c r="D7" i="11"/>
  <c r="D52" i="1"/>
  <c r="D14" i="2"/>
  <c r="F14" i="2" s="1"/>
  <c r="D15" i="2"/>
  <c r="F15" i="2" s="1"/>
  <c r="H15" i="2" s="1"/>
  <c r="D16" i="2"/>
  <c r="F16" i="2" s="1"/>
  <c r="D17" i="2"/>
  <c r="F17" i="2" s="1"/>
  <c r="D18" i="2"/>
  <c r="F18" i="2" s="1"/>
  <c r="F19" i="2"/>
  <c r="D20" i="2"/>
  <c r="F20" i="2" s="1"/>
  <c r="D21" i="2"/>
  <c r="F21" i="2" s="1"/>
  <c r="D22" i="2"/>
  <c r="F22" i="2" s="1"/>
  <c r="F23" i="2"/>
  <c r="D24" i="2"/>
  <c r="F24" i="2" s="1"/>
  <c r="D25" i="2"/>
  <c r="F25" i="2" s="1"/>
  <c r="D26" i="2"/>
  <c r="F26" i="2" s="1"/>
  <c r="F17" i="10"/>
  <c r="F33" i="10"/>
  <c r="F49" i="10"/>
  <c r="F43" i="10"/>
  <c r="F44" i="10"/>
  <c r="F52" i="10"/>
  <c r="F45" i="10"/>
  <c r="F55" i="10"/>
  <c r="D29" i="1"/>
  <c r="D81" i="1"/>
  <c r="D82" i="1"/>
  <c r="C76" i="10"/>
  <c r="BB75" i="1" s="1"/>
  <c r="D18" i="14"/>
  <c r="M18" i="14" s="1"/>
  <c r="M21" i="14" s="1"/>
  <c r="F24" i="14"/>
  <c r="F20" i="15"/>
  <c r="D15" i="14" s="1"/>
  <c r="I24" i="14"/>
  <c r="FB30" i="14"/>
  <c r="FA18" i="14"/>
  <c r="FB15" i="14"/>
  <c r="D78" i="11"/>
  <c r="E78" i="11"/>
  <c r="D44" i="1"/>
  <c r="CZ20" i="10"/>
  <c r="CZ21" i="10"/>
  <c r="CZ22" i="10"/>
  <c r="CZ23" i="10"/>
  <c r="CZ24" i="10"/>
  <c r="CZ26" i="10"/>
  <c r="CZ27" i="10"/>
  <c r="CZ28" i="10"/>
  <c r="CZ38" i="10"/>
  <c r="CZ29" i="10"/>
  <c r="CZ41" i="10"/>
  <c r="CZ30" i="10"/>
  <c r="CZ36" i="10"/>
  <c r="CZ37" i="10"/>
  <c r="CZ39" i="10"/>
  <c r="CZ33" i="10"/>
  <c r="CZ47" i="10"/>
  <c r="CZ49" i="10"/>
  <c r="CZ51" i="10"/>
  <c r="CZ43" i="10"/>
  <c r="CZ44" i="10"/>
  <c r="CZ52" i="10"/>
  <c r="CZ45" i="10"/>
  <c r="CZ55" i="10"/>
  <c r="CZ17" i="10"/>
  <c r="CX20" i="10"/>
  <c r="CX21" i="10"/>
  <c r="CX22" i="10"/>
  <c r="CX23" i="10"/>
  <c r="CX24" i="10"/>
  <c r="CX26" i="10"/>
  <c r="CX27" i="10"/>
  <c r="CX28" i="10"/>
  <c r="CX38" i="10"/>
  <c r="CX29" i="10"/>
  <c r="CX41" i="10"/>
  <c r="CX30" i="10"/>
  <c r="CX36" i="10"/>
  <c r="CX37" i="10"/>
  <c r="CX39" i="10"/>
  <c r="CX33" i="10"/>
  <c r="CX47" i="10"/>
  <c r="CX49" i="10"/>
  <c r="CX51" i="10"/>
  <c r="CX43" i="10"/>
  <c r="CX44" i="10"/>
  <c r="CX52" i="10"/>
  <c r="CX45" i="10"/>
  <c r="CX55" i="10"/>
  <c r="CX17" i="10"/>
  <c r="CV20" i="10"/>
  <c r="CV21" i="10"/>
  <c r="CV22" i="10"/>
  <c r="CV23" i="10"/>
  <c r="CV24" i="10"/>
  <c r="CV26" i="10"/>
  <c r="CV27" i="10"/>
  <c r="CV28" i="10"/>
  <c r="CV38" i="10"/>
  <c r="CV29" i="10"/>
  <c r="CV41" i="10"/>
  <c r="CV30" i="10"/>
  <c r="CV36" i="10"/>
  <c r="CV37" i="10"/>
  <c r="CV39" i="10"/>
  <c r="CV33" i="10"/>
  <c r="CV47" i="10"/>
  <c r="CV49" i="10"/>
  <c r="CV51" i="10"/>
  <c r="CV43" i="10"/>
  <c r="CV44" i="10"/>
  <c r="CV52" i="10"/>
  <c r="CV45" i="10"/>
  <c r="CV55" i="10"/>
  <c r="CV17" i="10"/>
  <c r="CT20" i="10"/>
  <c r="CT21" i="10"/>
  <c r="CT22" i="10"/>
  <c r="CT23" i="10"/>
  <c r="CT24" i="10"/>
  <c r="CT26" i="10"/>
  <c r="CT27" i="10"/>
  <c r="CT28" i="10"/>
  <c r="CT38" i="10"/>
  <c r="CT29" i="10"/>
  <c r="CT41" i="10"/>
  <c r="CT30" i="10"/>
  <c r="CT36" i="10"/>
  <c r="CT37" i="10"/>
  <c r="CT39" i="10"/>
  <c r="CT33" i="10"/>
  <c r="CT47" i="10"/>
  <c r="CT49" i="10"/>
  <c r="CT51" i="10"/>
  <c r="CT43" i="10"/>
  <c r="CT44" i="10"/>
  <c r="CT52" i="10"/>
  <c r="CT45" i="10"/>
  <c r="CT55" i="10"/>
  <c r="CT17" i="10"/>
  <c r="CR20" i="10"/>
  <c r="CR21" i="10"/>
  <c r="CR22" i="10"/>
  <c r="CR23" i="10"/>
  <c r="CR24" i="10"/>
  <c r="CR26" i="10"/>
  <c r="CR27" i="10"/>
  <c r="CR28" i="10"/>
  <c r="CR38" i="10"/>
  <c r="CR29" i="10"/>
  <c r="CR41" i="10"/>
  <c r="CR30" i="10"/>
  <c r="CR36" i="10"/>
  <c r="CR37" i="10"/>
  <c r="CR39" i="10"/>
  <c r="CR33" i="10"/>
  <c r="CR47" i="10"/>
  <c r="CR49" i="10"/>
  <c r="CR51" i="10"/>
  <c r="CR43" i="10"/>
  <c r="CR44" i="10"/>
  <c r="CR52" i="10"/>
  <c r="CR45" i="10"/>
  <c r="CR55" i="10"/>
  <c r="CR17" i="10"/>
  <c r="CP20" i="10"/>
  <c r="CP21" i="10"/>
  <c r="CP22" i="10"/>
  <c r="CP23" i="10"/>
  <c r="CP24" i="10"/>
  <c r="CP26" i="10"/>
  <c r="CP27" i="10"/>
  <c r="CP28" i="10"/>
  <c r="CP38" i="10"/>
  <c r="CP29" i="10"/>
  <c r="CP41" i="10"/>
  <c r="CP30" i="10"/>
  <c r="CP36" i="10"/>
  <c r="CP37" i="10"/>
  <c r="CP39" i="10"/>
  <c r="CP33" i="10"/>
  <c r="CP47" i="10"/>
  <c r="CP49" i="10"/>
  <c r="CP51" i="10"/>
  <c r="CP43" i="10"/>
  <c r="CP44" i="10"/>
  <c r="CP52" i="10"/>
  <c r="CP45" i="10"/>
  <c r="CP55" i="10"/>
  <c r="CP17" i="10"/>
  <c r="CN20" i="10"/>
  <c r="CN21" i="10"/>
  <c r="CN22" i="10"/>
  <c r="CN23" i="10"/>
  <c r="CN24" i="10"/>
  <c r="CN26" i="10"/>
  <c r="CN27" i="10"/>
  <c r="CN28" i="10"/>
  <c r="CN38" i="10"/>
  <c r="CN29" i="10"/>
  <c r="CN41" i="10"/>
  <c r="CN30" i="10"/>
  <c r="CN36" i="10"/>
  <c r="CN37" i="10"/>
  <c r="CN39" i="10"/>
  <c r="CN33" i="10"/>
  <c r="CN47" i="10"/>
  <c r="CN49" i="10"/>
  <c r="CN51" i="10"/>
  <c r="CN43" i="10"/>
  <c r="CN44" i="10"/>
  <c r="CN52" i="10"/>
  <c r="CN45" i="10"/>
  <c r="CN55" i="10"/>
  <c r="CN17" i="10"/>
  <c r="CL20" i="10"/>
  <c r="CL21" i="10"/>
  <c r="CL22" i="10"/>
  <c r="CL23" i="10"/>
  <c r="CL24" i="10"/>
  <c r="CL26" i="10"/>
  <c r="CL27" i="10"/>
  <c r="CL28" i="10"/>
  <c r="CL38" i="10"/>
  <c r="CL29" i="10"/>
  <c r="CL41" i="10"/>
  <c r="CL30" i="10"/>
  <c r="CL36" i="10"/>
  <c r="CL37" i="10"/>
  <c r="CL39" i="10"/>
  <c r="CL33" i="10"/>
  <c r="CL47" i="10"/>
  <c r="CL49" i="10"/>
  <c r="CL51" i="10"/>
  <c r="CL43" i="10"/>
  <c r="CL44" i="10"/>
  <c r="CL52" i="10"/>
  <c r="CL45" i="10"/>
  <c r="CL55" i="10"/>
  <c r="CL17" i="10"/>
  <c r="CJ20" i="10"/>
  <c r="CJ21" i="10"/>
  <c r="CJ22" i="10"/>
  <c r="CJ23" i="10"/>
  <c r="CJ24" i="10"/>
  <c r="CJ26" i="10"/>
  <c r="CJ27" i="10"/>
  <c r="CJ28" i="10"/>
  <c r="CJ38" i="10"/>
  <c r="CJ29" i="10"/>
  <c r="CJ41" i="10"/>
  <c r="CJ30" i="10"/>
  <c r="CJ36" i="10"/>
  <c r="CJ37" i="10"/>
  <c r="CJ39" i="10"/>
  <c r="CJ33" i="10"/>
  <c r="CJ47" i="10"/>
  <c r="CJ49" i="10"/>
  <c r="CJ51" i="10"/>
  <c r="CJ43" i="10"/>
  <c r="CJ44" i="10"/>
  <c r="CJ52" i="10"/>
  <c r="CJ45" i="10"/>
  <c r="CJ55" i="10"/>
  <c r="CJ17" i="10"/>
  <c r="CH55" i="10"/>
  <c r="CH20" i="10"/>
  <c r="CH21" i="10"/>
  <c r="CH22" i="10"/>
  <c r="CH23" i="10"/>
  <c r="CH24" i="10"/>
  <c r="CH26" i="10"/>
  <c r="CH27" i="10"/>
  <c r="CH28" i="10"/>
  <c r="CH38" i="10"/>
  <c r="CH29" i="10"/>
  <c r="CH41" i="10"/>
  <c r="CH30" i="10"/>
  <c r="CH36" i="10"/>
  <c r="CH37" i="10"/>
  <c r="CH39" i="10"/>
  <c r="CH33" i="10"/>
  <c r="CH47" i="10"/>
  <c r="CH49" i="10"/>
  <c r="CH51" i="10"/>
  <c r="CH43" i="10"/>
  <c r="CH44" i="10"/>
  <c r="CH52" i="10"/>
  <c r="CH45" i="10"/>
  <c r="CH17" i="10"/>
  <c r="CF20" i="10"/>
  <c r="CF21" i="10"/>
  <c r="CF22" i="10"/>
  <c r="CF23" i="10"/>
  <c r="CF24" i="10"/>
  <c r="CF26" i="10"/>
  <c r="CF27" i="10"/>
  <c r="CF28" i="10"/>
  <c r="CF38" i="10"/>
  <c r="CF29" i="10"/>
  <c r="CF41" i="10"/>
  <c r="CF30" i="10"/>
  <c r="CF36" i="10"/>
  <c r="CF37" i="10"/>
  <c r="CF39" i="10"/>
  <c r="CF33" i="10"/>
  <c r="CF47" i="10"/>
  <c r="CF49" i="10"/>
  <c r="CF51" i="10"/>
  <c r="CF43" i="10"/>
  <c r="CF44" i="10"/>
  <c r="CF52" i="10"/>
  <c r="CF45" i="10"/>
  <c r="CF55" i="10"/>
  <c r="CF17" i="10"/>
  <c r="CD20" i="10"/>
  <c r="CD21" i="10"/>
  <c r="CD22" i="10"/>
  <c r="CD23" i="10"/>
  <c r="CD24" i="10"/>
  <c r="CD26" i="10"/>
  <c r="CD27" i="10"/>
  <c r="CD28" i="10"/>
  <c r="CD38" i="10"/>
  <c r="CD29" i="10"/>
  <c r="CD41" i="10"/>
  <c r="CD30" i="10"/>
  <c r="CD36" i="10"/>
  <c r="CD37" i="10"/>
  <c r="CD39" i="10"/>
  <c r="CD33" i="10"/>
  <c r="CD47" i="10"/>
  <c r="CD49" i="10"/>
  <c r="CD51" i="10"/>
  <c r="CD43" i="10"/>
  <c r="CD44" i="10"/>
  <c r="CD52" i="10"/>
  <c r="CD45" i="10"/>
  <c r="CD55" i="10"/>
  <c r="CD17" i="10"/>
  <c r="CB20" i="10"/>
  <c r="CB21" i="10"/>
  <c r="CB22" i="10"/>
  <c r="CB23" i="10"/>
  <c r="CB24" i="10"/>
  <c r="CB26" i="10"/>
  <c r="CB27" i="10"/>
  <c r="CB28" i="10"/>
  <c r="CB38" i="10"/>
  <c r="CB29" i="10"/>
  <c r="CB41" i="10"/>
  <c r="CB30" i="10"/>
  <c r="CB36" i="10"/>
  <c r="CB37" i="10"/>
  <c r="CB39" i="10"/>
  <c r="CB33" i="10"/>
  <c r="CB47" i="10"/>
  <c r="CB49" i="10"/>
  <c r="CB51" i="10"/>
  <c r="CB43" i="10"/>
  <c r="CB44" i="10"/>
  <c r="CB52" i="10"/>
  <c r="CB45" i="10"/>
  <c r="CB55" i="10"/>
  <c r="CB17" i="10"/>
  <c r="BZ20" i="10"/>
  <c r="BZ21" i="10"/>
  <c r="BZ22" i="10"/>
  <c r="BZ23" i="10"/>
  <c r="BZ24" i="10"/>
  <c r="BZ26" i="10"/>
  <c r="BZ27" i="10"/>
  <c r="BZ28" i="10"/>
  <c r="BZ38" i="10"/>
  <c r="BZ29" i="10"/>
  <c r="BZ41" i="10"/>
  <c r="BZ30" i="10"/>
  <c r="BZ36" i="10"/>
  <c r="BZ37" i="10"/>
  <c r="BZ39" i="10"/>
  <c r="BZ33" i="10"/>
  <c r="BZ47" i="10"/>
  <c r="BZ49" i="10"/>
  <c r="BZ51" i="10"/>
  <c r="BZ43" i="10"/>
  <c r="BZ44" i="10"/>
  <c r="BZ52" i="10"/>
  <c r="BZ45" i="10"/>
  <c r="BZ55" i="10"/>
  <c r="BZ17" i="10"/>
  <c r="BX20" i="10"/>
  <c r="BX21" i="10"/>
  <c r="BX22" i="10"/>
  <c r="BX23" i="10"/>
  <c r="BX24" i="10"/>
  <c r="BX26" i="10"/>
  <c r="BX27" i="10"/>
  <c r="BX28" i="10"/>
  <c r="BX38" i="10"/>
  <c r="BX29" i="10"/>
  <c r="BX41" i="10"/>
  <c r="BX30" i="10"/>
  <c r="BX36" i="10"/>
  <c r="BX37" i="10"/>
  <c r="BX39" i="10"/>
  <c r="BX33" i="10"/>
  <c r="BX47" i="10"/>
  <c r="BX49" i="10"/>
  <c r="BX51" i="10"/>
  <c r="BX43" i="10"/>
  <c r="BX44" i="10"/>
  <c r="BX52" i="10"/>
  <c r="BX45" i="10"/>
  <c r="BX55" i="10"/>
  <c r="BX17" i="10"/>
  <c r="BV20" i="10"/>
  <c r="BV21" i="10"/>
  <c r="BV22" i="10"/>
  <c r="BV23" i="10"/>
  <c r="BV24" i="10"/>
  <c r="BV26" i="10"/>
  <c r="BV27" i="10"/>
  <c r="BV28" i="10"/>
  <c r="BV38" i="10"/>
  <c r="BV29" i="10"/>
  <c r="BV41" i="10"/>
  <c r="BV30" i="10"/>
  <c r="BV36" i="10"/>
  <c r="BV37" i="10"/>
  <c r="BV39" i="10"/>
  <c r="BV33" i="10"/>
  <c r="BV47" i="10"/>
  <c r="BV49" i="10"/>
  <c r="BV51" i="10"/>
  <c r="BV43" i="10"/>
  <c r="BV44" i="10"/>
  <c r="BV52" i="10"/>
  <c r="BV45" i="10"/>
  <c r="BV55" i="10"/>
  <c r="BV17" i="10"/>
  <c r="BT20" i="10"/>
  <c r="BT21" i="10"/>
  <c r="BT22" i="10"/>
  <c r="BT23" i="10"/>
  <c r="BT24" i="10"/>
  <c r="BT26" i="10"/>
  <c r="BT27" i="10"/>
  <c r="BT28" i="10"/>
  <c r="BT38" i="10"/>
  <c r="BT29" i="10"/>
  <c r="BT41" i="10"/>
  <c r="BT30" i="10"/>
  <c r="BT36" i="10"/>
  <c r="BT37" i="10"/>
  <c r="BT39" i="10"/>
  <c r="BT33" i="10"/>
  <c r="BT47" i="10"/>
  <c r="BT49" i="10"/>
  <c r="BT51" i="10"/>
  <c r="BT43" i="10"/>
  <c r="BT44" i="10"/>
  <c r="BT52" i="10"/>
  <c r="BT45" i="10"/>
  <c r="BT55" i="10"/>
  <c r="BT17" i="10"/>
  <c r="BR20" i="10"/>
  <c r="BR21" i="10"/>
  <c r="BR22" i="10"/>
  <c r="BR23" i="10"/>
  <c r="BR24" i="10"/>
  <c r="BR26" i="10"/>
  <c r="BR27" i="10"/>
  <c r="BR28" i="10"/>
  <c r="BR38" i="10"/>
  <c r="BR29" i="10"/>
  <c r="BR41" i="10"/>
  <c r="BR30" i="10"/>
  <c r="BR36" i="10"/>
  <c r="BR37" i="10"/>
  <c r="BR39" i="10"/>
  <c r="BR33" i="10"/>
  <c r="BR47" i="10"/>
  <c r="BR49" i="10"/>
  <c r="BR51" i="10"/>
  <c r="BR43" i="10"/>
  <c r="BR44" i="10"/>
  <c r="BR52" i="10"/>
  <c r="BR45" i="10"/>
  <c r="BR55" i="10"/>
  <c r="BR17" i="10"/>
  <c r="BP20" i="10"/>
  <c r="BP21" i="10"/>
  <c r="BP22" i="10"/>
  <c r="BP23" i="10"/>
  <c r="BP24" i="10"/>
  <c r="BP26" i="10"/>
  <c r="BP27" i="10"/>
  <c r="BP28" i="10"/>
  <c r="BP38" i="10"/>
  <c r="BP29" i="10"/>
  <c r="BP41" i="10"/>
  <c r="BP30" i="10"/>
  <c r="BP36" i="10"/>
  <c r="BP37" i="10"/>
  <c r="BP39" i="10"/>
  <c r="BP33" i="10"/>
  <c r="BP47" i="10"/>
  <c r="BP49" i="10"/>
  <c r="BP51" i="10"/>
  <c r="BP43" i="10"/>
  <c r="BP44" i="10"/>
  <c r="BP52" i="10"/>
  <c r="BP45" i="10"/>
  <c r="BP55" i="10"/>
  <c r="BP17" i="10"/>
  <c r="BN20" i="10"/>
  <c r="BN21" i="10"/>
  <c r="BN22" i="10"/>
  <c r="BN23" i="10"/>
  <c r="BN24" i="10"/>
  <c r="BN26" i="10"/>
  <c r="BN27" i="10"/>
  <c r="BN28" i="10"/>
  <c r="BN38" i="10"/>
  <c r="BN29" i="10"/>
  <c r="BN41" i="10"/>
  <c r="BN30" i="10"/>
  <c r="BN36" i="10"/>
  <c r="BN37" i="10"/>
  <c r="BN39" i="10"/>
  <c r="BN33" i="10"/>
  <c r="BN47" i="10"/>
  <c r="BN49" i="10"/>
  <c r="BN51" i="10"/>
  <c r="BN43" i="10"/>
  <c r="BN44" i="10"/>
  <c r="BN52" i="10"/>
  <c r="BN45" i="10"/>
  <c r="BN55" i="10"/>
  <c r="BN17" i="10"/>
  <c r="BL20" i="10"/>
  <c r="BL21" i="10"/>
  <c r="BL22" i="10"/>
  <c r="BL23" i="10"/>
  <c r="BL24" i="10"/>
  <c r="BL26" i="10"/>
  <c r="BL27" i="10"/>
  <c r="BL28" i="10"/>
  <c r="BL38" i="10"/>
  <c r="BL29" i="10"/>
  <c r="BL41" i="10"/>
  <c r="BL30" i="10"/>
  <c r="BL36" i="10"/>
  <c r="BL37" i="10"/>
  <c r="BL39" i="10"/>
  <c r="BL33" i="10"/>
  <c r="BL47" i="10"/>
  <c r="BL49" i="10"/>
  <c r="BL51" i="10"/>
  <c r="BL43" i="10"/>
  <c r="BL44" i="10"/>
  <c r="BL52" i="10"/>
  <c r="BL45" i="10"/>
  <c r="BL55" i="10"/>
  <c r="BL17" i="10"/>
  <c r="BJ20" i="10"/>
  <c r="BJ21" i="10"/>
  <c r="BJ22" i="10"/>
  <c r="BJ23" i="10"/>
  <c r="BJ24" i="10"/>
  <c r="BJ26" i="10"/>
  <c r="BJ27" i="10"/>
  <c r="BJ28" i="10"/>
  <c r="BJ38" i="10"/>
  <c r="BJ29" i="10"/>
  <c r="BJ41" i="10"/>
  <c r="BJ30" i="10"/>
  <c r="BJ36" i="10"/>
  <c r="BJ37" i="10"/>
  <c r="BJ39" i="10"/>
  <c r="BJ33" i="10"/>
  <c r="BJ47" i="10"/>
  <c r="BJ49" i="10"/>
  <c r="BJ51" i="10"/>
  <c r="BJ43" i="10"/>
  <c r="BJ44" i="10"/>
  <c r="BJ52" i="10"/>
  <c r="BJ45" i="10"/>
  <c r="BJ55" i="10"/>
  <c r="BJ17" i="10"/>
  <c r="BH20" i="10"/>
  <c r="BH21" i="10"/>
  <c r="BH22" i="10"/>
  <c r="BH23" i="10"/>
  <c r="BH24" i="10"/>
  <c r="BH26" i="10"/>
  <c r="BH27" i="10"/>
  <c r="BH28" i="10"/>
  <c r="BH38" i="10"/>
  <c r="BH29" i="10"/>
  <c r="BH41" i="10"/>
  <c r="BH30" i="10"/>
  <c r="BH36" i="10"/>
  <c r="BH37" i="10"/>
  <c r="BH39" i="10"/>
  <c r="BH33" i="10"/>
  <c r="BH47" i="10"/>
  <c r="BH49" i="10"/>
  <c r="BH51" i="10"/>
  <c r="BH43" i="10"/>
  <c r="BH44" i="10"/>
  <c r="BH52" i="10"/>
  <c r="BH45" i="10"/>
  <c r="BH55" i="10"/>
  <c r="BH17" i="10"/>
  <c r="BF20" i="10"/>
  <c r="BF21" i="10"/>
  <c r="BF22" i="10"/>
  <c r="BF23" i="10"/>
  <c r="BF24" i="10"/>
  <c r="BF26" i="10"/>
  <c r="BF27" i="10"/>
  <c r="BF28" i="10"/>
  <c r="BF38" i="10"/>
  <c r="BF29" i="10"/>
  <c r="BF41" i="10"/>
  <c r="BF30" i="10"/>
  <c r="BF36" i="10"/>
  <c r="BF37" i="10"/>
  <c r="BF39" i="10"/>
  <c r="BF33" i="10"/>
  <c r="BF47" i="10"/>
  <c r="BF49" i="10"/>
  <c r="BF51" i="10"/>
  <c r="BF43" i="10"/>
  <c r="BF44" i="10"/>
  <c r="BF52" i="10"/>
  <c r="BF45" i="10"/>
  <c r="BF55" i="10"/>
  <c r="BF17" i="10"/>
  <c r="BD20" i="10"/>
  <c r="BD21" i="10"/>
  <c r="BD22" i="10"/>
  <c r="BD23" i="10"/>
  <c r="BD24" i="10"/>
  <c r="BD26" i="10"/>
  <c r="BD27" i="10"/>
  <c r="BD28" i="10"/>
  <c r="BD38" i="10"/>
  <c r="BD29" i="10"/>
  <c r="BD41" i="10"/>
  <c r="BD30" i="10"/>
  <c r="BD36" i="10"/>
  <c r="BD37" i="10"/>
  <c r="BD39" i="10"/>
  <c r="BD33" i="10"/>
  <c r="BD47" i="10"/>
  <c r="BD49" i="10"/>
  <c r="BD51" i="10"/>
  <c r="BD43" i="10"/>
  <c r="BD44" i="10"/>
  <c r="BD52" i="10"/>
  <c r="BD45" i="10"/>
  <c r="BD55" i="10"/>
  <c r="BD17" i="10"/>
  <c r="BB20" i="10"/>
  <c r="BB21" i="10"/>
  <c r="BB22" i="10"/>
  <c r="BB23" i="10"/>
  <c r="BB24" i="10"/>
  <c r="BB26" i="10"/>
  <c r="BB27" i="10"/>
  <c r="BB28" i="10"/>
  <c r="BB38" i="10"/>
  <c r="BB29" i="10"/>
  <c r="BB41" i="10"/>
  <c r="BB30" i="10"/>
  <c r="BB36" i="10"/>
  <c r="BB37" i="10"/>
  <c r="BB39" i="10"/>
  <c r="BB33" i="10"/>
  <c r="BB47" i="10"/>
  <c r="BB49" i="10"/>
  <c r="BB51" i="10"/>
  <c r="BB43" i="10"/>
  <c r="BB44" i="10"/>
  <c r="BB52" i="10"/>
  <c r="BB45" i="10"/>
  <c r="BB55" i="10"/>
  <c r="BB17" i="10"/>
  <c r="AZ20" i="10"/>
  <c r="AZ21" i="10"/>
  <c r="AZ22" i="10"/>
  <c r="AZ23" i="10"/>
  <c r="AZ24" i="10"/>
  <c r="AZ26" i="10"/>
  <c r="AZ27" i="10"/>
  <c r="AZ28" i="10"/>
  <c r="AZ38" i="10"/>
  <c r="AZ29" i="10"/>
  <c r="AZ41" i="10"/>
  <c r="AZ30" i="10"/>
  <c r="AZ36" i="10"/>
  <c r="AZ37" i="10"/>
  <c r="AZ39" i="10"/>
  <c r="AZ33" i="10"/>
  <c r="AZ47" i="10"/>
  <c r="AZ49" i="10"/>
  <c r="AZ51" i="10"/>
  <c r="AZ43" i="10"/>
  <c r="AZ44" i="10"/>
  <c r="AZ52" i="10"/>
  <c r="AZ45" i="10"/>
  <c r="AZ55" i="10"/>
  <c r="AZ17" i="10"/>
  <c r="AX20" i="10"/>
  <c r="AX21" i="10"/>
  <c r="AX22" i="10"/>
  <c r="AX23" i="10"/>
  <c r="AX24" i="10"/>
  <c r="AX26" i="10"/>
  <c r="AX27" i="10"/>
  <c r="AX28" i="10"/>
  <c r="AX38" i="10"/>
  <c r="AX29" i="10"/>
  <c r="AX41" i="10"/>
  <c r="AX30" i="10"/>
  <c r="AX36" i="10"/>
  <c r="AX37" i="10"/>
  <c r="AX39" i="10"/>
  <c r="AX33" i="10"/>
  <c r="AX47" i="10"/>
  <c r="AX49" i="10"/>
  <c r="AX51" i="10"/>
  <c r="AX43" i="10"/>
  <c r="AX44" i="10"/>
  <c r="AX52" i="10"/>
  <c r="AX45" i="10"/>
  <c r="AX55" i="10"/>
  <c r="AX17" i="10"/>
  <c r="AV20" i="10"/>
  <c r="AV21" i="10"/>
  <c r="AV22" i="10"/>
  <c r="AV23" i="10"/>
  <c r="AV24" i="10"/>
  <c r="AV26" i="10"/>
  <c r="AV27" i="10"/>
  <c r="AV28" i="10"/>
  <c r="AV38" i="10"/>
  <c r="AV29" i="10"/>
  <c r="AV41" i="10"/>
  <c r="AV30" i="10"/>
  <c r="AV36" i="10"/>
  <c r="AV37" i="10"/>
  <c r="AV39" i="10"/>
  <c r="AV33" i="10"/>
  <c r="AV47" i="10"/>
  <c r="AV49" i="10"/>
  <c r="AV51" i="10"/>
  <c r="AV43" i="10"/>
  <c r="AV44" i="10"/>
  <c r="AV52" i="10"/>
  <c r="AV45" i="10"/>
  <c r="AV55" i="10"/>
  <c r="AV17" i="10"/>
  <c r="AT20" i="10"/>
  <c r="AT21" i="10"/>
  <c r="AT22" i="10"/>
  <c r="AT23" i="10"/>
  <c r="AT24" i="10"/>
  <c r="AT26" i="10"/>
  <c r="AT27" i="10"/>
  <c r="AT28" i="10"/>
  <c r="AT38" i="10"/>
  <c r="AT29" i="10"/>
  <c r="AT41" i="10"/>
  <c r="AT30" i="10"/>
  <c r="AT36" i="10"/>
  <c r="AT37" i="10"/>
  <c r="AT39" i="10"/>
  <c r="AT33" i="10"/>
  <c r="AT47" i="10"/>
  <c r="AT49" i="10"/>
  <c r="AT51" i="10"/>
  <c r="AT43" i="10"/>
  <c r="AT44" i="10"/>
  <c r="AT52" i="10"/>
  <c r="AT45" i="10"/>
  <c r="AT55" i="10"/>
  <c r="AT17" i="10"/>
  <c r="AR20" i="10"/>
  <c r="AR21" i="10"/>
  <c r="AR22" i="10"/>
  <c r="AR23" i="10"/>
  <c r="AR24" i="10"/>
  <c r="AR26" i="10"/>
  <c r="AR27" i="10"/>
  <c r="AR28" i="10"/>
  <c r="AR38" i="10"/>
  <c r="AR29" i="10"/>
  <c r="AR41" i="10"/>
  <c r="AR30" i="10"/>
  <c r="AR36" i="10"/>
  <c r="AR37" i="10"/>
  <c r="AR39" i="10"/>
  <c r="AR33" i="10"/>
  <c r="AR47" i="10"/>
  <c r="AR49" i="10"/>
  <c r="AR51" i="10"/>
  <c r="AR43" i="10"/>
  <c r="AR44" i="10"/>
  <c r="AR52" i="10"/>
  <c r="AR45" i="10"/>
  <c r="AR55" i="10"/>
  <c r="AR17" i="10"/>
  <c r="AP20" i="10"/>
  <c r="AP21" i="10"/>
  <c r="AP22" i="10"/>
  <c r="AP23" i="10"/>
  <c r="AP24" i="10"/>
  <c r="AP26" i="10"/>
  <c r="AP27" i="10"/>
  <c r="AP28" i="10"/>
  <c r="AP38" i="10"/>
  <c r="AP29" i="10"/>
  <c r="AP41" i="10"/>
  <c r="AP30" i="10"/>
  <c r="AP36" i="10"/>
  <c r="AP37" i="10"/>
  <c r="AP39" i="10"/>
  <c r="AP33" i="10"/>
  <c r="AP47" i="10"/>
  <c r="AP49" i="10"/>
  <c r="AP51" i="10"/>
  <c r="AP43" i="10"/>
  <c r="AP44" i="10"/>
  <c r="AP52" i="10"/>
  <c r="AP45" i="10"/>
  <c r="AP55" i="10"/>
  <c r="AP17" i="10"/>
  <c r="AN20" i="10"/>
  <c r="AN21" i="10"/>
  <c r="AN22" i="10"/>
  <c r="AN23" i="10"/>
  <c r="AN24" i="10"/>
  <c r="AN26" i="10"/>
  <c r="AN27" i="10"/>
  <c r="AN28" i="10"/>
  <c r="AN38" i="10"/>
  <c r="AN29" i="10"/>
  <c r="AN41" i="10"/>
  <c r="AN30" i="10"/>
  <c r="AN36" i="10"/>
  <c r="AN37" i="10"/>
  <c r="AN39" i="10"/>
  <c r="AN33" i="10"/>
  <c r="AN47" i="10"/>
  <c r="AN49" i="10"/>
  <c r="AN51" i="10"/>
  <c r="AN43" i="10"/>
  <c r="AN44" i="10"/>
  <c r="AN52" i="10"/>
  <c r="AN45" i="10"/>
  <c r="AN55" i="10"/>
  <c r="AN17" i="10"/>
  <c r="AL20" i="10"/>
  <c r="AL21" i="10"/>
  <c r="AL22" i="10"/>
  <c r="AL23" i="10"/>
  <c r="AL24" i="10"/>
  <c r="AL26" i="10"/>
  <c r="AL27" i="10"/>
  <c r="AL28" i="10"/>
  <c r="AL38" i="10"/>
  <c r="AL29" i="10"/>
  <c r="AL41" i="10"/>
  <c r="AL30" i="10"/>
  <c r="AL36" i="10"/>
  <c r="AL37" i="10"/>
  <c r="AL39" i="10"/>
  <c r="AL33" i="10"/>
  <c r="AL47" i="10"/>
  <c r="AL49" i="10"/>
  <c r="AL51" i="10"/>
  <c r="AL43" i="10"/>
  <c r="AL44" i="10"/>
  <c r="AL52" i="10"/>
  <c r="AL45" i="10"/>
  <c r="AL55" i="10"/>
  <c r="AL17" i="10"/>
  <c r="AJ20" i="10"/>
  <c r="AJ21" i="10"/>
  <c r="AJ22" i="10"/>
  <c r="AJ23" i="10"/>
  <c r="AJ24" i="10"/>
  <c r="AJ26" i="10"/>
  <c r="AJ27" i="10"/>
  <c r="AJ28" i="10"/>
  <c r="AJ38" i="10"/>
  <c r="AJ29" i="10"/>
  <c r="AJ41" i="10"/>
  <c r="AJ30" i="10"/>
  <c r="AJ36" i="10"/>
  <c r="AJ37" i="10"/>
  <c r="AJ39" i="10"/>
  <c r="AJ33" i="10"/>
  <c r="AJ47" i="10"/>
  <c r="AJ49" i="10"/>
  <c r="AJ51" i="10"/>
  <c r="AJ43" i="10"/>
  <c r="AJ44" i="10"/>
  <c r="AJ52" i="10"/>
  <c r="AJ45" i="10"/>
  <c r="AJ55" i="10"/>
  <c r="AJ17" i="10"/>
  <c r="AH20" i="10"/>
  <c r="AH21" i="10"/>
  <c r="AH22" i="10"/>
  <c r="AH23" i="10"/>
  <c r="AH24" i="10"/>
  <c r="AH26" i="10"/>
  <c r="AH27" i="10"/>
  <c r="AH28" i="10"/>
  <c r="AH38" i="10"/>
  <c r="AH29" i="10"/>
  <c r="AH41" i="10"/>
  <c r="AH30" i="10"/>
  <c r="AH36" i="10"/>
  <c r="AH37" i="10"/>
  <c r="AH39" i="10"/>
  <c r="AH33" i="10"/>
  <c r="AH47" i="10"/>
  <c r="AH49" i="10"/>
  <c r="AH51" i="10"/>
  <c r="AH43" i="10"/>
  <c r="AH44" i="10"/>
  <c r="AH52" i="10"/>
  <c r="AH45" i="10"/>
  <c r="AH55" i="10"/>
  <c r="AH17" i="10"/>
  <c r="AF20" i="10"/>
  <c r="AF21" i="10"/>
  <c r="AF22" i="10"/>
  <c r="AF23" i="10"/>
  <c r="AF24" i="10"/>
  <c r="AF26" i="10"/>
  <c r="AF27" i="10"/>
  <c r="AF28" i="10"/>
  <c r="AF38" i="10"/>
  <c r="AF29" i="10"/>
  <c r="AF41" i="10"/>
  <c r="AF30" i="10"/>
  <c r="AF36" i="10"/>
  <c r="AF37" i="10"/>
  <c r="AF39" i="10"/>
  <c r="AF33" i="10"/>
  <c r="AF47" i="10"/>
  <c r="AF49" i="10"/>
  <c r="AF51" i="10"/>
  <c r="AF43" i="10"/>
  <c r="AF44" i="10"/>
  <c r="AF52" i="10"/>
  <c r="AF45" i="10"/>
  <c r="AF55" i="10"/>
  <c r="AF17" i="10"/>
  <c r="AD20" i="10"/>
  <c r="AD21" i="10"/>
  <c r="AD22" i="10"/>
  <c r="AD23" i="10"/>
  <c r="AD24" i="10"/>
  <c r="AD26" i="10"/>
  <c r="AD27" i="10"/>
  <c r="AD28" i="10"/>
  <c r="AD38" i="10"/>
  <c r="AD29" i="10"/>
  <c r="AD41" i="10"/>
  <c r="AD30" i="10"/>
  <c r="AD36" i="10"/>
  <c r="AD37" i="10"/>
  <c r="AD39" i="10"/>
  <c r="AD33" i="10"/>
  <c r="AD47" i="10"/>
  <c r="AD49" i="10"/>
  <c r="AD51" i="10"/>
  <c r="AD43" i="10"/>
  <c r="AD44" i="10"/>
  <c r="AD52" i="10"/>
  <c r="AD45" i="10"/>
  <c r="AD55" i="10"/>
  <c r="AD17" i="10"/>
  <c r="AB20" i="10"/>
  <c r="AB21" i="10"/>
  <c r="AB22" i="10"/>
  <c r="AB23" i="10"/>
  <c r="AB24" i="10"/>
  <c r="AB26" i="10"/>
  <c r="AB27" i="10"/>
  <c r="AB28" i="10"/>
  <c r="AB38" i="10"/>
  <c r="AB29" i="10"/>
  <c r="AB41" i="10"/>
  <c r="AB30" i="10"/>
  <c r="AB36" i="10"/>
  <c r="AB37" i="10"/>
  <c r="AB39" i="10"/>
  <c r="AB33" i="10"/>
  <c r="AB47" i="10"/>
  <c r="AB49" i="10"/>
  <c r="AB51" i="10"/>
  <c r="AB43" i="10"/>
  <c r="AB44" i="10"/>
  <c r="AB52" i="10"/>
  <c r="AB45" i="10"/>
  <c r="AB55" i="10"/>
  <c r="AB17" i="10"/>
  <c r="Z20" i="10"/>
  <c r="Z21" i="10"/>
  <c r="Z22" i="10"/>
  <c r="Z23" i="10"/>
  <c r="Z24" i="10"/>
  <c r="Z26" i="10"/>
  <c r="Z27" i="10"/>
  <c r="Z28" i="10"/>
  <c r="Z38" i="10"/>
  <c r="Z29" i="10"/>
  <c r="Z41" i="10"/>
  <c r="Z30" i="10"/>
  <c r="Z36" i="10"/>
  <c r="Z37" i="10"/>
  <c r="Z39" i="10"/>
  <c r="Z33" i="10"/>
  <c r="Z47" i="10"/>
  <c r="Z49" i="10"/>
  <c r="Z51" i="10"/>
  <c r="Z43" i="10"/>
  <c r="Z44" i="10"/>
  <c r="Z52" i="10"/>
  <c r="Z45" i="10"/>
  <c r="Z55" i="10"/>
  <c r="Z17" i="10"/>
  <c r="X33" i="10"/>
  <c r="X49" i="10"/>
  <c r="X43" i="10"/>
  <c r="X44" i="10"/>
  <c r="X45" i="10"/>
  <c r="X17" i="10"/>
  <c r="V33" i="10"/>
  <c r="V49" i="10"/>
  <c r="V43" i="10"/>
  <c r="V44" i="10"/>
  <c r="V45" i="10"/>
  <c r="V17" i="10"/>
  <c r="T33" i="10"/>
  <c r="T49" i="10"/>
  <c r="T43" i="10"/>
  <c r="T44" i="10"/>
  <c r="T45" i="10"/>
  <c r="T17" i="10"/>
  <c r="R33" i="10"/>
  <c r="R49" i="10"/>
  <c r="R43" i="10"/>
  <c r="R44" i="10"/>
  <c r="R45" i="10"/>
  <c r="P33" i="10"/>
  <c r="P49" i="10"/>
  <c r="P43" i="10"/>
  <c r="P44" i="10"/>
  <c r="P45" i="10"/>
  <c r="C5" i="10"/>
  <c r="L33" i="10"/>
  <c r="L49" i="10"/>
  <c r="L43" i="10"/>
  <c r="L44" i="10"/>
  <c r="L45" i="10"/>
  <c r="J33" i="10"/>
  <c r="J49" i="10"/>
  <c r="J43" i="10"/>
  <c r="J44" i="10"/>
  <c r="J45" i="10"/>
  <c r="J17" i="10"/>
  <c r="H33" i="10"/>
  <c r="H49" i="10"/>
  <c r="H43" i="10"/>
  <c r="H44" i="10"/>
  <c r="H45" i="10"/>
  <c r="H17" i="10"/>
  <c r="CZ48" i="4"/>
  <c r="CZ49" i="4"/>
  <c r="CZ50" i="4"/>
  <c r="CZ51" i="4"/>
  <c r="CZ52" i="4"/>
  <c r="CZ53" i="4"/>
  <c r="CZ54" i="4"/>
  <c r="CZ55" i="4"/>
  <c r="CZ56" i="4"/>
  <c r="CZ57" i="4"/>
  <c r="CZ58" i="4"/>
  <c r="CZ59" i="4"/>
  <c r="CZ47" i="4"/>
  <c r="L30" i="4"/>
  <c r="C53" i="4" s="1"/>
  <c r="G53" i="4" s="1"/>
  <c r="L33" i="4"/>
  <c r="C56" i="4" s="1"/>
  <c r="L34" i="4"/>
  <c r="C57" i="4" s="1"/>
  <c r="G57" i="4" s="1"/>
  <c r="L35" i="4"/>
  <c r="C58" i="4" s="1"/>
  <c r="L36" i="4"/>
  <c r="C59" i="4" s="1"/>
  <c r="G59" i="4" s="1"/>
  <c r="DA49" i="10"/>
  <c r="DA43" i="10"/>
  <c r="DA44" i="10"/>
  <c r="DA45" i="10"/>
  <c r="DA17" i="10"/>
  <c r="A1" i="1"/>
  <c r="E52" i="1"/>
  <c r="J15" i="4"/>
  <c r="L15" i="4" s="1"/>
  <c r="C47" i="4" s="1"/>
  <c r="E29" i="1"/>
  <c r="L29" i="1"/>
  <c r="J17" i="4"/>
  <c r="L17" i="4" s="1"/>
  <c r="C48" i="4" s="1"/>
  <c r="J18" i="4"/>
  <c r="L18" i="4" s="1"/>
  <c r="C49" i="4" s="1"/>
  <c r="E49" i="4" s="1"/>
  <c r="J19" i="4"/>
  <c r="L19" i="4" s="1"/>
  <c r="C50" i="4" s="1"/>
  <c r="J20" i="4"/>
  <c r="L20" i="4" s="1"/>
  <c r="C51" i="4" s="1"/>
  <c r="G51" i="4" s="1"/>
  <c r="J29" i="4"/>
  <c r="L29" i="4" s="1"/>
  <c r="C52" i="4" s="1"/>
  <c r="J30" i="4"/>
  <c r="J31" i="4"/>
  <c r="L31" i="4" s="1"/>
  <c r="C54" i="4" s="1"/>
  <c r="J32" i="4"/>
  <c r="L32" i="4" s="1"/>
  <c r="C55" i="4" s="1"/>
  <c r="G55" i="4" s="1"/>
  <c r="J33" i="4"/>
  <c r="J34" i="4"/>
  <c r="J35" i="4"/>
  <c r="J36" i="4"/>
  <c r="BA29" i="1"/>
  <c r="BA52" i="1"/>
  <c r="BA57" i="1" s="1"/>
  <c r="AZ29" i="1"/>
  <c r="AZ52" i="1"/>
  <c r="AZ57" i="1" s="1"/>
  <c r="AY29" i="1"/>
  <c r="AY52" i="1"/>
  <c r="AY57" i="1" s="1"/>
  <c r="AX29" i="1"/>
  <c r="AX52" i="1"/>
  <c r="AX57" i="1" s="1"/>
  <c r="AW29" i="1"/>
  <c r="AW52" i="1"/>
  <c r="AW57" i="1" s="1"/>
  <c r="AV29" i="1"/>
  <c r="AV52" i="1"/>
  <c r="AV57" i="1" s="1"/>
  <c r="AU29" i="1"/>
  <c r="AU52" i="1"/>
  <c r="AU57" i="1" s="1"/>
  <c r="AT29" i="1"/>
  <c r="AT52" i="1"/>
  <c r="AT57" i="1" s="1"/>
  <c r="AS29" i="1"/>
  <c r="AS52" i="1"/>
  <c r="AS57" i="1" s="1"/>
  <c r="AR29" i="1"/>
  <c r="AR52" i="1"/>
  <c r="AR57" i="1" s="1"/>
  <c r="AQ29" i="1"/>
  <c r="AQ52" i="1"/>
  <c r="AQ57" i="1" s="1"/>
  <c r="AP29" i="1"/>
  <c r="AP52" i="1"/>
  <c r="AP57" i="1" s="1"/>
  <c r="AO29" i="1"/>
  <c r="AO52" i="1"/>
  <c r="AO57" i="1" s="1"/>
  <c r="AN29" i="1"/>
  <c r="AN52" i="1"/>
  <c r="AN57" i="1" s="1"/>
  <c r="AM29" i="1"/>
  <c r="AM52" i="1"/>
  <c r="AM57" i="1"/>
  <c r="AL29" i="1"/>
  <c r="AL52" i="1"/>
  <c r="AL57" i="1" s="1"/>
  <c r="AK29" i="1"/>
  <c r="AK52" i="1"/>
  <c r="AK57" i="1"/>
  <c r="AJ29" i="1"/>
  <c r="AJ52" i="1"/>
  <c r="AJ57" i="1" s="1"/>
  <c r="AI29" i="1"/>
  <c r="AI52" i="1"/>
  <c r="AI57" i="1" s="1"/>
  <c r="AH29" i="1"/>
  <c r="AH52" i="1"/>
  <c r="AH57" i="1" s="1"/>
  <c r="AG29" i="1"/>
  <c r="AG52" i="1"/>
  <c r="AG57" i="1" s="1"/>
  <c r="AF29" i="1"/>
  <c r="AF52" i="1"/>
  <c r="AF57" i="1" s="1"/>
  <c r="AE29" i="1"/>
  <c r="AE52" i="1"/>
  <c r="AE57" i="1"/>
  <c r="AD29" i="1"/>
  <c r="AD52" i="1"/>
  <c r="AD57" i="1" s="1"/>
  <c r="AC29" i="1"/>
  <c r="AC52" i="1"/>
  <c r="AC57" i="1"/>
  <c r="AB29" i="1"/>
  <c r="AB52" i="1"/>
  <c r="AB57" i="1" s="1"/>
  <c r="AA29" i="1"/>
  <c r="AA52" i="1"/>
  <c r="AA57" i="1" s="1"/>
  <c r="Z29" i="1"/>
  <c r="Z52" i="1"/>
  <c r="Z57" i="1" s="1"/>
  <c r="Y29" i="1"/>
  <c r="Y52" i="1"/>
  <c r="Y57" i="1" s="1"/>
  <c r="X29" i="1"/>
  <c r="X52" i="1"/>
  <c r="X57" i="1" s="1"/>
  <c r="W29" i="1"/>
  <c r="W52" i="1"/>
  <c r="W57" i="1"/>
  <c r="V29" i="1"/>
  <c r="V52" i="1"/>
  <c r="V57" i="1" s="1"/>
  <c r="U29" i="1"/>
  <c r="U52" i="1"/>
  <c r="U57" i="1" s="1"/>
  <c r="T29" i="1"/>
  <c r="T52" i="1"/>
  <c r="T57" i="1" s="1"/>
  <c r="S29" i="1"/>
  <c r="S52" i="1"/>
  <c r="S57" i="1" s="1"/>
  <c r="R29" i="1"/>
  <c r="R52" i="1"/>
  <c r="R57" i="1"/>
  <c r="Q29" i="1"/>
  <c r="Q52" i="1"/>
  <c r="Q57" i="1" s="1"/>
  <c r="P29" i="1"/>
  <c r="P52" i="1"/>
  <c r="P57" i="1" s="1"/>
  <c r="O29" i="1"/>
  <c r="O52" i="1"/>
  <c r="O57" i="1" s="1"/>
  <c r="N29" i="1"/>
  <c r="N52" i="1"/>
  <c r="N57" i="1" s="1"/>
  <c r="M29" i="1"/>
  <c r="M52" i="1"/>
  <c r="M57" i="1" s="1"/>
  <c r="M80" i="1" s="1"/>
  <c r="L52" i="1"/>
  <c r="L57" i="1" s="1"/>
  <c r="L80" i="1" s="1"/>
  <c r="K29" i="1"/>
  <c r="K52" i="1"/>
  <c r="K57" i="1" s="1"/>
  <c r="K80" i="1" s="1"/>
  <c r="J29" i="1"/>
  <c r="J52" i="1"/>
  <c r="J57" i="1" s="1"/>
  <c r="J80" i="1" s="1"/>
  <c r="I29" i="1"/>
  <c r="I52" i="1"/>
  <c r="I57" i="1" s="1"/>
  <c r="I80" i="1" s="1"/>
  <c r="H29" i="1"/>
  <c r="H52" i="1"/>
  <c r="H57" i="1" s="1"/>
  <c r="H80" i="1" s="1"/>
  <c r="G29" i="1"/>
  <c r="G52" i="1"/>
  <c r="G57" i="1" s="1"/>
  <c r="G80" i="1" s="1"/>
  <c r="F29" i="1"/>
  <c r="F52" i="1"/>
  <c r="E81" i="1"/>
  <c r="E82" i="1"/>
  <c r="F81" i="1"/>
  <c r="F82" i="1"/>
  <c r="G81" i="1"/>
  <c r="G82" i="1"/>
  <c r="H81" i="1"/>
  <c r="H82" i="1"/>
  <c r="I81" i="1"/>
  <c r="I82" i="1"/>
  <c r="J81" i="1"/>
  <c r="J82" i="1"/>
  <c r="K81" i="1"/>
  <c r="K82" i="1"/>
  <c r="L81" i="1"/>
  <c r="L82" i="1"/>
  <c r="M81" i="1"/>
  <c r="M82" i="1"/>
  <c r="N80" i="1"/>
  <c r="N81" i="1"/>
  <c r="N82" i="1"/>
  <c r="O80" i="1"/>
  <c r="O81" i="1"/>
  <c r="O82" i="1"/>
  <c r="P80" i="1"/>
  <c r="P81" i="1"/>
  <c r="P82" i="1"/>
  <c r="Q80" i="1"/>
  <c r="Q81" i="1"/>
  <c r="Q82" i="1"/>
  <c r="R80" i="1"/>
  <c r="R81" i="1"/>
  <c r="R82" i="1"/>
  <c r="S80" i="1"/>
  <c r="S81" i="1"/>
  <c r="S82" i="1"/>
  <c r="T80" i="1"/>
  <c r="T81" i="1"/>
  <c r="T82" i="1"/>
  <c r="U80" i="1"/>
  <c r="U81" i="1"/>
  <c r="U82" i="1"/>
  <c r="V80" i="1"/>
  <c r="V81" i="1"/>
  <c r="V82" i="1"/>
  <c r="W80" i="1"/>
  <c r="W81" i="1"/>
  <c r="W82" i="1"/>
  <c r="X80" i="1"/>
  <c r="X81" i="1"/>
  <c r="X82" i="1"/>
  <c r="Y80" i="1"/>
  <c r="Y81" i="1"/>
  <c r="Y82" i="1"/>
  <c r="Z80" i="1"/>
  <c r="Z81" i="1"/>
  <c r="Z82" i="1"/>
  <c r="AA80" i="1"/>
  <c r="AA81" i="1"/>
  <c r="AA82" i="1"/>
  <c r="AB80" i="1"/>
  <c r="AB81" i="1"/>
  <c r="AB82" i="1"/>
  <c r="AC80" i="1"/>
  <c r="AC81" i="1"/>
  <c r="AC82" i="1"/>
  <c r="AD80" i="1"/>
  <c r="AD81" i="1"/>
  <c r="AD82" i="1"/>
  <c r="AE80" i="1"/>
  <c r="AE81" i="1"/>
  <c r="AE82" i="1"/>
  <c r="AF80" i="1"/>
  <c r="AF81" i="1"/>
  <c r="AF82" i="1"/>
  <c r="AG80" i="1"/>
  <c r="AG81" i="1"/>
  <c r="AG82" i="1"/>
  <c r="AH80" i="1"/>
  <c r="AH81" i="1"/>
  <c r="AH82" i="1"/>
  <c r="AI80" i="1"/>
  <c r="AI81" i="1"/>
  <c r="AI82" i="1"/>
  <c r="AJ80" i="1"/>
  <c r="AJ81" i="1"/>
  <c r="AJ82" i="1"/>
  <c r="AK80" i="1"/>
  <c r="AK81" i="1"/>
  <c r="AK82" i="1"/>
  <c r="AL80" i="1"/>
  <c r="AL81" i="1"/>
  <c r="AL82" i="1"/>
  <c r="AM80" i="1"/>
  <c r="AM81" i="1"/>
  <c r="AM82" i="1"/>
  <c r="AN80" i="1"/>
  <c r="AN81" i="1"/>
  <c r="AN82" i="1"/>
  <c r="AO80" i="1"/>
  <c r="AO81" i="1"/>
  <c r="AO82" i="1"/>
  <c r="AP80" i="1"/>
  <c r="AP81" i="1"/>
  <c r="AP82" i="1"/>
  <c r="AQ80" i="1"/>
  <c r="AQ81" i="1"/>
  <c r="AQ82" i="1"/>
  <c r="AR80" i="1"/>
  <c r="AR81" i="1"/>
  <c r="AR82" i="1"/>
  <c r="AS80" i="1"/>
  <c r="AS81" i="1"/>
  <c r="AS82" i="1"/>
  <c r="AT80" i="1"/>
  <c r="AT81" i="1"/>
  <c r="AT82" i="1"/>
  <c r="AU80" i="1"/>
  <c r="AU81" i="1"/>
  <c r="AU82" i="1"/>
  <c r="AV80" i="1"/>
  <c r="AV81" i="1"/>
  <c r="AV82" i="1"/>
  <c r="AW80" i="1"/>
  <c r="AW81" i="1"/>
  <c r="AW82" i="1"/>
  <c r="AX80" i="1"/>
  <c r="AX81" i="1"/>
  <c r="AX82" i="1"/>
  <c r="AY80" i="1"/>
  <c r="AY81" i="1"/>
  <c r="AY82" i="1"/>
  <c r="AZ80" i="1"/>
  <c r="AZ81" i="1"/>
  <c r="AZ82" i="1"/>
  <c r="BA80" i="1"/>
  <c r="BA81" i="1"/>
  <c r="BA82" i="1"/>
  <c r="BB86" i="1"/>
  <c r="K44" i="1"/>
  <c r="J44" i="1"/>
  <c r="I44" i="1"/>
  <c r="H44" i="1"/>
  <c r="L44" i="1"/>
  <c r="M44" i="1"/>
  <c r="N44" i="1"/>
  <c r="O44" i="1"/>
  <c r="P44" i="1"/>
  <c r="Q44" i="1"/>
  <c r="R44" i="1"/>
  <c r="S44" i="1"/>
  <c r="T44" i="1"/>
  <c r="U44" i="1"/>
  <c r="V44" i="1"/>
  <c r="W44" i="1"/>
  <c r="X44" i="1"/>
  <c r="Y44" i="1"/>
  <c r="Z44" i="1"/>
  <c r="AA44" i="1"/>
  <c r="AB44" i="1"/>
  <c r="AC44" i="1"/>
  <c r="AD44" i="1"/>
  <c r="AE44" i="1"/>
  <c r="AF44" i="1"/>
  <c r="AG44" i="1"/>
  <c r="AH44" i="1"/>
  <c r="AI44" i="1"/>
  <c r="AJ44" i="1"/>
  <c r="AK44" i="1"/>
  <c r="AL44" i="1"/>
  <c r="AM44" i="1"/>
  <c r="AN44" i="1"/>
  <c r="AO44" i="1"/>
  <c r="AP44" i="1"/>
  <c r="AQ44" i="1"/>
  <c r="AR44" i="1"/>
  <c r="AS44" i="1"/>
  <c r="AT44" i="1"/>
  <c r="AU44" i="1"/>
  <c r="AV44" i="1"/>
  <c r="AW44" i="1"/>
  <c r="AX44" i="1"/>
  <c r="AY44" i="1"/>
  <c r="AZ44" i="1"/>
  <c r="BA44" i="1"/>
  <c r="BB27"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L24" i="14"/>
  <c r="O24" i="14"/>
  <c r="R24" i="14"/>
  <c r="U24" i="14"/>
  <c r="X24" i="14"/>
  <c r="AA24" i="14"/>
  <c r="AD24" i="14"/>
  <c r="AG24" i="14"/>
  <c r="AJ24" i="14"/>
  <c r="AM24" i="14"/>
  <c r="AP24" i="14"/>
  <c r="AS24" i="14"/>
  <c r="AV24" i="14"/>
  <c r="AY24" i="14"/>
  <c r="BB24" i="14"/>
  <c r="BE24" i="14"/>
  <c r="BH24" i="14"/>
  <c r="BK24" i="14"/>
  <c r="BN24" i="14"/>
  <c r="BQ24" i="14"/>
  <c r="BT24" i="14"/>
  <c r="BW24" i="14"/>
  <c r="BZ24" i="14"/>
  <c r="CC24" i="14"/>
  <c r="CF24" i="14"/>
  <c r="CI24" i="14"/>
  <c r="CL24" i="14"/>
  <c r="CO24" i="14"/>
  <c r="CR24" i="14"/>
  <c r="CU24" i="14"/>
  <c r="CX24" i="14"/>
  <c r="DA24" i="14"/>
  <c r="DD24" i="14"/>
  <c r="DG24" i="14"/>
  <c r="DJ24" i="14"/>
  <c r="DM24" i="14"/>
  <c r="DP24" i="14"/>
  <c r="DS24" i="14"/>
  <c r="DV24" i="14"/>
  <c r="DY24" i="14"/>
  <c r="EB24" i="14"/>
  <c r="EE24" i="14"/>
  <c r="EH24" i="14"/>
  <c r="EK24" i="14"/>
  <c r="EN24" i="14"/>
  <c r="EQ24" i="14"/>
  <c r="ET24" i="14"/>
  <c r="EW24" i="14"/>
  <c r="F43" i="4"/>
  <c r="H43" i="4"/>
  <c r="J43" i="4"/>
  <c r="L43" i="4"/>
  <c r="N43" i="4"/>
  <c r="P43" i="4"/>
  <c r="R43" i="4"/>
  <c r="T43" i="4"/>
  <c r="V43" i="4"/>
  <c r="X43" i="4"/>
  <c r="Z43" i="4"/>
  <c r="AB43" i="4"/>
  <c r="AD43" i="4"/>
  <c r="AF43" i="4"/>
  <c r="AH43" i="4"/>
  <c r="AJ43" i="4"/>
  <c r="AL43" i="4"/>
  <c r="AN43" i="4"/>
  <c r="AP43" i="4"/>
  <c r="AR43" i="4"/>
  <c r="AT43" i="4"/>
  <c r="AV43" i="4"/>
  <c r="AX43" i="4"/>
  <c r="AZ43" i="4"/>
  <c r="BB43" i="4"/>
  <c r="BD43" i="4"/>
  <c r="BF43" i="4"/>
  <c r="BH43" i="4"/>
  <c r="BJ43" i="4"/>
  <c r="BL43" i="4"/>
  <c r="BN43" i="4"/>
  <c r="BP43" i="4"/>
  <c r="BR43" i="4"/>
  <c r="BT43" i="4"/>
  <c r="BV43" i="4"/>
  <c r="BX43" i="4"/>
  <c r="BZ43" i="4"/>
  <c r="CB43" i="4"/>
  <c r="CD43" i="4"/>
  <c r="CF43" i="4"/>
  <c r="CH43" i="4"/>
  <c r="CJ43" i="4"/>
  <c r="CL43" i="4"/>
  <c r="CN43" i="4"/>
  <c r="CP43" i="4"/>
  <c r="CR43" i="4"/>
  <c r="CT43" i="4"/>
  <c r="CV43" i="4"/>
  <c r="CX43" i="4"/>
  <c r="D43" i="4"/>
  <c r="G12" i="10"/>
  <c r="I12" i="10"/>
  <c r="K12" i="10"/>
  <c r="M12" i="10"/>
  <c r="O12" i="10"/>
  <c r="Q12" i="10"/>
  <c r="S12" i="10"/>
  <c r="U12" i="10"/>
  <c r="W12" i="10"/>
  <c r="Y12" i="10"/>
  <c r="AA12" i="10"/>
  <c r="AC12" i="10"/>
  <c r="AE12" i="10"/>
  <c r="AG12" i="10"/>
  <c r="AI12" i="10"/>
  <c r="AK12" i="10"/>
  <c r="AM12" i="10"/>
  <c r="AO12" i="10"/>
  <c r="AQ12" i="10"/>
  <c r="AS12" i="10"/>
  <c r="AU12" i="10"/>
  <c r="AW12" i="10"/>
  <c r="AY12" i="10"/>
  <c r="BA12" i="10"/>
  <c r="BC12" i="10"/>
  <c r="BE12" i="10"/>
  <c r="BG12" i="10"/>
  <c r="BI12" i="10"/>
  <c r="BK12" i="10"/>
  <c r="BM12" i="10"/>
  <c r="BO12" i="10"/>
  <c r="BQ12" i="10"/>
  <c r="BS12" i="10"/>
  <c r="BU12" i="10"/>
  <c r="BW12" i="10"/>
  <c r="BY12" i="10"/>
  <c r="CA12" i="10"/>
  <c r="CC12" i="10"/>
  <c r="CE12" i="10"/>
  <c r="CG12" i="10"/>
  <c r="CI12" i="10"/>
  <c r="CK12" i="10"/>
  <c r="CM12" i="10"/>
  <c r="CO12" i="10"/>
  <c r="CQ12" i="10"/>
  <c r="CS12" i="10"/>
  <c r="CU12" i="10"/>
  <c r="CW12" i="10"/>
  <c r="CY12" i="10"/>
  <c r="E12" i="10"/>
  <c r="EW11" i="14"/>
  <c r="ET11" i="14"/>
  <c r="EQ11" i="14"/>
  <c r="EN11" i="14"/>
  <c r="EK11" i="14"/>
  <c r="EH11" i="14"/>
  <c r="EE11" i="14"/>
  <c r="EB11" i="14"/>
  <c r="DY11" i="14"/>
  <c r="DV11" i="14"/>
  <c r="DS11" i="14"/>
  <c r="DP11" i="14"/>
  <c r="DM11" i="14"/>
  <c r="DJ11" i="14"/>
  <c r="DG11" i="14"/>
  <c r="DD11" i="14"/>
  <c r="DA11" i="14"/>
  <c r="CX11" i="14"/>
  <c r="CU11" i="14"/>
  <c r="CR11" i="14"/>
  <c r="CO11" i="14"/>
  <c r="CL11" i="14"/>
  <c r="CI11" i="14"/>
  <c r="CF11" i="14"/>
  <c r="CC11" i="14"/>
  <c r="BZ11" i="14"/>
  <c r="BW11" i="14"/>
  <c r="BT11" i="14"/>
  <c r="BQ11" i="14"/>
  <c r="BN11" i="14"/>
  <c r="BK11" i="14"/>
  <c r="BH11" i="14"/>
  <c r="BE11" i="14"/>
  <c r="BB11" i="14"/>
  <c r="AY11" i="14"/>
  <c r="AV11" i="14"/>
  <c r="AS11" i="14"/>
  <c r="AP11" i="14"/>
  <c r="AM11" i="14"/>
  <c r="AJ11" i="14"/>
  <c r="AG11" i="14"/>
  <c r="AD11" i="14"/>
  <c r="AA11" i="14"/>
  <c r="X11" i="14"/>
  <c r="U11" i="14"/>
  <c r="R11" i="14"/>
  <c r="L11" i="14"/>
  <c r="I11" i="14"/>
  <c r="F11" i="14"/>
  <c r="O11" i="14"/>
  <c r="D30" i="14"/>
  <c r="FD30" i="14" s="1"/>
  <c r="FC45" i="11"/>
  <c r="EZ45" i="11"/>
  <c r="EW45" i="11"/>
  <c r="ET45" i="11"/>
  <c r="EQ45" i="11"/>
  <c r="EN45" i="11"/>
  <c r="EK45" i="11"/>
  <c r="EH45" i="11"/>
  <c r="EE45" i="11"/>
  <c r="EB45" i="11"/>
  <c r="DY45" i="11"/>
  <c r="DV45" i="11"/>
  <c r="DS45" i="11"/>
  <c r="DP45" i="11"/>
  <c r="DM45" i="11"/>
  <c r="DJ45" i="11"/>
  <c r="DG45" i="11"/>
  <c r="DD45" i="11"/>
  <c r="DA45" i="11"/>
  <c r="CX45" i="11"/>
  <c r="CU45" i="11"/>
  <c r="CR45" i="11"/>
  <c r="CO45" i="11"/>
  <c r="CL45" i="11"/>
  <c r="CI45" i="11"/>
  <c r="CF45" i="11"/>
  <c r="CC45" i="11"/>
  <c r="BZ45" i="11"/>
  <c r="BW45" i="11"/>
  <c r="BT45" i="11"/>
  <c r="BQ45" i="11"/>
  <c r="BN45" i="11"/>
  <c r="BK45" i="11"/>
  <c r="BH45" i="11"/>
  <c r="BE45" i="11"/>
  <c r="BB45" i="11"/>
  <c r="AY45" i="11"/>
  <c r="AV45" i="11"/>
  <c r="AS45" i="11"/>
  <c r="AP45" i="11"/>
  <c r="AM45" i="11"/>
  <c r="AJ45" i="11"/>
  <c r="AG45" i="11"/>
  <c r="AD45" i="11"/>
  <c r="AA45" i="11"/>
  <c r="X45" i="11"/>
  <c r="L45" i="11"/>
  <c r="O45" i="11"/>
  <c r="R45" i="11"/>
  <c r="U45" i="11"/>
  <c r="Q10" i="2"/>
  <c r="S10" i="2"/>
  <c r="U10" i="2"/>
  <c r="W10" i="2"/>
  <c r="Y10" i="2"/>
  <c r="AA10" i="2"/>
  <c r="AC10" i="2"/>
  <c r="AE10" i="2"/>
  <c r="AG10" i="2"/>
  <c r="AI10" i="2"/>
  <c r="AK10" i="2"/>
  <c r="AM10" i="2"/>
  <c r="AO10" i="2"/>
  <c r="AQ10" i="2"/>
  <c r="AS10" i="2"/>
  <c r="AU10" i="2"/>
  <c r="AW10" i="2"/>
  <c r="AY10" i="2"/>
  <c r="BA10" i="2"/>
  <c r="BC10" i="2"/>
  <c r="BE10" i="2"/>
  <c r="BG10" i="2"/>
  <c r="BI10" i="2"/>
  <c r="BK10" i="2"/>
  <c r="BM10" i="2"/>
  <c r="BO10" i="2"/>
  <c r="BQ10" i="2"/>
  <c r="BS10" i="2"/>
  <c r="BU10" i="2"/>
  <c r="BW10" i="2"/>
  <c r="BY10" i="2"/>
  <c r="CA10" i="2"/>
  <c r="CC10" i="2"/>
  <c r="CE10" i="2"/>
  <c r="CG10" i="2"/>
  <c r="CI10" i="2"/>
  <c r="CK10" i="2"/>
  <c r="CM10" i="2"/>
  <c r="CO10" i="2"/>
  <c r="CQ10" i="2"/>
  <c r="CS10" i="2"/>
  <c r="CU10" i="2"/>
  <c r="CW10" i="2"/>
  <c r="CY10" i="2"/>
  <c r="DA10" i="2"/>
  <c r="DC10" i="2"/>
  <c r="DE10" i="2"/>
  <c r="DG10" i="2"/>
  <c r="DI10" i="2"/>
  <c r="O10" i="2"/>
  <c r="B26" i="2"/>
  <c r="B25" i="2"/>
  <c r="B24" i="2"/>
  <c r="B22" i="2"/>
  <c r="B21" i="2"/>
  <c r="B20" i="2"/>
  <c r="B18" i="2"/>
  <c r="B17" i="2"/>
  <c r="B16" i="2"/>
  <c r="B14" i="2"/>
  <c r="A14" i="2"/>
  <c r="B15" i="2"/>
  <c r="A26" i="2"/>
  <c r="A25" i="2"/>
  <c r="A24" i="2"/>
  <c r="A22" i="2"/>
  <c r="A21" i="2"/>
  <c r="A20" i="2"/>
  <c r="A18" i="2"/>
  <c r="A17" i="2"/>
  <c r="A16" i="2"/>
  <c r="U78" i="11"/>
  <c r="S78" i="11"/>
  <c r="R78" i="11"/>
  <c r="O78" i="11"/>
  <c r="M78" i="11"/>
  <c r="L78" i="11"/>
  <c r="I78" i="11"/>
  <c r="G78" i="11"/>
  <c r="F78" i="11"/>
  <c r="U68" i="11"/>
  <c r="U67" i="11"/>
  <c r="S68" i="11"/>
  <c r="S67" i="11"/>
  <c r="R68" i="11"/>
  <c r="R67" i="11"/>
  <c r="O68" i="11"/>
  <c r="O67" i="11"/>
  <c r="M68" i="11"/>
  <c r="M67" i="11"/>
  <c r="L68" i="11"/>
  <c r="L67" i="11"/>
  <c r="I68" i="11"/>
  <c r="G68" i="11"/>
  <c r="G67" i="11"/>
  <c r="B62" i="11"/>
  <c r="B61" i="11"/>
  <c r="B60" i="11"/>
  <c r="B58" i="11"/>
  <c r="B57" i="11"/>
  <c r="B56" i="11"/>
  <c r="B54" i="11"/>
  <c r="B53" i="11"/>
  <c r="B52" i="11"/>
  <c r="L1" i="14"/>
  <c r="G1" i="15"/>
  <c r="D4" i="11"/>
  <c r="B5" i="14"/>
  <c r="B4" i="14"/>
  <c r="A4" i="14"/>
  <c r="A5" i="14"/>
  <c r="A1" i="14"/>
  <c r="A4" i="15"/>
  <c r="A5" i="15"/>
  <c r="C5" i="15"/>
  <c r="C4" i="15"/>
  <c r="A1" i="15"/>
  <c r="D5" i="1"/>
  <c r="D4" i="1"/>
  <c r="C4" i="10"/>
  <c r="C5" i="4"/>
  <c r="C4" i="4"/>
  <c r="C5" i="2"/>
  <c r="C6" i="2"/>
  <c r="C4" i="2"/>
  <c r="D5" i="11"/>
  <c r="D6" i="11"/>
  <c r="H1" i="1"/>
  <c r="G1" i="1"/>
  <c r="H1" i="10"/>
  <c r="G1" i="10"/>
  <c r="F1" i="4"/>
  <c r="E1" i="4"/>
  <c r="J1" i="2"/>
  <c r="I1" i="2"/>
  <c r="I1" i="11"/>
  <c r="H1" i="11"/>
  <c r="A1" i="10"/>
  <c r="A1" i="4"/>
  <c r="A1" i="2"/>
  <c r="A1" i="11"/>
  <c r="G44" i="1"/>
  <c r="F44" i="1"/>
  <c r="E44" i="1"/>
  <c r="A5" i="1"/>
  <c r="A4" i="1"/>
  <c r="A5" i="10"/>
  <c r="A4" i="10"/>
  <c r="A5" i="4"/>
  <c r="A4" i="4"/>
  <c r="A5" i="2"/>
  <c r="A4" i="2"/>
  <c r="A4" i="11"/>
  <c r="F68" i="11"/>
  <c r="F67" i="11"/>
  <c r="E68" i="11"/>
  <c r="E67" i="11"/>
  <c r="D68" i="11"/>
  <c r="D67" i="11"/>
  <c r="B51" i="11"/>
  <c r="B50" i="11"/>
  <c r="A15" i="2"/>
  <c r="DB20" i="10" l="1"/>
  <c r="FD15" i="14"/>
  <c r="DB38" i="10"/>
  <c r="DB36" i="10"/>
  <c r="DB30" i="10"/>
  <c r="F35" i="11"/>
  <c r="F42" i="11"/>
  <c r="J52" i="11" s="1"/>
  <c r="F72" i="11" s="1"/>
  <c r="O35" i="11"/>
  <c r="O42" i="11"/>
  <c r="J58" i="11" s="1"/>
  <c r="O72" i="11" s="1"/>
  <c r="U35" i="11"/>
  <c r="U42" i="11"/>
  <c r="P35" i="11"/>
  <c r="P42" i="11"/>
  <c r="J59" i="11" s="1"/>
  <c r="P72" i="11" s="1"/>
  <c r="P79" i="11" s="1"/>
  <c r="E35" i="11"/>
  <c r="E42" i="11"/>
  <c r="J51" i="11" s="1"/>
  <c r="E72" i="11" s="1"/>
  <c r="E79" i="11" s="1"/>
  <c r="M35" i="11"/>
  <c r="M42" i="11"/>
  <c r="S35" i="11"/>
  <c r="S42" i="11"/>
  <c r="L35" i="11"/>
  <c r="L42" i="11"/>
  <c r="J56" i="11" s="1"/>
  <c r="L72" i="11" s="1"/>
  <c r="R35" i="11"/>
  <c r="R42" i="11"/>
  <c r="Y18" i="14"/>
  <c r="Y21" i="14" s="1"/>
  <c r="H26" i="2"/>
  <c r="K26" i="2" s="1"/>
  <c r="I23" i="2"/>
  <c r="K23" i="2" s="1"/>
  <c r="G23" i="2"/>
  <c r="I19" i="2"/>
  <c r="K19" i="2" s="1"/>
  <c r="G19" i="2"/>
  <c r="G25" i="2"/>
  <c r="I25" i="2"/>
  <c r="K25" i="2" s="1"/>
  <c r="G21" i="2"/>
  <c r="I21" i="2"/>
  <c r="K21" i="2" s="1"/>
  <c r="G17" i="2"/>
  <c r="I17" i="2"/>
  <c r="K17" i="2" s="1"/>
  <c r="I24" i="2"/>
  <c r="K24" i="2" s="1"/>
  <c r="G24" i="2"/>
  <c r="I20" i="2"/>
  <c r="K20" i="2" s="1"/>
  <c r="G20" i="2"/>
  <c r="I16" i="2"/>
  <c r="G16" i="2"/>
  <c r="I22" i="2"/>
  <c r="K22" i="2" s="1"/>
  <c r="G22" i="2"/>
  <c r="I18" i="2"/>
  <c r="K18" i="2" s="1"/>
  <c r="G18" i="2"/>
  <c r="DB51" i="10"/>
  <c r="DB37" i="10"/>
  <c r="DB28" i="10"/>
  <c r="DB24" i="10"/>
  <c r="DB23" i="10"/>
  <c r="DB22" i="10"/>
  <c r="DB21" i="10"/>
  <c r="AF57" i="10"/>
  <c r="Q19" i="1" s="1"/>
  <c r="AH57" i="10"/>
  <c r="R19" i="1" s="1"/>
  <c r="CV57" i="10"/>
  <c r="AY19" i="1" s="1"/>
  <c r="X57" i="10"/>
  <c r="M19" i="1" s="1"/>
  <c r="Z57" i="10"/>
  <c r="N19" i="1" s="1"/>
  <c r="AJ57" i="10"/>
  <c r="S19" i="1" s="1"/>
  <c r="AP57" i="10"/>
  <c r="V19" i="1" s="1"/>
  <c r="AR57" i="10"/>
  <c r="W19" i="1" s="1"/>
  <c r="AX57" i="10"/>
  <c r="Z19" i="1" s="1"/>
  <c r="AZ57" i="10"/>
  <c r="AA19" i="1" s="1"/>
  <c r="BF57" i="10"/>
  <c r="AD19" i="1" s="1"/>
  <c r="BH57" i="10"/>
  <c r="AE19" i="1" s="1"/>
  <c r="BN57" i="10"/>
  <c r="AH19" i="1" s="1"/>
  <c r="BP57" i="10"/>
  <c r="AI19" i="1" s="1"/>
  <c r="BV57" i="10"/>
  <c r="AL19" i="1" s="1"/>
  <c r="BX57" i="10"/>
  <c r="AM19" i="1" s="1"/>
  <c r="CD57" i="10"/>
  <c r="AP19" i="1" s="1"/>
  <c r="CF57" i="10"/>
  <c r="AQ19" i="1" s="1"/>
  <c r="CH57" i="10"/>
  <c r="AR19" i="1" s="1"/>
  <c r="CL57" i="10"/>
  <c r="AT19" i="1" s="1"/>
  <c r="CN57" i="10"/>
  <c r="AU19" i="1" s="1"/>
  <c r="CT57" i="10"/>
  <c r="AX19" i="1" s="1"/>
  <c r="AY84" i="1"/>
  <c r="AU84" i="1"/>
  <c r="AQ84" i="1"/>
  <c r="AM84" i="1"/>
  <c r="AI84" i="1"/>
  <c r="AE84" i="1"/>
  <c r="AA84" i="1"/>
  <c r="W84" i="1"/>
  <c r="S84" i="1"/>
  <c r="O84" i="1"/>
  <c r="F37" i="15"/>
  <c r="E55" i="4"/>
  <c r="BB81" i="1"/>
  <c r="DB17" i="10"/>
  <c r="J84" i="1"/>
  <c r="DB45" i="10"/>
  <c r="L57" i="10"/>
  <c r="G19" i="1" s="1"/>
  <c r="AD57" i="10"/>
  <c r="P19" i="1" s="1"/>
  <c r="AX84" i="1"/>
  <c r="AT84" i="1"/>
  <c r="AP84" i="1"/>
  <c r="AL84" i="1"/>
  <c r="AH84" i="1"/>
  <c r="AD84" i="1"/>
  <c r="Z84" i="1"/>
  <c r="V84" i="1"/>
  <c r="R84" i="1"/>
  <c r="N84" i="1"/>
  <c r="M84" i="1"/>
  <c r="G84" i="1"/>
  <c r="K84" i="1"/>
  <c r="H16" i="2"/>
  <c r="H28" i="2" s="1"/>
  <c r="G14" i="2"/>
  <c r="I14" i="2"/>
  <c r="K14" i="2" s="1"/>
  <c r="G15" i="2"/>
  <c r="I15" i="2"/>
  <c r="K15" i="2" s="1"/>
  <c r="V57" i="10"/>
  <c r="L19" i="1" s="1"/>
  <c r="DB33" i="10"/>
  <c r="T57" i="10"/>
  <c r="K19" i="1" s="1"/>
  <c r="AB57" i="10"/>
  <c r="O19" i="1" s="1"/>
  <c r="J57" i="10"/>
  <c r="F19" i="1" s="1"/>
  <c r="R57" i="10"/>
  <c r="J19" i="1" s="1"/>
  <c r="AL57" i="10"/>
  <c r="T19" i="1" s="1"/>
  <c r="AT57" i="10"/>
  <c r="X19" i="1" s="1"/>
  <c r="BB57" i="10"/>
  <c r="AB19" i="1" s="1"/>
  <c r="BJ57" i="10"/>
  <c r="AF19" i="1" s="1"/>
  <c r="BR57" i="10"/>
  <c r="AJ19" i="1" s="1"/>
  <c r="BZ57" i="10"/>
  <c r="AN19" i="1" s="1"/>
  <c r="CP57" i="10"/>
  <c r="AV19" i="1" s="1"/>
  <c r="CX57" i="10"/>
  <c r="AZ19" i="1" s="1"/>
  <c r="P57" i="10"/>
  <c r="I19" i="1" s="1"/>
  <c r="AN57" i="10"/>
  <c r="U19" i="1" s="1"/>
  <c r="AV57" i="10"/>
  <c r="Y19" i="1" s="1"/>
  <c r="BD57" i="10"/>
  <c r="AC19" i="1" s="1"/>
  <c r="BL57" i="10"/>
  <c r="AG19" i="1" s="1"/>
  <c r="BT57" i="10"/>
  <c r="AK19" i="1" s="1"/>
  <c r="CB57" i="10"/>
  <c r="AO19" i="1" s="1"/>
  <c r="CJ57" i="10"/>
  <c r="AS19" i="1" s="1"/>
  <c r="CR57" i="10"/>
  <c r="AW19" i="1" s="1"/>
  <c r="CZ57" i="10"/>
  <c r="BA19" i="1" s="1"/>
  <c r="EO18" i="14"/>
  <c r="EO21" i="14" s="1"/>
  <c r="BB82" i="1"/>
  <c r="DK18" i="14"/>
  <c r="DK21" i="14" s="1"/>
  <c r="CS18" i="14"/>
  <c r="CS21" i="14" s="1"/>
  <c r="EI18" i="14"/>
  <c r="EI21" i="14" s="1"/>
  <c r="ER18" i="14"/>
  <c r="ER21" i="14" s="1"/>
  <c r="DQ18" i="14"/>
  <c r="DQ21" i="14" s="1"/>
  <c r="BO18" i="14"/>
  <c r="BO21" i="14" s="1"/>
  <c r="F34" i="15"/>
  <c r="AW18" i="14"/>
  <c r="AW21" i="14" s="1"/>
  <c r="EX18" i="14"/>
  <c r="EX21" i="14" s="1"/>
  <c r="DW18" i="14"/>
  <c r="DW21" i="14" s="1"/>
  <c r="CA18" i="14"/>
  <c r="CA21" i="14" s="1"/>
  <c r="CY18" i="14"/>
  <c r="CY21" i="14" s="1"/>
  <c r="BU18" i="14"/>
  <c r="BU21" i="14" s="1"/>
  <c r="AQ18" i="14"/>
  <c r="AQ21" i="14" s="1"/>
  <c r="CM18" i="14"/>
  <c r="CM21" i="14" s="1"/>
  <c r="BC18" i="14"/>
  <c r="BC21" i="14" s="1"/>
  <c r="AE18" i="14"/>
  <c r="AE21" i="14" s="1"/>
  <c r="J18" i="14"/>
  <c r="J21" i="14" s="1"/>
  <c r="G18" i="14"/>
  <c r="G21" i="14" s="1"/>
  <c r="S18" i="14"/>
  <c r="S21" i="14" s="1"/>
  <c r="EU18" i="14"/>
  <c r="EU21" i="14" s="1"/>
  <c r="EC18" i="14"/>
  <c r="EC21" i="14" s="1"/>
  <c r="DE18" i="14"/>
  <c r="DE21" i="14" s="1"/>
  <c r="CG18" i="14"/>
  <c r="CG21" i="14" s="1"/>
  <c r="BI18" i="14"/>
  <c r="BI21" i="14" s="1"/>
  <c r="AK18" i="14"/>
  <c r="AK21" i="14" s="1"/>
  <c r="E59" i="4"/>
  <c r="E51" i="4"/>
  <c r="L38" i="4"/>
  <c r="C61" i="4"/>
  <c r="E53" i="4"/>
  <c r="E57" i="4"/>
  <c r="H57" i="10"/>
  <c r="E19" i="1" s="1"/>
  <c r="FD55" i="11"/>
  <c r="ER55" i="11"/>
  <c r="EF55" i="11"/>
  <c r="FA55" i="11"/>
  <c r="EO55" i="11"/>
  <c r="EC55" i="11"/>
  <c r="DQ55" i="11"/>
  <c r="DE55" i="11"/>
  <c r="CS55" i="11"/>
  <c r="EX55" i="11"/>
  <c r="EL55" i="11"/>
  <c r="DZ55" i="11"/>
  <c r="DN55" i="11"/>
  <c r="DB55" i="11"/>
  <c r="CP55" i="11"/>
  <c r="EU55" i="11"/>
  <c r="EI55" i="11"/>
  <c r="DH55" i="11"/>
  <c r="DT55" i="11"/>
  <c r="CV55" i="11"/>
  <c r="CM55" i="11"/>
  <c r="CJ55" i="11"/>
  <c r="BX55" i="11"/>
  <c r="BL55" i="11"/>
  <c r="AZ55" i="11"/>
  <c r="AT55" i="11"/>
  <c r="DW55" i="11"/>
  <c r="DK55" i="11"/>
  <c r="CG55" i="11"/>
  <c r="CA55" i="11"/>
  <c r="BF55" i="11"/>
  <c r="CY55" i="11"/>
  <c r="BR55" i="11"/>
  <c r="AW55" i="11"/>
  <c r="CD55" i="11"/>
  <c r="BI55" i="11"/>
  <c r="BC55" i="11"/>
  <c r="BU55" i="11"/>
  <c r="BO55" i="11"/>
  <c r="AQ55" i="11"/>
  <c r="AN55" i="11"/>
  <c r="AH55" i="11"/>
  <c r="AK55" i="11"/>
  <c r="AB55" i="11"/>
  <c r="AE55" i="11"/>
  <c r="P55" i="11"/>
  <c r="Y55" i="11"/>
  <c r="M55" i="11"/>
  <c r="V55" i="11"/>
  <c r="S55" i="11"/>
  <c r="D55" i="11"/>
  <c r="J53" i="11"/>
  <c r="G72" i="11" s="1"/>
  <c r="J62" i="11"/>
  <c r="J54" i="11"/>
  <c r="I72" i="11" s="1"/>
  <c r="J57" i="11"/>
  <c r="M72" i="11" s="1"/>
  <c r="J60" i="11"/>
  <c r="J50" i="11"/>
  <c r="D72" i="11" s="1"/>
  <c r="D79" i="11" s="1"/>
  <c r="J61" i="11"/>
  <c r="F28" i="2"/>
  <c r="DB49" i="10"/>
  <c r="DB43" i="10"/>
  <c r="DB44" i="10"/>
  <c r="CY58" i="4"/>
  <c r="CW58" i="4"/>
  <c r="CU58" i="4"/>
  <c r="CS58" i="4"/>
  <c r="CQ58" i="4"/>
  <c r="CO58" i="4"/>
  <c r="CM58" i="4"/>
  <c r="CK58" i="4"/>
  <c r="CI58" i="4"/>
  <c r="CG58" i="4"/>
  <c r="CE58" i="4"/>
  <c r="CC58" i="4"/>
  <c r="CA58" i="4"/>
  <c r="BY58" i="4"/>
  <c r="BW58" i="4"/>
  <c r="BU58" i="4"/>
  <c r="BS58" i="4"/>
  <c r="BQ58" i="4"/>
  <c r="BO58" i="4"/>
  <c r="BM58" i="4"/>
  <c r="BK58" i="4"/>
  <c r="BI58" i="4"/>
  <c r="G58" i="4"/>
  <c r="BG58" i="4"/>
  <c r="BE58" i="4"/>
  <c r="BC58" i="4"/>
  <c r="BA58" i="4"/>
  <c r="AY58" i="4"/>
  <c r="AW58" i="4"/>
  <c r="AU58" i="4"/>
  <c r="AS58" i="4"/>
  <c r="AQ58" i="4"/>
  <c r="AO58" i="4"/>
  <c r="AM58" i="4"/>
  <c r="AK58" i="4"/>
  <c r="AI58" i="4"/>
  <c r="AG58" i="4"/>
  <c r="AE58" i="4"/>
  <c r="AC58" i="4"/>
  <c r="AA58" i="4"/>
  <c r="Y58" i="4"/>
  <c r="W58" i="4"/>
  <c r="U58" i="4"/>
  <c r="S58" i="4"/>
  <c r="Q58" i="4"/>
  <c r="O58" i="4"/>
  <c r="M58" i="4"/>
  <c r="K58" i="4"/>
  <c r="I58" i="4"/>
  <c r="E58" i="4"/>
  <c r="CY56" i="4"/>
  <c r="CW56" i="4"/>
  <c r="CU56" i="4"/>
  <c r="CS56" i="4"/>
  <c r="CQ56" i="4"/>
  <c r="CO56" i="4"/>
  <c r="CM56" i="4"/>
  <c r="CK56" i="4"/>
  <c r="CI56" i="4"/>
  <c r="CG56" i="4"/>
  <c r="CE56" i="4"/>
  <c r="CC56" i="4"/>
  <c r="CA56" i="4"/>
  <c r="BY56" i="4"/>
  <c r="BW56" i="4"/>
  <c r="BU56" i="4"/>
  <c r="BS56" i="4"/>
  <c r="BQ56" i="4"/>
  <c r="BO56" i="4"/>
  <c r="BM56" i="4"/>
  <c r="BK56" i="4"/>
  <c r="BG56" i="4"/>
  <c r="BE56" i="4"/>
  <c r="BC56" i="4"/>
  <c r="BA56" i="4"/>
  <c r="AY56" i="4"/>
  <c r="AW56" i="4"/>
  <c r="AU56" i="4"/>
  <c r="AS56" i="4"/>
  <c r="AQ56" i="4"/>
  <c r="AO56" i="4"/>
  <c r="AM56" i="4"/>
  <c r="AK56" i="4"/>
  <c r="AI56" i="4"/>
  <c r="AG56" i="4"/>
  <c r="AE56" i="4"/>
  <c r="AC56" i="4"/>
  <c r="AA56" i="4"/>
  <c r="Y56" i="4"/>
  <c r="W56" i="4"/>
  <c r="U56" i="4"/>
  <c r="S56" i="4"/>
  <c r="Q56" i="4"/>
  <c r="O56" i="4"/>
  <c r="M56" i="4"/>
  <c r="K56" i="4"/>
  <c r="I56" i="4"/>
  <c r="E56" i="4"/>
  <c r="BI56" i="4"/>
  <c r="G56" i="4"/>
  <c r="CY54" i="4"/>
  <c r="CW54" i="4"/>
  <c r="CU54" i="4"/>
  <c r="CS54" i="4"/>
  <c r="CQ54" i="4"/>
  <c r="CO54" i="4"/>
  <c r="CM54" i="4"/>
  <c r="CK54" i="4"/>
  <c r="CI54" i="4"/>
  <c r="CG54" i="4"/>
  <c r="CE54" i="4"/>
  <c r="CC54" i="4"/>
  <c r="CA54" i="4"/>
  <c r="BY54" i="4"/>
  <c r="BW54" i="4"/>
  <c r="BU54" i="4"/>
  <c r="BS54" i="4"/>
  <c r="BQ54" i="4"/>
  <c r="BO54" i="4"/>
  <c r="BM54" i="4"/>
  <c r="BK54" i="4"/>
  <c r="BI54" i="4"/>
  <c r="G54" i="4"/>
  <c r="BG54" i="4"/>
  <c r="BE54" i="4"/>
  <c r="BC54" i="4"/>
  <c r="BA54" i="4"/>
  <c r="AY54" i="4"/>
  <c r="AW54" i="4"/>
  <c r="AU54" i="4"/>
  <c r="AS54" i="4"/>
  <c r="AQ54" i="4"/>
  <c r="AO54" i="4"/>
  <c r="AM54" i="4"/>
  <c r="AK54" i="4"/>
  <c r="AI54" i="4"/>
  <c r="AG54" i="4"/>
  <c r="AE54" i="4"/>
  <c r="AC54" i="4"/>
  <c r="AA54" i="4"/>
  <c r="Y54" i="4"/>
  <c r="W54" i="4"/>
  <c r="U54" i="4"/>
  <c r="S54" i="4"/>
  <c r="Q54" i="4"/>
  <c r="O54" i="4"/>
  <c r="M54" i="4"/>
  <c r="K54" i="4"/>
  <c r="I54" i="4"/>
  <c r="E54" i="4"/>
  <c r="CY52" i="4"/>
  <c r="CW52" i="4"/>
  <c r="CU52" i="4"/>
  <c r="CS52" i="4"/>
  <c r="CQ52" i="4"/>
  <c r="CO52" i="4"/>
  <c r="CM52" i="4"/>
  <c r="CK52" i="4"/>
  <c r="CI52" i="4"/>
  <c r="CG52" i="4"/>
  <c r="CE52" i="4"/>
  <c r="CC52" i="4"/>
  <c r="CA52" i="4"/>
  <c r="BY52" i="4"/>
  <c r="BW52" i="4"/>
  <c r="BU52" i="4"/>
  <c r="BS52" i="4"/>
  <c r="BQ52" i="4"/>
  <c r="BO52" i="4"/>
  <c r="BM52" i="4"/>
  <c r="BK52" i="4"/>
  <c r="BI52" i="4"/>
  <c r="BG52" i="4"/>
  <c r="BE52" i="4"/>
  <c r="BC52" i="4"/>
  <c r="BA52" i="4"/>
  <c r="AY52" i="4"/>
  <c r="AW52" i="4"/>
  <c r="AU52" i="4"/>
  <c r="AS52" i="4"/>
  <c r="AQ52" i="4"/>
  <c r="AO52" i="4"/>
  <c r="AM52" i="4"/>
  <c r="AK52" i="4"/>
  <c r="AI52" i="4"/>
  <c r="AG52" i="4"/>
  <c r="AE52" i="4"/>
  <c r="AC52" i="4"/>
  <c r="AA52" i="4"/>
  <c r="Y52" i="4"/>
  <c r="W52" i="4"/>
  <c r="U52" i="4"/>
  <c r="S52" i="4"/>
  <c r="Q52" i="4"/>
  <c r="O52" i="4"/>
  <c r="M52" i="4"/>
  <c r="K52" i="4"/>
  <c r="I52" i="4"/>
  <c r="E52" i="4"/>
  <c r="G52" i="4"/>
  <c r="CY50" i="4"/>
  <c r="CW50" i="4"/>
  <c r="CU50" i="4"/>
  <c r="CS50" i="4"/>
  <c r="CQ50" i="4"/>
  <c r="CO50" i="4"/>
  <c r="CM50" i="4"/>
  <c r="CK50" i="4"/>
  <c r="CI50" i="4"/>
  <c r="CG50" i="4"/>
  <c r="CE50" i="4"/>
  <c r="CC50" i="4"/>
  <c r="CA50" i="4"/>
  <c r="BY50" i="4"/>
  <c r="BW50" i="4"/>
  <c r="BU50" i="4"/>
  <c r="BS50" i="4"/>
  <c r="BQ50" i="4"/>
  <c r="BO50" i="4"/>
  <c r="BM50" i="4"/>
  <c r="BK50" i="4"/>
  <c r="BI50" i="4"/>
  <c r="BG50" i="4"/>
  <c r="G50" i="4"/>
  <c r="BE50" i="4"/>
  <c r="BC50" i="4"/>
  <c r="BA50" i="4"/>
  <c r="AY50" i="4"/>
  <c r="AW50" i="4"/>
  <c r="AU50" i="4"/>
  <c r="AS50" i="4"/>
  <c r="AQ50" i="4"/>
  <c r="AO50" i="4"/>
  <c r="AM50" i="4"/>
  <c r="AK50" i="4"/>
  <c r="AI50" i="4"/>
  <c r="AG50" i="4"/>
  <c r="AE50" i="4"/>
  <c r="AC50" i="4"/>
  <c r="AA50" i="4"/>
  <c r="Y50" i="4"/>
  <c r="W50" i="4"/>
  <c r="U50" i="4"/>
  <c r="S50" i="4"/>
  <c r="Q50" i="4"/>
  <c r="O50" i="4"/>
  <c r="M50" i="4"/>
  <c r="K50" i="4"/>
  <c r="I50" i="4"/>
  <c r="E50" i="4"/>
  <c r="AZ84" i="1"/>
  <c r="AV84" i="1"/>
  <c r="AR84" i="1"/>
  <c r="AN84" i="1"/>
  <c r="AJ84" i="1"/>
  <c r="AF84" i="1"/>
  <c r="AB84" i="1"/>
  <c r="X84" i="1"/>
  <c r="T84" i="1"/>
  <c r="P84" i="1"/>
  <c r="L84" i="1"/>
  <c r="H84" i="1"/>
  <c r="CU49" i="4"/>
  <c r="CM49" i="4"/>
  <c r="CE49" i="4"/>
  <c r="BW49" i="4"/>
  <c r="BO49" i="4"/>
  <c r="BK49" i="4"/>
  <c r="CW49" i="4"/>
  <c r="CO49" i="4"/>
  <c r="CG49" i="4"/>
  <c r="BY49" i="4"/>
  <c r="BQ49" i="4"/>
  <c r="CY49" i="4"/>
  <c r="CQ49" i="4"/>
  <c r="CI49" i="4"/>
  <c r="CA49" i="4"/>
  <c r="BS49" i="4"/>
  <c r="BM49" i="4"/>
  <c r="BI49" i="4"/>
  <c r="BE49" i="4"/>
  <c r="BC49" i="4"/>
  <c r="BA49" i="4"/>
  <c r="AY49" i="4"/>
  <c r="AW49" i="4"/>
  <c r="AU49" i="4"/>
  <c r="AS49" i="4"/>
  <c r="AQ49" i="4"/>
  <c r="AO49" i="4"/>
  <c r="AM49" i="4"/>
  <c r="AK49" i="4"/>
  <c r="AI49" i="4"/>
  <c r="AG49" i="4"/>
  <c r="AE49" i="4"/>
  <c r="AC49" i="4"/>
  <c r="AA49" i="4"/>
  <c r="Y49" i="4"/>
  <c r="W49" i="4"/>
  <c r="U49" i="4"/>
  <c r="S49" i="4"/>
  <c r="Q49" i="4"/>
  <c r="O49" i="4"/>
  <c r="M49" i="4"/>
  <c r="K49" i="4"/>
  <c r="I49" i="4"/>
  <c r="G49" i="4"/>
  <c r="CS49" i="4"/>
  <c r="CK49" i="4"/>
  <c r="CC49" i="4"/>
  <c r="BU49" i="4"/>
  <c r="BG49" i="4"/>
  <c r="BA84" i="1"/>
  <c r="AW84" i="1"/>
  <c r="AS84" i="1"/>
  <c r="AO84" i="1"/>
  <c r="AK84" i="1"/>
  <c r="AG84" i="1"/>
  <c r="AC84" i="1"/>
  <c r="Y84" i="1"/>
  <c r="U84" i="1"/>
  <c r="Q84" i="1"/>
  <c r="I84" i="1"/>
  <c r="BB29" i="1"/>
  <c r="CY59" i="4"/>
  <c r="CW59" i="4"/>
  <c r="CU59" i="4"/>
  <c r="CS59" i="4"/>
  <c r="CQ59" i="4"/>
  <c r="CO59" i="4"/>
  <c r="CM59" i="4"/>
  <c r="CK59" i="4"/>
  <c r="CI59" i="4"/>
  <c r="CG59" i="4"/>
  <c r="CE59" i="4"/>
  <c r="CC59" i="4"/>
  <c r="CA59" i="4"/>
  <c r="BY59" i="4"/>
  <c r="BW59" i="4"/>
  <c r="BU59" i="4"/>
  <c r="BS59" i="4"/>
  <c r="BQ59" i="4"/>
  <c r="BG59" i="4"/>
  <c r="BE59" i="4"/>
  <c r="BC59" i="4"/>
  <c r="BA59" i="4"/>
  <c r="AY59" i="4"/>
  <c r="AW59" i="4"/>
  <c r="AU59" i="4"/>
  <c r="AS59" i="4"/>
  <c r="AQ59" i="4"/>
  <c r="AO59" i="4"/>
  <c r="AM59" i="4"/>
  <c r="AK59" i="4"/>
  <c r="AI59" i="4"/>
  <c r="AG59" i="4"/>
  <c r="AE59" i="4"/>
  <c r="AC59" i="4"/>
  <c r="AA59" i="4"/>
  <c r="Y59" i="4"/>
  <c r="W59" i="4"/>
  <c r="U59" i="4"/>
  <c r="S59" i="4"/>
  <c r="Q59" i="4"/>
  <c r="O59" i="4"/>
  <c r="M59" i="4"/>
  <c r="K59" i="4"/>
  <c r="I59" i="4"/>
  <c r="BO59" i="4"/>
  <c r="BK59" i="4"/>
  <c r="BI59" i="4"/>
  <c r="BM59" i="4"/>
  <c r="CY57" i="4"/>
  <c r="CQ57" i="4"/>
  <c r="CI57" i="4"/>
  <c r="CA57" i="4"/>
  <c r="BS57" i="4"/>
  <c r="BO57" i="4"/>
  <c r="BK57" i="4"/>
  <c r="BI57" i="4"/>
  <c r="CS57" i="4"/>
  <c r="CK57" i="4"/>
  <c r="CC57" i="4"/>
  <c r="BU57" i="4"/>
  <c r="CU57" i="4"/>
  <c r="CM57" i="4"/>
  <c r="CE57" i="4"/>
  <c r="BW57" i="4"/>
  <c r="BM57" i="4"/>
  <c r="BG57" i="4"/>
  <c r="BE57" i="4"/>
  <c r="BC57" i="4"/>
  <c r="BA57" i="4"/>
  <c r="AY57" i="4"/>
  <c r="AW57" i="4"/>
  <c r="AU57" i="4"/>
  <c r="AS57" i="4"/>
  <c r="AQ57" i="4"/>
  <c r="AO57" i="4"/>
  <c r="AM57" i="4"/>
  <c r="AK57" i="4"/>
  <c r="AI57" i="4"/>
  <c r="AG57" i="4"/>
  <c r="AE57" i="4"/>
  <c r="AC57" i="4"/>
  <c r="AA57" i="4"/>
  <c r="Y57" i="4"/>
  <c r="W57" i="4"/>
  <c r="U57" i="4"/>
  <c r="S57" i="4"/>
  <c r="Q57" i="4"/>
  <c r="O57" i="4"/>
  <c r="M57" i="4"/>
  <c r="K57" i="4"/>
  <c r="I57" i="4"/>
  <c r="CW57" i="4"/>
  <c r="CO57" i="4"/>
  <c r="CG57" i="4"/>
  <c r="BY57" i="4"/>
  <c r="BQ57" i="4"/>
  <c r="CY55" i="4"/>
  <c r="CW55" i="4"/>
  <c r="CU55" i="4"/>
  <c r="CS55" i="4"/>
  <c r="CQ55" i="4"/>
  <c r="CO55" i="4"/>
  <c r="CM55" i="4"/>
  <c r="CK55" i="4"/>
  <c r="CI55" i="4"/>
  <c r="CG55" i="4"/>
  <c r="CE55" i="4"/>
  <c r="CC55" i="4"/>
  <c r="CA55" i="4"/>
  <c r="BY55" i="4"/>
  <c r="BW55" i="4"/>
  <c r="BU55" i="4"/>
  <c r="BS55" i="4"/>
  <c r="BQ55" i="4"/>
  <c r="BG55" i="4"/>
  <c r="BE55" i="4"/>
  <c r="BC55" i="4"/>
  <c r="BA55" i="4"/>
  <c r="AY55" i="4"/>
  <c r="AW55" i="4"/>
  <c r="AU55" i="4"/>
  <c r="AS55" i="4"/>
  <c r="AQ55" i="4"/>
  <c r="AO55" i="4"/>
  <c r="AM55" i="4"/>
  <c r="AK55" i="4"/>
  <c r="AI55" i="4"/>
  <c r="AG55" i="4"/>
  <c r="AE55" i="4"/>
  <c r="AC55" i="4"/>
  <c r="AA55" i="4"/>
  <c r="Y55" i="4"/>
  <c r="W55" i="4"/>
  <c r="U55" i="4"/>
  <c r="S55" i="4"/>
  <c r="Q55" i="4"/>
  <c r="O55" i="4"/>
  <c r="M55" i="4"/>
  <c r="K55" i="4"/>
  <c r="I55" i="4"/>
  <c r="BM55" i="4"/>
  <c r="BI55" i="4"/>
  <c r="BO55" i="4"/>
  <c r="BK55" i="4"/>
  <c r="CS53" i="4"/>
  <c r="CK53" i="4"/>
  <c r="CC53" i="4"/>
  <c r="BU53" i="4"/>
  <c r="BM53" i="4"/>
  <c r="CU53" i="4"/>
  <c r="CM53" i="4"/>
  <c r="CE53" i="4"/>
  <c r="BW53" i="4"/>
  <c r="BI53" i="4"/>
  <c r="CW53" i="4"/>
  <c r="CO53" i="4"/>
  <c r="CG53" i="4"/>
  <c r="BY53" i="4"/>
  <c r="BQ53" i="4"/>
  <c r="BO53" i="4"/>
  <c r="BK53" i="4"/>
  <c r="BG53" i="4"/>
  <c r="BE53" i="4"/>
  <c r="BC53" i="4"/>
  <c r="BA53" i="4"/>
  <c r="AY53" i="4"/>
  <c r="AW53" i="4"/>
  <c r="AU53" i="4"/>
  <c r="AS53" i="4"/>
  <c r="AQ53" i="4"/>
  <c r="AO53" i="4"/>
  <c r="AM53" i="4"/>
  <c r="AK53" i="4"/>
  <c r="AI53" i="4"/>
  <c r="AG53" i="4"/>
  <c r="AE53" i="4"/>
  <c r="AC53" i="4"/>
  <c r="AA53" i="4"/>
  <c r="Y53" i="4"/>
  <c r="W53" i="4"/>
  <c r="U53" i="4"/>
  <c r="S53" i="4"/>
  <c r="Q53" i="4"/>
  <c r="O53" i="4"/>
  <c r="M53" i="4"/>
  <c r="K53" i="4"/>
  <c r="I53" i="4"/>
  <c r="CY53" i="4"/>
  <c r="CQ53" i="4"/>
  <c r="CI53" i="4"/>
  <c r="CA53" i="4"/>
  <c r="BS53" i="4"/>
  <c r="CY51" i="4"/>
  <c r="CW51" i="4"/>
  <c r="CU51" i="4"/>
  <c r="CS51" i="4"/>
  <c r="CQ51" i="4"/>
  <c r="CO51" i="4"/>
  <c r="CM51" i="4"/>
  <c r="CK51" i="4"/>
  <c r="CI51" i="4"/>
  <c r="CG51" i="4"/>
  <c r="CE51" i="4"/>
  <c r="CC51" i="4"/>
  <c r="CA51" i="4"/>
  <c r="BY51" i="4"/>
  <c r="BW51" i="4"/>
  <c r="BU51" i="4"/>
  <c r="BS51" i="4"/>
  <c r="BQ51" i="4"/>
  <c r="BG51" i="4"/>
  <c r="BE51" i="4"/>
  <c r="BC51" i="4"/>
  <c r="BA51" i="4"/>
  <c r="AY51" i="4"/>
  <c r="AW51" i="4"/>
  <c r="AU51" i="4"/>
  <c r="AS51" i="4"/>
  <c r="AQ51" i="4"/>
  <c r="AO51" i="4"/>
  <c r="AM51" i="4"/>
  <c r="AK51" i="4"/>
  <c r="AI51" i="4"/>
  <c r="AG51" i="4"/>
  <c r="AE51" i="4"/>
  <c r="AC51" i="4"/>
  <c r="AA51" i="4"/>
  <c r="Y51" i="4"/>
  <c r="W51" i="4"/>
  <c r="U51" i="4"/>
  <c r="S51" i="4"/>
  <c r="Q51" i="4"/>
  <c r="O51" i="4"/>
  <c r="M51" i="4"/>
  <c r="K51" i="4"/>
  <c r="I51" i="4"/>
  <c r="BO51" i="4"/>
  <c r="BK51" i="4"/>
  <c r="BM51" i="4"/>
  <c r="BI51" i="4"/>
  <c r="CY48" i="4"/>
  <c r="CW48" i="4"/>
  <c r="CU48" i="4"/>
  <c r="CS48" i="4"/>
  <c r="CQ48" i="4"/>
  <c r="CO48" i="4"/>
  <c r="CM48" i="4"/>
  <c r="CK48" i="4"/>
  <c r="CI48" i="4"/>
  <c r="CG48" i="4"/>
  <c r="CE48" i="4"/>
  <c r="CC48" i="4"/>
  <c r="CA48" i="4"/>
  <c r="BY48" i="4"/>
  <c r="BW48" i="4"/>
  <c r="BU48" i="4"/>
  <c r="BS48" i="4"/>
  <c r="BQ48" i="4"/>
  <c r="BO48" i="4"/>
  <c r="BM48" i="4"/>
  <c r="BK48" i="4"/>
  <c r="BI48" i="4"/>
  <c r="BE48" i="4"/>
  <c r="BC48" i="4"/>
  <c r="BA48" i="4"/>
  <c r="AY48" i="4"/>
  <c r="AW48" i="4"/>
  <c r="AU48" i="4"/>
  <c r="AS48" i="4"/>
  <c r="AQ48" i="4"/>
  <c r="AO48" i="4"/>
  <c r="AM48" i="4"/>
  <c r="AK48" i="4"/>
  <c r="AI48" i="4"/>
  <c r="AG48" i="4"/>
  <c r="AE48" i="4"/>
  <c r="AC48" i="4"/>
  <c r="AA48" i="4"/>
  <c r="Y48" i="4"/>
  <c r="W48" i="4"/>
  <c r="U48" i="4"/>
  <c r="S48" i="4"/>
  <c r="Q48" i="4"/>
  <c r="O48" i="4"/>
  <c r="M48" i="4"/>
  <c r="K48" i="4"/>
  <c r="I48" i="4"/>
  <c r="E48" i="4"/>
  <c r="BG48" i="4"/>
  <c r="G48" i="4"/>
  <c r="E47" i="4"/>
  <c r="I47" i="4"/>
  <c r="Q47" i="4"/>
  <c r="Y47" i="4"/>
  <c r="AG47" i="4"/>
  <c r="AO47" i="4"/>
  <c r="AW47" i="4"/>
  <c r="BE47" i="4"/>
  <c r="BM47" i="4"/>
  <c r="BU47" i="4"/>
  <c r="CC47" i="4"/>
  <c r="CK47" i="4"/>
  <c r="CS47" i="4"/>
  <c r="K47" i="4"/>
  <c r="S47" i="4"/>
  <c r="AA47" i="4"/>
  <c r="AI47" i="4"/>
  <c r="AQ47" i="4"/>
  <c r="AY47" i="4"/>
  <c r="BG47" i="4"/>
  <c r="BO47" i="4"/>
  <c r="BW47" i="4"/>
  <c r="CE47" i="4"/>
  <c r="CM47" i="4"/>
  <c r="CU47" i="4"/>
  <c r="M47" i="4"/>
  <c r="U47" i="4"/>
  <c r="AC47" i="4"/>
  <c r="AK47" i="4"/>
  <c r="AS47" i="4"/>
  <c r="BA47" i="4"/>
  <c r="BI47" i="4"/>
  <c r="BQ47" i="4"/>
  <c r="BY47" i="4"/>
  <c r="CG47" i="4"/>
  <c r="CO47" i="4"/>
  <c r="CW47" i="4"/>
  <c r="CQ47" i="4"/>
  <c r="BK47" i="4"/>
  <c r="AE47" i="4"/>
  <c r="CI47" i="4"/>
  <c r="BC47" i="4"/>
  <c r="W47" i="4"/>
  <c r="CA47" i="4"/>
  <c r="AU47" i="4"/>
  <c r="O47" i="4"/>
  <c r="CY47" i="4"/>
  <c r="BS47" i="4"/>
  <c r="AM47" i="4"/>
  <c r="G47" i="4"/>
  <c r="FA24" i="14"/>
  <c r="P18" i="14"/>
  <c r="P21" i="14" s="1"/>
  <c r="AB18" i="14"/>
  <c r="AB21" i="14" s="1"/>
  <c r="AN18" i="14"/>
  <c r="AN21" i="14" s="1"/>
  <c r="AZ18" i="14"/>
  <c r="AZ21" i="14" s="1"/>
  <c r="BL18" i="14"/>
  <c r="BL21" i="14" s="1"/>
  <c r="BX18" i="14"/>
  <c r="BX21" i="14" s="1"/>
  <c r="CJ18" i="14"/>
  <c r="CJ21" i="14" s="1"/>
  <c r="CV18" i="14"/>
  <c r="CV21" i="14" s="1"/>
  <c r="DH18" i="14"/>
  <c r="DH21" i="14" s="1"/>
  <c r="DT18" i="14"/>
  <c r="DT21" i="14" s="1"/>
  <c r="EF18" i="14"/>
  <c r="EF21" i="14" s="1"/>
  <c r="V18" i="14"/>
  <c r="V21" i="14" s="1"/>
  <c r="AH18" i="14"/>
  <c r="AH21" i="14" s="1"/>
  <c r="AT18" i="14"/>
  <c r="AT21" i="14" s="1"/>
  <c r="BF18" i="14"/>
  <c r="BF21" i="14" s="1"/>
  <c r="BR18" i="14"/>
  <c r="BR21" i="14" s="1"/>
  <c r="CD18" i="14"/>
  <c r="CD21" i="14" s="1"/>
  <c r="CP18" i="14"/>
  <c r="CP21" i="14" s="1"/>
  <c r="DB18" i="14"/>
  <c r="DB21" i="14" s="1"/>
  <c r="DN18" i="14"/>
  <c r="DN21" i="14" s="1"/>
  <c r="DZ18" i="14"/>
  <c r="DZ21" i="14" s="1"/>
  <c r="EL18" i="14"/>
  <c r="EL21" i="14" s="1"/>
  <c r="F57" i="10"/>
  <c r="D19" i="1" s="1"/>
  <c r="O23" i="2"/>
  <c r="O15" i="2"/>
  <c r="F42" i="15" l="1"/>
  <c r="F4" i="14" s="1"/>
  <c r="J25" i="2"/>
  <c r="J23" i="2"/>
  <c r="J21" i="2"/>
  <c r="J17" i="2"/>
  <c r="K16" i="2"/>
  <c r="D21" i="14"/>
  <c r="F40" i="15"/>
  <c r="F46" i="15" s="1"/>
  <c r="CC61" i="4"/>
  <c r="AP22" i="1" s="1"/>
  <c r="BI61" i="4"/>
  <c r="AF22" i="1" s="1"/>
  <c r="CK61" i="4"/>
  <c r="AT22" i="1" s="1"/>
  <c r="G61" i="4"/>
  <c r="E22" i="1" s="1"/>
  <c r="AM61" i="4"/>
  <c r="U22" i="1" s="1"/>
  <c r="BY61" i="4"/>
  <c r="AN22" i="1" s="1"/>
  <c r="AS61" i="4"/>
  <c r="X22" i="1" s="1"/>
  <c r="M61" i="4"/>
  <c r="H22" i="1" s="1"/>
  <c r="BW61" i="4"/>
  <c r="AM22" i="1" s="1"/>
  <c r="AQ61" i="4"/>
  <c r="W22" i="1" s="1"/>
  <c r="K61" i="4"/>
  <c r="G22" i="1" s="1"/>
  <c r="BU61" i="4"/>
  <c r="AL22" i="1" s="1"/>
  <c r="AO61" i="4"/>
  <c r="V22" i="1" s="1"/>
  <c r="I61" i="4"/>
  <c r="F22" i="1" s="1"/>
  <c r="DA51" i="4"/>
  <c r="DA55" i="4"/>
  <c r="DA59" i="4"/>
  <c r="CA61" i="4"/>
  <c r="AO22" i="1" s="1"/>
  <c r="DA53" i="4"/>
  <c r="DA57" i="4"/>
  <c r="DA49" i="4"/>
  <c r="J19" i="2"/>
  <c r="J22" i="2"/>
  <c r="E55" i="11"/>
  <c r="J70" i="11" s="1"/>
  <c r="EU54" i="11"/>
  <c r="EI54" i="11"/>
  <c r="FD54" i="11"/>
  <c r="ER54" i="11"/>
  <c r="EF54" i="11"/>
  <c r="DT54" i="11"/>
  <c r="DH54" i="11"/>
  <c r="CV54" i="11"/>
  <c r="D54" i="11"/>
  <c r="FA54" i="11"/>
  <c r="EO54" i="11"/>
  <c r="EC54" i="11"/>
  <c r="DQ54" i="11"/>
  <c r="DE54" i="11"/>
  <c r="CS54" i="11"/>
  <c r="EX54" i="11"/>
  <c r="DW54" i="11"/>
  <c r="CY54" i="11"/>
  <c r="DK54" i="11"/>
  <c r="CA54" i="11"/>
  <c r="BO54" i="11"/>
  <c r="BC54" i="11"/>
  <c r="CP54" i="11"/>
  <c r="CM54" i="11"/>
  <c r="BI54" i="11"/>
  <c r="BU54" i="11"/>
  <c r="AZ54" i="11"/>
  <c r="EL54" i="11"/>
  <c r="DZ54" i="11"/>
  <c r="DN54" i="11"/>
  <c r="CJ54" i="11"/>
  <c r="CG54" i="11"/>
  <c r="BL54" i="11"/>
  <c r="BF54" i="11"/>
  <c r="DB54" i="11"/>
  <c r="BX54" i="11"/>
  <c r="BR54" i="11"/>
  <c r="AW54" i="11"/>
  <c r="CD54" i="11"/>
  <c r="AT54" i="11"/>
  <c r="EU58" i="11"/>
  <c r="EI58" i="11"/>
  <c r="FD58" i="11"/>
  <c r="ER58" i="11"/>
  <c r="EF58" i="11"/>
  <c r="DT58" i="11"/>
  <c r="DH58" i="11"/>
  <c r="CV58" i="11"/>
  <c r="FA58" i="11"/>
  <c r="EO58" i="11"/>
  <c r="EC58" i="11"/>
  <c r="DQ58" i="11"/>
  <c r="DE58" i="11"/>
  <c r="CS58" i="11"/>
  <c r="EX58" i="11"/>
  <c r="EL58" i="11"/>
  <c r="DK58" i="11"/>
  <c r="CM58" i="11"/>
  <c r="DW58" i="11"/>
  <c r="CY58" i="11"/>
  <c r="CA58" i="11"/>
  <c r="BO58" i="11"/>
  <c r="BC58" i="11"/>
  <c r="DZ58" i="11"/>
  <c r="BX58" i="11"/>
  <c r="AW58" i="11"/>
  <c r="DN58" i="11"/>
  <c r="CD58" i="11"/>
  <c r="BI58" i="11"/>
  <c r="DB58" i="11"/>
  <c r="BU58" i="11"/>
  <c r="AZ58" i="11"/>
  <c r="AT58" i="11"/>
  <c r="CP58" i="11"/>
  <c r="CG58" i="11"/>
  <c r="BL58" i="11"/>
  <c r="BF58" i="11"/>
  <c r="CJ58" i="11"/>
  <c r="BR58" i="11"/>
  <c r="FD51" i="11"/>
  <c r="ER51" i="11"/>
  <c r="EF51" i="11"/>
  <c r="FA51" i="11"/>
  <c r="EO51" i="11"/>
  <c r="EC51" i="11"/>
  <c r="DQ51" i="11"/>
  <c r="DE51" i="11"/>
  <c r="CS51" i="11"/>
  <c r="EX51" i="11"/>
  <c r="EL51" i="11"/>
  <c r="DZ51" i="11"/>
  <c r="DN51" i="11"/>
  <c r="DB51" i="11"/>
  <c r="CP51" i="11"/>
  <c r="EU51" i="11"/>
  <c r="DT51" i="11"/>
  <c r="CV51" i="11"/>
  <c r="DH51" i="11"/>
  <c r="CJ51" i="11"/>
  <c r="BX51" i="11"/>
  <c r="BL51" i="11"/>
  <c r="AZ51" i="11"/>
  <c r="DW51" i="11"/>
  <c r="CM51" i="11"/>
  <c r="BR51" i="11"/>
  <c r="AW51" i="11"/>
  <c r="DK51" i="11"/>
  <c r="CD51" i="11"/>
  <c r="BI51" i="11"/>
  <c r="BC51" i="11"/>
  <c r="EI51" i="11"/>
  <c r="CY51" i="11"/>
  <c r="BU51" i="11"/>
  <c r="BO51" i="11"/>
  <c r="AT51" i="11"/>
  <c r="CG51" i="11"/>
  <c r="CA51" i="11"/>
  <c r="BF51" i="11"/>
  <c r="FA52" i="11"/>
  <c r="EO52" i="11"/>
  <c r="EX52" i="11"/>
  <c r="EL52" i="11"/>
  <c r="DZ52" i="11"/>
  <c r="DN52" i="11"/>
  <c r="DB52" i="11"/>
  <c r="CP52" i="11"/>
  <c r="EU52" i="11"/>
  <c r="EI52" i="11"/>
  <c r="DW52" i="11"/>
  <c r="DK52" i="11"/>
  <c r="CY52" i="11"/>
  <c r="CM52" i="11"/>
  <c r="EF52" i="11"/>
  <c r="EC52" i="11"/>
  <c r="DE52" i="11"/>
  <c r="FD52" i="11"/>
  <c r="DQ52" i="11"/>
  <c r="CS52" i="11"/>
  <c r="CG52" i="11"/>
  <c r="BU52" i="11"/>
  <c r="BI52" i="11"/>
  <c r="AW52" i="11"/>
  <c r="ER52" i="11"/>
  <c r="DT52" i="11"/>
  <c r="DH52" i="11"/>
  <c r="CD52" i="11"/>
  <c r="BX52" i="11"/>
  <c r="BC52" i="11"/>
  <c r="CV52" i="11"/>
  <c r="BO52" i="11"/>
  <c r="AT52" i="11"/>
  <c r="CJ52" i="11"/>
  <c r="CA52" i="11"/>
  <c r="BF52" i="11"/>
  <c r="AZ52" i="11"/>
  <c r="BR52" i="11"/>
  <c r="BL52" i="11"/>
  <c r="FA60" i="11"/>
  <c r="EO60" i="11"/>
  <c r="EC60" i="11"/>
  <c r="EX60" i="11"/>
  <c r="EL60" i="11"/>
  <c r="DZ60" i="11"/>
  <c r="DN60" i="11"/>
  <c r="DB60" i="11"/>
  <c r="CP60" i="11"/>
  <c r="EU60" i="11"/>
  <c r="EI60" i="11"/>
  <c r="DW60" i="11"/>
  <c r="DK60" i="11"/>
  <c r="CY60" i="11"/>
  <c r="CM60" i="11"/>
  <c r="FD60" i="11"/>
  <c r="DE60" i="11"/>
  <c r="EF60" i="11"/>
  <c r="DQ60" i="11"/>
  <c r="CS60" i="11"/>
  <c r="CG60" i="11"/>
  <c r="BU60" i="11"/>
  <c r="BI60" i="11"/>
  <c r="AW60" i="11"/>
  <c r="ER60" i="11"/>
  <c r="CV60" i="11"/>
  <c r="BO60" i="11"/>
  <c r="CA60" i="11"/>
  <c r="BF60" i="11"/>
  <c r="AZ60" i="11"/>
  <c r="DT60" i="11"/>
  <c r="BR60" i="11"/>
  <c r="BL60" i="11"/>
  <c r="DH60" i="11"/>
  <c r="CJ60" i="11"/>
  <c r="CD60" i="11"/>
  <c r="BX60" i="11"/>
  <c r="BC60" i="11"/>
  <c r="AT60" i="11"/>
  <c r="FA56" i="11"/>
  <c r="EO56" i="11"/>
  <c r="EC56" i="11"/>
  <c r="EX56" i="11"/>
  <c r="EL56" i="11"/>
  <c r="DZ56" i="11"/>
  <c r="DN56" i="11"/>
  <c r="DB56" i="11"/>
  <c r="CP56" i="11"/>
  <c r="EU56" i="11"/>
  <c r="EI56" i="11"/>
  <c r="DW56" i="11"/>
  <c r="DK56" i="11"/>
  <c r="CY56" i="11"/>
  <c r="CM56" i="11"/>
  <c r="DQ56" i="11"/>
  <c r="CS56" i="11"/>
  <c r="ER56" i="11"/>
  <c r="DE56" i="11"/>
  <c r="CG56" i="11"/>
  <c r="BU56" i="11"/>
  <c r="BI56" i="11"/>
  <c r="AW56" i="11"/>
  <c r="EF56" i="11"/>
  <c r="DH56" i="11"/>
  <c r="BF56" i="11"/>
  <c r="FD56" i="11"/>
  <c r="CV56" i="11"/>
  <c r="CJ56" i="11"/>
  <c r="BR56" i="11"/>
  <c r="BL56" i="11"/>
  <c r="CD56" i="11"/>
  <c r="BX56" i="11"/>
  <c r="BC56" i="11"/>
  <c r="DT56" i="11"/>
  <c r="BO56" i="11"/>
  <c r="AT56" i="11"/>
  <c r="CA56" i="11"/>
  <c r="AZ56" i="11"/>
  <c r="EU50" i="11"/>
  <c r="EI50" i="11"/>
  <c r="FD50" i="11"/>
  <c r="ER50" i="11"/>
  <c r="EF50" i="11"/>
  <c r="DT50" i="11"/>
  <c r="DH50" i="11"/>
  <c r="CV50" i="11"/>
  <c r="FA50" i="11"/>
  <c r="EO50" i="11"/>
  <c r="EC50" i="11"/>
  <c r="DQ50" i="11"/>
  <c r="DE50" i="11"/>
  <c r="CS50" i="11"/>
  <c r="DZ50" i="11"/>
  <c r="DK50" i="11"/>
  <c r="EL50" i="11"/>
  <c r="DW50" i="11"/>
  <c r="CY50" i="11"/>
  <c r="CM50" i="11"/>
  <c r="CA50" i="11"/>
  <c r="BO50" i="11"/>
  <c r="BC50" i="11"/>
  <c r="DB50" i="11"/>
  <c r="CJ50" i="11"/>
  <c r="BU50" i="11"/>
  <c r="AT50" i="11"/>
  <c r="CP50" i="11"/>
  <c r="CG50" i="11"/>
  <c r="BL50" i="11"/>
  <c r="BF50" i="11"/>
  <c r="BX50" i="11"/>
  <c r="BR50" i="11"/>
  <c r="AW50" i="11"/>
  <c r="EX50" i="11"/>
  <c r="DN50" i="11"/>
  <c r="CD50" i="11"/>
  <c r="BI50" i="11"/>
  <c r="AZ50" i="11"/>
  <c r="EX57" i="11"/>
  <c r="EL57" i="11"/>
  <c r="EU57" i="11"/>
  <c r="EI57" i="11"/>
  <c r="DW57" i="11"/>
  <c r="DK57" i="11"/>
  <c r="CY57" i="11"/>
  <c r="FD57" i="11"/>
  <c r="ER57" i="11"/>
  <c r="EF57" i="11"/>
  <c r="DT57" i="11"/>
  <c r="DH57" i="11"/>
  <c r="CV57" i="11"/>
  <c r="FA57" i="11"/>
  <c r="DZ57" i="11"/>
  <c r="DB57" i="11"/>
  <c r="CJ57" i="11"/>
  <c r="EC57" i="11"/>
  <c r="DN57" i="11"/>
  <c r="CP57" i="11"/>
  <c r="CD57" i="11"/>
  <c r="BR57" i="11"/>
  <c r="BF57" i="11"/>
  <c r="AT57" i="11"/>
  <c r="BU57" i="11"/>
  <c r="CS57" i="11"/>
  <c r="CG57" i="11"/>
  <c r="BL57" i="11"/>
  <c r="EO57" i="11"/>
  <c r="BX57" i="11"/>
  <c r="BC57" i="11"/>
  <c r="AW57" i="11"/>
  <c r="DQ57" i="11"/>
  <c r="BO57" i="11"/>
  <c r="BI57" i="11"/>
  <c r="DE57" i="11"/>
  <c r="CM57" i="11"/>
  <c r="CA57" i="11"/>
  <c r="AZ57" i="11"/>
  <c r="EU62" i="11"/>
  <c r="EI62" i="11"/>
  <c r="FD62" i="11"/>
  <c r="ER62" i="11"/>
  <c r="EF62" i="11"/>
  <c r="DT62" i="11"/>
  <c r="DH62" i="11"/>
  <c r="CV62" i="11"/>
  <c r="FA62" i="11"/>
  <c r="EO62" i="11"/>
  <c r="EC62" i="11"/>
  <c r="DQ62" i="11"/>
  <c r="DE62" i="11"/>
  <c r="CS62" i="11"/>
  <c r="EL62" i="11"/>
  <c r="DW62" i="11"/>
  <c r="CY62" i="11"/>
  <c r="CG62" i="11"/>
  <c r="EX62" i="11"/>
  <c r="DK62" i="11"/>
  <c r="CM62" i="11"/>
  <c r="CA62" i="11"/>
  <c r="BO62" i="11"/>
  <c r="BC62" i="11"/>
  <c r="DN62" i="11"/>
  <c r="DZ62" i="11"/>
  <c r="DB62" i="11"/>
  <c r="BX62" i="11"/>
  <c r="BR62" i="11"/>
  <c r="AW62" i="11"/>
  <c r="CP62" i="11"/>
  <c r="CJ62" i="11"/>
  <c r="CD62" i="11"/>
  <c r="BI62" i="11"/>
  <c r="BU62" i="11"/>
  <c r="AZ62" i="11"/>
  <c r="AT62" i="11"/>
  <c r="BL62" i="11"/>
  <c r="BF62" i="11"/>
  <c r="EX61" i="11"/>
  <c r="EL61" i="11"/>
  <c r="EU61" i="11"/>
  <c r="EI61" i="11"/>
  <c r="DW61" i="11"/>
  <c r="DK61" i="11"/>
  <c r="CY61" i="11"/>
  <c r="CM61" i="11"/>
  <c r="FD61" i="11"/>
  <c r="ER61" i="11"/>
  <c r="EF61" i="11"/>
  <c r="DT61" i="11"/>
  <c r="DH61" i="11"/>
  <c r="CV61" i="11"/>
  <c r="FA61" i="11"/>
  <c r="EO61" i="11"/>
  <c r="DN61" i="11"/>
  <c r="CP61" i="11"/>
  <c r="CJ61" i="11"/>
  <c r="DZ61" i="11"/>
  <c r="DB61" i="11"/>
  <c r="CD61" i="11"/>
  <c r="BR61" i="11"/>
  <c r="BF61" i="11"/>
  <c r="AT61" i="11"/>
  <c r="EC61" i="11"/>
  <c r="CA61" i="11"/>
  <c r="BU61" i="11"/>
  <c r="AZ61" i="11"/>
  <c r="DQ61" i="11"/>
  <c r="CG61" i="11"/>
  <c r="BL61" i="11"/>
  <c r="DE61" i="11"/>
  <c r="BX61" i="11"/>
  <c r="BC61" i="11"/>
  <c r="AW61" i="11"/>
  <c r="CS61" i="11"/>
  <c r="BO61" i="11"/>
  <c r="BI61" i="11"/>
  <c r="EX53" i="11"/>
  <c r="EL53" i="11"/>
  <c r="EU53" i="11"/>
  <c r="EI53" i="11"/>
  <c r="DW53" i="11"/>
  <c r="DK53" i="11"/>
  <c r="CY53" i="11"/>
  <c r="FD53" i="11"/>
  <c r="ER53" i="11"/>
  <c r="EF53" i="11"/>
  <c r="DT53" i="11"/>
  <c r="DH53" i="11"/>
  <c r="CV53" i="11"/>
  <c r="EC53" i="11"/>
  <c r="DN53" i="11"/>
  <c r="CP53" i="11"/>
  <c r="CM53" i="11"/>
  <c r="CJ53" i="11"/>
  <c r="EO53" i="11"/>
  <c r="DZ53" i="11"/>
  <c r="DB53" i="11"/>
  <c r="CD53" i="11"/>
  <c r="BR53" i="11"/>
  <c r="BF53" i="11"/>
  <c r="AT53" i="11"/>
  <c r="DE53" i="11"/>
  <c r="CS53" i="11"/>
  <c r="BO53" i="11"/>
  <c r="BI53" i="11"/>
  <c r="FA53" i="11"/>
  <c r="CA53" i="11"/>
  <c r="BU53" i="11"/>
  <c r="AZ53" i="11"/>
  <c r="DQ53" i="11"/>
  <c r="CG53" i="11"/>
  <c r="BL53" i="11"/>
  <c r="BX53" i="11"/>
  <c r="BC53" i="11"/>
  <c r="AW53" i="11"/>
  <c r="FD59" i="11"/>
  <c r="ER59" i="11"/>
  <c r="EF59" i="11"/>
  <c r="FA59" i="11"/>
  <c r="EO59" i="11"/>
  <c r="EC59" i="11"/>
  <c r="DQ59" i="11"/>
  <c r="DE59" i="11"/>
  <c r="CS59" i="11"/>
  <c r="EX59" i="11"/>
  <c r="EL59" i="11"/>
  <c r="DZ59" i="11"/>
  <c r="DN59" i="11"/>
  <c r="DB59" i="11"/>
  <c r="CP59" i="11"/>
  <c r="DT59" i="11"/>
  <c r="CV59" i="11"/>
  <c r="EU59" i="11"/>
  <c r="DH59" i="11"/>
  <c r="CJ59" i="11"/>
  <c r="BX59" i="11"/>
  <c r="BL59" i="11"/>
  <c r="AZ59" i="11"/>
  <c r="EI59" i="11"/>
  <c r="DK59" i="11"/>
  <c r="CD59" i="11"/>
  <c r="BC59" i="11"/>
  <c r="CY59" i="11"/>
  <c r="BU59" i="11"/>
  <c r="BO59" i="11"/>
  <c r="AT59" i="11"/>
  <c r="CM59" i="11"/>
  <c r="CG59" i="11"/>
  <c r="CA59" i="11"/>
  <c r="BF59" i="11"/>
  <c r="DW59" i="11"/>
  <c r="BR59" i="11"/>
  <c r="AW59" i="11"/>
  <c r="BI59" i="11"/>
  <c r="AQ58" i="11"/>
  <c r="AN58" i="11"/>
  <c r="AQ51" i="11"/>
  <c r="AN51" i="11"/>
  <c r="AQ52" i="11"/>
  <c r="AN52" i="11"/>
  <c r="AQ60" i="11"/>
  <c r="AN60" i="11"/>
  <c r="AQ56" i="11"/>
  <c r="AN56" i="11"/>
  <c r="AK59" i="11"/>
  <c r="AQ59" i="11"/>
  <c r="AN59" i="11"/>
  <c r="AQ50" i="11"/>
  <c r="AN50" i="11"/>
  <c r="AQ57" i="11"/>
  <c r="AN57" i="11"/>
  <c r="AQ62" i="11"/>
  <c r="AN62" i="11"/>
  <c r="AQ61" i="11"/>
  <c r="AN61" i="11"/>
  <c r="AQ54" i="11"/>
  <c r="AN54" i="11"/>
  <c r="AQ53" i="11"/>
  <c r="AN53" i="11"/>
  <c r="AH54" i="11"/>
  <c r="AK54" i="11"/>
  <c r="AH58" i="11"/>
  <c r="AK58" i="11"/>
  <c r="AH53" i="11"/>
  <c r="AK53" i="11"/>
  <c r="AH52" i="11"/>
  <c r="AK52" i="11"/>
  <c r="AH51" i="11"/>
  <c r="AK51" i="11"/>
  <c r="AH50" i="11"/>
  <c r="AK50" i="11"/>
  <c r="AH60" i="11"/>
  <c r="AK60" i="11"/>
  <c r="AH56" i="11"/>
  <c r="AK56" i="11"/>
  <c r="AH61" i="11"/>
  <c r="AK61" i="11"/>
  <c r="AH57" i="11"/>
  <c r="AK57" i="11"/>
  <c r="AH62" i="11"/>
  <c r="AK62" i="11"/>
  <c r="AE59" i="11"/>
  <c r="AH59" i="11"/>
  <c r="AB51" i="11"/>
  <c r="AE51" i="11"/>
  <c r="AB61" i="11"/>
  <c r="AE61" i="11"/>
  <c r="AB60" i="11"/>
  <c r="Y24" i="2" s="1"/>
  <c r="Z24" i="2" s="1"/>
  <c r="AE60" i="11"/>
  <c r="AB56" i="11"/>
  <c r="AE56" i="11"/>
  <c r="AB58" i="11"/>
  <c r="AE58" i="11"/>
  <c r="AB57" i="11"/>
  <c r="AE57" i="11"/>
  <c r="AB62" i="11"/>
  <c r="AE62" i="11"/>
  <c r="AB52" i="11"/>
  <c r="AE52" i="11"/>
  <c r="AB54" i="11"/>
  <c r="AE54" i="11"/>
  <c r="AB53" i="11"/>
  <c r="AE53" i="11"/>
  <c r="AB50" i="11"/>
  <c r="AE50" i="11"/>
  <c r="AB59" i="11"/>
  <c r="M59" i="11"/>
  <c r="V59" i="11"/>
  <c r="P59" i="11"/>
  <c r="D59" i="11"/>
  <c r="Y59" i="11"/>
  <c r="S59" i="11"/>
  <c r="P57" i="11"/>
  <c r="V57" i="11"/>
  <c r="D57" i="11"/>
  <c r="S57" i="11"/>
  <c r="Y57" i="11"/>
  <c r="M57" i="11"/>
  <c r="V53" i="11"/>
  <c r="S53" i="11"/>
  <c r="D53" i="11"/>
  <c r="P53" i="11"/>
  <c r="Y53" i="11"/>
  <c r="M53" i="11"/>
  <c r="V61" i="11"/>
  <c r="D61" i="11"/>
  <c r="S61" i="11"/>
  <c r="P61" i="11"/>
  <c r="Y61" i="11"/>
  <c r="M61" i="11"/>
  <c r="P51" i="11"/>
  <c r="Y51" i="11"/>
  <c r="M51" i="11"/>
  <c r="V51" i="11"/>
  <c r="S51" i="11"/>
  <c r="D51" i="11"/>
  <c r="P50" i="11"/>
  <c r="M50" i="11"/>
  <c r="S50" i="11"/>
  <c r="Y50" i="11"/>
  <c r="V50" i="11"/>
  <c r="Y54" i="11"/>
  <c r="S54" i="11"/>
  <c r="P54" i="11"/>
  <c r="M54" i="11"/>
  <c r="V54" i="11"/>
  <c r="M58" i="11"/>
  <c r="S58" i="11"/>
  <c r="P58" i="11"/>
  <c r="Y58" i="11"/>
  <c r="V58" i="11"/>
  <c r="D58" i="11"/>
  <c r="S60" i="11"/>
  <c r="Y60" i="11"/>
  <c r="M60" i="11"/>
  <c r="V60" i="11"/>
  <c r="D60" i="11"/>
  <c r="P60" i="11"/>
  <c r="V56" i="11"/>
  <c r="Y56" i="11"/>
  <c r="M56" i="11"/>
  <c r="D56" i="11"/>
  <c r="S56" i="11"/>
  <c r="P56" i="11"/>
  <c r="S52" i="11"/>
  <c r="Y52" i="11"/>
  <c r="M52" i="11"/>
  <c r="V52" i="11"/>
  <c r="D52" i="11"/>
  <c r="P52" i="11"/>
  <c r="Y62" i="11"/>
  <c r="M62" i="11"/>
  <c r="S62" i="11"/>
  <c r="P62" i="11"/>
  <c r="V62" i="11"/>
  <c r="D62" i="11"/>
  <c r="BE18" i="2"/>
  <c r="BF18" i="2" s="1"/>
  <c r="CA26" i="2"/>
  <c r="CB26" i="2" s="1"/>
  <c r="DC15" i="2"/>
  <c r="DD15" i="2" s="1"/>
  <c r="AG18" i="2"/>
  <c r="AH18" i="2" s="1"/>
  <c r="AK24" i="2"/>
  <c r="AL24" i="2" s="1"/>
  <c r="W18" i="2"/>
  <c r="X18" i="2" s="1"/>
  <c r="O21" i="2"/>
  <c r="AW21" i="2"/>
  <c r="AS26" i="2"/>
  <c r="AT26" i="2" s="1"/>
  <c r="U21" i="2"/>
  <c r="DI14" i="2"/>
  <c r="DJ14" i="2" s="1"/>
  <c r="D50" i="11"/>
  <c r="Q18" i="2"/>
  <c r="R18" i="2" s="1"/>
  <c r="O14" i="2"/>
  <c r="P14" i="2" s="1"/>
  <c r="AY18" i="2"/>
  <c r="AZ18" i="2" s="1"/>
  <c r="S26" i="2"/>
  <c r="T26" i="2" s="1"/>
  <c r="AC24" i="2"/>
  <c r="AD24" i="2" s="1"/>
  <c r="O18" i="2"/>
  <c r="P18" i="2" s="1"/>
  <c r="U18" i="2"/>
  <c r="V18" i="2" s="1"/>
  <c r="AC14" i="2"/>
  <c r="AD14" i="2" s="1"/>
  <c r="AK14" i="2"/>
  <c r="AL14" i="2" s="1"/>
  <c r="BW19" i="2"/>
  <c r="CE19" i="2"/>
  <c r="AA19" i="2"/>
  <c r="AI19" i="2"/>
  <c r="BQ19" i="2"/>
  <c r="W19" i="2"/>
  <c r="S19" i="2"/>
  <c r="BU19" i="2"/>
  <c r="Q19" i="2"/>
  <c r="AG19" i="2"/>
  <c r="Y19" i="2"/>
  <c r="Q17" i="2"/>
  <c r="O17" i="2"/>
  <c r="S17" i="2"/>
  <c r="Q26" i="2"/>
  <c r="R26" i="2" s="1"/>
  <c r="W26" i="2"/>
  <c r="X26" i="2" s="1"/>
  <c r="AG15" i="2"/>
  <c r="AH15" i="2" s="1"/>
  <c r="W15" i="2"/>
  <c r="X15" i="2" s="1"/>
  <c r="AE15" i="2"/>
  <c r="AF15" i="2" s="1"/>
  <c r="Q24" i="2"/>
  <c r="R24" i="2" s="1"/>
  <c r="S15" i="2"/>
  <c r="T15" i="2" s="1"/>
  <c r="Q15" i="2"/>
  <c r="R15" i="2" s="1"/>
  <c r="AE26" i="2"/>
  <c r="AF26" i="2" s="1"/>
  <c r="BU26" i="2"/>
  <c r="BV26" i="2" s="1"/>
  <c r="U15" i="2"/>
  <c r="V15" i="2" s="1"/>
  <c r="AM14" i="2"/>
  <c r="AN14" i="2" s="1"/>
  <c r="AM26" i="2"/>
  <c r="AN26" i="2" s="1"/>
  <c r="AC18" i="2"/>
  <c r="AD18" i="2" s="1"/>
  <c r="AK19" i="2"/>
  <c r="AE18" i="2"/>
  <c r="AF18" i="2" s="1"/>
  <c r="S18" i="2"/>
  <c r="T18" i="2" s="1"/>
  <c r="AI15" i="2"/>
  <c r="AJ15" i="2" s="1"/>
  <c r="U19" i="2"/>
  <c r="O19" i="2"/>
  <c r="BA26" i="2"/>
  <c r="BB26" i="2" s="1"/>
  <c r="AE19" i="2"/>
  <c r="BC19" i="2"/>
  <c r="CC26" i="2"/>
  <c r="CD26" i="2" s="1"/>
  <c r="BU15" i="2"/>
  <c r="BV15" i="2" s="1"/>
  <c r="DE15" i="2"/>
  <c r="DF15" i="2" s="1"/>
  <c r="AY15" i="2"/>
  <c r="AZ15" i="2" s="1"/>
  <c r="BO15" i="2"/>
  <c r="BP15" i="2" s="1"/>
  <c r="AO15" i="2"/>
  <c r="AP15" i="2" s="1"/>
  <c r="CE15" i="2"/>
  <c r="CF15" i="2" s="1"/>
  <c r="AQ19" i="2"/>
  <c r="AU19" i="2"/>
  <c r="BE15" i="2"/>
  <c r="BF15" i="2" s="1"/>
  <c r="CO15" i="2"/>
  <c r="CP15" i="2" s="1"/>
  <c r="AA15" i="2"/>
  <c r="AB15" i="2" s="1"/>
  <c r="CU15" i="2"/>
  <c r="CV15" i="2" s="1"/>
  <c r="BA15" i="2"/>
  <c r="BB15" i="2" s="1"/>
  <c r="CG15" i="2"/>
  <c r="CH15" i="2" s="1"/>
  <c r="CS15" i="2"/>
  <c r="CT15" i="2" s="1"/>
  <c r="BC15" i="2"/>
  <c r="BD15" i="2" s="1"/>
  <c r="CI15" i="2"/>
  <c r="CJ15" i="2" s="1"/>
  <c r="AK15" i="2"/>
  <c r="AL15" i="2" s="1"/>
  <c r="BQ15" i="2"/>
  <c r="BR15" i="2" s="1"/>
  <c r="DI15" i="2"/>
  <c r="DJ15" i="2" s="1"/>
  <c r="AM15" i="2"/>
  <c r="AN15" i="2" s="1"/>
  <c r="BS15" i="2"/>
  <c r="BT15" i="2" s="1"/>
  <c r="CY15" i="2"/>
  <c r="CZ15" i="2" s="1"/>
  <c r="W14" i="2"/>
  <c r="X14" i="2" s="1"/>
  <c r="AA14" i="2"/>
  <c r="AB14" i="2" s="1"/>
  <c r="S14" i="2"/>
  <c r="T14" i="2" s="1"/>
  <c r="AW19" i="2"/>
  <c r="BM19" i="2"/>
  <c r="BA19" i="2"/>
  <c r="BE19" i="2"/>
  <c r="U17" i="2"/>
  <c r="Q20" i="2"/>
  <c r="S20" i="2"/>
  <c r="T20" i="2" s="1"/>
  <c r="AI20" i="2"/>
  <c r="AJ20" i="2" s="1"/>
  <c r="AE20" i="2"/>
  <c r="AF20" i="2" s="1"/>
  <c r="W20" i="2"/>
  <c r="X20" i="2" s="1"/>
  <c r="O20" i="2"/>
  <c r="P20" i="2" s="1"/>
  <c r="AA20" i="2"/>
  <c r="AB20" i="2" s="1"/>
  <c r="CI16" i="2"/>
  <c r="W16" i="2"/>
  <c r="U16" i="2"/>
  <c r="AA16" i="2"/>
  <c r="O16" i="2"/>
  <c r="AK16" i="2"/>
  <c r="S16" i="2"/>
  <c r="AM16" i="2"/>
  <c r="AE24" i="2"/>
  <c r="AF24" i="2" s="1"/>
  <c r="AG24" i="2"/>
  <c r="AH24" i="2" s="1"/>
  <c r="AS24" i="2"/>
  <c r="AT24" i="2" s="1"/>
  <c r="AW24" i="2"/>
  <c r="AX24" i="2" s="1"/>
  <c r="BC24" i="2"/>
  <c r="BD24" i="2" s="1"/>
  <c r="BK24" i="2"/>
  <c r="BL24" i="2" s="1"/>
  <c r="BQ24" i="2"/>
  <c r="BR24" i="2" s="1"/>
  <c r="BW24" i="2"/>
  <c r="BX24" i="2" s="1"/>
  <c r="CE24" i="2"/>
  <c r="CF24" i="2" s="1"/>
  <c r="CI24" i="2"/>
  <c r="CJ24" i="2" s="1"/>
  <c r="CW24" i="2"/>
  <c r="CX24" i="2" s="1"/>
  <c r="DG24" i="2"/>
  <c r="DH24" i="2" s="1"/>
  <c r="U24" i="2"/>
  <c r="V24" i="2" s="1"/>
  <c r="BA24" i="2"/>
  <c r="BB24" i="2" s="1"/>
  <c r="BI24" i="2"/>
  <c r="BJ24" i="2" s="1"/>
  <c r="BM24" i="2"/>
  <c r="BN24" i="2" s="1"/>
  <c r="BY24" i="2"/>
  <c r="BZ24" i="2" s="1"/>
  <c r="CG24" i="2"/>
  <c r="CH24" i="2" s="1"/>
  <c r="CM24" i="2"/>
  <c r="CN24" i="2" s="1"/>
  <c r="CQ24" i="2"/>
  <c r="CR24" i="2" s="1"/>
  <c r="CS24" i="2"/>
  <c r="CT24" i="2" s="1"/>
  <c r="CU24" i="2"/>
  <c r="CV24" i="2" s="1"/>
  <c r="DA24" i="2"/>
  <c r="DB24" i="2" s="1"/>
  <c r="DE24" i="2"/>
  <c r="DF24" i="2" s="1"/>
  <c r="AY24" i="2"/>
  <c r="AZ24" i="2" s="1"/>
  <c r="BS24" i="2"/>
  <c r="BT24" i="2" s="1"/>
  <c r="CK24" i="2"/>
  <c r="CL24" i="2" s="1"/>
  <c r="CO24" i="2"/>
  <c r="CP24" i="2" s="1"/>
  <c r="DC24" i="2"/>
  <c r="DD24" i="2" s="1"/>
  <c r="DI24" i="2"/>
  <c r="DJ24" i="2" s="1"/>
  <c r="AO24" i="2"/>
  <c r="AP24" i="2" s="1"/>
  <c r="CA24" i="2"/>
  <c r="CB24" i="2" s="1"/>
  <c r="CC24" i="2"/>
  <c r="CD24" i="2" s="1"/>
  <c r="CY24" i="2"/>
  <c r="CZ24" i="2" s="1"/>
  <c r="AM24" i="2"/>
  <c r="AN24" i="2" s="1"/>
  <c r="BO24" i="2"/>
  <c r="BP24" i="2" s="1"/>
  <c r="BE24" i="2"/>
  <c r="BF24" i="2" s="1"/>
  <c r="BG24" i="2"/>
  <c r="BH24" i="2" s="1"/>
  <c r="BU24" i="2"/>
  <c r="BV24" i="2" s="1"/>
  <c r="AI24" i="2"/>
  <c r="AJ24" i="2" s="1"/>
  <c r="AQ24" i="2"/>
  <c r="AR24" i="2" s="1"/>
  <c r="W21" i="2"/>
  <c r="O26" i="2"/>
  <c r="P26" i="2" s="1"/>
  <c r="AO26" i="2"/>
  <c r="AP26" i="2" s="1"/>
  <c r="AY26" i="2"/>
  <c r="AZ26" i="2" s="1"/>
  <c r="BE26" i="2"/>
  <c r="BF26" i="2" s="1"/>
  <c r="BG26" i="2"/>
  <c r="BH26" i="2" s="1"/>
  <c r="BO26" i="2"/>
  <c r="BP26" i="2" s="1"/>
  <c r="CY26" i="2"/>
  <c r="CZ26" i="2" s="1"/>
  <c r="DI26" i="2"/>
  <c r="DJ26" i="2" s="1"/>
  <c r="AC26" i="2"/>
  <c r="AD26" i="2" s="1"/>
  <c r="AU26" i="2"/>
  <c r="AV26" i="2" s="1"/>
  <c r="AW26" i="2"/>
  <c r="AX26" i="2" s="1"/>
  <c r="BC26" i="2"/>
  <c r="BD26" i="2" s="1"/>
  <c r="BK26" i="2"/>
  <c r="BL26" i="2" s="1"/>
  <c r="BQ26" i="2"/>
  <c r="BR26" i="2" s="1"/>
  <c r="BW26" i="2"/>
  <c r="BX26" i="2" s="1"/>
  <c r="CE26" i="2"/>
  <c r="CF26" i="2" s="1"/>
  <c r="DG26" i="2"/>
  <c r="DH26" i="2" s="1"/>
  <c r="CG26" i="2"/>
  <c r="CH26" i="2" s="1"/>
  <c r="CI26" i="2"/>
  <c r="CJ26" i="2" s="1"/>
  <c r="CM26" i="2"/>
  <c r="CN26" i="2" s="1"/>
  <c r="CS26" i="2"/>
  <c r="CT26" i="2" s="1"/>
  <c r="CU26" i="2"/>
  <c r="CV26" i="2" s="1"/>
  <c r="CW26" i="2"/>
  <c r="CX26" i="2" s="1"/>
  <c r="CK26" i="2"/>
  <c r="CL26" i="2" s="1"/>
  <c r="CO26" i="2"/>
  <c r="CP26" i="2" s="1"/>
  <c r="CQ26" i="2"/>
  <c r="CR26" i="2" s="1"/>
  <c r="DA26" i="2"/>
  <c r="DB26" i="2" s="1"/>
  <c r="DC26" i="2"/>
  <c r="DD26" i="2" s="1"/>
  <c r="DE26" i="2"/>
  <c r="DF26" i="2" s="1"/>
  <c r="BI26" i="2"/>
  <c r="BJ26" i="2" s="1"/>
  <c r="BY26" i="2"/>
  <c r="BZ26" i="2" s="1"/>
  <c r="AA26" i="2"/>
  <c r="AB26" i="2" s="1"/>
  <c r="U26" i="2"/>
  <c r="V26" i="2" s="1"/>
  <c r="AA24" i="2"/>
  <c r="AB24" i="2" s="1"/>
  <c r="S24" i="2"/>
  <c r="T24" i="2" s="1"/>
  <c r="S21" i="2"/>
  <c r="AE14" i="2"/>
  <c r="AF14" i="2" s="1"/>
  <c r="U14" i="2"/>
  <c r="V14" i="2" s="1"/>
  <c r="AU24" i="2"/>
  <c r="AV24" i="2" s="1"/>
  <c r="AQ26" i="2"/>
  <c r="AR26" i="2" s="1"/>
  <c r="AI26" i="2"/>
  <c r="AJ26" i="2" s="1"/>
  <c r="BM26" i="2"/>
  <c r="BN26" i="2" s="1"/>
  <c r="AS18" i="2"/>
  <c r="AT18" i="2" s="1"/>
  <c r="AK18" i="2"/>
  <c r="AL18" i="2" s="1"/>
  <c r="AO18" i="2"/>
  <c r="AP18" i="2" s="1"/>
  <c r="BK18" i="2"/>
  <c r="BL18" i="2" s="1"/>
  <c r="BU18" i="2"/>
  <c r="BV18" i="2" s="1"/>
  <c r="BW18" i="2"/>
  <c r="BX18" i="2" s="1"/>
  <c r="CE18" i="2"/>
  <c r="CF18" i="2" s="1"/>
  <c r="CK18" i="2"/>
  <c r="CL18" i="2" s="1"/>
  <c r="CM18" i="2"/>
  <c r="CN18" i="2" s="1"/>
  <c r="CO18" i="2"/>
  <c r="CP18" i="2" s="1"/>
  <c r="CS18" i="2"/>
  <c r="CT18" i="2" s="1"/>
  <c r="CY18" i="2"/>
  <c r="CZ18" i="2" s="1"/>
  <c r="DC18" i="2"/>
  <c r="DD18" i="2" s="1"/>
  <c r="DE18" i="2"/>
  <c r="DF18" i="2" s="1"/>
  <c r="AA18" i="2"/>
  <c r="AB18" i="2" s="1"/>
  <c r="AI18" i="2"/>
  <c r="AJ18" i="2" s="1"/>
  <c r="AQ18" i="2"/>
  <c r="AR18" i="2" s="1"/>
  <c r="AU18" i="2"/>
  <c r="AV18" i="2" s="1"/>
  <c r="BA18" i="2"/>
  <c r="BB18" i="2" s="1"/>
  <c r="BG18" i="2"/>
  <c r="BH18" i="2" s="1"/>
  <c r="BI18" i="2"/>
  <c r="BJ18" i="2" s="1"/>
  <c r="BQ18" i="2"/>
  <c r="BR18" i="2" s="1"/>
  <c r="CC18" i="2"/>
  <c r="CD18" i="2" s="1"/>
  <c r="CQ18" i="2"/>
  <c r="CR18" i="2" s="1"/>
  <c r="DA18" i="2"/>
  <c r="DB18" i="2" s="1"/>
  <c r="DG18" i="2"/>
  <c r="DH18" i="2" s="1"/>
  <c r="AW18" i="2"/>
  <c r="AX18" i="2" s="1"/>
  <c r="BC18" i="2"/>
  <c r="BD18" i="2" s="1"/>
  <c r="BO18" i="2"/>
  <c r="BP18" i="2" s="1"/>
  <c r="AM18" i="2"/>
  <c r="AN18" i="2" s="1"/>
  <c r="CG18" i="2"/>
  <c r="CH18" i="2" s="1"/>
  <c r="CI18" i="2"/>
  <c r="CJ18" i="2" s="1"/>
  <c r="CU18" i="2"/>
  <c r="CV18" i="2" s="1"/>
  <c r="CW18" i="2"/>
  <c r="CX18" i="2" s="1"/>
  <c r="BM18" i="2"/>
  <c r="BN18" i="2" s="1"/>
  <c r="BS18" i="2"/>
  <c r="BT18" i="2" s="1"/>
  <c r="DI18" i="2"/>
  <c r="DJ18" i="2" s="1"/>
  <c r="BY18" i="2"/>
  <c r="BZ18" i="2" s="1"/>
  <c r="CA18" i="2"/>
  <c r="CB18" i="2" s="1"/>
  <c r="AO19" i="2"/>
  <c r="AC19" i="2"/>
  <c r="AM19" i="2"/>
  <c r="BY19" i="2"/>
  <c r="CG19" i="2"/>
  <c r="CU19" i="2"/>
  <c r="BK19" i="2"/>
  <c r="CA19" i="2"/>
  <c r="CI19" i="2"/>
  <c r="CK19" i="2"/>
  <c r="CO19" i="2"/>
  <c r="CS19" i="2"/>
  <c r="CW19" i="2"/>
  <c r="CY19" i="2"/>
  <c r="DC19" i="2"/>
  <c r="AS19" i="2"/>
  <c r="BI19" i="2"/>
  <c r="BG19" i="2"/>
  <c r="BO19" i="2"/>
  <c r="AY19" i="2"/>
  <c r="CC19" i="2"/>
  <c r="CM19" i="2"/>
  <c r="CQ19" i="2"/>
  <c r="DA19" i="2"/>
  <c r="DE19" i="2"/>
  <c r="DG19" i="2"/>
  <c r="BS19" i="2"/>
  <c r="DI19" i="2"/>
  <c r="AS15" i="2"/>
  <c r="AT15" i="2" s="1"/>
  <c r="BI15" i="2"/>
  <c r="BJ15" i="2" s="1"/>
  <c r="BY15" i="2"/>
  <c r="BZ15" i="2" s="1"/>
  <c r="CW15" i="2"/>
  <c r="CX15" i="2" s="1"/>
  <c r="AQ15" i="2"/>
  <c r="AR15" i="2" s="1"/>
  <c r="BG15" i="2"/>
  <c r="BH15" i="2" s="1"/>
  <c r="BW15" i="2"/>
  <c r="BX15" i="2" s="1"/>
  <c r="CM15" i="2"/>
  <c r="CN15" i="2" s="1"/>
  <c r="W24" i="2"/>
  <c r="X24" i="2" s="1"/>
  <c r="O24" i="2"/>
  <c r="P24" i="2" s="1"/>
  <c r="AG26" i="2"/>
  <c r="AH26" i="2" s="1"/>
  <c r="AK26" i="2"/>
  <c r="AL26" i="2" s="1"/>
  <c r="BS26" i="2"/>
  <c r="BT26" i="2" s="1"/>
  <c r="AC15" i="2"/>
  <c r="AD15" i="2" s="1"/>
  <c r="AW15" i="2"/>
  <c r="AX15" i="2" s="1"/>
  <c r="BM15" i="2"/>
  <c r="BN15" i="2" s="1"/>
  <c r="CC15" i="2"/>
  <c r="CD15" i="2" s="1"/>
  <c r="CK15" i="2"/>
  <c r="CL15" i="2" s="1"/>
  <c r="DA15" i="2"/>
  <c r="DB15" i="2" s="1"/>
  <c r="AU15" i="2"/>
  <c r="AV15" i="2" s="1"/>
  <c r="BK15" i="2"/>
  <c r="BL15" i="2" s="1"/>
  <c r="CA15" i="2"/>
  <c r="CB15" i="2" s="1"/>
  <c r="CQ15" i="2"/>
  <c r="CR15" i="2" s="1"/>
  <c r="DG15" i="2"/>
  <c r="DH15" i="2" s="1"/>
  <c r="AG25" i="2"/>
  <c r="AM25" i="2"/>
  <c r="AS25" i="2"/>
  <c r="AY25" i="2"/>
  <c r="BC25" i="2"/>
  <c r="BE25" i="2"/>
  <c r="BS25" i="2"/>
  <c r="AQ25" i="2"/>
  <c r="AW25" i="2"/>
  <c r="BG25" i="2"/>
  <c r="BW25" i="2"/>
  <c r="CE25" i="2"/>
  <c r="CO25" i="2"/>
  <c r="CU25" i="2"/>
  <c r="DC25" i="2"/>
  <c r="CC25" i="2"/>
  <c r="CK25" i="2"/>
  <c r="CQ25" i="2"/>
  <c r="CS25" i="2"/>
  <c r="DA25" i="2"/>
  <c r="DI25" i="2"/>
  <c r="AI25" i="2"/>
  <c r="BA25" i="2"/>
  <c r="BM25" i="2"/>
  <c r="BU25" i="2"/>
  <c r="CA25" i="2"/>
  <c r="CI25" i="2"/>
  <c r="CY25" i="2"/>
  <c r="DG25" i="2"/>
  <c r="AO25" i="2"/>
  <c r="AU25" i="2"/>
  <c r="BI25" i="2"/>
  <c r="BK25" i="2"/>
  <c r="BO25" i="2"/>
  <c r="BQ25" i="2"/>
  <c r="BY25" i="2"/>
  <c r="CG25" i="2"/>
  <c r="CM25" i="2"/>
  <c r="CW25" i="2"/>
  <c r="DE25" i="2"/>
  <c r="U25" i="2"/>
  <c r="Q25" i="2"/>
  <c r="AA25" i="2"/>
  <c r="O25" i="2"/>
  <c r="W25" i="2"/>
  <c r="S25" i="2"/>
  <c r="AE25" i="2"/>
  <c r="AC25" i="2"/>
  <c r="AK25" i="2"/>
  <c r="AA22" i="2"/>
  <c r="AB22" i="2" s="1"/>
  <c r="AO22" i="2"/>
  <c r="AP22" i="2" s="1"/>
  <c r="AU22" i="2"/>
  <c r="AV22" i="2" s="1"/>
  <c r="BG22" i="2"/>
  <c r="BH22" i="2" s="1"/>
  <c r="AI22" i="2"/>
  <c r="AJ22" i="2" s="1"/>
  <c r="AK22" i="2"/>
  <c r="AL22" i="2" s="1"/>
  <c r="AQ22" i="2"/>
  <c r="AR22" i="2" s="1"/>
  <c r="AW22" i="2"/>
  <c r="AX22" i="2" s="1"/>
  <c r="BE22" i="2"/>
  <c r="BF22" i="2" s="1"/>
  <c r="BK22" i="2"/>
  <c r="BL22" i="2" s="1"/>
  <c r="CO22" i="2"/>
  <c r="CP22" i="2" s="1"/>
  <c r="CU22" i="2"/>
  <c r="CV22" i="2" s="1"/>
  <c r="DA22" i="2"/>
  <c r="DB22" i="2" s="1"/>
  <c r="DC22" i="2"/>
  <c r="DD22" i="2" s="1"/>
  <c r="DI22" i="2"/>
  <c r="DJ22" i="2" s="1"/>
  <c r="O22" i="2"/>
  <c r="P22" i="2" s="1"/>
  <c r="AY22" i="2"/>
  <c r="AZ22" i="2" s="1"/>
  <c r="CA22" i="2"/>
  <c r="CB22" i="2" s="1"/>
  <c r="CC22" i="2"/>
  <c r="CD22" i="2" s="1"/>
  <c r="CI22" i="2"/>
  <c r="CJ22" i="2" s="1"/>
  <c r="CK22" i="2"/>
  <c r="CL22" i="2" s="1"/>
  <c r="CQ22" i="2"/>
  <c r="CR22" i="2" s="1"/>
  <c r="AM22" i="2"/>
  <c r="AN22" i="2" s="1"/>
  <c r="AS22" i="2"/>
  <c r="AT22" i="2" s="1"/>
  <c r="BA22" i="2"/>
  <c r="BB22" i="2" s="1"/>
  <c r="BO22" i="2"/>
  <c r="BP22" i="2" s="1"/>
  <c r="CS22" i="2"/>
  <c r="CT22" i="2" s="1"/>
  <c r="CW22" i="2"/>
  <c r="CX22" i="2" s="1"/>
  <c r="CY22" i="2"/>
  <c r="CZ22" i="2" s="1"/>
  <c r="DE22" i="2"/>
  <c r="DF22" i="2" s="1"/>
  <c r="DG22" i="2"/>
  <c r="DH22" i="2" s="1"/>
  <c r="AC22" i="2"/>
  <c r="AD22" i="2" s="1"/>
  <c r="BC22" i="2"/>
  <c r="BD22" i="2" s="1"/>
  <c r="BI22" i="2"/>
  <c r="BJ22" i="2" s="1"/>
  <c r="BM22" i="2"/>
  <c r="BN22" i="2" s="1"/>
  <c r="BQ22" i="2"/>
  <c r="BR22" i="2" s="1"/>
  <c r="BS22" i="2"/>
  <c r="BT22" i="2" s="1"/>
  <c r="BU22" i="2"/>
  <c r="BV22" i="2" s="1"/>
  <c r="BW22" i="2"/>
  <c r="BX22" i="2" s="1"/>
  <c r="BY22" i="2"/>
  <c r="BZ22" i="2" s="1"/>
  <c r="CE22" i="2"/>
  <c r="CF22" i="2" s="1"/>
  <c r="CG22" i="2"/>
  <c r="CH22" i="2" s="1"/>
  <c r="CM22" i="2"/>
  <c r="CN22" i="2" s="1"/>
  <c r="U22" i="2"/>
  <c r="V22" i="2" s="1"/>
  <c r="W22" i="2"/>
  <c r="X22" i="2" s="1"/>
  <c r="AE22" i="2"/>
  <c r="AF22" i="2" s="1"/>
  <c r="S22" i="2"/>
  <c r="T22" i="2" s="1"/>
  <c r="AG22" i="2"/>
  <c r="AH22" i="2" s="1"/>
  <c r="Q22" i="2"/>
  <c r="R22" i="2" s="1"/>
  <c r="AC20" i="2"/>
  <c r="AD20" i="2" s="1"/>
  <c r="AG14" i="2"/>
  <c r="AH14" i="2" s="1"/>
  <c r="Q14" i="2"/>
  <c r="R14" i="2" s="1"/>
  <c r="AI16" i="2"/>
  <c r="AC16" i="2"/>
  <c r="Q16" i="2"/>
  <c r="AI14" i="2"/>
  <c r="AJ14" i="2" s="1"/>
  <c r="BC14" i="2"/>
  <c r="BD14" i="2" s="1"/>
  <c r="AS14" i="2"/>
  <c r="AT14" i="2" s="1"/>
  <c r="BI14" i="2"/>
  <c r="BJ14" i="2" s="1"/>
  <c r="BY14" i="2"/>
  <c r="BZ14" i="2" s="1"/>
  <c r="BO14" i="2"/>
  <c r="BP14" i="2" s="1"/>
  <c r="CE14" i="2"/>
  <c r="CF14" i="2" s="1"/>
  <c r="CU14" i="2"/>
  <c r="CV14" i="2" s="1"/>
  <c r="AS16" i="2"/>
  <c r="BY16" i="2"/>
  <c r="AQ16" i="2"/>
  <c r="BW16" i="2"/>
  <c r="DC16" i="2"/>
  <c r="CO14" i="2"/>
  <c r="CP14" i="2" s="1"/>
  <c r="DE14" i="2"/>
  <c r="DF14" i="2" s="1"/>
  <c r="AW16" i="2"/>
  <c r="CC16" i="2"/>
  <c r="DI16" i="2"/>
  <c r="AU16" i="2"/>
  <c r="BK16" i="2"/>
  <c r="U20" i="2"/>
  <c r="V20" i="2" s="1"/>
  <c r="AG20" i="2"/>
  <c r="AH20" i="2" s="1"/>
  <c r="AO20" i="2"/>
  <c r="AP20" i="2" s="1"/>
  <c r="AS20" i="2"/>
  <c r="AT20" i="2" s="1"/>
  <c r="BG20" i="2"/>
  <c r="BH20" i="2" s="1"/>
  <c r="BM20" i="2"/>
  <c r="BN20" i="2" s="1"/>
  <c r="BS20" i="2"/>
  <c r="BT20" i="2" s="1"/>
  <c r="BU20" i="2"/>
  <c r="BV20" i="2" s="1"/>
  <c r="AM20" i="2"/>
  <c r="AN20" i="2" s="1"/>
  <c r="AU20" i="2"/>
  <c r="AV20" i="2" s="1"/>
  <c r="BA20" i="2"/>
  <c r="BB20" i="2" s="1"/>
  <c r="BI20" i="2"/>
  <c r="BJ20" i="2" s="1"/>
  <c r="BW20" i="2"/>
  <c r="BX20" i="2" s="1"/>
  <c r="BY20" i="2"/>
  <c r="BZ20" i="2" s="1"/>
  <c r="CE20" i="2"/>
  <c r="CF20" i="2" s="1"/>
  <c r="CG20" i="2"/>
  <c r="CH20" i="2" s="1"/>
  <c r="CM20" i="2"/>
  <c r="CN20" i="2" s="1"/>
  <c r="AQ20" i="2"/>
  <c r="AR20" i="2" s="1"/>
  <c r="AW20" i="2"/>
  <c r="AX20" i="2" s="1"/>
  <c r="BC20" i="2"/>
  <c r="BD20" i="2" s="1"/>
  <c r="BE20" i="2"/>
  <c r="BF20" i="2" s="1"/>
  <c r="BK20" i="2"/>
  <c r="BL20" i="2" s="1"/>
  <c r="BQ20" i="2"/>
  <c r="BR20" i="2" s="1"/>
  <c r="CU20" i="2"/>
  <c r="CV20" i="2" s="1"/>
  <c r="DA20" i="2"/>
  <c r="DB20" i="2" s="1"/>
  <c r="DC20" i="2"/>
  <c r="DD20" i="2" s="1"/>
  <c r="DI20" i="2"/>
  <c r="DJ20" i="2" s="1"/>
  <c r="AY20" i="2"/>
  <c r="AZ20" i="2" s="1"/>
  <c r="CA20" i="2"/>
  <c r="CB20" i="2" s="1"/>
  <c r="CC20" i="2"/>
  <c r="CD20" i="2" s="1"/>
  <c r="CI20" i="2"/>
  <c r="CJ20" i="2" s="1"/>
  <c r="CK20" i="2"/>
  <c r="CL20" i="2" s="1"/>
  <c r="CO20" i="2"/>
  <c r="CP20" i="2" s="1"/>
  <c r="CQ20" i="2"/>
  <c r="CR20" i="2" s="1"/>
  <c r="AK20" i="2"/>
  <c r="AL20" i="2" s="1"/>
  <c r="BO20" i="2"/>
  <c r="BP20" i="2" s="1"/>
  <c r="CS20" i="2"/>
  <c r="CT20" i="2" s="1"/>
  <c r="CW20" i="2"/>
  <c r="CX20" i="2" s="1"/>
  <c r="CY20" i="2"/>
  <c r="CZ20" i="2" s="1"/>
  <c r="DE20" i="2"/>
  <c r="DF20" i="2" s="1"/>
  <c r="DG20" i="2"/>
  <c r="DH20" i="2" s="1"/>
  <c r="AQ14" i="2"/>
  <c r="AR14" i="2" s="1"/>
  <c r="BG14" i="2"/>
  <c r="BH14" i="2" s="1"/>
  <c r="AW14" i="2"/>
  <c r="AX14" i="2" s="1"/>
  <c r="BM14" i="2"/>
  <c r="BN14" i="2" s="1"/>
  <c r="CC14" i="2"/>
  <c r="CD14" i="2" s="1"/>
  <c r="BS14" i="2"/>
  <c r="BT14" i="2" s="1"/>
  <c r="CI14" i="2"/>
  <c r="CJ14" i="2" s="1"/>
  <c r="CY14" i="2"/>
  <c r="CZ14" i="2" s="1"/>
  <c r="BA16" i="2"/>
  <c r="CG16" i="2"/>
  <c r="AY16" i="2"/>
  <c r="CE16" i="2"/>
  <c r="CS14" i="2"/>
  <c r="CT14" i="2" s="1"/>
  <c r="BE16" i="2"/>
  <c r="CK16" i="2"/>
  <c r="CA16" i="2"/>
  <c r="DG16" i="2"/>
  <c r="M14" i="2"/>
  <c r="N14" i="2" s="1"/>
  <c r="AU14" i="2"/>
  <c r="AV14" i="2" s="1"/>
  <c r="BK14" i="2"/>
  <c r="BL14" i="2" s="1"/>
  <c r="BA14" i="2"/>
  <c r="BB14" i="2" s="1"/>
  <c r="BQ14" i="2"/>
  <c r="BR14" i="2" s="1"/>
  <c r="AE16" i="2"/>
  <c r="BW14" i="2"/>
  <c r="BX14" i="2" s="1"/>
  <c r="CM14" i="2"/>
  <c r="CN14" i="2" s="1"/>
  <c r="DC14" i="2"/>
  <c r="DD14" i="2" s="1"/>
  <c r="BI16" i="2"/>
  <c r="CO16" i="2"/>
  <c r="BG16" i="2"/>
  <c r="CM16" i="2"/>
  <c r="CG14" i="2"/>
  <c r="CH14" i="2" s="1"/>
  <c r="CW14" i="2"/>
  <c r="CX14" i="2" s="1"/>
  <c r="AG16" i="2"/>
  <c r="BM16" i="2"/>
  <c r="CS16" i="2"/>
  <c r="BS16" i="2"/>
  <c r="CY16" i="2"/>
  <c r="AY14" i="2"/>
  <c r="AZ14" i="2" s="1"/>
  <c r="AA17" i="2"/>
  <c r="AI17" i="2"/>
  <c r="W17" i="2"/>
  <c r="AE17" i="2"/>
  <c r="AG17" i="2"/>
  <c r="AK17" i="2"/>
  <c r="AQ17" i="2"/>
  <c r="AU17" i="2"/>
  <c r="BA17" i="2"/>
  <c r="BS17" i="2"/>
  <c r="AM17" i="2"/>
  <c r="BO17" i="2"/>
  <c r="BW17" i="2"/>
  <c r="CE17" i="2"/>
  <c r="CM17" i="2"/>
  <c r="CU17" i="2"/>
  <c r="DC17" i="2"/>
  <c r="AC17" i="2"/>
  <c r="AO17" i="2"/>
  <c r="AW17" i="2"/>
  <c r="BC17" i="2"/>
  <c r="BE17" i="2"/>
  <c r="BM17" i="2"/>
  <c r="BQ17" i="2"/>
  <c r="BU17" i="2"/>
  <c r="CC17" i="2"/>
  <c r="CK17" i="2"/>
  <c r="DA17" i="2"/>
  <c r="DI17" i="2"/>
  <c r="AY17" i="2"/>
  <c r="BG17" i="2"/>
  <c r="BK17" i="2"/>
  <c r="CA17" i="2"/>
  <c r="CI17" i="2"/>
  <c r="CO17" i="2"/>
  <c r="CY17" i="2"/>
  <c r="DG17" i="2"/>
  <c r="AS17" i="2"/>
  <c r="BI17" i="2"/>
  <c r="BY17" i="2"/>
  <c r="CG17" i="2"/>
  <c r="CQ17" i="2"/>
  <c r="CS17" i="2"/>
  <c r="CW17" i="2"/>
  <c r="DE17" i="2"/>
  <c r="AO14" i="2"/>
  <c r="AP14" i="2" s="1"/>
  <c r="BE14" i="2"/>
  <c r="BF14" i="2" s="1"/>
  <c r="BU14" i="2"/>
  <c r="BV14" i="2" s="1"/>
  <c r="CA14" i="2"/>
  <c r="CB14" i="2" s="1"/>
  <c r="CQ14" i="2"/>
  <c r="CR14" i="2" s="1"/>
  <c r="DG14" i="2"/>
  <c r="DH14" i="2" s="1"/>
  <c r="BQ16" i="2"/>
  <c r="CW16" i="2"/>
  <c r="BO16" i="2"/>
  <c r="CU16" i="2"/>
  <c r="CK14" i="2"/>
  <c r="CL14" i="2" s="1"/>
  <c r="DA14" i="2"/>
  <c r="DB14" i="2" s="1"/>
  <c r="AO16" i="2"/>
  <c r="BU16" i="2"/>
  <c r="DA16" i="2"/>
  <c r="BC16" i="2"/>
  <c r="CQ16" i="2"/>
  <c r="DE16" i="2"/>
  <c r="J24" i="2"/>
  <c r="J18" i="2"/>
  <c r="J16" i="2"/>
  <c r="J20" i="2"/>
  <c r="G28" i="2"/>
  <c r="J14" i="2"/>
  <c r="J26" i="2"/>
  <c r="DB57" i="10"/>
  <c r="N57" i="10"/>
  <c r="H19" i="1" s="1"/>
  <c r="BB19" i="1" s="1"/>
  <c r="AU61" i="4"/>
  <c r="Y22" i="1" s="1"/>
  <c r="FB21" i="14"/>
  <c r="CI61" i="4"/>
  <c r="AS22" i="1" s="1"/>
  <c r="CQ61" i="4"/>
  <c r="AW22" i="1" s="1"/>
  <c r="CG61" i="4"/>
  <c r="AR22" i="1" s="1"/>
  <c r="BA61" i="4"/>
  <c r="AB22" i="1" s="1"/>
  <c r="U61" i="4"/>
  <c r="L22" i="1" s="1"/>
  <c r="CE61" i="4"/>
  <c r="AQ22" i="1" s="1"/>
  <c r="AY61" i="4"/>
  <c r="AA22" i="1" s="1"/>
  <c r="S61" i="4"/>
  <c r="K22" i="1" s="1"/>
  <c r="AW61" i="4"/>
  <c r="Z22" i="1" s="1"/>
  <c r="Q61" i="4"/>
  <c r="J22" i="1" s="1"/>
  <c r="DA50" i="4"/>
  <c r="DA54" i="4"/>
  <c r="DA56" i="4"/>
  <c r="DA58" i="4"/>
  <c r="BS61" i="4"/>
  <c r="AK22" i="1" s="1"/>
  <c r="W61" i="4"/>
  <c r="M22" i="1" s="1"/>
  <c r="AE61" i="4"/>
  <c r="Q22" i="1" s="1"/>
  <c r="CW61" i="4"/>
  <c r="AZ22" i="1" s="1"/>
  <c r="BQ61" i="4"/>
  <c r="AJ22" i="1" s="1"/>
  <c r="AK61" i="4"/>
  <c r="T22" i="1" s="1"/>
  <c r="CU61" i="4"/>
  <c r="AY22" i="1" s="1"/>
  <c r="BO61" i="4"/>
  <c r="AI22" i="1" s="1"/>
  <c r="AI61" i="4"/>
  <c r="S22" i="1" s="1"/>
  <c r="CS61" i="4"/>
  <c r="AX22" i="1" s="1"/>
  <c r="BM61" i="4"/>
  <c r="AH22" i="1" s="1"/>
  <c r="AG61" i="4"/>
  <c r="R22" i="1" s="1"/>
  <c r="E61" i="4"/>
  <c r="D22" i="1" s="1"/>
  <c r="DA47" i="4"/>
  <c r="DA48" i="4"/>
  <c r="P15" i="2"/>
  <c r="J15" i="2"/>
  <c r="I28" i="2"/>
  <c r="CY61" i="4"/>
  <c r="BA22" i="1" s="1"/>
  <c r="O61" i="4"/>
  <c r="I22" i="1" s="1"/>
  <c r="FB18" i="14"/>
  <c r="FD18" i="14" s="1"/>
  <c r="BC61" i="4"/>
  <c r="AC22" i="1" s="1"/>
  <c r="BK61" i="4"/>
  <c r="AG22" i="1" s="1"/>
  <c r="CO61" i="4"/>
  <c r="AV22" i="1" s="1"/>
  <c r="AC61" i="4"/>
  <c r="P22" i="1" s="1"/>
  <c r="CM61" i="4"/>
  <c r="AU22" i="1" s="1"/>
  <c r="BG61" i="4"/>
  <c r="AE22" i="1" s="1"/>
  <c r="AA61" i="4"/>
  <c r="O22" i="1" s="1"/>
  <c r="BE61" i="4"/>
  <c r="AD22" i="1" s="1"/>
  <c r="Y61" i="4"/>
  <c r="N22" i="1" s="1"/>
  <c r="DA52" i="4"/>
  <c r="DF16" i="2" l="1"/>
  <c r="BV16" i="2"/>
  <c r="CV16" i="2"/>
  <c r="CZ16" i="2"/>
  <c r="AH16" i="2"/>
  <c r="BH16" i="2"/>
  <c r="DH16" i="2"/>
  <c r="BB16" i="2"/>
  <c r="DJ16" i="2"/>
  <c r="BZ16" i="2"/>
  <c r="AJ16" i="2"/>
  <c r="P16" i="2"/>
  <c r="CJ16" i="2"/>
  <c r="D27" i="14"/>
  <c r="D24" i="14" s="1"/>
  <c r="D31" i="1"/>
  <c r="G20" i="1"/>
  <c r="F20" i="1"/>
  <c r="CR16" i="2"/>
  <c r="AP16" i="2"/>
  <c r="BP16" i="2"/>
  <c r="BT16" i="2"/>
  <c r="CP16" i="2"/>
  <c r="CB16" i="2"/>
  <c r="CF16" i="2"/>
  <c r="CD16" i="2"/>
  <c r="DD16" i="2"/>
  <c r="AT16" i="2"/>
  <c r="AN16" i="2"/>
  <c r="AB16" i="2"/>
  <c r="BD16" i="2"/>
  <c r="CX16" i="2"/>
  <c r="CT16" i="2"/>
  <c r="BJ16" i="2"/>
  <c r="AF16" i="2"/>
  <c r="CL16" i="2"/>
  <c r="AZ16" i="2"/>
  <c r="BL16" i="2"/>
  <c r="AX16" i="2"/>
  <c r="BX16" i="2"/>
  <c r="R16" i="2"/>
  <c r="T16" i="2"/>
  <c r="DB16" i="2"/>
  <c r="BR16" i="2"/>
  <c r="BN16" i="2"/>
  <c r="CN16" i="2"/>
  <c r="BF16" i="2"/>
  <c r="CH16" i="2"/>
  <c r="AV16" i="2"/>
  <c r="AR16" i="2"/>
  <c r="AD16" i="2"/>
  <c r="AL16" i="2"/>
  <c r="X16" i="2"/>
  <c r="V16" i="2"/>
  <c r="DA61" i="4"/>
  <c r="H55" i="11"/>
  <c r="E58" i="11"/>
  <c r="O70" i="11" s="1"/>
  <c r="E56" i="11"/>
  <c r="E51" i="11"/>
  <c r="E70" i="11" s="1"/>
  <c r="E53" i="11"/>
  <c r="AZ64" i="11"/>
  <c r="EX64" i="11"/>
  <c r="BF64" i="11"/>
  <c r="AT64" i="11"/>
  <c r="BC64" i="11"/>
  <c r="CY64" i="11"/>
  <c r="DZ64" i="11"/>
  <c r="EC64" i="11"/>
  <c r="DH64" i="11"/>
  <c r="FD64" i="11"/>
  <c r="BI64" i="11"/>
  <c r="AW64" i="11"/>
  <c r="BL64" i="11"/>
  <c r="BU64" i="11"/>
  <c r="BO64" i="11"/>
  <c r="DW64" i="11"/>
  <c r="CS64" i="11"/>
  <c r="EO64" i="11"/>
  <c r="DT64" i="11"/>
  <c r="EI64" i="11"/>
  <c r="E54" i="11"/>
  <c r="I70" i="11" s="1"/>
  <c r="E62" i="11"/>
  <c r="E61" i="11"/>
  <c r="E59" i="11"/>
  <c r="CD64" i="11"/>
  <c r="BR64" i="11"/>
  <c r="CG64" i="11"/>
  <c r="CJ64" i="11"/>
  <c r="CA64" i="11"/>
  <c r="EL64" i="11"/>
  <c r="DE64" i="11"/>
  <c r="FA64" i="11"/>
  <c r="EF64" i="11"/>
  <c r="EU64" i="11"/>
  <c r="E52" i="11"/>
  <c r="F70" i="11" s="1"/>
  <c r="E60" i="11"/>
  <c r="E50" i="11"/>
  <c r="E57" i="11"/>
  <c r="M70" i="11" s="1"/>
  <c r="DN64" i="11"/>
  <c r="BX64" i="11"/>
  <c r="CP64" i="11"/>
  <c r="DB64" i="11"/>
  <c r="CM64" i="11"/>
  <c r="DK64" i="11"/>
  <c r="DQ64" i="11"/>
  <c r="CV64" i="11"/>
  <c r="ER64" i="11"/>
  <c r="Y26" i="2"/>
  <c r="Z26" i="2" s="1"/>
  <c r="Y25" i="2"/>
  <c r="Z25" i="2" s="1"/>
  <c r="Y22" i="2"/>
  <c r="Z22" i="2" s="1"/>
  <c r="Y20" i="2"/>
  <c r="Z20" i="2" s="1"/>
  <c r="Y18" i="2"/>
  <c r="Z18" i="2" s="1"/>
  <c r="Y17" i="2"/>
  <c r="Z17" i="2" s="1"/>
  <c r="Y16" i="2"/>
  <c r="Z16" i="2" s="1"/>
  <c r="Y15" i="2"/>
  <c r="Z15" i="2" s="1"/>
  <c r="Y14" i="2"/>
  <c r="Z14" i="2" s="1"/>
  <c r="DL14" i="2" s="1"/>
  <c r="AQ64" i="11"/>
  <c r="AN64" i="11"/>
  <c r="AH64" i="11"/>
  <c r="AK64" i="11"/>
  <c r="AE64" i="11"/>
  <c r="AB64" i="11"/>
  <c r="Y64" i="11"/>
  <c r="AM21" i="2"/>
  <c r="AN21" i="2" s="1"/>
  <c r="BM21" i="2"/>
  <c r="BN21" i="2" s="1"/>
  <c r="BG21" i="2"/>
  <c r="BH21" i="2" s="1"/>
  <c r="CW21" i="2"/>
  <c r="CX21" i="2" s="1"/>
  <c r="BE21" i="2"/>
  <c r="BF21" i="2" s="1"/>
  <c r="DA21" i="2"/>
  <c r="DB21" i="2" s="1"/>
  <c r="AG21" i="2"/>
  <c r="AH21" i="2" s="1"/>
  <c r="AC21" i="2"/>
  <c r="AD21" i="2" s="1"/>
  <c r="CQ21" i="2"/>
  <c r="CR21" i="2" s="1"/>
  <c r="BA21" i="2"/>
  <c r="BB21" i="2" s="1"/>
  <c r="CU21" i="2"/>
  <c r="CV21" i="2" s="1"/>
  <c r="AA21" i="2"/>
  <c r="AB21" i="2" s="1"/>
  <c r="CA21" i="2"/>
  <c r="CB21" i="2" s="1"/>
  <c r="CG21" i="2"/>
  <c r="CH21" i="2" s="1"/>
  <c r="DG21" i="2"/>
  <c r="DH21" i="2" s="1"/>
  <c r="Y21" i="2"/>
  <c r="Z21" i="2" s="1"/>
  <c r="DE21" i="2"/>
  <c r="DF21" i="2" s="1"/>
  <c r="CO21" i="2"/>
  <c r="CP21" i="2" s="1"/>
  <c r="AY21" i="2"/>
  <c r="AZ21" i="2" s="1"/>
  <c r="CI21" i="2"/>
  <c r="CJ21" i="2" s="1"/>
  <c r="BI21" i="2"/>
  <c r="BJ21" i="2" s="1"/>
  <c r="BW21" i="2"/>
  <c r="BX21" i="2" s="1"/>
  <c r="BU21" i="2"/>
  <c r="BV21" i="2" s="1"/>
  <c r="CC21" i="2"/>
  <c r="CD21" i="2" s="1"/>
  <c r="BO21" i="2"/>
  <c r="BP21" i="2" s="1"/>
  <c r="V64" i="11"/>
  <c r="DC21" i="2"/>
  <c r="DD21" i="2" s="1"/>
  <c r="CM21" i="2"/>
  <c r="CN21" i="2" s="1"/>
  <c r="AQ21" i="2"/>
  <c r="AR21" i="2" s="1"/>
  <c r="CE21" i="2"/>
  <c r="CF21" i="2" s="1"/>
  <c r="BC21" i="2"/>
  <c r="BD21" i="2" s="1"/>
  <c r="BK21" i="2"/>
  <c r="BL21" i="2" s="1"/>
  <c r="AO21" i="2"/>
  <c r="AP21" i="2" s="1"/>
  <c r="BS21" i="2"/>
  <c r="BT21" i="2" s="1"/>
  <c r="CY21" i="2"/>
  <c r="CZ21" i="2" s="1"/>
  <c r="CK21" i="2"/>
  <c r="CL21" i="2" s="1"/>
  <c r="AU21" i="2"/>
  <c r="AV21" i="2" s="1"/>
  <c r="CS21" i="2"/>
  <c r="CT21" i="2" s="1"/>
  <c r="AI21" i="2"/>
  <c r="AJ21" i="2" s="1"/>
  <c r="AS21" i="2"/>
  <c r="AT21" i="2" s="1"/>
  <c r="BQ21" i="2"/>
  <c r="BR21" i="2" s="1"/>
  <c r="BY21" i="2"/>
  <c r="BZ21" i="2" s="1"/>
  <c r="DI21" i="2"/>
  <c r="DJ21" i="2" s="1"/>
  <c r="AE21" i="2"/>
  <c r="AF21" i="2" s="1"/>
  <c r="S64" i="11"/>
  <c r="AJ19" i="2"/>
  <c r="AM23" i="2"/>
  <c r="AN23" i="2" s="1"/>
  <c r="BE23" i="2"/>
  <c r="BF23" i="2" s="1"/>
  <c r="BC23" i="2"/>
  <c r="BD23" i="2" s="1"/>
  <c r="AG23" i="2"/>
  <c r="AH23" i="2" s="1"/>
  <c r="AQ23" i="2"/>
  <c r="AR23" i="2" s="1"/>
  <c r="CO23" i="2"/>
  <c r="CP23" i="2" s="1"/>
  <c r="DC23" i="2"/>
  <c r="DD23" i="2" s="1"/>
  <c r="BO23" i="2"/>
  <c r="BP23" i="2" s="1"/>
  <c r="DI23" i="2"/>
  <c r="DJ23" i="2" s="1"/>
  <c r="DG23" i="2"/>
  <c r="DH23" i="2" s="1"/>
  <c r="BQ23" i="2"/>
  <c r="BR23" i="2" s="1"/>
  <c r="AI23" i="2"/>
  <c r="AJ23" i="2" s="1"/>
  <c r="CU23" i="2"/>
  <c r="CV23" i="2" s="1"/>
  <c r="W23" i="2"/>
  <c r="X23" i="2" s="1"/>
  <c r="Q23" i="2"/>
  <c r="R23" i="2" s="1"/>
  <c r="BM23" i="2"/>
  <c r="BN23" i="2" s="1"/>
  <c r="AU23" i="2"/>
  <c r="AV23" i="2" s="1"/>
  <c r="CQ23" i="2"/>
  <c r="CR23" i="2" s="1"/>
  <c r="DE23" i="2"/>
  <c r="DF23" i="2" s="1"/>
  <c r="BS23" i="2"/>
  <c r="BT23" i="2" s="1"/>
  <c r="AE23" i="2"/>
  <c r="AF23" i="2" s="1"/>
  <c r="BW23" i="2"/>
  <c r="BX23" i="2" s="1"/>
  <c r="CE23" i="2"/>
  <c r="CF23" i="2" s="1"/>
  <c r="CW23" i="2"/>
  <c r="CX23" i="2" s="1"/>
  <c r="AS23" i="2"/>
  <c r="AT23" i="2" s="1"/>
  <c r="BA23" i="2"/>
  <c r="BB23" i="2" s="1"/>
  <c r="CS23" i="2"/>
  <c r="CT23" i="2" s="1"/>
  <c r="AK23" i="2"/>
  <c r="AL23" i="2" s="1"/>
  <c r="CK23" i="2"/>
  <c r="CL23" i="2" s="1"/>
  <c r="AO23" i="2"/>
  <c r="AP23" i="2" s="1"/>
  <c r="AW23" i="2"/>
  <c r="AX23" i="2" s="1"/>
  <c r="BY23" i="2"/>
  <c r="BZ23" i="2" s="1"/>
  <c r="CG23" i="2"/>
  <c r="CH23" i="2" s="1"/>
  <c r="BI23" i="2"/>
  <c r="BJ23" i="2" s="1"/>
  <c r="CA23" i="2"/>
  <c r="CB23" i="2" s="1"/>
  <c r="Y23" i="2"/>
  <c r="Z23" i="2" s="1"/>
  <c r="BU23" i="2"/>
  <c r="BV23" i="2" s="1"/>
  <c r="S23" i="2"/>
  <c r="T23" i="2" s="1"/>
  <c r="CM23" i="2"/>
  <c r="CN23" i="2" s="1"/>
  <c r="DA23" i="2"/>
  <c r="DB23" i="2" s="1"/>
  <c r="AY23" i="2"/>
  <c r="AZ23" i="2" s="1"/>
  <c r="CY23" i="2"/>
  <c r="CZ23" i="2" s="1"/>
  <c r="CC23" i="2"/>
  <c r="CD23" i="2" s="1"/>
  <c r="BK23" i="2"/>
  <c r="BL23" i="2" s="1"/>
  <c r="BG23" i="2"/>
  <c r="BH23" i="2" s="1"/>
  <c r="CI23" i="2"/>
  <c r="CJ23" i="2" s="1"/>
  <c r="U23" i="2"/>
  <c r="V23" i="2" s="1"/>
  <c r="AA23" i="2"/>
  <c r="AB23" i="2" s="1"/>
  <c r="AC23" i="2"/>
  <c r="AD23" i="2" s="1"/>
  <c r="Q21" i="2"/>
  <c r="R21" i="2" s="1"/>
  <c r="AK21" i="2"/>
  <c r="AL21" i="2" s="1"/>
  <c r="R17" i="2"/>
  <c r="DF17" i="2"/>
  <c r="CH17" i="2"/>
  <c r="DH17" i="2"/>
  <c r="CB17" i="2"/>
  <c r="DJ17" i="2"/>
  <c r="BV17" i="2"/>
  <c r="BD17" i="2"/>
  <c r="DD17" i="2"/>
  <c r="BX17" i="2"/>
  <c r="BB17" i="2"/>
  <c r="AH17" i="2"/>
  <c r="AB17" i="2"/>
  <c r="T17" i="2"/>
  <c r="CR17" i="2"/>
  <c r="AT17" i="2"/>
  <c r="CJ17" i="2"/>
  <c r="AZ17" i="2"/>
  <c r="CD17" i="2"/>
  <c r="BF17" i="2"/>
  <c r="AD17" i="2"/>
  <c r="CF17" i="2"/>
  <c r="BT17" i="2"/>
  <c r="AL17" i="2"/>
  <c r="AJ17" i="2"/>
  <c r="M24" i="2"/>
  <c r="N24" i="2" s="1"/>
  <c r="DL24" i="2" s="1"/>
  <c r="M16" i="2"/>
  <c r="N16" i="2" s="1"/>
  <c r="M21" i="2"/>
  <c r="N21" i="2" s="1"/>
  <c r="M25" i="2"/>
  <c r="DK25" i="2" s="1"/>
  <c r="M26" i="2"/>
  <c r="N26" i="2" s="1"/>
  <c r="M20" i="2"/>
  <c r="N20" i="2" s="1"/>
  <c r="M15" i="2"/>
  <c r="N15" i="2" s="1"/>
  <c r="M17" i="2"/>
  <c r="N17" i="2" s="1"/>
  <c r="M22" i="2"/>
  <c r="N22" i="2" s="1"/>
  <c r="DL22" i="2" s="1"/>
  <c r="M23" i="2"/>
  <c r="M19" i="2"/>
  <c r="N19" i="2" s="1"/>
  <c r="M18" i="2"/>
  <c r="N18" i="2" s="1"/>
  <c r="P17" i="2"/>
  <c r="CX17" i="2"/>
  <c r="BZ17" i="2"/>
  <c r="CZ17" i="2"/>
  <c r="BL17" i="2"/>
  <c r="DB17" i="2"/>
  <c r="BR17" i="2"/>
  <c r="AX17" i="2"/>
  <c r="CV17" i="2"/>
  <c r="BP17" i="2"/>
  <c r="AV17" i="2"/>
  <c r="AF17" i="2"/>
  <c r="CT17" i="2"/>
  <c r="BJ17" i="2"/>
  <c r="CP17" i="2"/>
  <c r="BH17" i="2"/>
  <c r="CL17" i="2"/>
  <c r="BN17" i="2"/>
  <c r="AP17" i="2"/>
  <c r="CN17" i="2"/>
  <c r="AN17" i="2"/>
  <c r="AR17" i="2"/>
  <c r="X17" i="2"/>
  <c r="V17" i="2"/>
  <c r="P25" i="2"/>
  <c r="R20" i="2"/>
  <c r="Z19" i="2"/>
  <c r="V19" i="2"/>
  <c r="V25" i="2"/>
  <c r="J28" i="2"/>
  <c r="BB74" i="1" s="1"/>
  <c r="P23" i="2"/>
  <c r="AB25" i="2"/>
  <c r="AD25" i="2"/>
  <c r="AL25" i="2"/>
  <c r="P21" i="2"/>
  <c r="AB19" i="2"/>
  <c r="P19" i="2"/>
  <c r="AL19" i="2"/>
  <c r="T19" i="2"/>
  <c r="X19" i="2"/>
  <c r="R25" i="2"/>
  <c r="X25" i="2"/>
  <c r="T25" i="2"/>
  <c r="AH19" i="2"/>
  <c r="AY20" i="1"/>
  <c r="AV20" i="1"/>
  <c r="AS20" i="1"/>
  <c r="AD20" i="1"/>
  <c r="R20" i="1"/>
  <c r="AQ20" i="1"/>
  <c r="AC20" i="1"/>
  <c r="AN20" i="1"/>
  <c r="AA20" i="1"/>
  <c r="M20" i="1"/>
  <c r="AB20" i="1"/>
  <c r="H20" i="1"/>
  <c r="K20" i="1"/>
  <c r="AX20" i="1"/>
  <c r="T20" i="1"/>
  <c r="AP20" i="1"/>
  <c r="J20" i="1"/>
  <c r="AF20" i="1"/>
  <c r="V20" i="1"/>
  <c r="AM20" i="1"/>
  <c r="W20" i="1"/>
  <c r="AO20" i="1"/>
  <c r="Y20" i="1"/>
  <c r="I20" i="1"/>
  <c r="AR20" i="1"/>
  <c r="L20" i="1"/>
  <c r="AH20" i="1"/>
  <c r="AZ20" i="1"/>
  <c r="X20" i="1"/>
  <c r="AT20" i="1"/>
  <c r="N20" i="1"/>
  <c r="AI20" i="1"/>
  <c r="S20" i="1"/>
  <c r="BA20" i="1"/>
  <c r="AK20" i="1"/>
  <c r="U20" i="1"/>
  <c r="E20" i="1"/>
  <c r="AJ20" i="1"/>
  <c r="D20" i="1"/>
  <c r="Z20" i="1"/>
  <c r="AU20" i="1"/>
  <c r="P20" i="1"/>
  <c r="AL20" i="1"/>
  <c r="AE20" i="1"/>
  <c r="O20" i="1"/>
  <c r="AW20" i="1"/>
  <c r="AG20" i="1"/>
  <c r="Q20" i="1"/>
  <c r="AX21" i="2"/>
  <c r="X21" i="2"/>
  <c r="V21" i="2"/>
  <c r="T21" i="2"/>
  <c r="BB22" i="1"/>
  <c r="AP25" i="2"/>
  <c r="AX25" i="2"/>
  <c r="AR25" i="2"/>
  <c r="BF25" i="2"/>
  <c r="AJ25" i="2"/>
  <c r="AZ25" i="2"/>
  <c r="BX25" i="2"/>
  <c r="CF25" i="2"/>
  <c r="CX25" i="2"/>
  <c r="CN25" i="2"/>
  <c r="DD25" i="2"/>
  <c r="BR25" i="2"/>
  <c r="BV25" i="2"/>
  <c r="BN25" i="2"/>
  <c r="DJ25" i="2"/>
  <c r="BL25" i="2"/>
  <c r="DB25" i="2"/>
  <c r="DH25" i="2"/>
  <c r="DF25" i="2"/>
  <c r="CR25" i="2"/>
  <c r="BP25" i="2"/>
  <c r="BH25" i="2"/>
  <c r="AT25" i="2"/>
  <c r="AH25" i="2"/>
  <c r="CJ25" i="2"/>
  <c r="BT25" i="2"/>
  <c r="CZ25" i="2"/>
  <c r="CT25" i="2"/>
  <c r="CD25" i="2"/>
  <c r="CB25" i="2"/>
  <c r="CP25" i="2"/>
  <c r="BJ25" i="2"/>
  <c r="AN25" i="2"/>
  <c r="CH25" i="2"/>
  <c r="BZ25" i="2"/>
  <c r="BD25" i="2"/>
  <c r="AV25" i="2"/>
  <c r="CV25" i="2"/>
  <c r="CL25" i="2"/>
  <c r="BB25" i="2"/>
  <c r="AF25" i="2"/>
  <c r="AT19" i="2"/>
  <c r="BB19" i="2"/>
  <c r="BJ19" i="2"/>
  <c r="BD19" i="2"/>
  <c r="AN19" i="2"/>
  <c r="BH19" i="2"/>
  <c r="AV19" i="2"/>
  <c r="CN19" i="2"/>
  <c r="CP19" i="2"/>
  <c r="DF19" i="2"/>
  <c r="DD19" i="2"/>
  <c r="DH19" i="2"/>
  <c r="CV19" i="2"/>
  <c r="CZ19" i="2"/>
  <c r="BT19" i="2"/>
  <c r="CF19" i="2"/>
  <c r="BX19" i="2"/>
  <c r="AD19" i="2"/>
  <c r="CB19" i="2"/>
  <c r="CJ19" i="2"/>
  <c r="CX19" i="2"/>
  <c r="DJ19" i="2"/>
  <c r="DB19" i="2"/>
  <c r="BP19" i="2"/>
  <c r="CL19" i="2"/>
  <c r="BZ19" i="2"/>
  <c r="AZ19" i="2"/>
  <c r="AX19" i="2"/>
  <c r="AR19" i="2"/>
  <c r="BF19" i="2"/>
  <c r="AP19" i="2"/>
  <c r="CR19" i="2"/>
  <c r="BL19" i="2"/>
  <c r="CH19" i="2"/>
  <c r="CD19" i="2"/>
  <c r="BR19" i="2"/>
  <c r="BV19" i="2"/>
  <c r="AF19" i="2"/>
  <c r="CT19" i="2"/>
  <c r="BN19" i="2"/>
  <c r="K28" i="2"/>
  <c r="R19" i="2"/>
  <c r="D33" i="14" l="1"/>
  <c r="H51" i="11"/>
  <c r="H58" i="11"/>
  <c r="DL16" i="2"/>
  <c r="DL26" i="2"/>
  <c r="DL18" i="2"/>
  <c r="H54" i="11"/>
  <c r="H60" i="11"/>
  <c r="R70" i="11"/>
  <c r="H59" i="11"/>
  <c r="P70" i="11"/>
  <c r="H62" i="11"/>
  <c r="U70" i="11"/>
  <c r="H52" i="11"/>
  <c r="H53" i="11"/>
  <c r="G70" i="11"/>
  <c r="H57" i="11"/>
  <c r="H61" i="11"/>
  <c r="S70" i="11"/>
  <c r="H56" i="11"/>
  <c r="L70" i="11"/>
  <c r="H50" i="11"/>
  <c r="D70" i="11"/>
  <c r="DK14" i="2"/>
  <c r="DL15" i="2"/>
  <c r="M64" i="11"/>
  <c r="D64" i="11"/>
  <c r="P64" i="11"/>
  <c r="N25" i="2"/>
  <c r="DL25" i="2" s="1"/>
  <c r="DK23" i="2"/>
  <c r="DK24" i="2"/>
  <c r="J64" i="11"/>
  <c r="DK16" i="2"/>
  <c r="DK19" i="2"/>
  <c r="DK15" i="2"/>
  <c r="N23" i="2"/>
  <c r="DL23" i="2" s="1"/>
  <c r="DK26" i="2"/>
  <c r="DK22" i="2"/>
  <c r="DK21" i="2"/>
  <c r="DK20" i="2"/>
  <c r="DK18" i="2"/>
  <c r="DK17" i="2"/>
  <c r="DL20" i="2"/>
  <c r="O79" i="11"/>
  <c r="F79" i="11"/>
  <c r="I79" i="11"/>
  <c r="U72" i="11"/>
  <c r="U79" i="11" s="1"/>
  <c r="S72" i="11"/>
  <c r="S79" i="11" s="1"/>
  <c r="M79" i="11"/>
  <c r="R72" i="11"/>
  <c r="R79" i="11" s="1"/>
  <c r="G79" i="11"/>
  <c r="L79" i="11"/>
  <c r="DL17" i="2"/>
  <c r="V28" i="2"/>
  <c r="V33" i="2" s="1"/>
  <c r="P28" i="2"/>
  <c r="P33" i="2" s="1"/>
  <c r="BV28" i="2"/>
  <c r="BV33" i="2" s="1"/>
  <c r="AR28" i="2"/>
  <c r="AR33" i="2" s="1"/>
  <c r="CL28" i="2"/>
  <c r="CL33" i="2" s="1"/>
  <c r="BX28" i="2"/>
  <c r="BX33" i="2" s="1"/>
  <c r="DF28" i="2"/>
  <c r="DF33" i="2" s="1"/>
  <c r="BH28" i="2"/>
  <c r="BH33" i="2" s="1"/>
  <c r="Z28" i="2"/>
  <c r="Z33" i="2" s="1"/>
  <c r="AV28" i="2"/>
  <c r="AV33" i="2" s="1"/>
  <c r="BN28" i="2"/>
  <c r="BN33" i="2" s="1"/>
  <c r="AP28" i="2"/>
  <c r="AP33" i="2" s="1"/>
  <c r="CT28" i="2"/>
  <c r="CT33" i="2" s="1"/>
  <c r="BT28" i="2"/>
  <c r="BT33" i="2" s="1"/>
  <c r="AL28" i="2"/>
  <c r="AL33" i="2" s="1"/>
  <c r="AJ28" i="2"/>
  <c r="AJ33" i="2" s="1"/>
  <c r="X28" i="2"/>
  <c r="X33" i="2" s="1"/>
  <c r="CD28" i="2"/>
  <c r="CD33" i="2" s="1"/>
  <c r="AZ28" i="2"/>
  <c r="AZ33" i="2" s="1"/>
  <c r="DB28" i="2"/>
  <c r="DB33" i="2" s="1"/>
  <c r="CH28" i="2"/>
  <c r="CH33" i="2" s="1"/>
  <c r="BF28" i="2"/>
  <c r="BF33" i="2" s="1"/>
  <c r="BZ28" i="2"/>
  <c r="BZ33" i="2" s="1"/>
  <c r="DJ28" i="2"/>
  <c r="DJ33" i="2" s="1"/>
  <c r="AD28" i="2"/>
  <c r="AD33" i="2" s="1"/>
  <c r="CZ28" i="2"/>
  <c r="CZ33" i="2" s="1"/>
  <c r="DD28" i="2"/>
  <c r="DD33" i="2" s="1"/>
  <c r="CV28" i="2"/>
  <c r="CV33" i="2" s="1"/>
  <c r="R28" i="2"/>
  <c r="R33" i="2" s="1"/>
  <c r="BR28" i="2"/>
  <c r="BR33" i="2" s="1"/>
  <c r="CR28" i="2"/>
  <c r="CR33" i="2" s="1"/>
  <c r="AX28" i="2"/>
  <c r="AX33" i="2" s="1"/>
  <c r="BP28" i="2"/>
  <c r="BP33" i="2" s="1"/>
  <c r="CJ28" i="2"/>
  <c r="CJ33" i="2" s="1"/>
  <c r="CF28" i="2"/>
  <c r="CF33" i="2" s="1"/>
  <c r="DH28" i="2"/>
  <c r="DH33" i="2" s="1"/>
  <c r="CP28" i="2"/>
  <c r="CP33" i="2" s="1"/>
  <c r="AN28" i="2"/>
  <c r="AN33" i="2" s="1"/>
  <c r="AT28" i="2"/>
  <c r="AT33" i="2" s="1"/>
  <c r="BD28" i="2"/>
  <c r="BD33" i="2" s="1"/>
  <c r="BL28" i="2"/>
  <c r="BL33" i="2" s="1"/>
  <c r="CX28" i="2"/>
  <c r="CX33" i="2" s="1"/>
  <c r="T28" i="2"/>
  <c r="T33" i="2" s="1"/>
  <c r="AH28" i="2"/>
  <c r="AH33" i="2" s="1"/>
  <c r="CN28" i="2"/>
  <c r="CN33" i="2" s="1"/>
  <c r="AF28" i="2"/>
  <c r="AF33" i="2" s="1"/>
  <c r="CB28" i="2"/>
  <c r="CB33" i="2" s="1"/>
  <c r="BJ28" i="2"/>
  <c r="BJ33" i="2" s="1"/>
  <c r="BB28" i="2"/>
  <c r="BB33" i="2" s="1"/>
  <c r="DL21" i="2"/>
  <c r="J24" i="14"/>
  <c r="J27" i="14" s="1"/>
  <c r="J33" i="14" s="1"/>
  <c r="V24" i="14"/>
  <c r="V27" i="14" s="1"/>
  <c r="V33" i="14" s="1"/>
  <c r="AH24" i="14"/>
  <c r="AH27" i="14" s="1"/>
  <c r="AH33" i="14" s="1"/>
  <c r="AT24" i="14"/>
  <c r="AT27" i="14" s="1"/>
  <c r="AT33" i="14" s="1"/>
  <c r="BF24" i="14"/>
  <c r="BF27" i="14" s="1"/>
  <c r="BF33" i="14" s="1"/>
  <c r="BR24" i="14"/>
  <c r="BR27" i="14" s="1"/>
  <c r="BR33" i="14" s="1"/>
  <c r="CD24" i="14"/>
  <c r="CD27" i="14" s="1"/>
  <c r="CD33" i="14" s="1"/>
  <c r="CP24" i="14"/>
  <c r="CP27" i="14" s="1"/>
  <c r="CP33" i="14" s="1"/>
  <c r="DB24" i="14"/>
  <c r="DB27" i="14" s="1"/>
  <c r="DB33" i="14" s="1"/>
  <c r="DN24" i="14"/>
  <c r="DN27" i="14" s="1"/>
  <c r="DN33" i="14" s="1"/>
  <c r="DZ24" i="14"/>
  <c r="DZ27" i="14" s="1"/>
  <c r="DZ33" i="14" s="1"/>
  <c r="EL24" i="14"/>
  <c r="EL27" i="14" s="1"/>
  <c r="EL33" i="14" s="1"/>
  <c r="G24" i="14"/>
  <c r="P24" i="14"/>
  <c r="P27" i="14" s="1"/>
  <c r="P33" i="14" s="1"/>
  <c r="AB24" i="14"/>
  <c r="AB27" i="14" s="1"/>
  <c r="AB33" i="14" s="1"/>
  <c r="AN24" i="14"/>
  <c r="AN27" i="14" s="1"/>
  <c r="AN33" i="14" s="1"/>
  <c r="AZ24" i="14"/>
  <c r="AZ27" i="14" s="1"/>
  <c r="AZ33" i="14" s="1"/>
  <c r="BL24" i="14"/>
  <c r="BL27" i="14" s="1"/>
  <c r="BL33" i="14" s="1"/>
  <c r="BX24" i="14"/>
  <c r="BX27" i="14" s="1"/>
  <c r="BX33" i="14" s="1"/>
  <c r="CJ24" i="14"/>
  <c r="CJ27" i="14" s="1"/>
  <c r="CJ33" i="14" s="1"/>
  <c r="CV24" i="14"/>
  <c r="CV27" i="14" s="1"/>
  <c r="CV33" i="14" s="1"/>
  <c r="DH24" i="14"/>
  <c r="DH27" i="14" s="1"/>
  <c r="DH33" i="14" s="1"/>
  <c r="DT24" i="14"/>
  <c r="DT27" i="14" s="1"/>
  <c r="DT33" i="14" s="1"/>
  <c r="EF24" i="14"/>
  <c r="EF27" i="14" s="1"/>
  <c r="EF33" i="14" s="1"/>
  <c r="ER24" i="14"/>
  <c r="ER27" i="14" s="1"/>
  <c r="ER33" i="14" s="1"/>
  <c r="Y24" i="14"/>
  <c r="Y27" i="14" s="1"/>
  <c r="Y33" i="14" s="1"/>
  <c r="AW24" i="14"/>
  <c r="AW27" i="14" s="1"/>
  <c r="AW33" i="14" s="1"/>
  <c r="BU24" i="14"/>
  <c r="BU27" i="14" s="1"/>
  <c r="BU33" i="14" s="1"/>
  <c r="CS24" i="14"/>
  <c r="CS27" i="14" s="1"/>
  <c r="CS33" i="14" s="1"/>
  <c r="DQ24" i="14"/>
  <c r="DQ27" i="14" s="1"/>
  <c r="DQ33" i="14" s="1"/>
  <c r="EO24" i="14"/>
  <c r="EO27" i="14" s="1"/>
  <c r="EO33" i="14" s="1"/>
  <c r="EU24" i="14"/>
  <c r="EU27" i="14" s="1"/>
  <c r="EU33" i="14" s="1"/>
  <c r="AE24" i="14"/>
  <c r="AE27" i="14" s="1"/>
  <c r="AE33" i="14" s="1"/>
  <c r="BC24" i="14"/>
  <c r="BC27" i="14" s="1"/>
  <c r="BC33" i="14" s="1"/>
  <c r="CA24" i="14"/>
  <c r="CA27" i="14" s="1"/>
  <c r="CA33" i="14" s="1"/>
  <c r="CY24" i="14"/>
  <c r="CY27" i="14" s="1"/>
  <c r="CY33" i="14" s="1"/>
  <c r="DW24" i="14"/>
  <c r="DW27" i="14" s="1"/>
  <c r="DW33" i="14" s="1"/>
  <c r="EX24" i="14"/>
  <c r="EX27" i="14" s="1"/>
  <c r="EX33" i="14" s="1"/>
  <c r="M24" i="14"/>
  <c r="M27" i="14" s="1"/>
  <c r="M33" i="14" s="1"/>
  <c r="AK24" i="14"/>
  <c r="AK27" i="14" s="1"/>
  <c r="AK33" i="14" s="1"/>
  <c r="BI24" i="14"/>
  <c r="BI27" i="14" s="1"/>
  <c r="BI33" i="14" s="1"/>
  <c r="CG24" i="14"/>
  <c r="CG27" i="14" s="1"/>
  <c r="CG33" i="14" s="1"/>
  <c r="DE24" i="14"/>
  <c r="DE27" i="14" s="1"/>
  <c r="DE33" i="14" s="1"/>
  <c r="EC24" i="14"/>
  <c r="EC27" i="14" s="1"/>
  <c r="EC33" i="14" s="1"/>
  <c r="S24" i="14"/>
  <c r="S27" i="14" s="1"/>
  <c r="S33" i="14" s="1"/>
  <c r="AQ24" i="14"/>
  <c r="AQ27" i="14" s="1"/>
  <c r="AQ33" i="14" s="1"/>
  <c r="BO24" i="14"/>
  <c r="BO27" i="14" s="1"/>
  <c r="BO33" i="14" s="1"/>
  <c r="CM24" i="14"/>
  <c r="CM27" i="14" s="1"/>
  <c r="CM33" i="14" s="1"/>
  <c r="DK24" i="14"/>
  <c r="DK27" i="14" s="1"/>
  <c r="DK33" i="14" s="1"/>
  <c r="EI24" i="14"/>
  <c r="EI27" i="14" s="1"/>
  <c r="EI33" i="14" s="1"/>
  <c r="G23" i="1"/>
  <c r="K23" i="1"/>
  <c r="O23" i="1"/>
  <c r="S23" i="1"/>
  <c r="W23" i="1"/>
  <c r="AA23" i="1"/>
  <c r="AE23" i="1"/>
  <c r="AI23" i="1"/>
  <c r="AM23" i="1"/>
  <c r="AQ23" i="1"/>
  <c r="AU23" i="1"/>
  <c r="AY23" i="1"/>
  <c r="E23" i="1"/>
  <c r="I23" i="1"/>
  <c r="M23" i="1"/>
  <c r="Q23" i="1"/>
  <c r="U23" i="1"/>
  <c r="Y23" i="1"/>
  <c r="AC23" i="1"/>
  <c r="AG23" i="1"/>
  <c r="AK23" i="1"/>
  <c r="AO23" i="1"/>
  <c r="AS23" i="1"/>
  <c r="AW23" i="1"/>
  <c r="BA23" i="1"/>
  <c r="H23" i="1"/>
  <c r="P23" i="1"/>
  <c r="X23" i="1"/>
  <c r="AF23" i="1"/>
  <c r="AN23" i="1"/>
  <c r="AV23" i="1"/>
  <c r="J23" i="1"/>
  <c r="R23" i="1"/>
  <c r="Z23" i="1"/>
  <c r="AH23" i="1"/>
  <c r="AP23" i="1"/>
  <c r="AX23" i="1"/>
  <c r="L23" i="1"/>
  <c r="T23" i="1"/>
  <c r="AB23" i="1"/>
  <c r="AJ23" i="1"/>
  <c r="AR23" i="1"/>
  <c r="AZ23" i="1"/>
  <c r="F23" i="1"/>
  <c r="N23" i="1"/>
  <c r="V23" i="1"/>
  <c r="AD23" i="1"/>
  <c r="AL23" i="1"/>
  <c r="AT23" i="1"/>
  <c r="D23" i="1"/>
  <c r="AB28" i="2"/>
  <c r="AB33" i="2" s="1"/>
  <c r="DL19" i="2"/>
  <c r="N28" i="2" l="1"/>
  <c r="E64" i="11"/>
  <c r="H64" i="11" s="1"/>
  <c r="DL28" i="2"/>
  <c r="FB24" i="14"/>
  <c r="G27" i="14"/>
  <c r="DL33" i="2"/>
  <c r="P35" i="2" l="1"/>
  <c r="R35" i="2"/>
  <c r="E74" i="1" s="1"/>
  <c r="T35" i="2"/>
  <c r="V35" i="2"/>
  <c r="X35" i="2"/>
  <c r="Z35" i="2"/>
  <c r="AB35" i="2"/>
  <c r="AD35" i="2"/>
  <c r="AF35" i="2"/>
  <c r="AH35" i="2"/>
  <c r="AJ35" i="2"/>
  <c r="AL35" i="2"/>
  <c r="AN35" i="2"/>
  <c r="AP35" i="2"/>
  <c r="AR35" i="2"/>
  <c r="AT35" i="2"/>
  <c r="AV35" i="2"/>
  <c r="AX35" i="2"/>
  <c r="AZ35" i="2"/>
  <c r="BB35" i="2"/>
  <c r="BD35" i="2"/>
  <c r="BF35" i="2"/>
  <c r="BH35" i="2"/>
  <c r="BJ35" i="2"/>
  <c r="BL35" i="2"/>
  <c r="BN35" i="2"/>
  <c r="BP35" i="2"/>
  <c r="BR35" i="2"/>
  <c r="BT35" i="2"/>
  <c r="BV35" i="2"/>
  <c r="BX35" i="2"/>
  <c r="BZ35" i="2"/>
  <c r="CB35" i="2"/>
  <c r="CD35" i="2"/>
  <c r="CF35" i="2"/>
  <c r="CH35" i="2"/>
  <c r="CJ35" i="2"/>
  <c r="CL35" i="2"/>
  <c r="CN35" i="2"/>
  <c r="CP35" i="2"/>
  <c r="CR35" i="2"/>
  <c r="CT35" i="2"/>
  <c r="CV35" i="2"/>
  <c r="CX35" i="2"/>
  <c r="CZ35" i="2"/>
  <c r="DB35" i="2"/>
  <c r="DD35" i="2"/>
  <c r="DF35" i="2"/>
  <c r="DH35" i="2"/>
  <c r="DJ35" i="2"/>
  <c r="G33" i="14"/>
  <c r="FB33" i="14" s="1"/>
  <c r="FB27" i="14"/>
  <c r="DD37" i="2" l="1"/>
  <c r="DD39" i="2" s="1"/>
  <c r="AX16" i="1" s="1"/>
  <c r="AX25" i="1" s="1"/>
  <c r="AX33" i="1" s="1"/>
  <c r="AX71" i="1" s="1"/>
  <c r="CV37" i="2"/>
  <c r="CV39" i="2" s="1"/>
  <c r="AT16" i="1" s="1"/>
  <c r="AT25" i="1" s="1"/>
  <c r="AT33" i="1" s="1"/>
  <c r="AT71" i="1" s="1"/>
  <c r="CN37" i="2"/>
  <c r="CN39" i="2" s="1"/>
  <c r="AP16" i="1" s="1"/>
  <c r="AP25" i="1" s="1"/>
  <c r="AP33" i="1" s="1"/>
  <c r="AP71" i="1" s="1"/>
  <c r="CF37" i="2"/>
  <c r="CF39" i="2" s="1"/>
  <c r="AL16" i="1" s="1"/>
  <c r="AL25" i="1" s="1"/>
  <c r="AL33" i="1" s="1"/>
  <c r="AL71" i="1" s="1"/>
  <c r="BX37" i="2"/>
  <c r="BX39" i="2" s="1"/>
  <c r="AH16" i="1" s="1"/>
  <c r="AH25" i="1" s="1"/>
  <c r="AH33" i="1" s="1"/>
  <c r="AH71" i="1" s="1"/>
  <c r="BP37" i="2"/>
  <c r="BP39" i="2" s="1"/>
  <c r="AD16" i="1" s="1"/>
  <c r="AD25" i="1" s="1"/>
  <c r="AD33" i="1" s="1"/>
  <c r="AD71" i="1" s="1"/>
  <c r="BH37" i="2"/>
  <c r="BH39" i="2" s="1"/>
  <c r="Z16" i="1" s="1"/>
  <c r="Z25" i="1" s="1"/>
  <c r="Z33" i="1" s="1"/>
  <c r="Z71" i="1" s="1"/>
  <c r="AZ37" i="2"/>
  <c r="AZ39" i="2" s="1"/>
  <c r="V16" i="1" s="1"/>
  <c r="V25" i="1" s="1"/>
  <c r="V33" i="1" s="1"/>
  <c r="V71" i="1" s="1"/>
  <c r="AR37" i="2"/>
  <c r="AR39" i="2" s="1"/>
  <c r="R16" i="1" s="1"/>
  <c r="R25" i="1" s="1"/>
  <c r="R33" i="1" s="1"/>
  <c r="R71" i="1" s="1"/>
  <c r="AJ37" i="2"/>
  <c r="AJ39" i="2" s="1"/>
  <c r="N16" i="1" s="1"/>
  <c r="N25" i="1" s="1"/>
  <c r="N33" i="1" s="1"/>
  <c r="N71" i="1" s="1"/>
  <c r="AB37" i="2"/>
  <c r="AB39" i="2" s="1"/>
  <c r="J16" i="1" s="1"/>
  <c r="J25" i="1" s="1"/>
  <c r="J33" i="1" s="1"/>
  <c r="J71" i="1" s="1"/>
  <c r="T37" i="2"/>
  <c r="T39" i="2" s="1"/>
  <c r="F16" i="1" s="1"/>
  <c r="F25" i="1" s="1"/>
  <c r="F33" i="1" s="1"/>
  <c r="DF37" i="2"/>
  <c r="DF39" i="2" s="1"/>
  <c r="AY16" i="1" s="1"/>
  <c r="AY25" i="1" s="1"/>
  <c r="AY33" i="1" s="1"/>
  <c r="AY71" i="1" s="1"/>
  <c r="CP37" i="2"/>
  <c r="CP39" i="2" s="1"/>
  <c r="AQ16" i="1" s="1"/>
  <c r="AQ25" i="1" s="1"/>
  <c r="AQ33" i="1" s="1"/>
  <c r="AQ71" i="1" s="1"/>
  <c r="BZ37" i="2"/>
  <c r="BZ39" i="2" s="1"/>
  <c r="AI16" i="1" s="1"/>
  <c r="AI25" i="1" s="1"/>
  <c r="AI33" i="1" s="1"/>
  <c r="AI71" i="1" s="1"/>
  <c r="BJ37" i="2"/>
  <c r="BJ39" i="2" s="1"/>
  <c r="AA16" i="1" s="1"/>
  <c r="AA25" i="1" s="1"/>
  <c r="AA33" i="1" s="1"/>
  <c r="AA71" i="1" s="1"/>
  <c r="AT37" i="2"/>
  <c r="AT39" i="2" s="1"/>
  <c r="S16" i="1" s="1"/>
  <c r="S25" i="1" s="1"/>
  <c r="S33" i="1" s="1"/>
  <c r="S71" i="1" s="1"/>
  <c r="AD37" i="2"/>
  <c r="AD39" i="2" s="1"/>
  <c r="K16" i="1" s="1"/>
  <c r="K25" i="1" s="1"/>
  <c r="K33" i="1" s="1"/>
  <c r="K71" i="1" s="1"/>
  <c r="DJ37" i="2"/>
  <c r="DJ39" i="2" s="1"/>
  <c r="BA16" i="1" s="1"/>
  <c r="BA25" i="1" s="1"/>
  <c r="BA33" i="1" s="1"/>
  <c r="BA71" i="1" s="1"/>
  <c r="DB37" i="2"/>
  <c r="DB39" i="2" s="1"/>
  <c r="AW16" i="1" s="1"/>
  <c r="AW25" i="1" s="1"/>
  <c r="AW33" i="1" s="1"/>
  <c r="AW71" i="1" s="1"/>
  <c r="CT37" i="2"/>
  <c r="CT39" i="2" s="1"/>
  <c r="AS16" i="1" s="1"/>
  <c r="AS25" i="1" s="1"/>
  <c r="AS33" i="1" s="1"/>
  <c r="AS71" i="1" s="1"/>
  <c r="CL37" i="2"/>
  <c r="CL39" i="2" s="1"/>
  <c r="AO16" i="1" s="1"/>
  <c r="AO25" i="1" s="1"/>
  <c r="AO33" i="1" s="1"/>
  <c r="AO71" i="1" s="1"/>
  <c r="CD37" i="2"/>
  <c r="CD39" i="2" s="1"/>
  <c r="AK16" i="1" s="1"/>
  <c r="AK25" i="1" s="1"/>
  <c r="AK33" i="1" s="1"/>
  <c r="AK71" i="1" s="1"/>
  <c r="BV37" i="2"/>
  <c r="BV39" i="2" s="1"/>
  <c r="AG16" i="1" s="1"/>
  <c r="AG25" i="1" s="1"/>
  <c r="AG33" i="1" s="1"/>
  <c r="AG71" i="1" s="1"/>
  <c r="BN37" i="2"/>
  <c r="BN39" i="2" s="1"/>
  <c r="AC16" i="1" s="1"/>
  <c r="AC25" i="1" s="1"/>
  <c r="AC33" i="1" s="1"/>
  <c r="AC71" i="1" s="1"/>
  <c r="BF37" i="2"/>
  <c r="BF39" i="2" s="1"/>
  <c r="Y16" i="1" s="1"/>
  <c r="Y25" i="1" s="1"/>
  <c r="Y33" i="1" s="1"/>
  <c r="Y71" i="1" s="1"/>
  <c r="AX37" i="2"/>
  <c r="AX39" i="2" s="1"/>
  <c r="U16" i="1" s="1"/>
  <c r="U25" i="1" s="1"/>
  <c r="U33" i="1" s="1"/>
  <c r="U71" i="1" s="1"/>
  <c r="AP37" i="2"/>
  <c r="AP39" i="2" s="1"/>
  <c r="Q16" i="1" s="1"/>
  <c r="Q25" i="1" s="1"/>
  <c r="Q33" i="1" s="1"/>
  <c r="Q71" i="1" s="1"/>
  <c r="AH37" i="2"/>
  <c r="AH39" i="2" s="1"/>
  <c r="M16" i="1" s="1"/>
  <c r="M25" i="1" s="1"/>
  <c r="M33" i="1" s="1"/>
  <c r="M71" i="1" s="1"/>
  <c r="Z37" i="2"/>
  <c r="Z39" i="2" s="1"/>
  <c r="I16" i="1" s="1"/>
  <c r="I25" i="1" s="1"/>
  <c r="I33" i="1" s="1"/>
  <c r="I71" i="1" s="1"/>
  <c r="R37" i="2"/>
  <c r="R39" i="2" s="1"/>
  <c r="E16" i="1" s="1"/>
  <c r="E25" i="1" s="1"/>
  <c r="E33" i="1" s="1"/>
  <c r="CX37" i="2"/>
  <c r="CX39" i="2" s="1"/>
  <c r="AU16" i="1" s="1"/>
  <c r="AU25" i="1" s="1"/>
  <c r="AU33" i="1" s="1"/>
  <c r="AU71" i="1" s="1"/>
  <c r="CH37" i="2"/>
  <c r="CH39" i="2" s="1"/>
  <c r="AM16" i="1" s="1"/>
  <c r="AM25" i="1" s="1"/>
  <c r="AM33" i="1" s="1"/>
  <c r="AM71" i="1" s="1"/>
  <c r="BR37" i="2"/>
  <c r="BR39" i="2" s="1"/>
  <c r="AE16" i="1" s="1"/>
  <c r="AE25" i="1" s="1"/>
  <c r="AE33" i="1" s="1"/>
  <c r="AE71" i="1" s="1"/>
  <c r="BB37" i="2"/>
  <c r="BB39" i="2" s="1"/>
  <c r="W16" i="1" s="1"/>
  <c r="W25" i="1" s="1"/>
  <c r="W33" i="1" s="1"/>
  <c r="W71" i="1" s="1"/>
  <c r="AL37" i="2"/>
  <c r="AL39" i="2" s="1"/>
  <c r="O16" i="1" s="1"/>
  <c r="O25" i="1" s="1"/>
  <c r="O33" i="1" s="1"/>
  <c r="O71" i="1" s="1"/>
  <c r="V37" i="2"/>
  <c r="V39" i="2" s="1"/>
  <c r="G16" i="1" s="1"/>
  <c r="G25" i="1" s="1"/>
  <c r="G33" i="1" s="1"/>
  <c r="G71" i="1" s="1"/>
  <c r="DH37" i="2"/>
  <c r="DH39" i="2" s="1"/>
  <c r="AZ16" i="1" s="1"/>
  <c r="AZ25" i="1" s="1"/>
  <c r="AZ33" i="1" s="1"/>
  <c r="AZ71" i="1" s="1"/>
  <c r="CZ37" i="2"/>
  <c r="CZ39" i="2" s="1"/>
  <c r="AV16" i="1" s="1"/>
  <c r="AV25" i="1" s="1"/>
  <c r="AV33" i="1" s="1"/>
  <c r="AV71" i="1" s="1"/>
  <c r="CR37" i="2"/>
  <c r="CR39" i="2" s="1"/>
  <c r="AR16" i="1" s="1"/>
  <c r="AR25" i="1" s="1"/>
  <c r="AR33" i="1" s="1"/>
  <c r="AR71" i="1" s="1"/>
  <c r="CJ37" i="2"/>
  <c r="CJ39" i="2" s="1"/>
  <c r="AN16" i="1" s="1"/>
  <c r="AN25" i="1" s="1"/>
  <c r="AN33" i="1" s="1"/>
  <c r="AN71" i="1" s="1"/>
  <c r="CB37" i="2"/>
  <c r="CB39" i="2" s="1"/>
  <c r="AJ16" i="1" s="1"/>
  <c r="AJ25" i="1" s="1"/>
  <c r="AJ33" i="1" s="1"/>
  <c r="AJ71" i="1" s="1"/>
  <c r="BT37" i="2"/>
  <c r="BT39" i="2" s="1"/>
  <c r="AF16" i="1" s="1"/>
  <c r="AF25" i="1" s="1"/>
  <c r="AF33" i="1" s="1"/>
  <c r="AF71" i="1" s="1"/>
  <c r="BL37" i="2"/>
  <c r="BL39" i="2" s="1"/>
  <c r="AB16" i="1" s="1"/>
  <c r="AB25" i="1" s="1"/>
  <c r="AB33" i="1" s="1"/>
  <c r="AB71" i="1" s="1"/>
  <c r="BD37" i="2"/>
  <c r="BD39" i="2" s="1"/>
  <c r="X16" i="1" s="1"/>
  <c r="X25" i="1" s="1"/>
  <c r="X33" i="1" s="1"/>
  <c r="X71" i="1" s="1"/>
  <c r="AV37" i="2"/>
  <c r="AV39" i="2" s="1"/>
  <c r="T16" i="1" s="1"/>
  <c r="T25" i="1" s="1"/>
  <c r="T33" i="1" s="1"/>
  <c r="T71" i="1" s="1"/>
  <c r="AN37" i="2"/>
  <c r="AN39" i="2" s="1"/>
  <c r="P16" i="1" s="1"/>
  <c r="P25" i="1" s="1"/>
  <c r="P33" i="1" s="1"/>
  <c r="P71" i="1" s="1"/>
  <c r="AF37" i="2"/>
  <c r="AF39" i="2" s="1"/>
  <c r="L16" i="1" s="1"/>
  <c r="L25" i="1" s="1"/>
  <c r="L33" i="1" s="1"/>
  <c r="L71" i="1" s="1"/>
  <c r="X37" i="2"/>
  <c r="X39" i="2" s="1"/>
  <c r="H16" i="1" s="1"/>
  <c r="H25" i="1" s="1"/>
  <c r="H33" i="1" s="1"/>
  <c r="H71" i="1" s="1"/>
  <c r="P37" i="2"/>
  <c r="DL35" i="2"/>
  <c r="F57" i="1" l="1"/>
  <c r="F80" i="1" s="1"/>
  <c r="F84" i="1" s="1"/>
  <c r="F71" i="1"/>
  <c r="E57" i="1"/>
  <c r="E80" i="1" s="1"/>
  <c r="E84" i="1" s="1"/>
  <c r="E71" i="1"/>
  <c r="DL37" i="2"/>
  <c r="P39" i="2"/>
  <c r="D16" i="1" l="1"/>
  <c r="BB16" i="1" s="1"/>
  <c r="DL39" i="2"/>
  <c r="D25" i="1" l="1"/>
  <c r="D33" i="1" l="1"/>
  <c r="D71" i="1" s="1"/>
  <c r="BB25" i="1"/>
  <c r="M17" i="1"/>
  <c r="AC17" i="1"/>
  <c r="AS17" i="1"/>
  <c r="L17" i="1"/>
  <c r="AB17" i="1"/>
  <c r="AR17" i="1"/>
  <c r="AP17" i="1"/>
  <c r="O17" i="1"/>
  <c r="AE17" i="1"/>
  <c r="AU17" i="1"/>
  <c r="N17" i="1"/>
  <c r="AD17" i="1"/>
  <c r="D17" i="1"/>
  <c r="E17" i="1"/>
  <c r="U17" i="1"/>
  <c r="AK17" i="1"/>
  <c r="BA17" i="1"/>
  <c r="T17" i="1"/>
  <c r="AJ17" i="1"/>
  <c r="AZ17" i="1"/>
  <c r="G17" i="1"/>
  <c r="W17" i="1"/>
  <c r="AM17" i="1"/>
  <c r="F17" i="1"/>
  <c r="V17" i="1"/>
  <c r="AT17" i="1"/>
  <c r="AV17" i="1"/>
  <c r="AL17" i="1"/>
  <c r="AI17" i="1"/>
  <c r="I17" i="1"/>
  <c r="AO17" i="1"/>
  <c r="X17" i="1"/>
  <c r="AH17" i="1"/>
  <c r="AA17" i="1"/>
  <c r="J17" i="1"/>
  <c r="Q17" i="1"/>
  <c r="AW17" i="1"/>
  <c r="AX17" i="1"/>
  <c r="R17" i="1"/>
  <c r="Y17" i="1"/>
  <c r="H17" i="1"/>
  <c r="AN17" i="1"/>
  <c r="K17" i="1"/>
  <c r="AQ17" i="1"/>
  <c r="Z17" i="1"/>
  <c r="AG17" i="1"/>
  <c r="P17" i="1"/>
  <c r="S17" i="1"/>
  <c r="AY17" i="1"/>
  <c r="AF17" i="1"/>
  <c r="BB71" i="1" l="1"/>
  <c r="D57" i="1"/>
  <c r="D80" i="1" s="1"/>
  <c r="BB33" i="1"/>
  <c r="BB77" i="1" l="1"/>
  <c r="H75" i="1"/>
  <c r="AU75" i="1"/>
  <c r="V75" i="1"/>
  <c r="AN75" i="1"/>
  <c r="AR75" i="1"/>
  <c r="AF75" i="1"/>
  <c r="W75" i="1"/>
  <c r="J75" i="1"/>
  <c r="K75" i="1"/>
  <c r="AT75" i="1"/>
  <c r="M75" i="1"/>
  <c r="AS75" i="1"/>
  <c r="R75" i="1"/>
  <c r="L75" i="1"/>
  <c r="AL75" i="1"/>
  <c r="AW75" i="1"/>
  <c r="U75" i="1"/>
  <c r="Z75" i="1"/>
  <c r="AE75" i="1"/>
  <c r="Y75" i="1"/>
  <c r="AQ75" i="1"/>
  <c r="T75" i="1"/>
  <c r="AH75" i="1"/>
  <c r="AG75" i="1"/>
  <c r="AJ75" i="1"/>
  <c r="AB75" i="1"/>
  <c r="P75" i="1"/>
  <c r="AV75" i="1"/>
  <c r="BA75" i="1"/>
  <c r="AP75" i="1"/>
  <c r="N75" i="1"/>
  <c r="G75" i="1"/>
  <c r="AC75" i="1"/>
  <c r="S75" i="1"/>
  <c r="AX75" i="1"/>
  <c r="O75" i="1"/>
  <c r="AA75" i="1"/>
  <c r="Q75" i="1"/>
  <c r="AK75" i="1"/>
  <c r="AI75" i="1"/>
  <c r="AZ75" i="1"/>
  <c r="I75" i="1"/>
  <c r="AO75" i="1"/>
  <c r="AD75" i="1"/>
  <c r="X75" i="1"/>
  <c r="AM75" i="1"/>
  <c r="AY75" i="1"/>
  <c r="F75" i="1"/>
  <c r="E75" i="1"/>
  <c r="E77" i="1" s="1"/>
  <c r="D75" i="1"/>
  <c r="D84" i="1"/>
  <c r="BB80" i="1"/>
  <c r="BB84" i="1" l="1"/>
  <c r="AD74" i="1"/>
  <c r="AD77" i="1" s="1"/>
  <c r="AP74" i="1"/>
  <c r="AP77" i="1" s="1"/>
  <c r="AE74" i="1"/>
  <c r="AE77" i="1" s="1"/>
  <c r="AE88" i="1" s="1"/>
  <c r="K74" i="1"/>
  <c r="T74" i="1"/>
  <c r="T77" i="1" s="1"/>
  <c r="T88" i="1" s="1"/>
  <c r="AI74" i="1"/>
  <c r="AI77" i="1" s="1"/>
  <c r="AU74" i="1"/>
  <c r="AU77" i="1" s="1"/>
  <c r="J74" i="1"/>
  <c r="J77" i="1" s="1"/>
  <c r="J88" i="1" s="1"/>
  <c r="AC74" i="1"/>
  <c r="AZ74" i="1"/>
  <c r="AZ77" i="1" s="1"/>
  <c r="AZ88" i="1" s="1"/>
  <c r="O74" i="1"/>
  <c r="O77" i="1" s="1"/>
  <c r="O88" i="1" s="1"/>
  <c r="AQ74" i="1"/>
  <c r="AQ77" i="1" s="1"/>
  <c r="AQ88" i="1" s="1"/>
  <c r="X74" i="1"/>
  <c r="X77" i="1" s="1"/>
  <c r="X88" i="1" s="1"/>
  <c r="H74" i="1"/>
  <c r="G74" i="1"/>
  <c r="I74" i="1"/>
  <c r="I77" i="1" s="1"/>
  <c r="I88" i="1" s="1"/>
  <c r="AJ74" i="1"/>
  <c r="AJ77" i="1" s="1"/>
  <c r="AJ88" i="1" s="1"/>
  <c r="R74" i="1"/>
  <c r="R77" i="1" s="1"/>
  <c r="R88" i="1" s="1"/>
  <c r="E88" i="1"/>
  <c r="AW74" i="1"/>
  <c r="AW77" i="1" s="1"/>
  <c r="AW88" i="1" s="1"/>
  <c r="AM74" i="1"/>
  <c r="AG74" i="1"/>
  <c r="AG77" i="1" s="1"/>
  <c r="AG88" i="1" s="1"/>
  <c r="P74" i="1"/>
  <c r="AR74" i="1"/>
  <c r="AR77" i="1" s="1"/>
  <c r="AR88" i="1" s="1"/>
  <c r="N74" i="1"/>
  <c r="AO74" i="1"/>
  <c r="AO77" i="1" s="1"/>
  <c r="AO88" i="1" s="1"/>
  <c r="M74" i="1"/>
  <c r="M77" i="1" s="1"/>
  <c r="M88" i="1" s="1"/>
  <c r="Z74" i="1"/>
  <c r="AY74" i="1"/>
  <c r="AY77" i="1" s="1"/>
  <c r="AY88" i="1" s="1"/>
  <c r="AK74" i="1"/>
  <c r="AL74" i="1"/>
  <c r="AL77" i="1" s="1"/>
  <c r="AL88" i="1" s="1"/>
  <c r="AN74" i="1"/>
  <c r="F74" i="1"/>
  <c r="S74" i="1"/>
  <c r="S77" i="1" s="1"/>
  <c r="S88" i="1" s="1"/>
  <c r="AH74" i="1"/>
  <c r="V74" i="1"/>
  <c r="V77" i="1" s="1"/>
  <c r="AX74" i="1"/>
  <c r="AX77" i="1" s="1"/>
  <c r="AV74" i="1"/>
  <c r="AS74" i="1"/>
  <c r="AB74" i="1"/>
  <c r="AB77" i="1" s="1"/>
  <c r="AB88" i="1" s="1"/>
  <c r="U74" i="1"/>
  <c r="BA74" i="1"/>
  <c r="BA77" i="1" s="1"/>
  <c r="BA88" i="1" s="1"/>
  <c r="AF74" i="1"/>
  <c r="AF77" i="1" s="1"/>
  <c r="AF88" i="1" s="1"/>
  <c r="AT74" i="1"/>
  <c r="Y74" i="1"/>
  <c r="Y77" i="1" s="1"/>
  <c r="Y88" i="1" s="1"/>
  <c r="W74" i="1"/>
  <c r="W77" i="1" s="1"/>
  <c r="W88" i="1" s="1"/>
  <c r="Q74" i="1"/>
  <c r="AA74" i="1"/>
  <c r="AA77" i="1" s="1"/>
  <c r="AA88" i="1" s="1"/>
  <c r="D74" i="1"/>
  <c r="D77" i="1" s="1"/>
  <c r="L74" i="1"/>
  <c r="AN77" i="1" l="1"/>
  <c r="AN88" i="1" s="1"/>
  <c r="U77" i="1"/>
  <c r="U88" i="1" s="1"/>
  <c r="AC77" i="1"/>
  <c r="AC88" i="1" s="1"/>
  <c r="AI88" i="1"/>
  <c r="K77" i="1"/>
  <c r="K88" i="1" s="1"/>
  <c r="AS77" i="1"/>
  <c r="AS88" i="1" s="1"/>
  <c r="H77" i="1"/>
  <c r="H88" i="1" s="1"/>
  <c r="AU88" i="1"/>
  <c r="AV77" i="1"/>
  <c r="AV88" i="1" s="1"/>
  <c r="AX88" i="1"/>
  <c r="P77" i="1"/>
  <c r="P88" i="1" s="1"/>
  <c r="AT77" i="1"/>
  <c r="AT88" i="1" s="1"/>
  <c r="AM77" i="1"/>
  <c r="AM88" i="1" s="1"/>
  <c r="AD88" i="1"/>
  <c r="L77" i="1"/>
  <c r="L88" i="1" s="1"/>
  <c r="Q77" i="1"/>
  <c r="Q88" i="1" s="1"/>
  <c r="V88" i="1"/>
  <c r="F77" i="1"/>
  <c r="F88" i="1" s="1"/>
  <c r="AK77" i="1"/>
  <c r="AK88" i="1" s="1"/>
  <c r="G77" i="1"/>
  <c r="G88" i="1" s="1"/>
  <c r="AP88" i="1"/>
  <c r="AH77" i="1"/>
  <c r="AH88" i="1" s="1"/>
  <c r="N77" i="1"/>
  <c r="N88" i="1" s="1"/>
  <c r="Z77" i="1"/>
  <c r="Z88" i="1" s="1"/>
  <c r="D88" i="1"/>
  <c r="BB88" i="1" l="1"/>
</calcChain>
</file>

<file path=xl/comments1.xml><?xml version="1.0" encoding="utf-8"?>
<comments xmlns="http://schemas.openxmlformats.org/spreadsheetml/2006/main">
  <authors>
    <author>Jennifer Wei</author>
  </authors>
  <commentList>
    <comment ref="A6" authorId="0" shapeId="0">
      <text>
        <r>
          <rPr>
            <b/>
            <sz val="8"/>
            <color indexed="81"/>
            <rFont val="Tahoma"/>
            <family val="2"/>
          </rPr>
          <t>Enter full address, including room number.</t>
        </r>
      </text>
    </comment>
  </commentList>
</comments>
</file>

<file path=xl/comments2.xml><?xml version="1.0" encoding="utf-8"?>
<comments xmlns="http://schemas.openxmlformats.org/spreadsheetml/2006/main">
  <authors>
    <author>Jennifer Wei</author>
    <author>Aaron J Rosen</author>
  </authors>
  <commentList>
    <comment ref="A6" authorId="0" shapeId="0">
      <text>
        <r>
          <rPr>
            <b/>
            <sz val="8"/>
            <color indexed="81"/>
            <rFont val="Tahoma"/>
            <family val="2"/>
          </rPr>
          <t>Enter full address, including room number.</t>
        </r>
      </text>
    </comment>
    <comment ref="D48" authorId="1" shapeId="0">
      <text>
        <r>
          <rPr>
            <b/>
            <sz val="9"/>
            <color indexed="81"/>
            <rFont val="Arial"/>
            <family val="2"/>
          </rPr>
          <t>System populated number, same as the Total Recharge Hours/Year listed above.</t>
        </r>
      </text>
    </comment>
    <comment ref="E48" authorId="1" shapeId="0">
      <text>
        <r>
          <rPr>
            <b/>
            <sz val="9"/>
            <color indexed="81"/>
            <rFont val="Arial"/>
            <family val="2"/>
          </rPr>
          <t>Current total allocated hours based on hours input per service. This number is auto-calculated.</t>
        </r>
      </text>
    </comment>
    <comment ref="H48" authorId="1" shapeId="0">
      <text>
        <r>
          <rPr>
            <b/>
            <sz val="9"/>
            <color indexed="81"/>
            <rFont val="Arial"/>
            <family val="2"/>
          </rPr>
          <t>Yes - The hours have been fully allocated; the allocation is complete.
No - The hours should be allocated until the total equals "Total Hours to be Allocated."</t>
        </r>
      </text>
    </comment>
    <comment ref="B73" authorId="1" shapeId="0">
      <text>
        <r>
          <rPr>
            <b/>
            <sz val="9"/>
            <color indexed="81"/>
            <rFont val="Arial"/>
            <family val="2"/>
          </rPr>
          <t>Categorize the Non-Service Hours within these 3 options.</t>
        </r>
      </text>
    </comment>
  </commentList>
</comments>
</file>

<file path=xl/comments3.xml><?xml version="1.0" encoding="utf-8"?>
<comments xmlns="http://schemas.openxmlformats.org/spreadsheetml/2006/main">
  <authors>
    <author>Jennifer Wei</author>
    <author>Casey Campbell</author>
  </authors>
  <commentList>
    <comment ref="A6" authorId="0" shapeId="0">
      <text>
        <r>
          <rPr>
            <b/>
            <sz val="8"/>
            <color indexed="81"/>
            <rFont val="Tahoma"/>
            <family val="2"/>
          </rPr>
          <t>Enter full address, including room number.</t>
        </r>
      </text>
    </comment>
    <comment ref="C12" authorId="1" shapeId="0">
      <text>
        <r>
          <rPr>
            <b/>
            <sz val="8"/>
            <color indexed="81"/>
            <rFont val="Tahoma"/>
            <family val="2"/>
          </rPr>
          <t>Input base salaries here. Include all salary charged against all funding sources including salary charged to Sponsored Projects and other University Departments.</t>
        </r>
        <r>
          <rPr>
            <sz val="9"/>
            <color indexed="81"/>
            <rFont val="Tahoma"/>
            <family val="2"/>
          </rPr>
          <t xml:space="preserve">
</t>
        </r>
      </text>
    </comment>
  </commentList>
</comments>
</file>

<file path=xl/comments4.xml><?xml version="1.0" encoding="utf-8"?>
<comments xmlns="http://schemas.openxmlformats.org/spreadsheetml/2006/main">
  <authors>
    <author>Jennifer Wei</author>
  </authors>
  <commentList>
    <comment ref="A6" authorId="0" shapeId="0">
      <text>
        <r>
          <rPr>
            <b/>
            <sz val="8"/>
            <color indexed="81"/>
            <rFont val="Tahoma"/>
            <family val="2"/>
          </rPr>
          <t>Enter full address, including room number.</t>
        </r>
      </text>
    </comment>
  </commentList>
</comments>
</file>

<file path=xl/comments5.xml><?xml version="1.0" encoding="utf-8"?>
<comments xmlns="http://schemas.openxmlformats.org/spreadsheetml/2006/main">
  <authors>
    <author>Jennifer Wei</author>
    <author>Casey Campbell</author>
  </authors>
  <commentList>
    <comment ref="A6" authorId="0" shapeId="0">
      <text>
        <r>
          <rPr>
            <b/>
            <sz val="8"/>
            <color indexed="81"/>
            <rFont val="Tahoma"/>
            <family val="2"/>
          </rPr>
          <t>Enter full address, including room number.</t>
        </r>
      </text>
    </comment>
    <comment ref="H13" authorId="1" shapeId="0">
      <text>
        <r>
          <rPr>
            <b/>
            <sz val="8"/>
            <color indexed="81"/>
            <rFont val="Tahoma"/>
            <family val="2"/>
          </rPr>
          <t>This dollar amount represents the equipment purchase costs that were paid for by the non-recharge equipment purchase fund (e.g., if a federal grant, gift or capital account was used, the total of those costs should be captured here).</t>
        </r>
        <r>
          <rPr>
            <sz val="9"/>
            <color indexed="81"/>
            <rFont val="Tahoma"/>
            <family val="2"/>
          </rPr>
          <t xml:space="preserve">
</t>
        </r>
      </text>
    </comment>
  </commentList>
</comments>
</file>

<file path=xl/comments6.xml><?xml version="1.0" encoding="utf-8"?>
<comments xmlns="http://schemas.openxmlformats.org/spreadsheetml/2006/main">
  <authors>
    <author>Jennifer Wei</author>
  </authors>
  <commentList>
    <comment ref="A6" authorId="0" shapeId="0">
      <text>
        <r>
          <rPr>
            <b/>
            <sz val="8"/>
            <color indexed="81"/>
            <rFont val="Tahoma"/>
            <family val="2"/>
          </rPr>
          <t>Enter full address, including room number.</t>
        </r>
      </text>
    </comment>
  </commentList>
</comments>
</file>

<file path=xl/comments7.xml><?xml version="1.0" encoding="utf-8"?>
<comments xmlns="http://schemas.openxmlformats.org/spreadsheetml/2006/main">
  <authors>
    <author>Jennifer Wei</author>
    <author>Sophia Gabay</author>
  </authors>
  <commentList>
    <comment ref="A6" authorId="0" shapeId="0">
      <text>
        <r>
          <rPr>
            <b/>
            <sz val="8"/>
            <color indexed="81"/>
            <rFont val="Tahoma"/>
            <family val="2"/>
          </rPr>
          <t>Enter full address, including room number.</t>
        </r>
      </text>
    </comment>
    <comment ref="A15" authorId="1" shapeId="0">
      <text>
        <r>
          <rPr>
            <b/>
            <sz val="9"/>
            <color indexed="81"/>
            <rFont val="Arial"/>
            <family val="2"/>
          </rPr>
          <t>Break down Total Current Year Revenue per Service Line on this row.</t>
        </r>
      </text>
    </comment>
    <comment ref="A18" authorId="1" shapeId="0">
      <text>
        <r>
          <rPr>
            <b/>
            <sz val="9"/>
            <color indexed="81"/>
            <rFont val="Arial"/>
            <family val="2"/>
          </rPr>
          <t>Break down Total Current Year Expenses per Service Line on this row.</t>
        </r>
      </text>
    </comment>
    <comment ref="A30" authorId="1" shapeId="0">
      <text>
        <r>
          <rPr>
            <b/>
            <sz val="9"/>
            <color indexed="81"/>
            <rFont val="Arial"/>
            <family val="2"/>
          </rPr>
          <t>Indicate final amount of Surplus/Deficit per Service Line to include in Rates. Excluded S/D will be carried forward into future year(s).</t>
        </r>
      </text>
    </comment>
  </commentList>
</comments>
</file>

<file path=xl/comments8.xml><?xml version="1.0" encoding="utf-8"?>
<comments xmlns="http://schemas.openxmlformats.org/spreadsheetml/2006/main">
  <authors>
    <author>Casey Campbell</author>
    <author>Jennifer Wei</author>
    <author>Sophia Gabay</author>
  </authors>
  <commentList>
    <comment ref="BB4" authorId="0" shapeId="0">
      <text>
        <r>
          <rPr>
            <b/>
            <sz val="9"/>
            <color indexed="81"/>
            <rFont val="Tahoma"/>
            <family val="2"/>
          </rPr>
          <t>Other Service Lines are currently hidden - please unhide if needed</t>
        </r>
        <r>
          <rPr>
            <sz val="9"/>
            <color indexed="81"/>
            <rFont val="Tahoma"/>
            <family val="2"/>
          </rPr>
          <t xml:space="preserve">
</t>
        </r>
      </text>
    </comment>
    <comment ref="A6" authorId="1" shapeId="0">
      <text>
        <r>
          <rPr>
            <b/>
            <sz val="8"/>
            <color indexed="81"/>
            <rFont val="Tahoma"/>
            <family val="2"/>
          </rPr>
          <t>Enter full address, including room number.</t>
        </r>
      </text>
    </comment>
    <comment ref="C27" authorId="2" shapeId="0">
      <text>
        <r>
          <rPr>
            <b/>
            <sz val="9"/>
            <color indexed="81"/>
            <rFont val="Arial"/>
            <family val="2"/>
          </rPr>
          <t>Enter designated funding to reduce the total cost for Service Lines, if a Planned Subsidy is applicable.</t>
        </r>
      </text>
    </comment>
    <comment ref="C31" authorId="2" shapeId="0">
      <text>
        <r>
          <rPr>
            <b/>
            <sz val="9"/>
            <color indexed="81"/>
            <rFont val="Arial"/>
            <family val="2"/>
          </rPr>
          <t>The "SD in Aggregate" tab is required, unless the Facility is less than one year old.</t>
        </r>
      </text>
    </comment>
  </commentList>
</comments>
</file>

<file path=xl/sharedStrings.xml><?xml version="1.0" encoding="utf-8"?>
<sst xmlns="http://schemas.openxmlformats.org/spreadsheetml/2006/main" count="1366" uniqueCount="371">
  <si>
    <t>Expenses</t>
  </si>
  <si>
    <t>Personnel</t>
  </si>
  <si>
    <t>Total</t>
  </si>
  <si>
    <t>must = 100%</t>
  </si>
  <si>
    <t>%</t>
  </si>
  <si>
    <t>Amount</t>
  </si>
  <si>
    <t>from Equipment worksheet</t>
  </si>
  <si>
    <t>Total benefit hours</t>
  </si>
  <si>
    <t>Salaries, Wages &amp; Fringe Benefits</t>
  </si>
  <si>
    <t>Role</t>
  </si>
  <si>
    <t xml:space="preserve">Non-Labor Expense </t>
  </si>
  <si>
    <t>TOTAL</t>
  </si>
  <si>
    <t>Non-Service/Admin</t>
  </si>
  <si>
    <t>Non-Labor Expenses</t>
  </si>
  <si>
    <t>Capital Equipment Expenses</t>
  </si>
  <si>
    <t>Total Cost in Rate Calculations</t>
  </si>
  <si>
    <t>Add: Expenses not included in rate calculations</t>
  </si>
  <si>
    <t>Allocation to Services</t>
  </si>
  <si>
    <t>ALLOCATION OF EQUIPMENT EXPENSES TO SERVICES</t>
  </si>
  <si>
    <t>(list all non-labor expense below, for example:)</t>
  </si>
  <si>
    <t>Allocation of Time and Salary/Fringe to Services/Activities</t>
  </si>
  <si>
    <t>Projected revenues from services</t>
  </si>
  <si>
    <t>Total Available (non-benefit) Hours</t>
  </si>
  <si>
    <t>As of:</t>
  </si>
  <si>
    <t>Research</t>
  </si>
  <si>
    <t>Clinical</t>
  </si>
  <si>
    <t>Yes</t>
  </si>
  <si>
    <t>No</t>
  </si>
  <si>
    <t>Educational</t>
  </si>
  <si>
    <t>Analysis</t>
  </si>
  <si>
    <t>Consulting</t>
  </si>
  <si>
    <t>Public Service</t>
  </si>
  <si>
    <t xml:space="preserve">What is the nature of the service? </t>
  </si>
  <si>
    <t>External Academic Users</t>
  </si>
  <si>
    <t>External Commercial Users</t>
  </si>
  <si>
    <t>Hours on Non-Service Activities</t>
  </si>
  <si>
    <t>Total Recharge Hours/Year (Service &amp; Non-Service)</t>
  </si>
  <si>
    <t>Totals</t>
  </si>
  <si>
    <t>Hours on Service Line Activities</t>
  </si>
  <si>
    <t>Total Direct Service Line Hours Per Year</t>
  </si>
  <si>
    <t>Are human subjects involved?</t>
  </si>
  <si>
    <t>Do you provide services to external customer?</t>
  </si>
  <si>
    <t>Total Recharge Hours for Full-time Employee</t>
  </si>
  <si>
    <t>External Academic Users (3)</t>
  </si>
  <si>
    <t>External Commercial Users (3)</t>
  </si>
  <si>
    <t>Planned Subsidy to Reduce Rates</t>
  </si>
  <si>
    <t>Are All Hours Allocated?</t>
  </si>
  <si>
    <t>% of Recharge Time on Direct Service</t>
  </si>
  <si>
    <t>% of Recharge Time on Non-Service Activity</t>
  </si>
  <si>
    <t>Hours Per Year on Non-Service Activity</t>
  </si>
  <si>
    <t>Total Hours to be Allocated</t>
  </si>
  <si>
    <t>Non-Service Recharge Activity Hours</t>
  </si>
  <si>
    <t>Breakdown of Non-Service Hours</t>
  </si>
  <si>
    <t>Sum of Non-Service Hours Breakdown</t>
  </si>
  <si>
    <t>Difference</t>
  </si>
  <si>
    <t>Total Depreciation Expenses</t>
  </si>
  <si>
    <t>distributed based on the proportional sizes of direct labor costs associated with each Service Line</t>
  </si>
  <si>
    <t>Non-Service/Administrative Time</t>
  </si>
  <si>
    <t>Total Base Salary</t>
  </si>
  <si>
    <t>Tag #</t>
  </si>
  <si>
    <t>Description</t>
  </si>
  <si>
    <t>Manufacturer</t>
  </si>
  <si>
    <t>First Fiscal Year for Depreciation</t>
  </si>
  <si>
    <t>Federal FB</t>
  </si>
  <si>
    <t>Total Net Salary &amp; Allowable FB</t>
  </si>
  <si>
    <t>Sal + FB</t>
  </si>
  <si>
    <t>Directly Assigned Salary &amp; FB</t>
  </si>
  <si>
    <t>Allocation of Non-Service and Administration Salary &amp; FB Across Direct Services</t>
  </si>
  <si>
    <t>Current Total Hours Allocated</t>
  </si>
  <si>
    <t>Non-Federal FB</t>
  </si>
  <si>
    <t xml:space="preserve">Depreciation Expenses </t>
  </si>
  <si>
    <t xml:space="preserve">External Academic Users </t>
  </si>
  <si>
    <t>Current FY Utilization (1)</t>
  </si>
  <si>
    <t>Total Current FY Utilization</t>
  </si>
  <si>
    <t>Name</t>
  </si>
  <si>
    <t>Total Cost</t>
  </si>
  <si>
    <t>Depreciation Expenses</t>
  </si>
  <si>
    <t>Equipment Life</t>
  </si>
  <si>
    <t>Utilization</t>
  </si>
  <si>
    <t>Rates</t>
  </si>
  <si>
    <t>Total Expenses + Unallowable Costs</t>
  </si>
  <si>
    <t>Total Projected Revenues</t>
  </si>
  <si>
    <t>Projected Utilization for Next FY</t>
  </si>
  <si>
    <t>Total Projected Utilization for Next FY</t>
  </si>
  <si>
    <t>Calculated Billing Rate for Next FY</t>
  </si>
  <si>
    <t>Established Billing Rates for Next FY</t>
  </si>
  <si>
    <t>Total Next FY Expenses</t>
  </si>
  <si>
    <t>Description of Services</t>
  </si>
  <si>
    <t>Effort Billable Hours</t>
  </si>
  <si>
    <t>Equipment &amp; Service Contract Expenses</t>
  </si>
  <si>
    <t>Salary &amp; FB Expenses</t>
  </si>
  <si>
    <t>Summary</t>
  </si>
  <si>
    <t>Applicable for Fiscal Year:</t>
  </si>
  <si>
    <t>Projected Expenses</t>
  </si>
  <si>
    <t xml:space="preserve">Reconciliation to Budgets </t>
  </si>
  <si>
    <t>Recharge/Planned Subsidy Salary</t>
  </si>
  <si>
    <t>Supervision/Facility Management</t>
  </si>
  <si>
    <t>Depreciation Base</t>
  </si>
  <si>
    <t xml:space="preserve">External Commercial Users </t>
  </si>
  <si>
    <t>from Salary &amp; FB Exp worksheet</t>
  </si>
  <si>
    <t>from Non-Labor Exp worksheet</t>
  </si>
  <si>
    <t>Notes</t>
  </si>
  <si>
    <t>Revenues by Service</t>
  </si>
  <si>
    <t>Expenses by Service</t>
  </si>
  <si>
    <t xml:space="preserve">NET SURPLUS/(DEFICIT) </t>
  </si>
  <si>
    <t>Instructions/</t>
  </si>
  <si>
    <t>REVENUE IN AGGREGATE</t>
  </si>
  <si>
    <t>A</t>
  </si>
  <si>
    <t>B</t>
  </si>
  <si>
    <t>C</t>
  </si>
  <si>
    <t>Adjust for:</t>
  </si>
  <si>
    <t>D</t>
  </si>
  <si>
    <t>+</t>
  </si>
  <si>
    <t>EXPENSE IN AGGREGATE</t>
  </si>
  <si>
    <t>F</t>
  </si>
  <si>
    <t>G</t>
  </si>
  <si>
    <t>H</t>
  </si>
  <si>
    <t>I</t>
  </si>
  <si>
    <t>-</t>
  </si>
  <si>
    <t>Instructions/Notes to Surplus/Deficit Calculation:</t>
  </si>
  <si>
    <t>General note:</t>
  </si>
  <si>
    <t>SD in Aggregate</t>
  </si>
  <si>
    <t>SD by Service</t>
  </si>
  <si>
    <t>Current total year-to-date user revenue (not including subsidy transfers)</t>
  </si>
  <si>
    <t>Estimated additional user revenue through end of current year</t>
  </si>
  <si>
    <t>TOTAL SURPLUS/(DEFICIT) FOR CURRENT YEAR</t>
  </si>
  <si>
    <t>Carry Forward (total prior fiscal year surplus or deficit)</t>
  </si>
  <si>
    <t>K = J - E</t>
  </si>
  <si>
    <t>E = A + B + C + D</t>
  </si>
  <si>
    <t>M</t>
  </si>
  <si>
    <t>NET SURPLUS/(DEFICIT) LESS TWO MONTHS WORKING CAPITAL IF APPLICABLE</t>
  </si>
  <si>
    <t>N = K + M or N = K + M - L</t>
  </si>
  <si>
    <t>O = N / J</t>
  </si>
  <si>
    <t>This line item is applicable to those centers that included the prior year's calculated surplus/deficit into the current year's rates.</t>
  </si>
  <si>
    <t>Current total year-to-date Operating Expenses</t>
  </si>
  <si>
    <t>Estimated additional Operating Expenses through end of current year</t>
  </si>
  <si>
    <t>Equipment Depreciation Expenses</t>
  </si>
  <si>
    <t>Other unallowable costs charged to operating account (Unallowable FB)</t>
  </si>
  <si>
    <t>J = F + G + H - I</t>
  </si>
  <si>
    <t>L = J * (2/12)</t>
  </si>
  <si>
    <t>Totals from "SD in Aggregate"</t>
  </si>
  <si>
    <t>% to Service</t>
  </si>
  <si>
    <t>SURPLUS/(DEFICIT) TO INCLUDE IN RATES</t>
  </si>
  <si>
    <t>Are all Dollars Allocated?</t>
  </si>
  <si>
    <t>This amount should be incorporated in the rate calculations for the indicated fiscal year.  This amount is decided and placed into the cell by you.  It is based on the Net Surplus/(Deficit) calculation and an evaluation of how much of the net surplus/(deficit) you will want to apply this coming year, versus spreading out over a couple of years (See Note 11).</t>
  </si>
  <si>
    <t>SURPLUS/(DEFICIT) NOT INCLUDED IN NEXT YEAR'S RATES</t>
  </si>
  <si>
    <t>Explain reason if the full Surplus or Deficit is not included in your rates:</t>
  </si>
  <si>
    <t>Net Surplus/(Deficit) as % of Total Est. Expense</t>
  </si>
  <si>
    <t>Unallowable FB</t>
  </si>
  <si>
    <t>Surplus/Deficit to Include in Rates</t>
  </si>
  <si>
    <t>Full Name:</t>
  </si>
  <si>
    <t>Description:</t>
  </si>
  <si>
    <t>Service 7:</t>
  </si>
  <si>
    <t>Service 8:</t>
  </si>
  <si>
    <t>Service 9:</t>
  </si>
  <si>
    <t>Service 10:</t>
  </si>
  <si>
    <t>Service 11:</t>
  </si>
  <si>
    <t>Service 12:</t>
  </si>
  <si>
    <t>Service 13:</t>
  </si>
  <si>
    <t>Service 14:</t>
  </si>
  <si>
    <t>Service 15:</t>
  </si>
  <si>
    <t>Service 16:</t>
  </si>
  <si>
    <t>Service 17:</t>
  </si>
  <si>
    <t>Service 18:</t>
  </si>
  <si>
    <t>Service 19:</t>
  </si>
  <si>
    <t>Service 20:</t>
  </si>
  <si>
    <t>Service 21:</t>
  </si>
  <si>
    <t>Service 22:</t>
  </si>
  <si>
    <t>Service 23:</t>
  </si>
  <si>
    <t>Service 24:</t>
  </si>
  <si>
    <t>Service 25:</t>
  </si>
  <si>
    <t>Service 26:</t>
  </si>
  <si>
    <t>Service 27:</t>
  </si>
  <si>
    <t>Service 28:</t>
  </si>
  <si>
    <t>Service 29:</t>
  </si>
  <si>
    <t>Service 30:</t>
  </si>
  <si>
    <t>Service 31:</t>
  </si>
  <si>
    <t>Service 32:</t>
  </si>
  <si>
    <t>Service 33:</t>
  </si>
  <si>
    <t>Service 34:</t>
  </si>
  <si>
    <t>Service 35:</t>
  </si>
  <si>
    <t>Service 36:</t>
  </si>
  <si>
    <t>Service 37:</t>
  </si>
  <si>
    <t>Service 38:</t>
  </si>
  <si>
    <t>Service 39:</t>
  </si>
  <si>
    <t>Service 40:</t>
  </si>
  <si>
    <t>Service 41:</t>
  </si>
  <si>
    <t>Service 42:</t>
  </si>
  <si>
    <t>Service 43:</t>
  </si>
  <si>
    <t>Service 44:</t>
  </si>
  <si>
    <t>Service 45:</t>
  </si>
  <si>
    <t>Service 46:</t>
  </si>
  <si>
    <t>Service 47:</t>
  </si>
  <si>
    <t>Service 48:</t>
  </si>
  <si>
    <t>Service 49:</t>
  </si>
  <si>
    <t>Service 50:</t>
  </si>
  <si>
    <t>Surplus/Deficit Status</t>
  </si>
  <si>
    <t>Information fed from "SD in Aggregate"</t>
  </si>
  <si>
    <t>DESCRIPTION OF SURPLUS DEFICIT STATUS</t>
  </si>
  <si>
    <t>Three Possibilities: Deficit, Surplus less than 2 months Working Capital, and large surplus</t>
  </si>
  <si>
    <t>Complete the following tab if required by the "Description of Deficit Status" instructions</t>
  </si>
  <si>
    <t>2 Months' Working Capital Allowance</t>
  </si>
  <si>
    <t>% of Total Direct Labor Per Service</t>
  </si>
  <si>
    <t>Non-Serv/Admin Labor Per Service</t>
  </si>
  <si>
    <t>Total After Alloc.</t>
  </si>
  <si>
    <t>Less: Benefit Hours</t>
  </si>
  <si>
    <t>Sick Time Hours</t>
  </si>
  <si>
    <t>Holiday Hours</t>
  </si>
  <si>
    <t>WORKING CAPITAL AND OTHER SUBSIDY ADJUSTMENT</t>
  </si>
  <si>
    <t>If Deficit: Other Subsidy (beyond Line D, this includes year-end deficit coverage)</t>
  </si>
  <si>
    <t>This ratio is calculated to measure the relative size of any net surplus/(deficit).  Carrying forward a large surplus or deficit into the next year's rate calculations will cause substantial swings in the rates.  Using this ratio, the magnitude of the carry forward should be assessed before determining the final Surplus/(Deficit) to Carry forward to the next fiscal year.  If the full amount is not carried forward, the plan for recognizing the remaining balance should be documented in the last section of the page (Line 13) E.g., "the surplus will be folded into rates over the next 3 years".</t>
  </si>
  <si>
    <t>Other Subsidy (Next FY)</t>
  </si>
  <si>
    <t>On this worksheet, include a note indicating how this estimate was determined; a worksheet can be added to this file as needed</t>
  </si>
  <si>
    <t>This line item is applicable to centers that charge users a subsidized rate.  This is acceptable, but it means that all or a subset of users do not bear the calculated cost of providing the service.  Instead, a subsidy is provided to cover the deficit that implicitly results.  This subsidy amount or, in other words, the revenues that would have been earned if the calculated rates were charged to all users, cannot be reflected in a carry forward amount that is incorporated into the next year's rates.  A planned subsidy should be affected via a non-mandatory transfer of revenue into the operating account. Please enter the Planned Subsidy amount here, whether the transaction has already occurred, or will occur before the end of the Fiscal Year.</t>
  </si>
  <si>
    <t>Professional Conferences/Development/Training</t>
  </si>
  <si>
    <t>Other (please update to explain)</t>
  </si>
  <si>
    <t>Services:</t>
  </si>
  <si>
    <t>Unallowable Expenses</t>
  </si>
  <si>
    <t>Depreciation Expense (see note 1 below)</t>
  </si>
  <si>
    <t>Unallowable Expenses (see note 2 below)</t>
  </si>
  <si>
    <t xml:space="preserve">Note 1: </t>
  </si>
  <si>
    <t xml:space="preserve">Note 2: </t>
  </si>
  <si>
    <t>CALCULATION OF EQUIPMENT DEPRECATION EXPENSES (this section MUST agree to Financial Services - Capital Asset Accounting records)</t>
  </si>
  <si>
    <r>
      <t xml:space="preserve">(1) </t>
    </r>
    <r>
      <rPr>
        <b/>
        <sz val="8"/>
        <rFont val="Arial"/>
        <family val="2"/>
      </rPr>
      <t>Current FY Utilization:</t>
    </r>
    <r>
      <rPr>
        <sz val="8"/>
        <rFont val="Arial"/>
        <family val="2"/>
      </rPr>
      <t xml:space="preserve"> Please indicate utilization figures for the current fiscal year, including an adjustment for final utilization figures through June 30. These figures should form a basis for next year's Projected Utilization.</t>
    </r>
  </si>
  <si>
    <t>Please complete the information in the Red shaded boxes</t>
  </si>
  <si>
    <t>To reduce or eliminate the amount of increase in the next year's rate, a school or other unit may agree to cover a year-end deficit, representing a subsidy beyond that which was determined when user rates were established below the calculated rates (i.e., a planned subsidy, see note 4).  Any such additional subsidy amount should be entered here.</t>
  </si>
  <si>
    <t>If you are not carrying over the full amount of the surplus/(deficit) from the prior year, please use the red box to explain the details.</t>
  </si>
  <si>
    <t>Facility Building Name:</t>
  </si>
  <si>
    <t>Replace "Name #" description with Employee Name</t>
  </si>
  <si>
    <t>Enter hours worked per week (ex. 40.0, 37.5, 20.0)</t>
  </si>
  <si>
    <t>Completed By (Name &amp; Title):</t>
  </si>
  <si>
    <t>For each of the three questions below, click on the corresponding shaded cells to see the available options. You may enter your own data if it is not listed.</t>
  </si>
  <si>
    <t xml:space="preserve">Facility Address: </t>
  </si>
  <si>
    <t>Please list the full names and affiliations of your external customers.</t>
  </si>
  <si>
    <t>Date Completed:</t>
  </si>
  <si>
    <t>Email Address:</t>
  </si>
  <si>
    <t>Vacation and Personal Holiday Hours</t>
  </si>
  <si>
    <t>Benefit Ineligble</t>
  </si>
  <si>
    <t>% Effort on Other Recharges</t>
  </si>
  <si>
    <t>% Effort on Non-Recharges</t>
  </si>
  <si>
    <t>Current % Allocated</t>
  </si>
  <si>
    <t>Hours of Recharge Time on Service</t>
  </si>
  <si>
    <t>Total % Effort</t>
  </si>
  <si>
    <t>%  Effort from Effort Billable Hours</t>
  </si>
  <si>
    <t>Fringe Rate</t>
  </si>
  <si>
    <t>Benefit Ineligible</t>
  </si>
  <si>
    <t xml:space="preserve">Employee Type </t>
  </si>
  <si>
    <t>Benefits Eligible</t>
  </si>
  <si>
    <t>Benefits Ineligible</t>
  </si>
  <si>
    <t>NOTE: Each "Total After Alloc." figure feeds into the Summary tab.</t>
  </si>
  <si>
    <t>Acquisition Date</t>
  </si>
  <si>
    <r>
      <rPr>
        <b/>
        <i/>
        <sz val="8"/>
        <rFont val="Arial"/>
        <family val="2"/>
      </rPr>
      <t>Enter Usage Units</t>
    </r>
    <r>
      <rPr>
        <i/>
        <sz val="8"/>
        <rFont val="Arial"/>
        <family val="2"/>
      </rPr>
      <t xml:space="preserve"> (hours, units, product measures)</t>
    </r>
  </si>
  <si>
    <t>Revenue + Other Subsidy - Expenses</t>
  </si>
  <si>
    <t>hours</t>
  </si>
  <si>
    <t>Phone Number:</t>
  </si>
  <si>
    <t>Zero Benefits</t>
  </si>
  <si>
    <t>Non- Recharge Contribution</t>
  </si>
  <si>
    <t>Allowable costs included in rate calculations</t>
  </si>
  <si>
    <t>% effort</t>
  </si>
  <si>
    <t>FUND Number</t>
  </si>
  <si>
    <t>Percentage Internal Customers</t>
  </si>
  <si>
    <t>Percentage External Customers</t>
  </si>
  <si>
    <t>List of external customers</t>
  </si>
  <si>
    <t>Fund Number</t>
  </si>
  <si>
    <t>Fund(s) that Funded Equip</t>
  </si>
  <si>
    <t>Texas Tech University - Rate Calculation Worksheet</t>
  </si>
  <si>
    <t xml:space="preserve">Name of Service Center: </t>
  </si>
  <si>
    <t>Replace "Role" description with Employee Title</t>
  </si>
  <si>
    <t>Hours by Service</t>
  </si>
  <si>
    <t>Room Number(s):</t>
  </si>
  <si>
    <t>In-State Travel (7B0)</t>
  </si>
  <si>
    <t>Out-of-State Travel (7B1)</t>
  </si>
  <si>
    <t>Foreign Travel (7B2)</t>
  </si>
  <si>
    <t>All Other:</t>
  </si>
  <si>
    <t>Equipment Lease - Computing</t>
  </si>
  <si>
    <t>Equipment Lease - Other</t>
  </si>
  <si>
    <t>Rental Copier and Related Charges</t>
  </si>
  <si>
    <t>Space Lease/Rental</t>
  </si>
  <si>
    <t>If your service center's customers include federal sponsored projects, the allowability of the costs must adhere to Uniform Guidance and TTU OP 65.08. Unallowable costs can never be included in the calculated rate charged to internal users or included in pass through costs to internal users. It is recommended that unallowable costs be allocated to non-recharge accounts; however, if an unallowable cost is charged to a service center fund, the cost must be covered by the rate charged to external users or by a department/division subsidy. Service Center operations must demonstrate that they have fully covered unallowable costs, as unallowable costs cannot be included in any surplus/deficit that is factored into the next year's rate calculation.</t>
  </si>
  <si>
    <t>Depreciation expense is only allowable if the associated equipment used by the service center was purchased on designated equipment purchase fund (17A/17B).  Depreciation expense is based on University depreciation policy and must agree to the information within the University's Property Management System. Please contact Accounting Services for additional information.</t>
  </si>
  <si>
    <t>Travel:</t>
  </si>
  <si>
    <t>Business Meals/Social Activities</t>
  </si>
  <si>
    <t>Interest Costs for Internal Loans</t>
  </si>
  <si>
    <t>Advertising</t>
  </si>
  <si>
    <t>Autos/Transportation for Personal Use</t>
  </si>
  <si>
    <t>Fines/Penalties</t>
  </si>
  <si>
    <t>Housing/Personal Living Expenses</t>
  </si>
  <si>
    <t>Institutional Donations</t>
  </si>
  <si>
    <t>Memberships</t>
  </si>
  <si>
    <t>Gifts to Employees</t>
  </si>
  <si>
    <t>Pension Costs</t>
  </si>
  <si>
    <t>Trustee Expenses</t>
  </si>
  <si>
    <t>GEMS Card Charges</t>
  </si>
  <si>
    <t>GEMS Bank Service Charges</t>
  </si>
  <si>
    <t>Miscellaneous Charges</t>
  </si>
  <si>
    <t>Rentals and Leases (7G0):</t>
  </si>
  <si>
    <t>Capital Outlay (7J0):</t>
  </si>
  <si>
    <t>Subsidies transferred to the Service Center (year-to-date)</t>
  </si>
  <si>
    <t xml:space="preserve">Federal cost accounting standards require service centers to determine their surplus or deficit position on an ANNUAL BASIS and to incorporate the appropriate carry forward amount (+ or -) into the next year's rate calculations.  This practice ensures that the center achieves no more than a break-even status over time ("profits" cannot be accumulated).  </t>
  </si>
  <si>
    <t>ALL USER REVENUES associated with a service center must be captured in the center's account(s) to be associated with the related expenditures. On this worksheet, include a note indicating the date through which ytd revenue is measured.</t>
  </si>
  <si>
    <t>ALL OPERATING EXPENDITURES associated with a service center must be captured in the center's account(s) to be associated with the related revenues.</t>
  </si>
  <si>
    <t>This line item is only applicable to centers that involve of depreciating capital equipment (or other items determined to be treated as if they were capital) AND for which user rates include all or some subset of the associated depreciation expense.  In these cases, the center's operating account (17AXXX) is charged for depreciation expense and the equipment purchase account (17BXXX) is credited.  The equipment purchase account should be the source for all capital (or like) purchases.  If the center's operating account has not yet been charged as of the date this calculation is prepared, enter the appropriate amount here.</t>
  </si>
  <si>
    <t xml:space="preserve">Internal TTU Users </t>
  </si>
  <si>
    <t>Internal TTU Users (2)</t>
  </si>
  <si>
    <r>
      <t xml:space="preserve">(2) </t>
    </r>
    <r>
      <rPr>
        <b/>
        <sz val="8"/>
        <rFont val="Arial"/>
        <family val="2"/>
      </rPr>
      <t xml:space="preserve">TTU Users: </t>
    </r>
    <r>
      <rPr>
        <sz val="8"/>
        <rFont val="Arial"/>
        <family val="2"/>
      </rPr>
      <t>the Established Billing rate for Internal Users must be less than or equal to the Calculated Billing Rate.   </t>
    </r>
  </si>
  <si>
    <t>Internal TTU Users</t>
  </si>
  <si>
    <t>Service Centers must adhere to the above established Billing Rates for the designated fiscal year after the rates are approved by Accounting Services. Services can be offered in a bundled package based on these established rates, but the bundled package must agree to the aggregate individual rates calculated above. Deviation from the above practice should be discussed with Accounting Services prior to offering the services.</t>
  </si>
  <si>
    <r>
      <t xml:space="preserve">(3) </t>
    </r>
    <r>
      <rPr>
        <b/>
        <sz val="8"/>
        <rFont val="Arial"/>
        <family val="2"/>
      </rPr>
      <t xml:space="preserve">External Users: </t>
    </r>
    <r>
      <rPr>
        <sz val="8"/>
        <rFont val="Arial"/>
        <family val="2"/>
      </rPr>
      <t xml:space="preserve">If you have significant sales from external users, contact Accounting Services for tax consideration. The established rate should be based on market competitive pricing if there are commercial suppliers providing similar goods or services in the area. The external rate may be greater than the calculated rate, include the F&amp;A costs, and may include a reasonable additional fee in excess of the cost of the service. </t>
    </r>
  </si>
  <si>
    <t>Please enter a short name for each service after the colon.</t>
  </si>
  <si>
    <t>Please enter the full name of each service after the colon.</t>
  </si>
  <si>
    <t>Please enter a description of each service after the colon.</t>
  </si>
  <si>
    <t>Total Hours Per Year (Reflects Appointment)</t>
  </si>
  <si>
    <r>
      <rPr>
        <b/>
        <i/>
        <sz val="8"/>
        <rFont val="Arial"/>
        <family val="2"/>
      </rPr>
      <t xml:space="preserve">% </t>
    </r>
    <r>
      <rPr>
        <sz val="8"/>
        <rFont val="Arial"/>
        <family val="2"/>
      </rPr>
      <t>Effort Provided to this Service/Recharge Center</t>
    </r>
  </si>
  <si>
    <t>Interest Costs for Cash Overdrafts (7K?)</t>
  </si>
  <si>
    <t>Tuition and Fee Waivers (7P2)</t>
  </si>
  <si>
    <t>Overtime Pay</t>
  </si>
  <si>
    <t>Cell phone allowance</t>
  </si>
  <si>
    <t xml:space="preserve">   FB OASI MEDH Matching</t>
  </si>
  <si>
    <t xml:space="preserve">   FB Workers Compensation Insurance</t>
  </si>
  <si>
    <t xml:space="preserve">   FB Health Matching</t>
  </si>
  <si>
    <t xml:space="preserve">   FB TRS Matching</t>
  </si>
  <si>
    <t xml:space="preserve">   FB Lump Sum Vacation Pool</t>
  </si>
  <si>
    <t xml:space="preserve">   FB Retiree Insurance Pool</t>
  </si>
  <si>
    <t xml:space="preserve">   Longevity</t>
  </si>
  <si>
    <t>Total current year Estimated Revenue + Fund Balance</t>
  </si>
  <si>
    <t>Estimated Total Allowable Current Year Expenses + Depreciation Move</t>
  </si>
  <si>
    <t>High End</t>
  </si>
  <si>
    <t>Low End</t>
  </si>
  <si>
    <t>Federal cost accounting standards prohibit the inclusion of the costs of a dependent tuition benefit program in user rates or surplus/deficit calculations.</t>
  </si>
  <si>
    <r>
      <t xml:space="preserve">Federal cost accounting standards (GAAP) permit a </t>
    </r>
    <r>
      <rPr>
        <b/>
        <sz val="8"/>
        <rFont val="Arial"/>
        <family val="2"/>
      </rPr>
      <t>surplus</t>
    </r>
    <r>
      <rPr>
        <sz val="8"/>
        <rFont val="Arial"/>
        <family val="2"/>
      </rPr>
      <t xml:space="preserve"> in the amount of approximately 2 months of operating expenses (working capital) to be retained in the operating account without having to be carried forward into the next year's rate calculations.  </t>
    </r>
  </si>
  <si>
    <t>TBD</t>
  </si>
  <si>
    <t>Supplies:</t>
  </si>
  <si>
    <t>Permanent Tag Number</t>
  </si>
  <si>
    <t>Origination Tag Number</t>
  </si>
  <si>
    <t>Titled To</t>
  </si>
  <si>
    <t>Asset Description</t>
  </si>
  <si>
    <t>Original Capitalized Amount</t>
  </si>
  <si>
    <t>Capitalization Date</t>
  </si>
  <si>
    <t>Commodity</t>
  </si>
  <si>
    <t>Commodity Description</t>
  </si>
  <si>
    <t>Method of Acquistion Description</t>
  </si>
  <si>
    <t>Capitalization Asset Account</t>
  </si>
  <si>
    <t>Capitalization Fund</t>
  </si>
  <si>
    <t>Capitalization Accumulated Description Account</t>
  </si>
  <si>
    <t>Location</t>
  </si>
  <si>
    <t>Location Description</t>
  </si>
  <si>
    <t>Organization Code</t>
  </si>
  <si>
    <t>Organization Description</t>
  </si>
  <si>
    <t>Acquistion Date</t>
  </si>
  <si>
    <t>Actual Useful Life Years</t>
  </si>
  <si>
    <t>Funding Amount</t>
  </si>
  <si>
    <t>Total Depreciation Amount</t>
  </si>
  <si>
    <t>FY16 Depr Total</t>
  </si>
  <si>
    <t>FY17 Depr Total</t>
  </si>
  <si>
    <t>Funding Source</t>
  </si>
  <si>
    <t>Funding Source Description</t>
  </si>
  <si>
    <t>Funding Source Account Description</t>
  </si>
  <si>
    <t>Program</t>
  </si>
  <si>
    <t>Program Description</t>
  </si>
  <si>
    <t>Total(Funded Amount)</t>
  </si>
  <si>
    <t>Total(FUNDING_AMOUNT)</t>
  </si>
  <si>
    <t>Total(Dep Amount)</t>
  </si>
  <si>
    <t>Total(FY15 Depr Funded)</t>
  </si>
  <si>
    <t>Total(FY16 Depr Funded)</t>
  </si>
  <si>
    <t>Years of Useful Life Remaining after FY17</t>
  </si>
  <si>
    <t xml:space="preserve">Service 1: </t>
  </si>
  <si>
    <t>Service 2:</t>
  </si>
  <si>
    <t xml:space="preserve">Service 3: </t>
  </si>
  <si>
    <t xml:space="preserve">Service 4: </t>
  </si>
  <si>
    <t xml:space="preserve">Service 5: </t>
  </si>
  <si>
    <t xml:space="preserve">Service 6: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</si>
</sst>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 numFmtId="166" formatCode="_(* #,##0_);_(* \(#,##0\);_(* &quot;-&quot;??_);_(@_)"/>
    <numFmt numFmtId="167" formatCode="00000"/>
    <numFmt numFmtId="168" formatCode="&quot;$&quot;#,##0.00"/>
    <numFmt numFmtId="169" formatCode="m/d/yyyy;@"/>
    <numFmt numFmtId="170" formatCode="#,##0.0"/>
    <numFmt numFmtId="171" formatCode="#,##0.00;\(#,##0.00\)"/>
  </numFmts>
  <fonts count="34" x14ac:knownFonts="1">
    <font>
      <sz val="10"/>
      <name val="Arial"/>
    </font>
    <font>
      <sz val="10"/>
      <name val="Arial"/>
      <family val="2"/>
    </font>
    <font>
      <sz val="8"/>
      <name val="Arial"/>
      <family val="2"/>
    </font>
    <font>
      <b/>
      <sz val="8"/>
      <name val="Arial"/>
      <family val="2"/>
    </font>
    <font>
      <i/>
      <sz val="8"/>
      <name val="Arial"/>
      <family val="2"/>
    </font>
    <font>
      <b/>
      <u/>
      <sz val="8"/>
      <name val="Arial"/>
      <family val="2"/>
    </font>
    <font>
      <u/>
      <sz val="8"/>
      <name val="Arial"/>
      <family val="2"/>
    </font>
    <font>
      <b/>
      <i/>
      <sz val="8"/>
      <name val="Arial"/>
      <family val="2"/>
    </font>
    <font>
      <sz val="8"/>
      <color indexed="10"/>
      <name val="Arial"/>
      <family val="2"/>
    </font>
    <font>
      <sz val="10"/>
      <name val="Arial"/>
      <family val="2"/>
    </font>
    <font>
      <sz val="10"/>
      <name val="Arial"/>
      <family val="2"/>
    </font>
    <font>
      <sz val="10"/>
      <name val="Arial"/>
      <family val="2"/>
    </font>
    <font>
      <b/>
      <sz val="10"/>
      <name val="Arial"/>
      <family val="2"/>
    </font>
    <font>
      <sz val="10"/>
      <name val="Arial"/>
      <family val="2"/>
    </font>
    <font>
      <b/>
      <sz val="8"/>
      <color rgb="FFFF0000"/>
      <name val="Arial"/>
      <family val="2"/>
    </font>
    <font>
      <u/>
      <sz val="10"/>
      <color theme="10"/>
      <name val="Arial"/>
      <family val="2"/>
    </font>
    <font>
      <u/>
      <sz val="10"/>
      <color theme="11"/>
      <name val="Arial"/>
      <family val="2"/>
    </font>
    <font>
      <sz val="8"/>
      <color theme="1"/>
      <name val="Arial"/>
      <family val="2"/>
    </font>
    <font>
      <sz val="8"/>
      <color rgb="FFFF0000"/>
      <name val="Arial"/>
      <family val="2"/>
    </font>
    <font>
      <b/>
      <sz val="9"/>
      <color indexed="81"/>
      <name val="Arial"/>
      <family val="2"/>
    </font>
    <font>
      <b/>
      <sz val="10"/>
      <color rgb="FF0000FF"/>
      <name val="Arial"/>
      <family val="2"/>
    </font>
    <font>
      <i/>
      <sz val="8"/>
      <color indexed="12"/>
      <name val="Arial"/>
      <family val="2"/>
    </font>
    <font>
      <i/>
      <u/>
      <sz val="8"/>
      <color indexed="12"/>
      <name val="Arial"/>
      <family val="2"/>
    </font>
    <font>
      <b/>
      <sz val="8"/>
      <color indexed="81"/>
      <name val="Tahoma"/>
      <family val="2"/>
    </font>
    <font>
      <b/>
      <sz val="12"/>
      <name val="Arial"/>
      <family val="2"/>
    </font>
    <font>
      <sz val="9"/>
      <color indexed="81"/>
      <name val="Tahoma"/>
      <family val="2"/>
    </font>
    <font>
      <b/>
      <sz val="9"/>
      <color indexed="81"/>
      <name val="Tahoma"/>
      <family val="2"/>
    </font>
    <font>
      <b/>
      <i/>
      <sz val="8"/>
      <color rgb="FFFF0000"/>
      <name val="Arial"/>
      <family val="2"/>
    </font>
    <font>
      <u/>
      <sz val="10"/>
      <color theme="10"/>
      <name val="Arial"/>
      <family val="2"/>
    </font>
    <font>
      <b/>
      <i/>
      <sz val="8"/>
      <color theme="1"/>
      <name val="Arial"/>
      <family val="2"/>
    </font>
    <font>
      <sz val="10"/>
      <color rgb="FF454545"/>
      <name val="Arial"/>
      <family val="2"/>
    </font>
    <font>
      <sz val="8"/>
      <color rgb="FF454545"/>
      <name val="Arial"/>
      <family val="2"/>
    </font>
    <font>
      <b/>
      <i/>
      <sz val="10"/>
      <name val="Arial"/>
      <family val="2"/>
    </font>
    <font>
      <i/>
      <sz val="10"/>
      <name val="Arial"/>
      <family val="2"/>
    </font>
  </fonts>
  <fills count="15">
    <fill>
      <patternFill patternType="none"/>
    </fill>
    <fill>
      <patternFill patternType="gray125"/>
    </fill>
    <fill>
      <patternFill patternType="gray0625"/>
    </fill>
    <fill>
      <patternFill patternType="solid">
        <fgColor indexed="22"/>
        <bgColor indexed="64"/>
      </patternFill>
    </fill>
    <fill>
      <patternFill patternType="gray0625">
        <bgColor indexed="9"/>
      </patternFill>
    </fill>
    <fill>
      <patternFill patternType="solid">
        <fgColor rgb="FFFFFF99"/>
        <bgColor indexed="64"/>
      </patternFill>
    </fill>
    <fill>
      <patternFill patternType="solid">
        <fgColor theme="0" tint="-4.9989318521683403E-2"/>
        <bgColor indexed="64"/>
      </patternFill>
    </fill>
    <fill>
      <patternFill patternType="solid">
        <fgColor rgb="FFC0C0C0"/>
        <bgColor rgb="FF000000"/>
      </patternFill>
    </fill>
    <fill>
      <patternFill patternType="solid">
        <fgColor rgb="FFF2F2F2"/>
        <bgColor rgb="FF000000"/>
      </patternFill>
    </fill>
    <fill>
      <patternFill patternType="solid">
        <fgColor rgb="FFFFFFCC"/>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FF00"/>
        <bgColor indexed="64"/>
      </patternFill>
    </fill>
    <fill>
      <patternFill patternType="solid">
        <fgColor theme="5" tint="0.79998168889431442"/>
        <bgColor rgb="FFCCFFCC"/>
      </patternFill>
    </fill>
    <fill>
      <patternFill patternType="solid">
        <fgColor theme="0" tint="-0.14999847407452621"/>
        <bgColor indexed="64"/>
      </patternFill>
    </fill>
  </fills>
  <borders count="112">
    <border>
      <left/>
      <right/>
      <top/>
      <bottom/>
      <diagonal/>
    </border>
    <border>
      <left style="thin">
        <color indexed="22"/>
      </left>
      <right style="thin">
        <color indexed="22"/>
      </right>
      <top style="thin">
        <color indexed="22"/>
      </top>
      <bottom style="thin">
        <color indexed="22"/>
      </bottom>
      <diagonal/>
    </border>
    <border>
      <left/>
      <right/>
      <top/>
      <bottom style="medium">
        <color auto="1"/>
      </bottom>
      <diagonal/>
    </border>
    <border>
      <left/>
      <right/>
      <top style="thin">
        <color auto="1"/>
      </top>
      <bottom/>
      <diagonal/>
    </border>
    <border>
      <left/>
      <right/>
      <top style="dashDot">
        <color auto="1"/>
      </top>
      <bottom/>
      <diagonal/>
    </border>
    <border>
      <left/>
      <right/>
      <top style="medium">
        <color auto="1"/>
      </top>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right style="thin">
        <color indexed="22"/>
      </right>
      <top/>
      <bottom/>
      <diagonal/>
    </border>
    <border>
      <left style="thin">
        <color indexed="22"/>
      </left>
      <right style="thin">
        <color indexed="22"/>
      </right>
      <top style="thin">
        <color auto="1"/>
      </top>
      <bottom style="thin">
        <color auto="1"/>
      </bottom>
      <diagonal/>
    </border>
    <border>
      <left style="thin">
        <color indexed="22"/>
      </left>
      <right style="thin">
        <color indexed="22"/>
      </right>
      <top/>
      <bottom style="thin">
        <color indexed="22"/>
      </bottom>
      <diagonal/>
    </border>
    <border>
      <left style="thin">
        <color indexed="22"/>
      </left>
      <right style="thin">
        <color indexed="22"/>
      </right>
      <top style="thin">
        <color auto="1"/>
      </top>
      <bottom style="double">
        <color auto="1"/>
      </bottom>
      <diagonal/>
    </border>
    <border>
      <left style="thin">
        <color indexed="22"/>
      </left>
      <right style="thin">
        <color indexed="22"/>
      </right>
      <top style="thin">
        <color auto="1"/>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auto="1"/>
      </bottom>
      <diagonal/>
    </border>
    <border>
      <left/>
      <right/>
      <top style="thin">
        <color auto="1"/>
      </top>
      <bottom style="thin">
        <color auto="1"/>
      </bottom>
      <diagonal/>
    </border>
    <border>
      <left/>
      <right/>
      <top style="thin">
        <color auto="1"/>
      </top>
      <bottom style="double">
        <color auto="1"/>
      </bottom>
      <diagonal/>
    </border>
    <border>
      <left style="thin">
        <color auto="1"/>
      </left>
      <right style="thin">
        <color auto="1"/>
      </right>
      <top style="medium">
        <color auto="1"/>
      </top>
      <bottom/>
      <diagonal/>
    </border>
    <border>
      <left style="thin">
        <color auto="1"/>
      </left>
      <right style="thin">
        <color auto="1"/>
      </right>
      <top style="thin">
        <color indexed="22"/>
      </top>
      <bottom style="thin">
        <color indexed="22"/>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22"/>
      </left>
      <right/>
      <top/>
      <bottom/>
      <diagonal/>
    </border>
    <border>
      <left style="thin">
        <color indexed="22"/>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indexed="22"/>
      </right>
      <top style="thin">
        <color indexed="22"/>
      </top>
      <bottom/>
      <diagonal/>
    </border>
    <border>
      <left/>
      <right style="thin">
        <color indexed="22"/>
      </right>
      <top style="thin">
        <color auto="1"/>
      </top>
      <bottom style="thin">
        <color indexed="22"/>
      </bottom>
      <diagonal/>
    </border>
    <border>
      <left style="thin">
        <color indexed="22"/>
      </left>
      <right/>
      <top style="thin">
        <color indexed="22"/>
      </top>
      <bottom/>
      <diagonal/>
    </border>
    <border>
      <left style="thin">
        <color indexed="22"/>
      </left>
      <right/>
      <top style="thin">
        <color auto="1"/>
      </top>
      <bottom style="thin">
        <color indexed="22"/>
      </bottom>
      <diagonal/>
    </border>
    <border>
      <left style="thin">
        <color theme="0" tint="-0.24994659260841701"/>
      </left>
      <right style="thin">
        <color indexed="22"/>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auto="1"/>
      </bottom>
      <diagonal/>
    </border>
    <border>
      <left/>
      <right style="thin">
        <color theme="0" tint="-0.249977111117893"/>
      </right>
      <top style="thin">
        <color theme="0" tint="-0.249977111117893"/>
      </top>
      <bottom style="thin">
        <color auto="1"/>
      </bottom>
      <diagonal/>
    </border>
    <border>
      <left/>
      <right/>
      <top/>
      <bottom style="thin">
        <color theme="0" tint="-0.249977111117893"/>
      </bottom>
      <diagonal/>
    </border>
    <border>
      <left/>
      <right/>
      <top style="thin">
        <color auto="1"/>
      </top>
      <bottom style="thin">
        <color theme="0" tint="-0.249977111117893"/>
      </bottom>
      <diagonal/>
    </border>
    <border>
      <left/>
      <right/>
      <top style="thin">
        <color theme="0" tint="-0.249977111117893"/>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auto="1"/>
      </bottom>
      <diagonal/>
    </border>
    <border>
      <left/>
      <right style="thin">
        <color rgb="FFBFBFBF"/>
      </right>
      <top style="thin">
        <color rgb="FFBFBFBF"/>
      </top>
      <bottom style="thin">
        <color rgb="FFBFBFBF"/>
      </bottom>
      <diagonal/>
    </border>
    <border>
      <left/>
      <right/>
      <top/>
      <bottom style="thin">
        <color rgb="FFBFBFBF"/>
      </bottom>
      <diagonal/>
    </border>
    <border>
      <left/>
      <right/>
      <top style="thin">
        <color auto="1"/>
      </top>
      <bottom style="thin">
        <color rgb="FFBFBFBF"/>
      </bottom>
      <diagonal/>
    </border>
    <border>
      <left/>
      <right/>
      <top style="thin">
        <color theme="0" tint="-0.249977111117893"/>
      </top>
      <bottom style="thin">
        <color auto="1"/>
      </bottom>
      <diagonal/>
    </border>
    <border>
      <left/>
      <right style="thin">
        <color rgb="FFBFBFBF"/>
      </right>
      <top style="thin">
        <color theme="0" tint="-0.249977111117893"/>
      </top>
      <bottom style="thin">
        <color theme="0" tint="-0.249977111117893"/>
      </bottom>
      <diagonal/>
    </border>
    <border>
      <left/>
      <right/>
      <top style="thin">
        <color indexed="22"/>
      </top>
      <bottom style="thin">
        <color indexed="22"/>
      </bottom>
      <diagonal/>
    </border>
    <border>
      <left/>
      <right style="thin">
        <color rgb="FF000000"/>
      </right>
      <top style="thin">
        <color auto="1"/>
      </top>
      <bottom style="thin">
        <color auto="1"/>
      </bottom>
      <diagonal/>
    </border>
    <border>
      <left/>
      <right style="thin">
        <color rgb="FF000000"/>
      </right>
      <top style="thin">
        <color auto="1"/>
      </top>
      <bottom/>
      <diagonal/>
    </border>
    <border>
      <left style="thin">
        <color auto="1"/>
      </left>
      <right/>
      <top/>
      <bottom style="thin">
        <color rgb="FF000000"/>
      </bottom>
      <diagonal/>
    </border>
    <border>
      <left/>
      <right style="thin">
        <color rgb="FF000000"/>
      </right>
      <top/>
      <bottom style="thin">
        <color auto="1"/>
      </bottom>
      <diagonal/>
    </border>
    <border>
      <left/>
      <right style="thin">
        <color auto="1"/>
      </right>
      <top/>
      <bottom style="thin">
        <color rgb="FF000000"/>
      </bottom>
      <diagonal/>
    </border>
    <border>
      <left style="thin">
        <color rgb="FF000000"/>
      </left>
      <right/>
      <top style="thin">
        <color auto="1"/>
      </top>
      <bottom/>
      <diagonal/>
    </border>
    <border>
      <left style="thin">
        <color rgb="FF000000"/>
      </left>
      <right/>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right style="thin">
        <color indexed="22"/>
      </right>
      <top/>
      <bottom style="thin">
        <color indexed="22"/>
      </bottom>
      <diagonal/>
    </border>
    <border>
      <left style="thin">
        <color indexed="22"/>
      </left>
      <right/>
      <top/>
      <bottom style="thin">
        <color indexed="22"/>
      </bottom>
      <diagonal/>
    </border>
    <border>
      <left style="thin">
        <color theme="0" tint="-0.249977111117893"/>
      </left>
      <right style="thin">
        <color theme="0" tint="-0.249977111117893"/>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rgb="FFBFBFBF"/>
      </right>
      <top/>
      <bottom/>
      <diagonal/>
    </border>
    <border>
      <left/>
      <right style="thin">
        <color rgb="FFBFBFBF"/>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style="thin">
        <color rgb="FFBFBFBF"/>
      </left>
      <right/>
      <top style="thin">
        <color rgb="FFBFBFBF"/>
      </top>
      <bottom style="thin">
        <color rgb="FFBFBFBF"/>
      </bottom>
      <diagonal/>
    </border>
    <border>
      <left style="thin">
        <color rgb="FFBFBFBF"/>
      </left>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indexed="64"/>
      </top>
      <bottom style="thin">
        <color indexed="64"/>
      </bottom>
      <diagonal/>
    </border>
    <border>
      <left/>
      <right style="thin">
        <color indexed="64"/>
      </right>
      <top style="thin">
        <color indexed="64"/>
      </top>
      <bottom style="thin">
        <color indexed="64"/>
      </bottom>
      <diagonal/>
    </border>
    <border>
      <left style="medium">
        <color rgb="FFE2E2E2"/>
      </left>
      <right style="medium">
        <color rgb="FFE2E2E2"/>
      </right>
      <top style="medium">
        <color rgb="FFE2E2E2"/>
      </top>
      <bottom style="medium">
        <color rgb="FFE2E2E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s>
  <cellStyleXfs count="751">
    <xf numFmtId="0" fontId="0" fillId="0" borderId="0"/>
    <xf numFmtId="43" fontId="1"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0" fontId="10" fillId="0" borderId="0"/>
    <xf numFmtId="0" fontId="1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alignment vertical="top"/>
      <protection locked="0"/>
    </xf>
  </cellStyleXfs>
  <cellXfs count="630">
    <xf numFmtId="0" fontId="0" fillId="0" borderId="0" xfId="0"/>
    <xf numFmtId="0" fontId="2" fillId="0" borderId="1" xfId="0" applyFont="1" applyBorder="1"/>
    <xf numFmtId="0" fontId="4" fillId="0" borderId="0" xfId="0" applyFont="1"/>
    <xf numFmtId="40" fontId="2" fillId="0" borderId="0" xfId="0" applyNumberFormat="1" applyFont="1"/>
    <xf numFmtId="40" fontId="2" fillId="0" borderId="4" xfId="0" applyNumberFormat="1" applyFont="1" applyBorder="1"/>
    <xf numFmtId="0" fontId="2" fillId="0" borderId="0" xfId="0" applyFont="1" applyFill="1" applyBorder="1"/>
    <xf numFmtId="0" fontId="2" fillId="0" borderId="0" xfId="0" applyFont="1" applyAlignment="1">
      <alignment horizontal="left"/>
    </xf>
    <xf numFmtId="0" fontId="3" fillId="0" borderId="0" xfId="0" applyFont="1"/>
    <xf numFmtId="0" fontId="2" fillId="0" borderId="0" xfId="0" applyFont="1" applyBorder="1"/>
    <xf numFmtId="44" fontId="2" fillId="0" borderId="0" xfId="0" applyNumberFormat="1" applyFont="1"/>
    <xf numFmtId="0" fontId="5" fillId="0" borderId="0" xfId="0" applyFont="1"/>
    <xf numFmtId="44" fontId="2" fillId="0" borderId="0" xfId="0" applyNumberFormat="1" applyFont="1" applyBorder="1"/>
    <xf numFmtId="44" fontId="2" fillId="0" borderId="0" xfId="0" applyNumberFormat="1" applyFont="1" applyFill="1" applyBorder="1"/>
    <xf numFmtId="0" fontId="3" fillId="0" borderId="1" xfId="0" applyFont="1" applyBorder="1"/>
    <xf numFmtId="42" fontId="2" fillId="0" borderId="7" xfId="0" applyNumberFormat="1" applyFont="1" applyBorder="1"/>
    <xf numFmtId="40" fontId="2" fillId="0" borderId="12" xfId="0" applyNumberFormat="1" applyFont="1" applyBorder="1"/>
    <xf numFmtId="40" fontId="2" fillId="0" borderId="6" xfId="0" applyNumberFormat="1" applyFont="1" applyBorder="1"/>
    <xf numFmtId="0" fontId="2" fillId="0" borderId="4" xfId="0" applyFont="1" applyBorder="1"/>
    <xf numFmtId="42" fontId="2" fillId="0" borderId="0" xfId="0" applyNumberFormat="1" applyFont="1"/>
    <xf numFmtId="42" fontId="2" fillId="0" borderId="3" xfId="0" applyNumberFormat="1" applyFont="1" applyBorder="1"/>
    <xf numFmtId="42" fontId="2" fillId="0" borderId="0" xfId="0" applyNumberFormat="1" applyFont="1" applyBorder="1"/>
    <xf numFmtId="44" fontId="2" fillId="0" borderId="17" xfId="0" applyNumberFormat="1" applyFont="1" applyBorder="1"/>
    <xf numFmtId="0" fontId="2" fillId="0" borderId="10" xfId="0" applyFont="1" applyBorder="1"/>
    <xf numFmtId="38" fontId="2" fillId="0" borderId="0" xfId="0" applyNumberFormat="1" applyFont="1" applyBorder="1"/>
    <xf numFmtId="164" fontId="2" fillId="0" borderId="0" xfId="0" applyNumberFormat="1" applyFont="1" applyBorder="1"/>
    <xf numFmtId="0" fontId="2" fillId="0" borderId="7" xfId="0" applyFont="1" applyBorder="1"/>
    <xf numFmtId="0" fontId="4" fillId="0" borderId="0" xfId="0" applyFont="1" applyBorder="1"/>
    <xf numFmtId="44" fontId="2" fillId="0" borderId="1" xfId="0" applyNumberFormat="1" applyFont="1" applyFill="1" applyBorder="1"/>
    <xf numFmtId="44" fontId="2" fillId="0" borderId="1" xfId="0" applyNumberFormat="1" applyFont="1" applyBorder="1"/>
    <xf numFmtId="0" fontId="3" fillId="0" borderId="6" xfId="0" applyFont="1" applyBorder="1"/>
    <xf numFmtId="44" fontId="2" fillId="0" borderId="9" xfId="0" applyNumberFormat="1" applyFont="1" applyBorder="1"/>
    <xf numFmtId="0" fontId="6" fillId="0" borderId="0" xfId="0" applyFont="1" applyAlignment="1">
      <alignment horizontal="center"/>
    </xf>
    <xf numFmtId="49" fontId="5" fillId="0" borderId="0" xfId="0" applyNumberFormat="1" applyFont="1" applyFill="1" applyBorder="1" applyAlignment="1">
      <alignment horizontal="left"/>
    </xf>
    <xf numFmtId="44" fontId="2" fillId="0" borderId="10" xfId="0" applyNumberFormat="1" applyFont="1" applyBorder="1"/>
    <xf numFmtId="40" fontId="2" fillId="0" borderId="0" xfId="0" applyNumberFormat="1" applyFont="1" applyBorder="1"/>
    <xf numFmtId="0" fontId="3" fillId="0" borderId="0" xfId="0" applyFont="1" applyFill="1"/>
    <xf numFmtId="0" fontId="2" fillId="0" borderId="0" xfId="0" applyFont="1" applyFill="1"/>
    <xf numFmtId="0" fontId="0" fillId="0" borderId="0" xfId="0" applyFill="1" applyBorder="1" applyAlignment="1">
      <alignment wrapText="1"/>
    </xf>
    <xf numFmtId="9" fontId="4" fillId="0" borderId="7" xfId="29" applyFont="1" applyBorder="1"/>
    <xf numFmtId="0" fontId="12" fillId="0" borderId="0" xfId="0" applyFont="1"/>
    <xf numFmtId="0" fontId="0" fillId="0" borderId="0" xfId="0" applyFill="1"/>
    <xf numFmtId="0" fontId="2" fillId="0" borderId="0" xfId="0" applyFont="1"/>
    <xf numFmtId="9" fontId="2" fillId="0" borderId="1" xfId="0" applyNumberFormat="1" applyFont="1" applyFill="1" applyBorder="1"/>
    <xf numFmtId="0" fontId="18" fillId="0" borderId="0" xfId="0" applyFont="1" applyFill="1"/>
    <xf numFmtId="3" fontId="17" fillId="0" borderId="7" xfId="0" applyNumberFormat="1" applyFont="1" applyFill="1" applyBorder="1"/>
    <xf numFmtId="3" fontId="2" fillId="0" borderId="7" xfId="0" applyNumberFormat="1" applyFont="1" applyFill="1" applyBorder="1"/>
    <xf numFmtId="0" fontId="2" fillId="0" borderId="0" xfId="0" applyFont="1" applyAlignment="1">
      <alignment vertical="top"/>
    </xf>
    <xf numFmtId="49" fontId="2" fillId="0" borderId="0" xfId="0" applyNumberFormat="1" applyFont="1" applyBorder="1"/>
    <xf numFmtId="14" fontId="2" fillId="0" borderId="0" xfId="0" applyNumberFormat="1" applyFont="1" applyBorder="1" applyAlignment="1">
      <alignment horizontal="center"/>
    </xf>
    <xf numFmtId="49" fontId="2" fillId="0" borderId="0" xfId="0" applyNumberFormat="1" applyFont="1" applyBorder="1" applyAlignment="1">
      <alignment horizontal="center"/>
    </xf>
    <xf numFmtId="1" fontId="2" fillId="0" borderId="0" xfId="0" applyNumberFormat="1" applyFont="1" applyBorder="1" applyAlignment="1">
      <alignment horizontal="center"/>
    </xf>
    <xf numFmtId="165" fontId="2" fillId="0" borderId="0" xfId="0" applyNumberFormat="1" applyFont="1" applyBorder="1"/>
    <xf numFmtId="0" fontId="3" fillId="0" borderId="0" xfId="0" applyFont="1" applyBorder="1"/>
    <xf numFmtId="0" fontId="3" fillId="0" borderId="0" xfId="0" applyFont="1" applyAlignment="1">
      <alignment horizontal="right"/>
    </xf>
    <xf numFmtId="9" fontId="2" fillId="0" borderId="1" xfId="0" applyNumberFormat="1" applyFont="1" applyBorder="1"/>
    <xf numFmtId="0" fontId="2" fillId="0" borderId="0" xfId="0" applyFont="1" applyFill="1" applyAlignment="1">
      <alignment horizontal="center"/>
    </xf>
    <xf numFmtId="0" fontId="2" fillId="0" borderId="0" xfId="0" applyFont="1" applyAlignment="1">
      <alignment wrapText="1"/>
    </xf>
    <xf numFmtId="0" fontId="3" fillId="0" borderId="0" xfId="0" applyFont="1" applyBorder="1" applyAlignment="1">
      <alignment horizontal="center" wrapText="1"/>
    </xf>
    <xf numFmtId="4" fontId="3" fillId="0" borderId="0" xfId="0" applyNumberFormat="1" applyFont="1" applyBorder="1" applyAlignment="1">
      <alignment horizontal="center" wrapText="1"/>
    </xf>
    <xf numFmtId="0" fontId="2" fillId="0" borderId="31" xfId="0" applyFont="1" applyBorder="1"/>
    <xf numFmtId="0" fontId="5" fillId="0" borderId="0" xfId="0" applyFont="1" applyBorder="1"/>
    <xf numFmtId="40" fontId="2" fillId="0" borderId="30" xfId="0" applyNumberFormat="1" applyFont="1" applyBorder="1"/>
    <xf numFmtId="0" fontId="2" fillId="0" borderId="32" xfId="0" applyFont="1" applyBorder="1" applyAlignment="1">
      <alignment horizontal="left"/>
    </xf>
    <xf numFmtId="0" fontId="14" fillId="0" borderId="0" xfId="0" applyFont="1" applyAlignment="1">
      <alignment vertical="center"/>
    </xf>
    <xf numFmtId="0" fontId="5" fillId="0" borderId="4" xfId="0" applyFont="1" applyBorder="1"/>
    <xf numFmtId="0" fontId="14" fillId="0" borderId="0" xfId="0" applyFont="1" applyFill="1" applyBorder="1"/>
    <xf numFmtId="0" fontId="3" fillId="0" borderId="0" xfId="0" applyFont="1" applyBorder="1" applyAlignment="1">
      <alignment horizontal="right"/>
    </xf>
    <xf numFmtId="0" fontId="2" fillId="0" borderId="39" xfId="0" applyFont="1" applyBorder="1"/>
    <xf numFmtId="44" fontId="2" fillId="0" borderId="39" xfId="0" applyNumberFormat="1" applyFont="1" applyFill="1" applyBorder="1"/>
    <xf numFmtId="0" fontId="0" fillId="0" borderId="0" xfId="0" applyFont="1" applyAlignment="1">
      <alignment horizontal="left" vertical="center" wrapText="1"/>
    </xf>
    <xf numFmtId="0" fontId="1" fillId="0" borderId="0" xfId="17" applyFont="1" applyAlignment="1">
      <alignment wrapText="1"/>
    </xf>
    <xf numFmtId="0" fontId="3" fillId="0" borderId="0"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Fill="1" applyAlignment="1">
      <alignment vertical="top"/>
    </xf>
    <xf numFmtId="0" fontId="2" fillId="0" borderId="38" xfId="0" applyFont="1" applyBorder="1"/>
    <xf numFmtId="0" fontId="2" fillId="0" borderId="0" xfId="0" applyFont="1" applyBorder="1" applyAlignment="1">
      <alignment vertical="top" wrapText="1"/>
    </xf>
    <xf numFmtId="44" fontId="2" fillId="0" borderId="9" xfId="0" applyNumberFormat="1" applyFont="1" applyBorder="1" applyAlignment="1">
      <alignment horizontal="right"/>
    </xf>
    <xf numFmtId="44" fontId="2" fillId="0" borderId="1" xfId="1" applyNumberFormat="1" applyFont="1" applyBorder="1" applyAlignment="1">
      <alignment horizontal="right" vertical="top" wrapText="1"/>
    </xf>
    <xf numFmtId="44" fontId="2" fillId="0" borderId="0" xfId="1" applyNumberFormat="1" applyFont="1" applyBorder="1" applyAlignment="1">
      <alignment horizontal="right" vertical="top" wrapText="1"/>
    </xf>
    <xf numFmtId="44" fontId="0" fillId="0" borderId="0" xfId="0" applyNumberFormat="1" applyAlignment="1">
      <alignment horizontal="right"/>
    </xf>
    <xf numFmtId="0" fontId="3" fillId="0" borderId="0" xfId="0" applyFont="1" applyAlignment="1">
      <alignment horizontal="center"/>
    </xf>
    <xf numFmtId="3" fontId="17" fillId="0" borderId="0" xfId="0" applyNumberFormat="1" applyFont="1" applyFill="1" applyBorder="1" applyAlignment="1">
      <alignment vertical="top"/>
    </xf>
    <xf numFmtId="0" fontId="0" fillId="0" borderId="42" xfId="0" applyBorder="1"/>
    <xf numFmtId="0" fontId="12" fillId="0" borderId="42" xfId="0" applyFont="1" applyBorder="1"/>
    <xf numFmtId="44" fontId="2" fillId="0" borderId="42" xfId="0" applyNumberFormat="1" applyFont="1" applyFill="1" applyBorder="1"/>
    <xf numFmtId="0" fontId="2" fillId="0" borderId="42" xfId="0" applyFont="1" applyFill="1" applyBorder="1"/>
    <xf numFmtId="0" fontId="2" fillId="0" borderId="42" xfId="0" applyFont="1" applyBorder="1"/>
    <xf numFmtId="0" fontId="0" fillId="0" borderId="0" xfId="0" applyFill="1" applyBorder="1"/>
    <xf numFmtId="0" fontId="2" fillId="0" borderId="0" xfId="0" applyFont="1" applyFill="1" applyBorder="1" applyAlignment="1">
      <alignment vertical="top"/>
    </xf>
    <xf numFmtId="0" fontId="2" fillId="0" borderId="41" xfId="0" applyFont="1" applyBorder="1"/>
    <xf numFmtId="0" fontId="0" fillId="0" borderId="41" xfId="0" applyBorder="1"/>
    <xf numFmtId="0" fontId="3" fillId="0" borderId="0" xfId="0" applyFont="1" applyFill="1" applyAlignment="1">
      <alignment horizontal="center" wrapText="1"/>
    </xf>
    <xf numFmtId="0" fontId="6" fillId="0" borderId="0" xfId="0" applyFont="1" applyFill="1" applyAlignment="1">
      <alignment horizontal="center"/>
    </xf>
    <xf numFmtId="43" fontId="2" fillId="0" borderId="0" xfId="1" applyFont="1" applyFill="1"/>
    <xf numFmtId="43" fontId="3" fillId="0" borderId="0" xfId="1" applyFont="1"/>
    <xf numFmtId="0" fontId="21" fillId="0" borderId="0" xfId="0" applyFont="1"/>
    <xf numFmtId="0" fontId="3" fillId="0" borderId="0" xfId="0" applyFont="1" applyFill="1" applyAlignment="1"/>
    <xf numFmtId="0" fontId="5" fillId="0" borderId="0" xfId="0" applyFont="1" applyAlignment="1">
      <alignment horizontal="center"/>
    </xf>
    <xf numFmtId="0" fontId="5" fillId="0" borderId="0" xfId="0" applyFont="1" applyAlignment="1">
      <alignment horizontal="left"/>
    </xf>
    <xf numFmtId="0" fontId="22" fillId="0" borderId="0" xfId="0" applyFont="1"/>
    <xf numFmtId="168" fontId="2" fillId="0" borderId="0" xfId="0" applyNumberFormat="1" applyFont="1"/>
    <xf numFmtId="44" fontId="2" fillId="0" borderId="0" xfId="0" applyNumberFormat="1" applyFont="1" applyAlignment="1">
      <alignment horizontal="center"/>
    </xf>
    <xf numFmtId="0" fontId="2" fillId="0" borderId="0" xfId="0" quotePrefix="1" applyFont="1" applyAlignment="1">
      <alignment horizontal="center"/>
    </xf>
    <xf numFmtId="44" fontId="2" fillId="0" borderId="42" xfId="0" applyNumberFormat="1" applyFont="1" applyBorder="1"/>
    <xf numFmtId="168" fontId="3" fillId="0" borderId="0" xfId="0" applyNumberFormat="1" applyFont="1"/>
    <xf numFmtId="44" fontId="2" fillId="0" borderId="0" xfId="0" applyNumberFormat="1" applyFont="1" applyFill="1"/>
    <xf numFmtId="44" fontId="3" fillId="0" borderId="42" xfId="0" applyNumberFormat="1" applyFont="1" applyFill="1" applyBorder="1"/>
    <xf numFmtId="44" fontId="2" fillId="0" borderId="0" xfId="0" applyNumberFormat="1" applyFont="1" applyFill="1" applyAlignment="1">
      <alignment horizontal="center"/>
    </xf>
    <xf numFmtId="38" fontId="2" fillId="0" borderId="42" xfId="0" applyNumberFormat="1" applyFont="1" applyBorder="1"/>
    <xf numFmtId="0" fontId="2" fillId="0" borderId="0" xfId="0" applyFont="1" applyFill="1" applyBorder="1" applyAlignment="1"/>
    <xf numFmtId="0" fontId="5" fillId="0" borderId="0" xfId="0" applyFont="1" applyFill="1" applyBorder="1" applyAlignment="1"/>
    <xf numFmtId="167" fontId="1" fillId="0" borderId="0" xfId="0" applyNumberFormat="1" applyFont="1" applyAlignment="1">
      <alignment vertical="center" wrapText="1"/>
    </xf>
    <xf numFmtId="167" fontId="0" fillId="0" borderId="0" xfId="0" applyNumberFormat="1" applyAlignment="1">
      <alignment vertical="center" wrapText="1"/>
    </xf>
    <xf numFmtId="42" fontId="2" fillId="0" borderId="39" xfId="0" applyNumberFormat="1" applyFont="1" applyBorder="1"/>
    <xf numFmtId="0" fontId="2" fillId="0" borderId="40" xfId="0" applyFont="1" applyBorder="1"/>
    <xf numFmtId="42" fontId="2" fillId="0" borderId="8" xfId="0" applyNumberFormat="1" applyFont="1" applyBorder="1"/>
    <xf numFmtId="40" fontId="2" fillId="0" borderId="50" xfId="0" applyNumberFormat="1" applyFont="1" applyBorder="1"/>
    <xf numFmtId="3" fontId="2" fillId="0" borderId="8" xfId="0" applyNumberFormat="1" applyFont="1" applyFill="1" applyBorder="1"/>
    <xf numFmtId="0" fontId="7" fillId="0" borderId="0" xfId="0" applyFont="1" applyBorder="1"/>
    <xf numFmtId="0" fontId="4" fillId="0" borderId="0" xfId="0" applyFont="1" applyFill="1" applyBorder="1"/>
    <xf numFmtId="0" fontId="0" fillId="0" borderId="0" xfId="0" applyBorder="1"/>
    <xf numFmtId="40" fontId="2" fillId="0" borderId="40" xfId="0" applyNumberFormat="1" applyFont="1" applyBorder="1"/>
    <xf numFmtId="3" fontId="17" fillId="0" borderId="8" xfId="0" applyNumberFormat="1" applyFont="1" applyFill="1" applyBorder="1"/>
    <xf numFmtId="40" fontId="2" fillId="0" borderId="34" xfId="0" applyNumberFormat="1" applyFont="1" applyBorder="1"/>
    <xf numFmtId="40" fontId="2" fillId="0" borderId="51" xfId="0" applyNumberFormat="1" applyFont="1" applyBorder="1"/>
    <xf numFmtId="0" fontId="2" fillId="0" borderId="0" xfId="0" applyFont="1" applyBorder="1" applyAlignment="1">
      <alignment horizontal="left"/>
    </xf>
    <xf numFmtId="0" fontId="3" fillId="0" borderId="0" xfId="0" applyFont="1" applyFill="1" applyBorder="1"/>
    <xf numFmtId="0" fontId="3" fillId="0" borderId="0" xfId="0" applyFont="1" applyBorder="1" applyAlignment="1"/>
    <xf numFmtId="3" fontId="2" fillId="0" borderId="25" xfId="0" applyNumberFormat="1" applyFont="1" applyFill="1" applyBorder="1"/>
    <xf numFmtId="40" fontId="2" fillId="0" borderId="52" xfId="0" applyNumberFormat="1" applyFont="1" applyBorder="1"/>
    <xf numFmtId="3" fontId="17" fillId="0" borderId="25" xfId="0" applyNumberFormat="1" applyFont="1" applyFill="1" applyBorder="1"/>
    <xf numFmtId="40" fontId="2" fillId="0" borderId="33" xfId="0" applyNumberFormat="1" applyFont="1" applyBorder="1"/>
    <xf numFmtId="40" fontId="2" fillId="0" borderId="53" xfId="0" applyNumberFormat="1" applyFont="1" applyBorder="1"/>
    <xf numFmtId="0" fontId="4" fillId="0" borderId="0" xfId="0" applyFont="1" applyBorder="1" applyAlignment="1">
      <alignment horizontal="center"/>
    </xf>
    <xf numFmtId="9" fontId="4" fillId="0" borderId="39" xfId="29" applyFont="1" applyBorder="1"/>
    <xf numFmtId="44" fontId="2" fillId="0" borderId="39" xfId="0" applyNumberFormat="1" applyFont="1" applyBorder="1"/>
    <xf numFmtId="44" fontId="2" fillId="0" borderId="54" xfId="0" applyNumberFormat="1" applyFont="1" applyBorder="1"/>
    <xf numFmtId="169" fontId="2" fillId="0" borderId="0" xfId="0" applyNumberFormat="1" applyFont="1" applyFill="1" applyAlignment="1">
      <alignment horizontal="left"/>
    </xf>
    <xf numFmtId="168" fontId="2" fillId="0" borderId="0" xfId="0" applyNumberFormat="1" applyFont="1" applyFill="1"/>
    <xf numFmtId="168" fontId="3" fillId="0" borderId="0" xfId="0" applyNumberFormat="1" applyFont="1" applyFill="1"/>
    <xf numFmtId="0" fontId="8" fillId="0" borderId="0" xfId="0" applyFont="1" applyFill="1" applyAlignment="1">
      <alignment vertical="center"/>
    </xf>
    <xf numFmtId="168" fontId="2" fillId="0" borderId="0" xfId="0" applyNumberFormat="1" applyFont="1" applyAlignment="1">
      <alignment horizontal="right"/>
    </xf>
    <xf numFmtId="0" fontId="2" fillId="0" borderId="0" xfId="0" applyFont="1" applyFill="1" applyBorder="1" applyAlignment="1">
      <alignment horizontal="center" wrapText="1"/>
    </xf>
    <xf numFmtId="44" fontId="3" fillId="0" borderId="16" xfId="0" applyNumberFormat="1" applyFont="1" applyBorder="1"/>
    <xf numFmtId="44" fontId="2" fillId="0" borderId="0" xfId="1" applyNumberFormat="1" applyFont="1" applyFill="1"/>
    <xf numFmtId="44" fontId="2" fillId="0" borderId="0" xfId="1" applyNumberFormat="1" applyFont="1" applyBorder="1"/>
    <xf numFmtId="0" fontId="3" fillId="0" borderId="0" xfId="0" applyFont="1" applyAlignment="1">
      <alignment horizontal="left"/>
    </xf>
    <xf numFmtId="0" fontId="3" fillId="0" borderId="0" xfId="0" applyFont="1" applyFill="1" applyBorder="1" applyAlignment="1">
      <alignment wrapText="1"/>
    </xf>
    <xf numFmtId="9" fontId="2" fillId="0" borderId="0" xfId="0" applyNumberFormat="1" applyFont="1"/>
    <xf numFmtId="44" fontId="3" fillId="0" borderId="0" xfId="8" applyFont="1" applyFill="1" applyBorder="1"/>
    <xf numFmtId="44" fontId="3" fillId="0" borderId="0" xfId="0" applyNumberFormat="1" applyFont="1" applyBorder="1"/>
    <xf numFmtId="9" fontId="2" fillId="0" borderId="0" xfId="0" applyNumberFormat="1" applyFont="1" applyBorder="1"/>
    <xf numFmtId="0" fontId="4" fillId="0" borderId="0" xfId="0" applyFont="1" applyAlignment="1">
      <alignment horizontal="center"/>
    </xf>
    <xf numFmtId="0" fontId="3" fillId="0" borderId="0" xfId="0" applyFont="1" applyAlignment="1"/>
    <xf numFmtId="0" fontId="2" fillId="0" borderId="0" xfId="0" applyFont="1" applyFill="1" applyAlignment="1">
      <alignment horizontal="center" vertical="top" wrapText="1"/>
    </xf>
    <xf numFmtId="0" fontId="2" fillId="0" borderId="0" xfId="0" applyFont="1" applyFill="1" applyAlignment="1"/>
    <xf numFmtId="0" fontId="2" fillId="0" borderId="0" xfId="0" applyFont="1" applyFill="1" applyAlignment="1">
      <alignment vertical="top" wrapText="1"/>
    </xf>
    <xf numFmtId="14" fontId="2" fillId="0" borderId="0" xfId="0" applyNumberFormat="1" applyFont="1"/>
    <xf numFmtId="0" fontId="4" fillId="0" borderId="0" xfId="0" applyFont="1" applyBorder="1" applyAlignment="1"/>
    <xf numFmtId="9" fontId="2" fillId="0" borderId="0" xfId="0" applyNumberFormat="1" applyFont="1" applyFill="1"/>
    <xf numFmtId="44" fontId="3" fillId="0" borderId="59" xfId="0" applyNumberFormat="1" applyFont="1" applyBorder="1"/>
    <xf numFmtId="0" fontId="3" fillId="0" borderId="0" xfId="0" applyNumberFormat="1" applyFont="1" applyBorder="1"/>
    <xf numFmtId="0" fontId="3" fillId="0" borderId="0" xfId="0" applyNumberFormat="1" applyFont="1"/>
    <xf numFmtId="9" fontId="2" fillId="0" borderId="0" xfId="0" applyNumberFormat="1" applyFont="1" applyFill="1" applyBorder="1"/>
    <xf numFmtId="44" fontId="2" fillId="0" borderId="40" xfId="0" applyNumberFormat="1" applyFont="1" applyBorder="1"/>
    <xf numFmtId="44" fontId="2" fillId="0" borderId="26" xfId="0" applyNumberFormat="1" applyFont="1" applyBorder="1"/>
    <xf numFmtId="44" fontId="2" fillId="0" borderId="1" xfId="8" applyNumberFormat="1" applyFont="1" applyFill="1" applyBorder="1"/>
    <xf numFmtId="44" fontId="2" fillId="0" borderId="11" xfId="0" applyNumberFormat="1" applyFont="1" applyBorder="1"/>
    <xf numFmtId="0" fontId="6" fillId="0" borderId="0" xfId="0" applyFont="1" applyFill="1" applyAlignment="1">
      <alignment horizontal="center" vertical="top"/>
    </xf>
    <xf numFmtId="0" fontId="6" fillId="0" borderId="0" xfId="0" applyFont="1" applyAlignment="1">
      <alignment horizontal="center" vertical="top"/>
    </xf>
    <xf numFmtId="0" fontId="5" fillId="0" borderId="0" xfId="0" applyFont="1" applyAlignment="1">
      <alignment vertical="top"/>
    </xf>
    <xf numFmtId="0" fontId="3" fillId="0" borderId="0" xfId="0" applyFont="1" applyAlignment="1">
      <alignment vertical="top"/>
    </xf>
    <xf numFmtId="44" fontId="3" fillId="0" borderId="0" xfId="0" applyNumberFormat="1" applyFont="1" applyBorder="1" applyAlignment="1">
      <alignment vertical="top"/>
    </xf>
    <xf numFmtId="9" fontId="2" fillId="0" borderId="0" xfId="0" applyNumberFormat="1" applyFont="1" applyAlignment="1">
      <alignment vertical="top"/>
    </xf>
    <xf numFmtId="44" fontId="2" fillId="0" borderId="0" xfId="0" applyNumberFormat="1" applyFont="1" applyAlignment="1">
      <alignment vertical="top"/>
    </xf>
    <xf numFmtId="9" fontId="2" fillId="0" borderId="0" xfId="0" applyNumberFormat="1" applyFont="1" applyBorder="1" applyAlignment="1">
      <alignment vertical="top"/>
    </xf>
    <xf numFmtId="44" fontId="2" fillId="0" borderId="0" xfId="0" applyNumberFormat="1" applyFont="1" applyBorder="1" applyAlignment="1">
      <alignment vertical="top"/>
    </xf>
    <xf numFmtId="0" fontId="3" fillId="0" borderId="2"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2" xfId="0" applyFont="1" applyBorder="1" applyAlignment="1">
      <alignment horizontal="left" vertical="center"/>
    </xf>
    <xf numFmtId="0" fontId="2" fillId="0" borderId="2" xfId="0" applyFont="1" applyBorder="1" applyAlignment="1">
      <alignment horizontal="left" vertical="center"/>
    </xf>
    <xf numFmtId="0" fontId="3" fillId="0" borderId="0" xfId="0" applyFont="1" applyBorder="1" applyAlignment="1">
      <alignment horizontal="center"/>
    </xf>
    <xf numFmtId="0" fontId="3" fillId="0" borderId="0" xfId="0" applyFont="1" applyFill="1" applyBorder="1" applyAlignment="1">
      <alignment horizontal="left"/>
    </xf>
    <xf numFmtId="44" fontId="3" fillId="0" borderId="17" xfId="0" applyNumberFormat="1" applyFont="1" applyBorder="1"/>
    <xf numFmtId="0" fontId="2" fillId="0" borderId="0" xfId="0" applyFont="1" applyAlignment="1">
      <alignment vertical="top" wrapText="1"/>
    </xf>
    <xf numFmtId="44" fontId="2" fillId="0" borderId="7" xfId="0" applyNumberFormat="1" applyFont="1" applyBorder="1"/>
    <xf numFmtId="44" fontId="2" fillId="0" borderId="8" xfId="0" applyNumberFormat="1" applyFont="1" applyBorder="1"/>
    <xf numFmtId="44" fontId="2" fillId="0" borderId="32" xfId="0" applyNumberFormat="1" applyFont="1" applyBorder="1"/>
    <xf numFmtId="44" fontId="0" fillId="0" borderId="0" xfId="0" applyNumberFormat="1"/>
    <xf numFmtId="0" fontId="2" fillId="0" borderId="0" xfId="0" applyFont="1" applyBorder="1" applyAlignment="1">
      <alignment horizontal="left" vertical="center"/>
    </xf>
    <xf numFmtId="42" fontId="2" fillId="0" borderId="40" xfId="0" applyNumberFormat="1" applyFont="1" applyBorder="1"/>
    <xf numFmtId="44" fontId="2" fillId="0" borderId="12" xfId="0" applyNumberFormat="1" applyFont="1" applyBorder="1"/>
    <xf numFmtId="3" fontId="2" fillId="0" borderId="23" xfId="0" applyNumberFormat="1" applyFont="1" applyFill="1" applyBorder="1"/>
    <xf numFmtId="3" fontId="17" fillId="0" borderId="23" xfId="0" applyNumberFormat="1" applyFont="1" applyFill="1" applyBorder="1"/>
    <xf numFmtId="40" fontId="2" fillId="0" borderId="85" xfId="0" applyNumberFormat="1" applyFont="1" applyBorder="1"/>
    <xf numFmtId="40" fontId="2" fillId="0" borderId="10" xfId="0" applyNumberFormat="1" applyFont="1" applyBorder="1"/>
    <xf numFmtId="40" fontId="2" fillId="0" borderId="86" xfId="0" applyNumberFormat="1" applyFont="1" applyBorder="1"/>
    <xf numFmtId="3" fontId="2" fillId="0" borderId="0" xfId="0" applyNumberFormat="1" applyFont="1" applyFill="1" applyBorder="1"/>
    <xf numFmtId="44" fontId="2" fillId="0" borderId="23" xfId="0" applyNumberFormat="1" applyFont="1" applyBorder="1"/>
    <xf numFmtId="44" fontId="2" fillId="0" borderId="60" xfId="0" applyNumberFormat="1" applyFont="1" applyFill="1" applyBorder="1"/>
    <xf numFmtId="44" fontId="2" fillId="0" borderId="0" xfId="8" applyNumberFormat="1" applyFont="1" applyFill="1" applyAlignment="1"/>
    <xf numFmtId="44" fontId="2" fillId="0" borderId="60" xfId="8" applyNumberFormat="1" applyFont="1" applyFill="1" applyBorder="1" applyAlignment="1"/>
    <xf numFmtId="44" fontId="2" fillId="0" borderId="60" xfId="0" applyNumberFormat="1" applyFont="1" applyBorder="1"/>
    <xf numFmtId="0" fontId="2" fillId="0" borderId="0" xfId="0" applyFont="1" applyAlignment="1">
      <alignment horizontal="center"/>
    </xf>
    <xf numFmtId="0" fontId="2" fillId="0" borderId="0" xfId="0" applyFont="1" applyAlignment="1">
      <alignment horizontal="left" vertical="top" wrapText="1"/>
    </xf>
    <xf numFmtId="0" fontId="2" fillId="0" borderId="0" xfId="0" applyFont="1" applyProtection="1">
      <protection locked="0"/>
    </xf>
    <xf numFmtId="0" fontId="0" fillId="0" borderId="0" xfId="0" applyProtection="1">
      <protection locked="0"/>
    </xf>
    <xf numFmtId="166" fontId="2" fillId="0" borderId="3" xfId="1" applyNumberFormat="1" applyFont="1" applyBorder="1" applyProtection="1">
      <protection locked="0"/>
    </xf>
    <xf numFmtId="166" fontId="2" fillId="0" borderId="59" xfId="0" applyNumberFormat="1" applyFont="1" applyBorder="1" applyProtection="1">
      <protection locked="0"/>
    </xf>
    <xf numFmtId="166" fontId="2" fillId="0" borderId="0" xfId="1" applyNumberFormat="1" applyFont="1" applyProtection="1">
      <protection locked="0"/>
    </xf>
    <xf numFmtId="166" fontId="2" fillId="0" borderId="0" xfId="1" applyNumberFormat="1" applyFont="1" applyBorder="1" applyProtection="1">
      <protection locked="0"/>
    </xf>
    <xf numFmtId="166" fontId="2" fillId="0" borderId="0" xfId="0" applyNumberFormat="1" applyFont="1" applyProtection="1">
      <protection locked="0"/>
    </xf>
    <xf numFmtId="3" fontId="2" fillId="0" borderId="0" xfId="0" applyNumberFormat="1" applyFont="1" applyProtection="1"/>
    <xf numFmtId="0" fontId="3" fillId="0" borderId="0" xfId="0" applyFont="1" applyAlignment="1" applyProtection="1">
      <alignment horizontal="right"/>
    </xf>
    <xf numFmtId="0" fontId="2" fillId="0" borderId="0" xfId="0" applyFont="1" applyProtection="1"/>
    <xf numFmtId="3" fontId="2" fillId="0" borderId="16" xfId="1" applyNumberFormat="1" applyFont="1" applyBorder="1" applyProtection="1"/>
    <xf numFmtId="0" fontId="3" fillId="0" borderId="0" xfId="0" applyFont="1" applyProtection="1"/>
    <xf numFmtId="0" fontId="3" fillId="0" borderId="0" xfId="0" applyFont="1" applyBorder="1" applyAlignment="1" applyProtection="1">
      <alignment horizontal="right"/>
    </xf>
    <xf numFmtId="0" fontId="0" fillId="0" borderId="0" xfId="0" applyProtection="1"/>
    <xf numFmtId="0" fontId="3" fillId="0" borderId="0" xfId="0" applyFont="1" applyFill="1" applyProtection="1"/>
    <xf numFmtId="0" fontId="2" fillId="0" borderId="0" xfId="0" applyFont="1" applyFill="1" applyProtection="1"/>
    <xf numFmtId="49" fontId="3" fillId="0" borderId="0" xfId="0" applyNumberFormat="1" applyFont="1" applyFill="1" applyBorder="1" applyAlignment="1" applyProtection="1"/>
    <xf numFmtId="0" fontId="5" fillId="0" borderId="0" xfId="0" applyFont="1" applyProtection="1"/>
    <xf numFmtId="166" fontId="2" fillId="0" borderId="3" xfId="1" applyNumberFormat="1" applyFont="1" applyBorder="1" applyProtection="1"/>
    <xf numFmtId="166" fontId="2" fillId="0" borderId="59" xfId="0" applyNumberFormat="1" applyFont="1" applyBorder="1" applyProtection="1"/>
    <xf numFmtId="166" fontId="2" fillId="0" borderId="0" xfId="1" applyNumberFormat="1" applyFont="1" applyProtection="1"/>
    <xf numFmtId="166" fontId="2" fillId="0" borderId="0" xfId="1" applyNumberFormat="1" applyFont="1" applyBorder="1" applyProtection="1"/>
    <xf numFmtId="166" fontId="2" fillId="0" borderId="0" xfId="0" applyNumberFormat="1" applyFont="1" applyProtection="1"/>
    <xf numFmtId="0" fontId="2" fillId="0" borderId="0" xfId="0" applyFont="1" applyAlignment="1" applyProtection="1">
      <alignment horizontal="center"/>
    </xf>
    <xf numFmtId="38" fontId="2" fillId="0" borderId="0" xfId="0" applyNumberFormat="1" applyFont="1" applyBorder="1" applyProtection="1"/>
    <xf numFmtId="166" fontId="2" fillId="0" borderId="16" xfId="1" applyNumberFormat="1" applyFont="1" applyBorder="1" applyProtection="1"/>
    <xf numFmtId="166" fontId="2" fillId="0" borderId="60" xfId="0" applyNumberFormat="1" applyFont="1" applyBorder="1" applyProtection="1"/>
    <xf numFmtId="3" fontId="2" fillId="0" borderId="0" xfId="1" applyNumberFormat="1" applyFont="1" applyBorder="1" applyProtection="1"/>
    <xf numFmtId="9" fontId="2" fillId="0" borderId="0" xfId="29" applyFont="1" applyFill="1" applyBorder="1" applyProtection="1"/>
    <xf numFmtId="9" fontId="2" fillId="0" borderId="0" xfId="0" applyNumberFormat="1" applyFont="1" applyProtection="1"/>
    <xf numFmtId="37" fontId="2" fillId="0" borderId="0" xfId="29" applyNumberFormat="1" applyFont="1" applyFill="1" applyBorder="1" applyProtection="1"/>
    <xf numFmtId="1" fontId="2" fillId="0" borderId="0" xfId="29" applyNumberFormat="1" applyFont="1" applyFill="1" applyBorder="1" applyProtection="1"/>
    <xf numFmtId="0" fontId="0" fillId="0" borderId="0" xfId="0" applyFill="1" applyProtection="1"/>
    <xf numFmtId="0" fontId="3" fillId="0" borderId="2" xfId="0" applyFont="1" applyBorder="1" applyProtection="1"/>
    <xf numFmtId="0" fontId="3" fillId="0" borderId="2" xfId="0" applyFont="1" applyBorder="1" applyAlignment="1" applyProtection="1">
      <alignment horizontal="center" vertical="center" wrapText="1"/>
    </xf>
    <xf numFmtId="0" fontId="2" fillId="0" borderId="0" xfId="0" applyFont="1" applyAlignment="1" applyProtection="1">
      <alignment vertical="center"/>
    </xf>
    <xf numFmtId="0" fontId="3" fillId="0" borderId="2" xfId="0" applyFont="1" applyBorder="1" applyAlignment="1" applyProtection="1">
      <alignment horizontal="center" vertical="center"/>
    </xf>
    <xf numFmtId="0" fontId="2" fillId="0" borderId="5" xfId="0" applyFont="1" applyBorder="1" applyProtection="1"/>
    <xf numFmtId="0" fontId="2" fillId="0" borderId="1" xfId="27" applyFont="1" applyFill="1" applyBorder="1" applyProtection="1"/>
    <xf numFmtId="3" fontId="2" fillId="0" borderId="1" xfId="0" applyNumberFormat="1" applyFont="1" applyBorder="1" applyProtection="1"/>
    <xf numFmtId="38" fontId="2" fillId="0" borderId="1" xfId="0" applyNumberFormat="1" applyFont="1" applyBorder="1" applyProtection="1"/>
    <xf numFmtId="38" fontId="2" fillId="0" borderId="39" xfId="0" applyNumberFormat="1" applyFont="1" applyBorder="1" applyProtection="1"/>
    <xf numFmtId="0" fontId="2" fillId="0" borderId="0" xfId="0" applyFont="1" applyBorder="1" applyProtection="1"/>
    <xf numFmtId="164" fontId="2" fillId="0" borderId="0" xfId="0" applyNumberFormat="1" applyFont="1" applyBorder="1" applyProtection="1"/>
    <xf numFmtId="38" fontId="2" fillId="0" borderId="0" xfId="0" applyNumberFormat="1" applyFont="1" applyFill="1" applyBorder="1" applyProtection="1"/>
    <xf numFmtId="43" fontId="2" fillId="0" borderId="0" xfId="1" applyFont="1" applyBorder="1" applyProtection="1"/>
    <xf numFmtId="0" fontId="2" fillId="0" borderId="0" xfId="0" applyFont="1" applyFill="1" applyBorder="1" applyAlignment="1" applyProtection="1">
      <alignment horizontal="center"/>
    </xf>
    <xf numFmtId="0" fontId="3" fillId="0" borderId="5" xfId="0" applyFont="1" applyBorder="1" applyProtection="1"/>
    <xf numFmtId="3" fontId="2" fillId="0" borderId="60" xfId="0" applyNumberFormat="1" applyFont="1" applyBorder="1" applyProtection="1"/>
    <xf numFmtId="0" fontId="2" fillId="0" borderId="5" xfId="0" applyFont="1" applyBorder="1" applyAlignment="1" applyProtection="1">
      <alignment horizontal="center"/>
    </xf>
    <xf numFmtId="166" fontId="2" fillId="0" borderId="5" xfId="1" applyNumberFormat="1" applyFont="1" applyBorder="1" applyProtection="1"/>
    <xf numFmtId="0" fontId="2" fillId="0" borderId="0" xfId="0" applyFont="1" applyAlignment="1" applyProtection="1">
      <alignment horizontal="left"/>
    </xf>
    <xf numFmtId="3" fontId="2" fillId="0" borderId="15" xfId="1" applyNumberFormat="1" applyFont="1" applyBorder="1" applyProtection="1"/>
    <xf numFmtId="0" fontId="3" fillId="0" borderId="0" xfId="0" applyFont="1" applyAlignment="1" applyProtection="1">
      <alignment horizontal="left"/>
    </xf>
    <xf numFmtId="0" fontId="2" fillId="0" borderId="0" xfId="0" applyFont="1" applyFill="1" applyAlignment="1" applyProtection="1">
      <alignment horizontal="left"/>
    </xf>
    <xf numFmtId="166" fontId="2" fillId="0" borderId="0" xfId="1" applyNumberFormat="1" applyFont="1" applyFill="1" applyProtection="1"/>
    <xf numFmtId="37" fontId="2" fillId="0" borderId="3" xfId="0" applyNumberFormat="1" applyFont="1" applyBorder="1" applyAlignment="1" applyProtection="1"/>
    <xf numFmtId="0" fontId="5" fillId="0" borderId="0" xfId="0" applyFont="1" applyAlignment="1" applyProtection="1">
      <alignment horizontal="left"/>
    </xf>
    <xf numFmtId="41" fontId="3" fillId="0" borderId="0" xfId="1" applyNumberFormat="1" applyFont="1" applyBorder="1" applyAlignment="1" applyProtection="1">
      <alignment horizontal="right"/>
    </xf>
    <xf numFmtId="0" fontId="2" fillId="0" borderId="0" xfId="0" applyFont="1" applyAlignment="1" applyProtection="1"/>
    <xf numFmtId="0" fontId="0" fillId="0" borderId="0" xfId="0" applyAlignment="1" applyProtection="1"/>
    <xf numFmtId="0" fontId="8" fillId="0" borderId="0" xfId="0" applyFont="1" applyProtection="1"/>
    <xf numFmtId="44" fontId="2" fillId="0" borderId="0" xfId="0" applyNumberFormat="1" applyFont="1" applyAlignment="1" applyProtection="1">
      <alignment vertical="top"/>
    </xf>
    <xf numFmtId="0" fontId="2" fillId="0" borderId="0" xfId="0" applyFont="1" applyFill="1" applyAlignment="1" applyProtection="1">
      <alignment vertical="top"/>
      <protection locked="0"/>
    </xf>
    <xf numFmtId="0" fontId="2" fillId="0" borderId="0" xfId="0" applyFont="1" applyAlignment="1" applyProtection="1">
      <alignment horizontal="center"/>
    </xf>
    <xf numFmtId="0" fontId="6" fillId="0" borderId="0" xfId="0" applyFont="1" applyProtection="1"/>
    <xf numFmtId="44" fontId="2" fillId="0" borderId="0" xfId="0" applyNumberFormat="1" applyFont="1" applyProtection="1"/>
    <xf numFmtId="44" fontId="2" fillId="0" borderId="0" xfId="0" applyNumberFormat="1" applyFont="1" applyBorder="1" applyProtection="1"/>
    <xf numFmtId="0" fontId="6" fillId="0" borderId="0" xfId="0" applyFont="1" applyAlignment="1" applyProtection="1">
      <alignment horizontal="left"/>
    </xf>
    <xf numFmtId="9" fontId="2" fillId="0" borderId="0" xfId="0" applyNumberFormat="1" applyFont="1" applyBorder="1" applyProtection="1"/>
    <xf numFmtId="0" fontId="6" fillId="0" borderId="0" xfId="0" applyFont="1" applyBorder="1" applyProtection="1"/>
    <xf numFmtId="44" fontId="2" fillId="0" borderId="16" xfId="0" applyNumberFormat="1" applyFont="1" applyBorder="1" applyProtection="1"/>
    <xf numFmtId="44" fontId="2" fillId="0" borderId="11" xfId="0" applyNumberFormat="1" applyFont="1" applyBorder="1" applyProtection="1"/>
    <xf numFmtId="0" fontId="3" fillId="0" borderId="0" xfId="0" applyFont="1" applyAlignment="1" applyProtection="1">
      <alignment horizontal="center" vertical="center"/>
    </xf>
    <xf numFmtId="0" fontId="5" fillId="0" borderId="0" xfId="0" applyFont="1" applyFill="1" applyBorder="1" applyAlignment="1" applyProtection="1"/>
    <xf numFmtId="0" fontId="2" fillId="0" borderId="0" xfId="0" applyFont="1" applyBorder="1" applyAlignment="1" applyProtection="1">
      <alignment horizontal="center"/>
    </xf>
    <xf numFmtId="0" fontId="3" fillId="0" borderId="0" xfId="0" applyFont="1" applyAlignment="1" applyProtection="1">
      <alignment horizontal="center"/>
    </xf>
    <xf numFmtId="0" fontId="3" fillId="0" borderId="15" xfId="0" applyFont="1" applyBorder="1" applyAlignment="1" applyProtection="1">
      <alignment horizontal="center"/>
    </xf>
    <xf numFmtId="0" fontId="3" fillId="0" borderId="0" xfId="0" applyFont="1" applyAlignment="1" applyProtection="1">
      <alignment horizontal="center" vertical="center" wrapText="1"/>
    </xf>
    <xf numFmtId="0" fontId="3" fillId="0" borderId="29" xfId="0" applyFont="1" applyBorder="1" applyAlignment="1" applyProtection="1">
      <alignment horizontal="center" vertical="center" wrapText="1"/>
    </xf>
    <xf numFmtId="0" fontId="2" fillId="0" borderId="18" xfId="0" applyFont="1" applyBorder="1" applyProtection="1"/>
    <xf numFmtId="0" fontId="2" fillId="0" borderId="1" xfId="0" applyFont="1" applyFill="1" applyBorder="1" applyProtection="1"/>
    <xf numFmtId="9" fontId="2" fillId="0" borderId="1" xfId="0" applyNumberFormat="1" applyFont="1" applyFill="1" applyBorder="1" applyProtection="1"/>
    <xf numFmtId="44" fontId="2" fillId="0" borderId="1" xfId="0" applyNumberFormat="1" applyFont="1" applyFill="1" applyBorder="1" applyProtection="1"/>
    <xf numFmtId="44" fontId="2" fillId="0" borderId="13" xfId="0" applyNumberFormat="1" applyFont="1" applyBorder="1" applyProtection="1"/>
    <xf numFmtId="44" fontId="2" fillId="0" borderId="19" xfId="0" applyNumberFormat="1" applyFont="1" applyBorder="1" applyProtection="1"/>
    <xf numFmtId="0" fontId="2" fillId="0" borderId="14" xfId="0" applyFont="1" applyBorder="1" applyProtection="1"/>
    <xf numFmtId="44" fontId="2" fillId="0" borderId="1" xfId="0" applyNumberFormat="1" applyFont="1" applyBorder="1" applyProtection="1"/>
    <xf numFmtId="164" fontId="2" fillId="0" borderId="1" xfId="0" applyNumberFormat="1" applyFont="1" applyBorder="1" applyProtection="1"/>
    <xf numFmtId="42" fontId="2" fillId="0" borderId="1" xfId="0" applyNumberFormat="1" applyFont="1" applyBorder="1" applyProtection="1"/>
    <xf numFmtId="0" fontId="2" fillId="0" borderId="34" xfId="0" applyFont="1" applyBorder="1" applyProtection="1"/>
    <xf numFmtId="0" fontId="2" fillId="0" borderId="1" xfId="0" applyFont="1" applyBorder="1" applyProtection="1"/>
    <xf numFmtId="38" fontId="2" fillId="0" borderId="6" xfId="0" applyNumberFormat="1" applyFont="1" applyBorder="1" applyProtection="1"/>
    <xf numFmtId="42" fontId="2" fillId="0" borderId="6" xfId="0" applyNumberFormat="1" applyFont="1" applyBorder="1" applyProtection="1"/>
    <xf numFmtId="0" fontId="2" fillId="0" borderId="40" xfId="0" applyFont="1" applyBorder="1" applyProtection="1"/>
    <xf numFmtId="44" fontId="2" fillId="0" borderId="40" xfId="0" applyNumberFormat="1" applyFont="1" applyBorder="1" applyProtection="1"/>
    <xf numFmtId="164" fontId="2" fillId="0" borderId="40" xfId="0" applyNumberFormat="1" applyFont="1" applyBorder="1" applyProtection="1"/>
    <xf numFmtId="0" fontId="3" fillId="0" borderId="1" xfId="0" applyFont="1" applyBorder="1" applyProtection="1"/>
    <xf numFmtId="42" fontId="2" fillId="0" borderId="13" xfId="0" applyNumberFormat="1" applyFont="1" applyBorder="1" applyProtection="1"/>
    <xf numFmtId="44" fontId="2" fillId="0" borderId="22" xfId="0" applyNumberFormat="1" applyFont="1" applyBorder="1" applyProtection="1"/>
    <xf numFmtId="44" fontId="2" fillId="0" borderId="28" xfId="0" applyNumberFormat="1" applyFont="1" applyBorder="1" applyProtection="1"/>
    <xf numFmtId="0" fontId="2" fillId="0" borderId="76" xfId="0" applyFont="1" applyBorder="1" applyProtection="1"/>
    <xf numFmtId="42" fontId="2" fillId="0" borderId="16" xfId="0" applyNumberFormat="1" applyFont="1" applyBorder="1" applyProtection="1"/>
    <xf numFmtId="42" fontId="2" fillId="0" borderId="10" xfId="0" applyNumberFormat="1" applyFont="1" applyBorder="1" applyProtection="1"/>
    <xf numFmtId="42" fontId="2" fillId="0" borderId="7" xfId="0" applyNumberFormat="1" applyFont="1" applyBorder="1" applyProtection="1"/>
    <xf numFmtId="42" fontId="2" fillId="0" borderId="25" xfId="0" applyNumberFormat="1" applyFont="1" applyBorder="1" applyProtection="1"/>
    <xf numFmtId="42" fontId="2" fillId="0" borderId="0" xfId="0" applyNumberFormat="1" applyFont="1" applyBorder="1" applyProtection="1"/>
    <xf numFmtId="164" fontId="2" fillId="0" borderId="10" xfId="0" applyNumberFormat="1" applyFont="1" applyBorder="1" applyProtection="1"/>
    <xf numFmtId="0" fontId="2" fillId="0" borderId="10" xfId="0" applyFont="1" applyBorder="1" applyProtection="1"/>
    <xf numFmtId="0" fontId="2" fillId="0" borderId="13" xfId="0" applyFont="1" applyBorder="1" applyProtection="1"/>
    <xf numFmtId="0" fontId="4" fillId="0" borderId="0" xfId="0" applyFont="1" applyProtection="1"/>
    <xf numFmtId="0" fontId="8" fillId="0" borderId="0" xfId="0" applyFont="1" applyBorder="1" applyAlignment="1" applyProtection="1">
      <alignment wrapText="1"/>
    </xf>
    <xf numFmtId="0" fontId="3" fillId="10" borderId="28" xfId="0" applyFont="1" applyFill="1" applyBorder="1" applyAlignment="1" applyProtection="1">
      <alignment horizontal="center" vertical="center" wrapText="1"/>
      <protection locked="0"/>
    </xf>
    <xf numFmtId="3" fontId="17" fillId="10" borderId="1" xfId="0" applyNumberFormat="1" applyFont="1" applyFill="1" applyBorder="1" applyAlignment="1" applyProtection="1">
      <alignment vertical="top" wrapText="1"/>
      <protection locked="0"/>
    </xf>
    <xf numFmtId="3" fontId="17" fillId="10" borderId="1" xfId="0" applyNumberFormat="1" applyFont="1" applyFill="1" applyBorder="1" applyProtection="1">
      <protection locked="0"/>
    </xf>
    <xf numFmtId="0" fontId="2" fillId="10" borderId="41" xfId="0" applyFont="1" applyFill="1" applyBorder="1"/>
    <xf numFmtId="0" fontId="2" fillId="10" borderId="24" xfId="0" applyFont="1" applyFill="1" applyBorder="1" applyAlignment="1" applyProtection="1">
      <alignment horizontal="center"/>
      <protection locked="0"/>
    </xf>
    <xf numFmtId="0" fontId="2" fillId="11" borderId="69" xfId="0" applyFont="1" applyFill="1" applyBorder="1" applyAlignment="1" applyProtection="1">
      <alignment horizontal="center"/>
      <protection locked="0"/>
    </xf>
    <xf numFmtId="0" fontId="2" fillId="10" borderId="23" xfId="0" applyFont="1" applyFill="1" applyBorder="1" applyAlignment="1" applyProtection="1">
      <alignment horizontal="center"/>
      <protection locked="0"/>
    </xf>
    <xf numFmtId="0" fontId="2" fillId="11" borderId="70" xfId="0" applyFont="1" applyFill="1" applyBorder="1" applyAlignment="1" applyProtection="1">
      <alignment horizontal="center"/>
      <protection locked="0"/>
    </xf>
    <xf numFmtId="3" fontId="2" fillId="10" borderId="24" xfId="1" applyNumberFormat="1" applyFont="1" applyFill="1" applyBorder="1" applyProtection="1">
      <protection locked="0"/>
    </xf>
    <xf numFmtId="9" fontId="2" fillId="10" borderId="24" xfId="29" applyFont="1" applyFill="1" applyBorder="1" applyProtection="1">
      <protection locked="0"/>
    </xf>
    <xf numFmtId="9" fontId="2" fillId="11" borderId="69" xfId="0" applyNumberFormat="1" applyFont="1" applyFill="1" applyBorder="1" applyProtection="1">
      <protection locked="0"/>
    </xf>
    <xf numFmtId="164" fontId="3" fillId="10" borderId="0" xfId="29" applyNumberFormat="1" applyFont="1" applyFill="1" applyAlignment="1" applyProtection="1">
      <alignment horizontal="center"/>
    </xf>
    <xf numFmtId="44" fontId="2" fillId="10" borderId="1" xfId="1" applyNumberFormat="1" applyFont="1" applyFill="1" applyBorder="1" applyProtection="1">
      <protection locked="0"/>
    </xf>
    <xf numFmtId="44" fontId="2" fillId="10" borderId="39" xfId="1" applyNumberFormat="1" applyFont="1" applyFill="1" applyBorder="1" applyProtection="1">
      <protection locked="0"/>
    </xf>
    <xf numFmtId="44" fontId="2" fillId="0" borderId="1" xfId="0" applyNumberFormat="1" applyFont="1" applyFill="1" applyBorder="1" applyProtection="1">
      <protection locked="0"/>
    </xf>
    <xf numFmtId="3" fontId="2" fillId="10" borderId="39" xfId="0" applyNumberFormat="1" applyFont="1" applyFill="1" applyBorder="1" applyProtection="1">
      <protection locked="0"/>
    </xf>
    <xf numFmtId="0" fontId="2" fillId="0" borderId="39" xfId="0" applyFont="1" applyFill="1" applyBorder="1"/>
    <xf numFmtId="44" fontId="2" fillId="0" borderId="39" xfId="0" applyNumberFormat="1" applyFont="1" applyFill="1" applyBorder="1" applyProtection="1">
      <protection locked="0"/>
    </xf>
    <xf numFmtId="9" fontId="2" fillId="0" borderId="39" xfId="29" applyFont="1" applyFill="1" applyBorder="1" applyProtection="1">
      <protection locked="0"/>
    </xf>
    <xf numFmtId="44" fontId="2" fillId="10" borderId="1" xfId="0" applyNumberFormat="1" applyFont="1" applyFill="1" applyBorder="1" applyProtection="1">
      <protection locked="0"/>
    </xf>
    <xf numFmtId="44" fontId="2" fillId="10" borderId="39" xfId="0" applyNumberFormat="1" applyFont="1" applyFill="1" applyBorder="1" applyProtection="1">
      <protection locked="0"/>
    </xf>
    <xf numFmtId="9" fontId="2" fillId="10" borderId="1" xfId="29" applyFont="1" applyFill="1" applyBorder="1" applyProtection="1">
      <protection locked="0"/>
    </xf>
    <xf numFmtId="9" fontId="2" fillId="10" borderId="39" xfId="29" applyFont="1" applyFill="1" applyBorder="1" applyProtection="1">
      <protection locked="0"/>
    </xf>
    <xf numFmtId="44" fontId="2" fillId="10" borderId="0" xfId="0" applyNumberFormat="1" applyFont="1" applyFill="1" applyBorder="1"/>
    <xf numFmtId="44" fontId="2" fillId="0" borderId="89" xfId="0" applyNumberFormat="1" applyFont="1" applyBorder="1"/>
    <xf numFmtId="0" fontId="12" fillId="0" borderId="0" xfId="0" applyFont="1" applyBorder="1"/>
    <xf numFmtId="41" fontId="3" fillId="0" borderId="0" xfId="1" applyNumberFormat="1" applyFont="1" applyBorder="1" applyAlignment="1" applyProtection="1">
      <alignment horizontal="right"/>
    </xf>
    <xf numFmtId="49" fontId="2" fillId="10" borderId="1" xfId="0" applyNumberFormat="1" applyFont="1" applyFill="1" applyBorder="1" applyAlignment="1" applyProtection="1">
      <alignment vertical="top" wrapText="1"/>
      <protection locked="0"/>
    </xf>
    <xf numFmtId="49" fontId="2" fillId="10" borderId="1" xfId="0" applyNumberFormat="1" applyFont="1" applyFill="1" applyBorder="1" applyAlignment="1" applyProtection="1">
      <alignment horizontal="left" vertical="top" wrapText="1"/>
      <protection locked="0"/>
    </xf>
    <xf numFmtId="14" fontId="2" fillId="10" borderId="1" xfId="0" applyNumberFormat="1" applyFont="1" applyFill="1" applyBorder="1" applyAlignment="1" applyProtection="1">
      <alignment horizontal="right" vertical="top" wrapText="1"/>
      <protection locked="0"/>
    </xf>
    <xf numFmtId="49" fontId="2" fillId="10" borderId="1" xfId="0" applyNumberFormat="1" applyFont="1" applyFill="1" applyBorder="1" applyAlignment="1" applyProtection="1">
      <alignment horizontal="center" vertical="top" wrapText="1"/>
      <protection locked="0"/>
    </xf>
    <xf numFmtId="44" fontId="2" fillId="10" borderId="1" xfId="0" applyNumberFormat="1" applyFont="1" applyFill="1" applyBorder="1" applyAlignment="1" applyProtection="1">
      <alignment horizontal="right" vertical="top" wrapText="1"/>
      <protection locked="0"/>
    </xf>
    <xf numFmtId="165" fontId="2" fillId="10" borderId="39" xfId="0" applyNumberFormat="1" applyFont="1" applyFill="1" applyBorder="1" applyAlignment="1" applyProtection="1">
      <alignment horizontal="right" vertical="top" wrapText="1"/>
      <protection locked="0"/>
    </xf>
    <xf numFmtId="165" fontId="2" fillId="10" borderId="1" xfId="0" applyNumberFormat="1" applyFont="1" applyFill="1" applyBorder="1" applyAlignment="1" applyProtection="1">
      <alignment horizontal="right" vertical="top" wrapText="1"/>
      <protection locked="0"/>
    </xf>
    <xf numFmtId="49" fontId="2" fillId="10" borderId="39" xfId="0" applyNumberFormat="1" applyFont="1" applyFill="1" applyBorder="1" applyAlignment="1" applyProtection="1">
      <alignment vertical="top" wrapText="1"/>
      <protection locked="0"/>
    </xf>
    <xf numFmtId="49" fontId="2" fillId="10" borderId="39" xfId="0" applyNumberFormat="1" applyFont="1" applyFill="1" applyBorder="1" applyAlignment="1" applyProtection="1">
      <alignment horizontal="left" vertical="top" wrapText="1"/>
      <protection locked="0"/>
    </xf>
    <xf numFmtId="14" fontId="2" fillId="10" borderId="39" xfId="0" applyNumberFormat="1" applyFont="1" applyFill="1" applyBorder="1" applyAlignment="1" applyProtection="1">
      <alignment horizontal="right" vertical="top" wrapText="1"/>
      <protection locked="0"/>
    </xf>
    <xf numFmtId="49" fontId="2" fillId="10" borderId="39" xfId="0" applyNumberFormat="1" applyFont="1" applyFill="1" applyBorder="1" applyAlignment="1" applyProtection="1">
      <alignment horizontal="center" vertical="top" wrapText="1"/>
      <protection locked="0"/>
    </xf>
    <xf numFmtId="44" fontId="2" fillId="10" borderId="39" xfId="0" applyNumberFormat="1" applyFont="1" applyFill="1" applyBorder="1" applyAlignment="1" applyProtection="1">
      <alignment horizontal="right" vertical="top" wrapText="1"/>
      <protection locked="0"/>
    </xf>
    <xf numFmtId="0" fontId="2" fillId="10" borderId="39" xfId="0" applyFont="1" applyFill="1" applyBorder="1" applyProtection="1">
      <protection locked="0"/>
    </xf>
    <xf numFmtId="40" fontId="4" fillId="10" borderId="84" xfId="0" applyNumberFormat="1" applyFont="1" applyFill="1" applyBorder="1" applyAlignment="1" applyProtection="1">
      <alignment horizontal="center"/>
      <protection locked="0"/>
    </xf>
    <xf numFmtId="0" fontId="2" fillId="10" borderId="84" xfId="0" applyFont="1" applyFill="1" applyBorder="1" applyProtection="1">
      <protection locked="0"/>
    </xf>
    <xf numFmtId="40" fontId="4" fillId="13" borderId="84" xfId="0" applyNumberFormat="1" applyFont="1" applyFill="1" applyBorder="1" applyAlignment="1" applyProtection="1">
      <alignment horizontal="center"/>
      <protection locked="0"/>
    </xf>
    <xf numFmtId="0" fontId="2" fillId="13" borderId="84" xfId="0" applyFont="1" applyFill="1" applyBorder="1" applyProtection="1">
      <protection locked="0"/>
    </xf>
    <xf numFmtId="44" fontId="2" fillId="10" borderId="28" xfId="0" applyNumberFormat="1" applyFont="1" applyFill="1" applyBorder="1" applyProtection="1">
      <protection locked="0"/>
    </xf>
    <xf numFmtId="44" fontId="2" fillId="10" borderId="40" xfId="0" applyNumberFormat="1" applyFont="1" applyFill="1" applyBorder="1" applyProtection="1">
      <protection locked="0"/>
    </xf>
    <xf numFmtId="169" fontId="2" fillId="10" borderId="24" xfId="0" applyNumberFormat="1" applyFont="1" applyFill="1" applyBorder="1" applyAlignment="1" applyProtection="1">
      <alignment horizontal="left"/>
      <protection locked="0"/>
    </xf>
    <xf numFmtId="44" fontId="3" fillId="10" borderId="45" xfId="8" applyFont="1" applyFill="1" applyBorder="1" applyProtection="1">
      <protection locked="0"/>
    </xf>
    <xf numFmtId="0" fontId="2" fillId="10" borderId="24" xfId="0" applyFont="1" applyFill="1" applyBorder="1" applyAlignment="1">
      <alignment horizontal="center" vertical="center" wrapText="1"/>
    </xf>
    <xf numFmtId="9" fontId="2" fillId="10" borderId="39" xfId="0" applyNumberFormat="1" applyFont="1" applyFill="1" applyBorder="1" applyProtection="1">
      <protection locked="0"/>
    </xf>
    <xf numFmtId="44" fontId="3" fillId="10" borderId="45" xfId="8" applyNumberFormat="1" applyFont="1" applyFill="1" applyBorder="1" applyProtection="1">
      <protection locked="0"/>
    </xf>
    <xf numFmtId="44" fontId="2" fillId="10" borderId="87" xfId="0" applyNumberFormat="1" applyFont="1" applyFill="1" applyBorder="1" applyProtection="1">
      <protection locked="0"/>
    </xf>
    <xf numFmtId="0" fontId="2" fillId="0" borderId="0" xfId="0" applyFont="1" applyAlignment="1">
      <alignment horizontal="left" vertical="center" wrapText="1"/>
    </xf>
    <xf numFmtId="0" fontId="7" fillId="0" borderId="0" xfId="0" applyFont="1" applyAlignment="1">
      <alignment vertical="top" wrapText="1"/>
    </xf>
    <xf numFmtId="170" fontId="2" fillId="10" borderId="90" xfId="0" applyNumberFormat="1" applyFont="1" applyFill="1" applyBorder="1" applyProtection="1"/>
    <xf numFmtId="166" fontId="2" fillId="0" borderId="23" xfId="1" applyNumberFormat="1" applyFont="1" applyFill="1" applyBorder="1" applyProtection="1">
      <protection locked="0"/>
    </xf>
    <xf numFmtId="166" fontId="2" fillId="0" borderId="24" xfId="1" applyNumberFormat="1" applyFont="1" applyFill="1" applyBorder="1" applyProtection="1">
      <protection locked="0"/>
    </xf>
    <xf numFmtId="37" fontId="2" fillId="0" borderId="0" xfId="0" applyNumberFormat="1" applyFont="1" applyAlignment="1" applyProtection="1">
      <alignment horizontal="right"/>
    </xf>
    <xf numFmtId="0" fontId="2" fillId="0" borderId="0" xfId="0" applyFont="1" applyAlignment="1" applyProtection="1">
      <alignment horizontal="center"/>
    </xf>
    <xf numFmtId="0" fontId="0" fillId="0" borderId="0" xfId="0" applyAlignment="1" applyProtection="1">
      <alignment horizontal="center"/>
    </xf>
    <xf numFmtId="166" fontId="2" fillId="0" borderId="59" xfId="0" applyNumberFormat="1" applyFont="1" applyBorder="1" applyAlignment="1" applyProtection="1">
      <alignment horizontal="center"/>
    </xf>
    <xf numFmtId="3" fontId="2" fillId="0" borderId="60" xfId="0" applyNumberFormat="1" applyFont="1" applyBorder="1" applyAlignment="1" applyProtection="1"/>
    <xf numFmtId="166" fontId="2" fillId="0" borderId="73" xfId="0" applyNumberFormat="1" applyFont="1" applyBorder="1" applyAlignment="1" applyProtection="1">
      <alignment horizontal="center"/>
    </xf>
    <xf numFmtId="9" fontId="2" fillId="11" borderId="71" xfId="0" applyNumberFormat="1" applyFont="1" applyFill="1" applyBorder="1" applyAlignment="1" applyProtection="1">
      <protection locked="0"/>
    </xf>
    <xf numFmtId="166" fontId="2" fillId="0" borderId="16" xfId="1" applyNumberFormat="1" applyFont="1" applyBorder="1" applyAlignment="1" applyProtection="1">
      <alignment horizontal="center"/>
    </xf>
    <xf numFmtId="166" fontId="2" fillId="0" borderId="59" xfId="1" applyNumberFormat="1" applyFont="1" applyBorder="1" applyAlignment="1" applyProtection="1">
      <alignment horizontal="center"/>
    </xf>
    <xf numFmtId="3" fontId="2" fillId="0" borderId="60" xfId="1" applyNumberFormat="1" applyFont="1" applyBorder="1" applyAlignment="1" applyProtection="1"/>
    <xf numFmtId="166" fontId="2" fillId="0" borderId="67" xfId="1" applyNumberFormat="1" applyFont="1" applyBorder="1" applyAlignment="1" applyProtection="1">
      <alignment horizontal="center"/>
    </xf>
    <xf numFmtId="9" fontId="2" fillId="10" borderId="75" xfId="29" applyFont="1" applyFill="1" applyBorder="1" applyAlignment="1" applyProtection="1">
      <protection locked="0"/>
    </xf>
    <xf numFmtId="0" fontId="2" fillId="11" borderId="71" xfId="0" applyFont="1" applyFill="1" applyBorder="1" applyAlignment="1" applyProtection="1">
      <alignment horizontal="center"/>
      <protection locked="0"/>
    </xf>
    <xf numFmtId="166" fontId="2" fillId="0" borderId="59" xfId="0" applyNumberFormat="1" applyFont="1" applyBorder="1" applyAlignment="1" applyProtection="1">
      <alignment horizontal="center"/>
      <protection locked="0"/>
    </xf>
    <xf numFmtId="166" fontId="2" fillId="0" borderId="72" xfId="0" applyNumberFormat="1" applyFont="1" applyBorder="1" applyAlignment="1" applyProtection="1">
      <alignment horizontal="center"/>
      <protection locked="0"/>
    </xf>
    <xf numFmtId="166" fontId="2" fillId="0" borderId="59" xfId="1" applyNumberFormat="1" applyFont="1" applyBorder="1" applyAlignment="1" applyProtection="1">
      <alignment horizontal="center"/>
      <protection locked="0"/>
    </xf>
    <xf numFmtId="166" fontId="2" fillId="0" borderId="66" xfId="1" applyNumberFormat="1" applyFont="1" applyBorder="1" applyAlignment="1" applyProtection="1">
      <alignment horizontal="center"/>
      <protection locked="0"/>
    </xf>
    <xf numFmtId="166" fontId="2" fillId="0" borderId="5" xfId="1" applyNumberFormat="1" applyFont="1" applyBorder="1" applyAlignment="1" applyProtection="1"/>
    <xf numFmtId="0" fontId="2" fillId="0" borderId="0" xfId="0" applyFont="1" applyFill="1" applyBorder="1" applyAlignment="1" applyProtection="1">
      <alignment horizontal="center"/>
    </xf>
    <xf numFmtId="0" fontId="2" fillId="0" borderId="5" xfId="0" applyFont="1" applyBorder="1" applyAlignment="1" applyProtection="1">
      <alignment horizontal="center"/>
    </xf>
    <xf numFmtId="3" fontId="2" fillId="10" borderId="63" xfId="1" applyNumberFormat="1" applyFont="1" applyFill="1" applyBorder="1" applyAlignment="1" applyProtection="1">
      <protection locked="0"/>
    </xf>
    <xf numFmtId="166" fontId="2" fillId="0" borderId="74" xfId="1" applyNumberFormat="1" applyFont="1" applyFill="1" applyBorder="1" applyAlignment="1" applyProtection="1"/>
    <xf numFmtId="37" fontId="2" fillId="0" borderId="59" xfId="0" applyNumberFormat="1" applyFont="1" applyBorder="1" applyAlignment="1" applyProtection="1"/>
    <xf numFmtId="41" fontId="3" fillId="0" borderId="0" xfId="1" applyNumberFormat="1" applyFont="1" applyBorder="1" applyAlignment="1" applyProtection="1">
      <alignment horizontal="right"/>
    </xf>
    <xf numFmtId="166" fontId="2" fillId="0" borderId="67" xfId="1" applyNumberFormat="1" applyFont="1" applyBorder="1" applyAlignment="1" applyProtection="1"/>
    <xf numFmtId="0" fontId="7" fillId="0" borderId="0" xfId="0" applyFont="1" applyAlignment="1">
      <alignment wrapText="1"/>
    </xf>
    <xf numFmtId="0" fontId="7" fillId="0" borderId="0" xfId="0" applyFont="1" applyAlignment="1">
      <alignment horizontal="left" vertical="center" wrapText="1"/>
    </xf>
    <xf numFmtId="44" fontId="2" fillId="0" borderId="39" xfId="0" applyNumberFormat="1" applyFont="1" applyBorder="1" applyProtection="1"/>
    <xf numFmtId="0" fontId="2" fillId="0" borderId="91" xfId="0" applyFont="1" applyBorder="1" applyProtection="1"/>
    <xf numFmtId="0" fontId="2" fillId="0" borderId="0" xfId="0" applyFont="1" applyAlignment="1" applyProtection="1">
      <alignment horizontal="center"/>
    </xf>
    <xf numFmtId="0" fontId="2" fillId="10" borderId="0" xfId="0" applyFont="1" applyFill="1" applyBorder="1" applyAlignment="1" applyProtection="1">
      <alignment horizontal="center"/>
      <protection locked="0"/>
    </xf>
    <xf numFmtId="0" fontId="27" fillId="0" borderId="0" xfId="0" applyFont="1" applyFill="1" applyProtection="1"/>
    <xf numFmtId="0" fontId="2" fillId="0" borderId="0" xfId="0" applyFont="1" applyFill="1" applyBorder="1" applyAlignment="1" applyProtection="1">
      <alignment horizontal="center"/>
      <protection locked="0"/>
    </xf>
    <xf numFmtId="0" fontId="2" fillId="0" borderId="0" xfId="0" applyFont="1" applyBorder="1" applyProtection="1">
      <protection locked="0"/>
    </xf>
    <xf numFmtId="9" fontId="2" fillId="10" borderId="0" xfId="29" applyFont="1" applyFill="1" applyBorder="1" applyProtection="1">
      <protection locked="0"/>
    </xf>
    <xf numFmtId="0" fontId="2" fillId="0" borderId="0" xfId="0" applyFont="1" applyFill="1" applyBorder="1" applyProtection="1"/>
    <xf numFmtId="9" fontId="2" fillId="0" borderId="0" xfId="29" applyFont="1" applyFill="1" applyBorder="1" applyProtection="1">
      <protection locked="0"/>
    </xf>
    <xf numFmtId="0" fontId="0" fillId="0" borderId="0" xfId="0" applyFill="1" applyBorder="1" applyProtection="1"/>
    <xf numFmtId="170" fontId="2" fillId="10" borderId="93" xfId="0" applyNumberFormat="1" applyFont="1" applyFill="1" applyBorder="1" applyProtection="1"/>
    <xf numFmtId="0" fontId="3" fillId="6" borderId="0" xfId="0" applyFont="1" applyFill="1" applyBorder="1" applyAlignment="1" applyProtection="1">
      <alignment horizontal="center" vertical="center" wrapText="1"/>
    </xf>
    <xf numFmtId="3" fontId="2" fillId="0" borderId="39" xfId="0" applyNumberFormat="1" applyFont="1" applyBorder="1" applyProtection="1"/>
    <xf numFmtId="3" fontId="2" fillId="0" borderId="60" xfId="1" applyNumberFormat="1" applyFont="1" applyBorder="1" applyProtection="1"/>
    <xf numFmtId="0" fontId="7" fillId="0" borderId="0" xfId="0" applyFont="1" applyProtection="1"/>
    <xf numFmtId="0" fontId="7" fillId="0" borderId="0" xfId="0" applyFont="1" applyFill="1" applyProtection="1"/>
    <xf numFmtId="9" fontId="2" fillId="10" borderId="1" xfId="29" applyNumberFormat="1" applyFont="1" applyFill="1" applyBorder="1" applyProtection="1"/>
    <xf numFmtId="3" fontId="2" fillId="0" borderId="1" xfId="0" applyNumberFormat="1" applyFont="1" applyFill="1" applyBorder="1" applyProtection="1">
      <protection locked="0"/>
    </xf>
    <xf numFmtId="3" fontId="2" fillId="0" borderId="39" xfId="0" applyNumberFormat="1" applyFont="1" applyFill="1" applyBorder="1" applyProtection="1">
      <protection locked="0"/>
    </xf>
    <xf numFmtId="9" fontId="2" fillId="10" borderId="1" xfId="29" applyFont="1" applyFill="1" applyBorder="1" applyProtection="1"/>
    <xf numFmtId="3" fontId="2" fillId="0" borderId="92" xfId="1" applyNumberFormat="1" applyFont="1" applyBorder="1" applyProtection="1"/>
    <xf numFmtId="0" fontId="2" fillId="0" borderId="0" xfId="0" applyFont="1" applyBorder="1" applyAlignment="1" applyProtection="1">
      <alignment horizontal="center"/>
      <protection locked="0"/>
    </xf>
    <xf numFmtId="9" fontId="2" fillId="0" borderId="0" xfId="29" applyFont="1" applyFill="1" applyBorder="1" applyAlignment="1" applyProtection="1">
      <alignment horizontal="center"/>
    </xf>
    <xf numFmtId="0" fontId="2" fillId="10" borderId="60" xfId="0" applyFont="1" applyFill="1" applyBorder="1" applyAlignment="1" applyProtection="1">
      <alignment horizontal="center"/>
      <protection locked="0"/>
    </xf>
    <xf numFmtId="166" fontId="2" fillId="0" borderId="0" xfId="1" applyNumberFormat="1" applyFont="1" applyBorder="1" applyAlignment="1" applyProtection="1">
      <alignment horizontal="center"/>
      <protection locked="0"/>
    </xf>
    <xf numFmtId="166" fontId="2" fillId="0" borderId="60" xfId="1" applyNumberFormat="1" applyFont="1" applyBorder="1" applyAlignment="1" applyProtection="1">
      <alignment horizontal="center"/>
    </xf>
    <xf numFmtId="166" fontId="2" fillId="0" borderId="0" xfId="1" applyNumberFormat="1" applyFont="1" applyBorder="1" applyAlignment="1" applyProtection="1">
      <alignment horizontal="center"/>
    </xf>
    <xf numFmtId="9" fontId="2" fillId="10" borderId="94" xfId="29" applyFont="1" applyFill="1" applyBorder="1" applyAlignment="1" applyProtection="1">
      <protection locked="0"/>
    </xf>
    <xf numFmtId="3" fontId="2" fillId="0" borderId="0" xfId="0" applyNumberFormat="1" applyFont="1" applyBorder="1" applyAlignment="1" applyProtection="1"/>
    <xf numFmtId="166" fontId="2" fillId="0" borderId="0" xfId="1" applyNumberFormat="1" applyFont="1" applyBorder="1" applyAlignment="1" applyProtection="1"/>
    <xf numFmtId="166" fontId="2" fillId="0" borderId="0" xfId="1" applyNumberFormat="1" applyFont="1" applyFill="1" applyBorder="1" applyAlignment="1" applyProtection="1"/>
    <xf numFmtId="9" fontId="2" fillId="11" borderId="71" xfId="0" applyNumberFormat="1" applyFont="1" applyFill="1" applyBorder="1" applyAlignment="1" applyProtection="1">
      <alignment horizontal="right"/>
      <protection locked="0"/>
    </xf>
    <xf numFmtId="3" fontId="2" fillId="0" borderId="0" xfId="0" applyNumberFormat="1" applyFont="1" applyBorder="1" applyAlignment="1" applyProtection="1">
      <alignment horizontal="right"/>
    </xf>
    <xf numFmtId="9" fontId="2" fillId="0" borderId="0" xfId="0" applyNumberFormat="1" applyFont="1" applyBorder="1" applyAlignment="1" applyProtection="1">
      <alignment horizontal="center"/>
    </xf>
    <xf numFmtId="0" fontId="2" fillId="11" borderId="95" xfId="0" applyFont="1" applyFill="1" applyBorder="1" applyAlignment="1" applyProtection="1">
      <alignment horizontal="center"/>
      <protection locked="0"/>
    </xf>
    <xf numFmtId="166" fontId="2" fillId="0" borderId="0" xfId="0" applyNumberFormat="1" applyFont="1" applyBorder="1" applyAlignment="1" applyProtection="1">
      <alignment horizontal="center"/>
      <protection locked="0"/>
    </xf>
    <xf numFmtId="166" fontId="2" fillId="0" borderId="60" xfId="0" applyNumberFormat="1" applyFont="1" applyBorder="1" applyAlignment="1" applyProtection="1">
      <alignment horizontal="center"/>
    </xf>
    <xf numFmtId="166" fontId="2" fillId="0" borderId="0" xfId="0" applyNumberFormat="1" applyFont="1" applyBorder="1" applyAlignment="1" applyProtection="1">
      <alignment horizontal="center"/>
    </xf>
    <xf numFmtId="9" fontId="2" fillId="0" borderId="0" xfId="29" applyFont="1" applyProtection="1"/>
    <xf numFmtId="9" fontId="2" fillId="10" borderId="39" xfId="29" applyFont="1" applyFill="1" applyBorder="1" applyProtection="1"/>
    <xf numFmtId="1" fontId="2" fillId="0" borderId="1" xfId="29" applyNumberFormat="1" applyFont="1" applyFill="1" applyBorder="1" applyProtection="1"/>
    <xf numFmtId="0" fontId="3" fillId="0" borderId="98" xfId="0" applyFont="1" applyBorder="1" applyAlignment="1" applyProtection="1">
      <alignment horizontal="right"/>
    </xf>
    <xf numFmtId="9" fontId="2" fillId="11" borderId="0" xfId="29" applyFont="1" applyFill="1" applyBorder="1" applyProtection="1">
      <protection locked="0"/>
    </xf>
    <xf numFmtId="9" fontId="2" fillId="10" borderId="60" xfId="29" applyFont="1" applyFill="1" applyBorder="1" applyProtection="1">
      <protection locked="0"/>
    </xf>
    <xf numFmtId="9" fontId="2" fillId="11" borderId="60" xfId="29" applyFont="1" applyFill="1" applyBorder="1" applyProtection="1">
      <protection locked="0"/>
    </xf>
    <xf numFmtId="0" fontId="3" fillId="0" borderId="0" xfId="0" applyFont="1" applyFill="1" applyAlignment="1" applyProtection="1">
      <alignment horizontal="center"/>
    </xf>
    <xf numFmtId="42" fontId="2" fillId="0" borderId="40" xfId="0" applyNumberFormat="1" applyFont="1" applyBorder="1" applyProtection="1"/>
    <xf numFmtId="9" fontId="2" fillId="10" borderId="39" xfId="0" applyNumberFormat="1" applyFont="1" applyFill="1" applyBorder="1" applyProtection="1"/>
    <xf numFmtId="49" fontId="2" fillId="0" borderId="0" xfId="0" applyNumberFormat="1" applyFont="1"/>
    <xf numFmtId="0" fontId="2" fillId="0" borderId="0" xfId="0" applyFont="1" applyFill="1" applyBorder="1" applyAlignment="1" applyProtection="1">
      <alignment horizontal="center"/>
    </xf>
    <xf numFmtId="0" fontId="2" fillId="0" borderId="43" xfId="0" applyFont="1" applyBorder="1" applyAlignment="1">
      <alignment horizontal="center" vertical="top"/>
    </xf>
    <xf numFmtId="0" fontId="2" fillId="0" borderId="43" xfId="0" applyFont="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pplyProtection="1">
      <alignment horizontal="left"/>
    </xf>
    <xf numFmtId="0" fontId="2" fillId="0" borderId="0" xfId="0" applyFont="1" applyFill="1" applyBorder="1" applyAlignment="1">
      <alignment horizontal="center"/>
    </xf>
    <xf numFmtId="0" fontId="2" fillId="10" borderId="1"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left"/>
    </xf>
    <xf numFmtId="0" fontId="2" fillId="10" borderId="1" xfId="0" applyNumberFormat="1" applyFont="1" applyFill="1" applyBorder="1" applyAlignment="1" applyProtection="1">
      <alignment horizontal="left"/>
      <protection locked="0"/>
    </xf>
    <xf numFmtId="0" fontId="2" fillId="10" borderId="0" xfId="0" applyNumberFormat="1" applyFont="1" applyFill="1" applyBorder="1" applyAlignment="1" applyProtection="1">
      <alignment horizontal="left"/>
      <protection locked="0"/>
    </xf>
    <xf numFmtId="14" fontId="2" fillId="10" borderId="0" xfId="0" applyNumberFormat="1" applyFont="1" applyFill="1" applyBorder="1" applyAlignment="1" applyProtection="1">
      <alignment horizontal="left"/>
      <protection locked="0"/>
    </xf>
    <xf numFmtId="44" fontId="2" fillId="0" borderId="0" xfId="8" applyFont="1" applyBorder="1"/>
    <xf numFmtId="9" fontId="2" fillId="10" borderId="1" xfId="29" applyFont="1" applyFill="1" applyBorder="1" applyAlignment="1" applyProtection="1">
      <alignment horizontal="left"/>
      <protection locked="0"/>
    </xf>
    <xf numFmtId="9" fontId="2" fillId="0" borderId="39" xfId="0" applyNumberFormat="1" applyFont="1" applyFill="1" applyBorder="1"/>
    <xf numFmtId="0" fontId="2" fillId="10" borderId="63" xfId="0" applyFont="1" applyFill="1" applyBorder="1" applyAlignment="1" applyProtection="1">
      <alignment horizontal="center"/>
      <protection locked="0"/>
    </xf>
    <xf numFmtId="0" fontId="2" fillId="10" borderId="65" xfId="0" applyFont="1" applyFill="1" applyBorder="1" applyAlignment="1" applyProtection="1">
      <alignment horizontal="center"/>
      <protection locked="0"/>
    </xf>
    <xf numFmtId="0" fontId="29" fillId="0" borderId="0" xfId="0" applyFont="1" applyProtection="1"/>
    <xf numFmtId="4" fontId="2" fillId="10" borderId="93" xfId="0" applyNumberFormat="1" applyFont="1" applyFill="1" applyBorder="1" applyProtection="1"/>
    <xf numFmtId="4" fontId="2" fillId="10" borderId="90" xfId="0" applyNumberFormat="1" applyFont="1" applyFill="1" applyBorder="1" applyProtection="1"/>
    <xf numFmtId="2" fontId="2" fillId="0" borderId="0" xfId="0" applyNumberFormat="1" applyFont="1" applyProtection="1"/>
    <xf numFmtId="2" fontId="2" fillId="0" borderId="0" xfId="0" applyNumberFormat="1" applyFont="1" applyFill="1" applyProtection="1"/>
    <xf numFmtId="2" fontId="2" fillId="0" borderId="0" xfId="0" applyNumberFormat="1" applyFont="1" applyFill="1" applyAlignment="1" applyProtection="1">
      <alignment vertical="center"/>
    </xf>
    <xf numFmtId="0" fontId="2" fillId="11" borderId="99" xfId="0" applyFont="1" applyFill="1" applyBorder="1" applyAlignment="1" applyProtection="1">
      <alignment horizontal="center"/>
      <protection locked="0"/>
    </xf>
    <xf numFmtId="0" fontId="2" fillId="11" borderId="100" xfId="0" applyFont="1" applyFill="1" applyBorder="1" applyAlignment="1" applyProtection="1">
      <alignment horizontal="center"/>
      <protection locked="0"/>
    </xf>
    <xf numFmtId="4" fontId="2" fillId="10" borderId="43" xfId="0" applyNumberFormat="1" applyFont="1" applyFill="1" applyBorder="1" applyProtection="1"/>
    <xf numFmtId="2" fontId="2" fillId="10" borderId="93" xfId="0" applyNumberFormat="1" applyFont="1" applyFill="1" applyBorder="1" applyProtection="1"/>
    <xf numFmtId="2" fontId="2" fillId="10" borderId="93" xfId="0" applyNumberFormat="1" applyFont="1" applyFill="1" applyBorder="1" applyAlignment="1" applyProtection="1">
      <alignment vertical="center"/>
    </xf>
    <xf numFmtId="170" fontId="2" fillId="10" borderId="61" xfId="0" applyNumberFormat="1" applyFont="1" applyFill="1" applyBorder="1" applyProtection="1"/>
    <xf numFmtId="0" fontId="2" fillId="11" borderId="101" xfId="0" applyFont="1" applyFill="1" applyBorder="1" applyAlignment="1" applyProtection="1">
      <alignment horizontal="center"/>
      <protection locked="0"/>
    </xf>
    <xf numFmtId="0" fontId="2" fillId="10" borderId="101" xfId="0" applyFont="1" applyFill="1" applyBorder="1" applyAlignment="1" applyProtection="1">
      <alignment horizontal="center"/>
    </xf>
    <xf numFmtId="0" fontId="2" fillId="10" borderId="101" xfId="0" applyFont="1" applyFill="1" applyBorder="1" applyProtection="1"/>
    <xf numFmtId="0" fontId="2" fillId="11" borderId="102" xfId="0" applyFont="1" applyFill="1" applyBorder="1" applyAlignment="1" applyProtection="1">
      <alignment horizontal="center"/>
      <protection locked="0"/>
    </xf>
    <xf numFmtId="0" fontId="2" fillId="10" borderId="102" xfId="0" applyFont="1" applyFill="1" applyBorder="1" applyAlignment="1" applyProtection="1">
      <alignment horizontal="center"/>
    </xf>
    <xf numFmtId="0" fontId="2" fillId="10" borderId="102" xfId="0" applyFont="1" applyFill="1" applyBorder="1" applyProtection="1"/>
    <xf numFmtId="0" fontId="2" fillId="0" borderId="104" xfId="0" applyFont="1" applyFill="1" applyBorder="1" applyProtection="1"/>
    <xf numFmtId="0" fontId="2" fillId="0" borderId="105" xfId="0" applyFont="1" applyFill="1" applyBorder="1" applyProtection="1"/>
    <xf numFmtId="2" fontId="2" fillId="10" borderId="103" xfId="0" applyNumberFormat="1" applyFont="1" applyFill="1" applyBorder="1" applyProtection="1"/>
    <xf numFmtId="0" fontId="2" fillId="0" borderId="106" xfId="0" applyFont="1" applyFill="1" applyBorder="1" applyAlignment="1" applyProtection="1">
      <alignment horizontal="center"/>
      <protection locked="0"/>
    </xf>
    <xf numFmtId="4" fontId="2" fillId="10" borderId="103" xfId="0" applyNumberFormat="1" applyFont="1" applyFill="1" applyBorder="1" applyProtection="1"/>
    <xf numFmtId="2" fontId="2" fillId="10" borderId="103" xfId="0" applyNumberFormat="1" applyFont="1" applyFill="1" applyBorder="1" applyAlignment="1" applyProtection="1">
      <alignment vertical="center"/>
      <protection locked="0"/>
    </xf>
    <xf numFmtId="2" fontId="2" fillId="10" borderId="60" xfId="0" applyNumberFormat="1" applyFont="1" applyFill="1" applyBorder="1" applyAlignment="1" applyProtection="1">
      <alignment vertical="center"/>
      <protection locked="0"/>
    </xf>
    <xf numFmtId="2" fontId="2" fillId="10" borderId="107" xfId="0" applyNumberFormat="1" applyFont="1" applyFill="1" applyBorder="1" applyAlignment="1" applyProtection="1">
      <alignment vertical="center"/>
      <protection locked="0"/>
    </xf>
    <xf numFmtId="2" fontId="2" fillId="10" borderId="49" xfId="0" applyNumberFormat="1" applyFont="1" applyFill="1" applyBorder="1" applyAlignment="1" applyProtection="1">
      <alignment vertical="center"/>
      <protection locked="0"/>
    </xf>
    <xf numFmtId="0" fontId="30" fillId="0" borderId="108" xfId="0" applyFont="1" applyBorder="1" applyAlignment="1">
      <alignment horizontal="left"/>
    </xf>
    <xf numFmtId="0" fontId="0" fillId="0" borderId="0" xfId="0" applyNumberFormat="1"/>
    <xf numFmtId="49" fontId="2" fillId="10" borderId="109" xfId="0" applyNumberFormat="1" applyFont="1" applyFill="1" applyBorder="1" applyAlignment="1" applyProtection="1">
      <alignment horizontal="left" vertical="top" wrapText="1"/>
      <protection locked="0"/>
    </xf>
    <xf numFmtId="14" fontId="2" fillId="10" borderId="109" xfId="0" applyNumberFormat="1" applyFont="1" applyFill="1" applyBorder="1" applyAlignment="1" applyProtection="1">
      <alignment horizontal="right" vertical="top" wrapText="1"/>
      <protection locked="0"/>
    </xf>
    <xf numFmtId="49" fontId="2" fillId="10" borderId="109" xfId="0" applyNumberFormat="1" applyFont="1" applyFill="1" applyBorder="1" applyAlignment="1" applyProtection="1">
      <alignment horizontal="center" vertical="top" wrapText="1"/>
      <protection locked="0"/>
    </xf>
    <xf numFmtId="44" fontId="2" fillId="10" borderId="109" xfId="0" applyNumberFormat="1" applyFont="1" applyFill="1" applyBorder="1" applyAlignment="1" applyProtection="1">
      <alignment horizontal="right" vertical="top" wrapText="1"/>
      <protection locked="0"/>
    </xf>
    <xf numFmtId="165" fontId="2" fillId="10" borderId="109" xfId="0" applyNumberFormat="1" applyFont="1" applyFill="1" applyBorder="1" applyAlignment="1" applyProtection="1">
      <alignment horizontal="right" vertical="top" wrapText="1"/>
      <protection locked="0"/>
    </xf>
    <xf numFmtId="44" fontId="2" fillId="0" borderId="110" xfId="1" applyNumberFormat="1" applyFont="1" applyBorder="1" applyAlignment="1">
      <alignment horizontal="right" vertical="top" wrapText="1"/>
    </xf>
    <xf numFmtId="0" fontId="31" fillId="10" borderId="109" xfId="0" applyFont="1" applyFill="1" applyBorder="1" applyAlignment="1">
      <alignment horizontal="right" vertical="top"/>
    </xf>
    <xf numFmtId="14" fontId="31" fillId="10" borderId="109" xfId="0" applyNumberFormat="1" applyFont="1" applyFill="1" applyBorder="1" applyAlignment="1">
      <alignment horizontal="right" vertical="top"/>
    </xf>
    <xf numFmtId="171" fontId="31" fillId="10" borderId="109" xfId="0" applyNumberFormat="1" applyFont="1" applyFill="1" applyBorder="1" applyAlignment="1">
      <alignment horizontal="right" vertical="top"/>
    </xf>
    <xf numFmtId="3" fontId="31" fillId="10" borderId="109" xfId="0" applyNumberFormat="1" applyFont="1" applyFill="1" applyBorder="1" applyAlignment="1">
      <alignment horizontal="right" vertical="top"/>
    </xf>
    <xf numFmtId="49" fontId="2" fillId="10" borderId="109" xfId="0" applyNumberFormat="1" applyFont="1" applyFill="1" applyBorder="1" applyAlignment="1" applyProtection="1">
      <alignment vertical="top" wrapText="1"/>
      <protection locked="0"/>
    </xf>
    <xf numFmtId="0" fontId="32" fillId="0" borderId="35" xfId="0" applyFont="1" applyBorder="1" applyProtection="1"/>
    <xf numFmtId="0" fontId="32" fillId="0" borderId="37" xfId="0" applyFont="1" applyBorder="1" applyProtection="1"/>
    <xf numFmtId="0" fontId="7" fillId="0" borderId="111" xfId="0" applyFont="1" applyBorder="1" applyProtection="1"/>
    <xf numFmtId="0" fontId="2" fillId="0" borderId="36" xfId="0" applyFont="1" applyBorder="1" applyProtection="1"/>
    <xf numFmtId="0" fontId="2" fillId="0" borderId="37" xfId="0" applyFont="1" applyBorder="1" applyProtection="1"/>
    <xf numFmtId="0" fontId="2" fillId="0" borderId="109" xfId="0" applyFont="1" applyBorder="1"/>
    <xf numFmtId="44" fontId="2" fillId="10" borderId="109" xfId="0" applyNumberFormat="1" applyFont="1" applyFill="1" applyBorder="1" applyProtection="1">
      <protection locked="0"/>
    </xf>
    <xf numFmtId="0" fontId="28" fillId="10" borderId="0" xfId="750" applyNumberFormat="1" applyFill="1" applyBorder="1" applyAlignment="1" applyProtection="1">
      <alignment horizontal="left"/>
      <protection locked="0"/>
    </xf>
    <xf numFmtId="0" fontId="31" fillId="10" borderId="109" xfId="0" applyFont="1" applyFill="1" applyBorder="1" applyAlignment="1">
      <alignment horizontal="left" vertical="top"/>
    </xf>
    <xf numFmtId="0" fontId="2" fillId="10" borderId="109" xfId="0" applyFont="1" applyFill="1" applyBorder="1" applyAlignment="1">
      <alignment horizontal="left" vertical="top" wrapText="1"/>
    </xf>
    <xf numFmtId="0" fontId="33" fillId="14" borderId="103" xfId="0" applyFont="1" applyFill="1" applyBorder="1"/>
    <xf numFmtId="44" fontId="33" fillId="14" borderId="103" xfId="8" applyFont="1" applyFill="1" applyBorder="1"/>
    <xf numFmtId="0" fontId="7" fillId="0" borderId="42" xfId="17" applyFont="1" applyBorder="1" applyAlignment="1">
      <alignment horizontal="left" wrapText="1"/>
    </xf>
    <xf numFmtId="37" fontId="2" fillId="0" borderId="59" xfId="0" applyNumberFormat="1" applyFont="1" applyBorder="1" applyAlignment="1" applyProtection="1"/>
    <xf numFmtId="41" fontId="3" fillId="0" borderId="0" xfId="1" applyNumberFormat="1" applyFont="1" applyBorder="1" applyAlignment="1" applyProtection="1">
      <alignment horizontal="right"/>
    </xf>
    <xf numFmtId="166" fontId="2" fillId="0" borderId="67" xfId="1" applyNumberFormat="1" applyFont="1" applyBorder="1" applyAlignment="1" applyProtection="1"/>
    <xf numFmtId="3" fontId="2" fillId="10" borderId="62" xfId="1" applyNumberFormat="1" applyFont="1" applyFill="1" applyBorder="1" applyAlignment="1" applyProtection="1">
      <protection locked="0"/>
    </xf>
    <xf numFmtId="3" fontId="2" fillId="10" borderId="63" xfId="1" applyNumberFormat="1" applyFont="1" applyFill="1" applyBorder="1" applyAlignment="1" applyProtection="1">
      <protection locked="0"/>
    </xf>
    <xf numFmtId="166" fontId="2" fillId="0" borderId="74" xfId="1" applyNumberFormat="1" applyFont="1" applyFill="1" applyBorder="1" applyAlignment="1" applyProtection="1"/>
    <xf numFmtId="0" fontId="3" fillId="6" borderId="96" xfId="0" applyFont="1" applyFill="1" applyBorder="1" applyAlignment="1" applyProtection="1">
      <alignment horizontal="center" vertical="center" wrapText="1"/>
    </xf>
    <xf numFmtId="0" fontId="3" fillId="6" borderId="97" xfId="0" applyFont="1" applyFill="1" applyBorder="1" applyAlignment="1" applyProtection="1">
      <alignment horizontal="center" vertical="center" wrapText="1"/>
    </xf>
    <xf numFmtId="0" fontId="3" fillId="6" borderId="61" xfId="0" applyFont="1" applyFill="1" applyBorder="1" applyAlignment="1" applyProtection="1">
      <alignment horizontal="center" vertical="center" wrapText="1"/>
    </xf>
    <xf numFmtId="0" fontId="3" fillId="6" borderId="49" xfId="0" applyFont="1" applyFill="1" applyBorder="1" applyAlignment="1" applyProtection="1">
      <alignment horizontal="center" vertical="center" wrapText="1"/>
    </xf>
    <xf numFmtId="166" fontId="2" fillId="0" borderId="5" xfId="1" applyNumberFormat="1" applyFont="1" applyBorder="1" applyAlignment="1" applyProtection="1"/>
    <xf numFmtId="3" fontId="2" fillId="0" borderId="60" xfId="1" applyNumberFormat="1" applyFont="1" applyBorder="1" applyAlignment="1" applyProtection="1"/>
    <xf numFmtId="0" fontId="2" fillId="0" borderId="0"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5" xfId="0" applyFont="1" applyBorder="1" applyAlignment="1" applyProtection="1"/>
    <xf numFmtId="3" fontId="2" fillId="0" borderId="60" xfId="0" applyNumberFormat="1" applyFont="1" applyBorder="1" applyAlignment="1" applyProtection="1"/>
    <xf numFmtId="0" fontId="2" fillId="10" borderId="62" xfId="0" applyFont="1" applyFill="1" applyBorder="1" applyAlignment="1" applyProtection="1">
      <alignment horizontal="center"/>
      <protection locked="0"/>
    </xf>
    <xf numFmtId="0" fontId="2" fillId="10" borderId="63" xfId="0" applyFont="1" applyFill="1" applyBorder="1" applyAlignment="1" applyProtection="1">
      <alignment horizontal="center"/>
      <protection locked="0"/>
    </xf>
    <xf numFmtId="0" fontId="2" fillId="10" borderId="64" xfId="0" applyFont="1" applyFill="1" applyBorder="1" applyAlignment="1" applyProtection="1">
      <alignment horizontal="center"/>
      <protection locked="0"/>
    </xf>
    <xf numFmtId="0" fontId="2" fillId="10" borderId="65"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166" fontId="2" fillId="0" borderId="59" xfId="1" applyNumberFormat="1" applyFont="1" applyBorder="1" applyAlignment="1" applyProtection="1">
      <alignment horizontal="center"/>
      <protection locked="0"/>
    </xf>
    <xf numFmtId="166" fontId="2" fillId="0" borderId="66" xfId="1" applyNumberFormat="1" applyFont="1" applyBorder="1" applyAlignment="1" applyProtection="1">
      <alignment horizontal="center"/>
      <protection locked="0"/>
    </xf>
    <xf numFmtId="9" fontId="2" fillId="0" borderId="0" xfId="29" applyFont="1" applyFill="1" applyBorder="1" applyAlignment="1" applyProtection="1">
      <alignment horizontal="center"/>
    </xf>
    <xf numFmtId="37" fontId="2" fillId="0" borderId="0" xfId="29" applyNumberFormat="1" applyFont="1" applyFill="1" applyBorder="1" applyAlignment="1" applyProtection="1">
      <alignment horizontal="right"/>
    </xf>
    <xf numFmtId="0" fontId="2" fillId="0" borderId="0" xfId="0" applyFont="1" applyAlignment="1" applyProtection="1">
      <alignment horizontal="center"/>
    </xf>
    <xf numFmtId="166" fontId="2" fillId="0" borderId="98" xfId="1" applyNumberFormat="1" applyFont="1" applyBorder="1" applyAlignment="1" applyProtection="1">
      <alignment horizontal="center"/>
    </xf>
    <xf numFmtId="166" fontId="2" fillId="0" borderId="59" xfId="1" applyNumberFormat="1" applyFont="1" applyBorder="1" applyAlignment="1" applyProtection="1">
      <alignment horizontal="center"/>
    </xf>
    <xf numFmtId="166" fontId="2" fillId="0" borderId="67" xfId="1" applyNumberFormat="1" applyFont="1" applyBorder="1" applyAlignment="1" applyProtection="1">
      <alignment horizontal="center"/>
    </xf>
    <xf numFmtId="9" fontId="2" fillId="10" borderId="62" xfId="29" applyFont="1" applyFill="1" applyBorder="1" applyAlignment="1" applyProtection="1">
      <protection locked="0"/>
    </xf>
    <xf numFmtId="9" fontId="2" fillId="10" borderId="63" xfId="29" applyFont="1" applyFill="1" applyBorder="1" applyAlignment="1" applyProtection="1">
      <protection locked="0"/>
    </xf>
    <xf numFmtId="0" fontId="3" fillId="6" borderId="56" xfId="0" applyFont="1" applyFill="1" applyBorder="1" applyAlignment="1" applyProtection="1">
      <alignment horizontal="center" vertical="center" wrapText="1"/>
    </xf>
    <xf numFmtId="0" fontId="3" fillId="6" borderId="47" xfId="0" applyFont="1" applyFill="1" applyBorder="1" applyAlignment="1" applyProtection="1">
      <alignment horizontal="center" vertical="center" wrapText="1"/>
    </xf>
    <xf numFmtId="0" fontId="3" fillId="2" borderId="96" xfId="0" applyFont="1" applyFill="1" applyBorder="1" applyAlignment="1" applyProtection="1">
      <alignment horizontal="center" vertical="center" wrapText="1"/>
    </xf>
    <xf numFmtId="0" fontId="3" fillId="2" borderId="97" xfId="0" applyFont="1" applyFill="1" applyBorder="1" applyAlignment="1" applyProtection="1">
      <alignment horizontal="center" vertical="center" wrapText="1"/>
    </xf>
    <xf numFmtId="0" fontId="3" fillId="2" borderId="61"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9" fontId="2" fillId="10" borderId="68" xfId="29" applyFont="1" applyFill="1" applyBorder="1" applyAlignment="1" applyProtection="1">
      <alignment horizontal="right"/>
      <protection locked="0"/>
    </xf>
    <xf numFmtId="9" fontId="2" fillId="0" borderId="59" xfId="29" applyFont="1" applyFill="1" applyBorder="1" applyAlignment="1" applyProtection="1">
      <alignment horizontal="right"/>
      <protection locked="0"/>
    </xf>
    <xf numFmtId="0" fontId="8" fillId="0" borderId="0" xfId="0" applyFont="1" applyBorder="1" applyAlignment="1" applyProtection="1">
      <alignment horizontal="left" vertical="top" wrapText="1"/>
    </xf>
    <xf numFmtId="0" fontId="3" fillId="3" borderId="43" xfId="0" applyFont="1" applyFill="1" applyBorder="1" applyAlignment="1" applyProtection="1">
      <alignment horizontal="left"/>
    </xf>
    <xf numFmtId="0" fontId="3" fillId="3" borderId="16" xfId="0" applyFont="1" applyFill="1" applyBorder="1" applyAlignment="1" applyProtection="1">
      <alignment horizontal="left"/>
    </xf>
    <xf numFmtId="0" fontId="3" fillId="3" borderId="44" xfId="0" applyFont="1" applyFill="1" applyBorder="1" applyAlignment="1" applyProtection="1">
      <alignment horizontal="left"/>
    </xf>
    <xf numFmtId="0" fontId="4" fillId="0" borderId="56" xfId="0" applyFont="1" applyBorder="1" applyAlignment="1" applyProtection="1">
      <alignment horizontal="center"/>
    </xf>
    <xf numFmtId="0" fontId="4" fillId="0" borderId="47" xfId="0" applyFont="1" applyBorder="1" applyAlignment="1" applyProtection="1">
      <alignment horizontal="center"/>
    </xf>
    <xf numFmtId="0" fontId="3" fillId="0" borderId="61" xfId="0" applyFont="1" applyBorder="1" applyAlignment="1" applyProtection="1">
      <alignment horizontal="center"/>
    </xf>
    <xf numFmtId="0" fontId="3" fillId="0" borderId="49" xfId="0" applyFont="1" applyBorder="1" applyAlignment="1" applyProtection="1">
      <alignment horizontal="center"/>
    </xf>
    <xf numFmtId="0" fontId="3" fillId="4" borderId="27" xfId="0" applyFont="1" applyFill="1" applyBorder="1" applyAlignment="1" applyProtection="1">
      <alignment horizontal="center" vertical="center" wrapText="1"/>
    </xf>
    <xf numFmtId="0" fontId="3" fillId="4" borderId="55" xfId="0" applyFont="1" applyFill="1" applyBorder="1" applyAlignment="1" applyProtection="1">
      <alignment horizontal="center" vertical="center" wrapText="1"/>
    </xf>
    <xf numFmtId="0" fontId="3" fillId="4" borderId="21" xfId="0" applyFont="1" applyFill="1" applyBorder="1" applyAlignment="1" applyProtection="1">
      <alignment horizontal="center" vertical="center" wrapText="1"/>
    </xf>
    <xf numFmtId="0" fontId="3" fillId="4" borderId="20" xfId="0" applyFont="1" applyFill="1" applyBorder="1" applyAlignment="1" applyProtection="1">
      <alignment horizontal="center" vertical="center" wrapText="1"/>
    </xf>
    <xf numFmtId="0" fontId="3" fillId="8" borderId="56"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3" fillId="8" borderId="79" xfId="0" applyFont="1" applyFill="1" applyBorder="1" applyAlignment="1">
      <alignment horizontal="center" vertical="center" wrapText="1"/>
    </xf>
    <xf numFmtId="0" fontId="3" fillId="8" borderId="81" xfId="0" applyFont="1" applyFill="1" applyBorder="1" applyAlignment="1">
      <alignment horizontal="center" vertical="center" wrapText="1"/>
    </xf>
    <xf numFmtId="0" fontId="3" fillId="0" borderId="82" xfId="0" applyFont="1" applyBorder="1" applyAlignment="1">
      <alignment horizontal="center"/>
    </xf>
    <xf numFmtId="0" fontId="3" fillId="0" borderId="78" xfId="0" applyFont="1" applyBorder="1" applyAlignment="1">
      <alignment horizontal="center"/>
    </xf>
    <xf numFmtId="0" fontId="4" fillId="0" borderId="83" xfId="0" applyFont="1" applyBorder="1" applyAlignment="1">
      <alignment horizontal="center"/>
    </xf>
    <xf numFmtId="0" fontId="4" fillId="0" borderId="80" xfId="0" applyFont="1" applyBorder="1" applyAlignment="1">
      <alignment horizontal="center"/>
    </xf>
    <xf numFmtId="167" fontId="1" fillId="0" borderId="0" xfId="0" applyNumberFormat="1" applyFont="1" applyAlignment="1">
      <alignment horizontal="left" vertical="center" wrapText="1"/>
    </xf>
    <xf numFmtId="167" fontId="1" fillId="12" borderId="0" xfId="0" applyNumberFormat="1" applyFont="1" applyFill="1" applyAlignment="1">
      <alignment horizontal="left" vertical="center" wrapText="1"/>
    </xf>
    <xf numFmtId="0" fontId="3" fillId="7" borderId="43" xfId="0" applyFont="1" applyFill="1" applyBorder="1" applyAlignment="1">
      <alignment horizontal="left"/>
    </xf>
    <xf numFmtId="0" fontId="3" fillId="7" borderId="16" xfId="0" applyFont="1" applyFill="1" applyBorder="1" applyAlignment="1">
      <alignment horizontal="left"/>
    </xf>
    <xf numFmtId="0" fontId="3" fillId="7" borderId="77" xfId="0" applyFont="1" applyFill="1" applyBorder="1" applyAlignment="1">
      <alignment horizontal="left"/>
    </xf>
    <xf numFmtId="0" fontId="3" fillId="3" borderId="43" xfId="0" applyFont="1" applyFill="1" applyBorder="1" applyAlignment="1">
      <alignment horizontal="left"/>
    </xf>
    <xf numFmtId="0" fontId="3" fillId="3" borderId="16" xfId="0" applyFont="1" applyFill="1" applyBorder="1" applyAlignment="1">
      <alignment horizontal="left"/>
    </xf>
    <xf numFmtId="0" fontId="3" fillId="3" borderId="44" xfId="0" applyFont="1" applyFill="1" applyBorder="1" applyAlignment="1">
      <alignment horizontal="left"/>
    </xf>
    <xf numFmtId="0" fontId="3" fillId="0" borderId="56" xfId="0" applyFont="1" applyBorder="1" applyAlignment="1">
      <alignment horizontal="center"/>
    </xf>
    <xf numFmtId="0" fontId="3" fillId="0" borderId="47" xfId="0" applyFont="1" applyBorder="1" applyAlignment="1">
      <alignment horizontal="center"/>
    </xf>
    <xf numFmtId="0" fontId="4" fillId="0" borderId="61" xfId="0" applyFont="1" applyBorder="1" applyAlignment="1">
      <alignment horizontal="center"/>
    </xf>
    <xf numFmtId="0" fontId="4" fillId="0" borderId="49" xfId="0" applyFont="1" applyBorder="1" applyAlignment="1">
      <alignment horizontal="center"/>
    </xf>
    <xf numFmtId="0" fontId="3" fillId="6" borderId="56" xfId="0" applyFont="1" applyFill="1" applyBorder="1" applyAlignment="1">
      <alignment horizontal="center" vertical="center" wrapText="1"/>
    </xf>
    <xf numFmtId="0" fontId="3" fillId="6" borderId="47" xfId="0" applyFont="1" applyFill="1" applyBorder="1" applyAlignment="1">
      <alignment horizontal="center" vertical="center" wrapText="1"/>
    </xf>
    <xf numFmtId="0" fontId="3" fillId="6" borderId="6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4" fillId="0" borderId="55" xfId="0" applyFont="1" applyBorder="1" applyAlignment="1">
      <alignment horizontal="left" vertical="top" wrapText="1"/>
    </xf>
    <xf numFmtId="44" fontId="2" fillId="10" borderId="46" xfId="8" applyFont="1" applyFill="1" applyBorder="1" applyAlignment="1" applyProtection="1">
      <alignment horizontal="left" vertical="top" wrapText="1"/>
      <protection locked="0"/>
    </xf>
    <xf numFmtId="44" fontId="2" fillId="10" borderId="42" xfId="8" applyFont="1" applyFill="1" applyBorder="1" applyAlignment="1" applyProtection="1">
      <alignment horizontal="left" vertical="top" wrapText="1"/>
      <protection locked="0"/>
    </xf>
    <xf numFmtId="44" fontId="2" fillId="10" borderId="47" xfId="8" applyFont="1" applyFill="1" applyBorder="1" applyAlignment="1" applyProtection="1">
      <alignment horizontal="left" vertical="top" wrapText="1"/>
      <protection locked="0"/>
    </xf>
    <xf numFmtId="44" fontId="2" fillId="10" borderId="27" xfId="8" applyFont="1" applyFill="1" applyBorder="1" applyAlignment="1" applyProtection="1">
      <alignment horizontal="left" vertical="top" wrapText="1"/>
      <protection locked="0"/>
    </xf>
    <xf numFmtId="44" fontId="2" fillId="10" borderId="0" xfId="8" applyFont="1" applyFill="1" applyBorder="1" applyAlignment="1" applyProtection="1">
      <alignment horizontal="left" vertical="top" wrapText="1"/>
      <protection locked="0"/>
    </xf>
    <xf numFmtId="44" fontId="2" fillId="10" borderId="55" xfId="8" applyFont="1" applyFill="1" applyBorder="1" applyAlignment="1" applyProtection="1">
      <alignment horizontal="left" vertical="top" wrapText="1"/>
      <protection locked="0"/>
    </xf>
    <xf numFmtId="44" fontId="2" fillId="10" borderId="61" xfId="8" applyFont="1" applyFill="1" applyBorder="1" applyAlignment="1" applyProtection="1">
      <alignment horizontal="left" vertical="top" wrapText="1"/>
      <protection locked="0"/>
    </xf>
    <xf numFmtId="44" fontId="2" fillId="10" borderId="48" xfId="8" applyFont="1" applyFill="1" applyBorder="1" applyAlignment="1" applyProtection="1">
      <alignment horizontal="left" vertical="top" wrapText="1"/>
      <protection locked="0"/>
    </xf>
    <xf numFmtId="44" fontId="2" fillId="10" borderId="49" xfId="8" applyFont="1" applyFill="1" applyBorder="1" applyAlignment="1" applyProtection="1">
      <alignment horizontal="left" vertical="top" wrapText="1"/>
      <protection locked="0"/>
    </xf>
    <xf numFmtId="0" fontId="2" fillId="0" borderId="0" xfId="0" applyFont="1" applyAlignment="1">
      <alignment horizontal="left" vertical="top" wrapText="1"/>
    </xf>
    <xf numFmtId="0" fontId="2" fillId="0" borderId="98" xfId="0" applyFont="1" applyBorder="1" applyAlignment="1">
      <alignment horizontal="center"/>
    </xf>
    <xf numFmtId="0" fontId="2" fillId="0" borderId="44" xfId="0" applyFont="1" applyBorder="1" applyAlignment="1">
      <alignment horizontal="center"/>
    </xf>
    <xf numFmtId="0" fontId="2" fillId="0" borderId="98" xfId="0" applyFont="1" applyBorder="1" applyAlignment="1">
      <alignment horizontal="left" vertical="top"/>
    </xf>
    <xf numFmtId="0" fontId="2" fillId="0" borderId="44" xfId="0" applyFont="1" applyBorder="1" applyAlignment="1">
      <alignment horizontal="left" vertical="top"/>
    </xf>
    <xf numFmtId="0" fontId="2" fillId="0" borderId="98" xfId="0" applyFont="1" applyBorder="1" applyAlignment="1">
      <alignment horizontal="left" vertical="top" wrapText="1"/>
    </xf>
    <xf numFmtId="0" fontId="2" fillId="0" borderId="44" xfId="0" applyFont="1" applyBorder="1" applyAlignment="1">
      <alignment horizontal="left" vertical="top" wrapText="1"/>
    </xf>
    <xf numFmtId="0" fontId="2" fillId="0" borderId="98" xfId="0" applyFont="1" applyBorder="1" applyAlignment="1">
      <alignment horizontal="left" wrapText="1"/>
    </xf>
    <xf numFmtId="0" fontId="2" fillId="0" borderId="44" xfId="0" applyFont="1" applyBorder="1" applyAlignment="1">
      <alignment horizontal="left" wrapText="1"/>
    </xf>
    <xf numFmtId="0" fontId="3" fillId="6" borderId="27" xfId="0" applyFont="1" applyFill="1" applyBorder="1" applyAlignment="1">
      <alignment horizontal="center" vertical="center" wrapText="1"/>
    </xf>
    <xf numFmtId="0" fontId="3" fillId="6" borderId="55" xfId="0" applyFont="1" applyFill="1" applyBorder="1" applyAlignment="1">
      <alignment horizontal="center" vertical="center" wrapText="1"/>
    </xf>
    <xf numFmtId="0" fontId="24" fillId="9" borderId="8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27" xfId="0" applyFont="1" applyBorder="1" applyAlignment="1">
      <alignment horizontal="center"/>
    </xf>
    <xf numFmtId="0" fontId="3" fillId="0" borderId="55" xfId="0" applyFont="1" applyBorder="1" applyAlignment="1">
      <alignment horizont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20" fillId="5" borderId="35" xfId="0" applyFont="1" applyFill="1" applyBorder="1" applyAlignment="1">
      <alignment horizontal="left" vertical="center" wrapText="1"/>
    </xf>
    <xf numFmtId="0" fontId="20" fillId="5" borderId="36" xfId="0" applyFont="1" applyFill="1" applyBorder="1" applyAlignment="1">
      <alignment horizontal="left" vertical="center" wrapText="1"/>
    </xf>
    <xf numFmtId="0" fontId="20" fillId="5" borderId="37" xfId="0" applyFont="1" applyFill="1" applyBorder="1" applyAlignment="1">
      <alignment horizontal="left" vertical="center" wrapText="1"/>
    </xf>
    <xf numFmtId="0" fontId="2" fillId="0" borderId="0" xfId="0" applyFont="1" applyAlignment="1">
      <alignment horizontal="left" vertical="center" wrapText="1"/>
    </xf>
    <xf numFmtId="0" fontId="3" fillId="6" borderId="57" xfId="0" applyFont="1" applyFill="1" applyBorder="1" applyAlignment="1">
      <alignment horizontal="center" vertical="center" wrapText="1"/>
    </xf>
    <xf numFmtId="0" fontId="3" fillId="6" borderId="58" xfId="0" applyFont="1" applyFill="1" applyBorder="1" applyAlignment="1">
      <alignment horizontal="center" vertical="center" wrapText="1"/>
    </xf>
    <xf numFmtId="0" fontId="2" fillId="0" borderId="0" xfId="0" applyFont="1" applyBorder="1" applyAlignment="1">
      <alignment horizontal="left" vertical="center" wrapText="1"/>
    </xf>
  </cellXfs>
  <cellStyles count="751">
    <cellStyle name="Comma" xfId="1" builtinId="3"/>
    <cellStyle name="Comma 2 2" xfId="2"/>
    <cellStyle name="Comma 5" xfId="3"/>
    <cellStyle name="Comma 5 2" xfId="4"/>
    <cellStyle name="Comma 5 3" xfId="5"/>
    <cellStyle name="Comma 5 4" xfId="52"/>
    <cellStyle name="Comma 6" xfId="6"/>
    <cellStyle name="Comma 6 2" xfId="36"/>
    <cellStyle name="Comma 6 3" xfId="53"/>
    <cellStyle name="Comma 7" xfId="7"/>
    <cellStyle name="Comma 7 2" xfId="47"/>
    <cellStyle name="Comma 7 3" xfId="37"/>
    <cellStyle name="Comma 8" xfId="51"/>
    <cellStyle name="Currency" xfId="8" builtinId="4"/>
    <cellStyle name="Currency 2 2" xfId="9"/>
    <cellStyle name="Currency 5" xfId="10"/>
    <cellStyle name="Currency 5 2" xfId="11"/>
    <cellStyle name="Currency 5 3" xfId="12"/>
    <cellStyle name="Currency 5 4" xfId="55"/>
    <cellStyle name="Currency 6" xfId="13"/>
    <cellStyle name="Currency 6 2" xfId="38"/>
    <cellStyle name="Currency 6 3" xfId="56"/>
    <cellStyle name="Currency 7" xfId="14"/>
    <cellStyle name="Currency 7 2" xfId="48"/>
    <cellStyle name="Currency 7 3" xfId="39"/>
    <cellStyle name="Currency 8" xfId="54"/>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cellStyle name="Normal" xfId="0" builtinId="0"/>
    <cellStyle name="Normal 2" xfId="15"/>
    <cellStyle name="Normal 2 2" xfId="16"/>
    <cellStyle name="Normal 2 2 2" xfId="17"/>
    <cellStyle name="Normal 2 2 3" xfId="18"/>
    <cellStyle name="Normal 2 3" xfId="19"/>
    <cellStyle name="Normal 2 3 2" xfId="20"/>
    <cellStyle name="Normal 2 3 3" xfId="21"/>
    <cellStyle name="Normal 2 4" xfId="22"/>
    <cellStyle name="Normal 2 5" xfId="23"/>
    <cellStyle name="Normal 2 6" xfId="40"/>
    <cellStyle name="Normal 2 7" xfId="41"/>
    <cellStyle name="Normal 3" xfId="24"/>
    <cellStyle name="Normal 3 2" xfId="25"/>
    <cellStyle name="Normal 3 3" xfId="26"/>
    <cellStyle name="Normal 4" xfId="27"/>
    <cellStyle name="Normal 4 2" xfId="42"/>
    <cellStyle name="Normal 4 3" xfId="57"/>
    <cellStyle name="Normal 5" xfId="28"/>
    <cellStyle name="Normal 5 2" xfId="49"/>
    <cellStyle name="Normal 5 3" xfId="58"/>
    <cellStyle name="Normal 6" xfId="43"/>
    <cellStyle name="Normal 7" xfId="44"/>
    <cellStyle name="Percent" xfId="29" builtinId="5"/>
    <cellStyle name="Percent 2 2" xfId="30"/>
    <cellStyle name="Percent 5" xfId="31"/>
    <cellStyle name="Percent 5 2" xfId="32"/>
    <cellStyle name="Percent 5 3" xfId="33"/>
    <cellStyle name="Percent 5 4" xfId="60"/>
    <cellStyle name="Percent 6" xfId="34"/>
    <cellStyle name="Percent 6 2" xfId="45"/>
    <cellStyle name="Percent 6 3" xfId="61"/>
    <cellStyle name="Percent 7" xfId="35"/>
    <cellStyle name="Percent 7 2" xfId="50"/>
    <cellStyle name="Percent 7 3" xfId="46"/>
    <cellStyle name="Percent 8" xfId="59"/>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E7E5E5"/>
      <color rgb="FFDDDDDD"/>
      <color rgb="FFC0C0C0"/>
      <color rgb="FF0000FF"/>
      <color rgb="FFFFFFFF"/>
      <color rgb="FFCCFFCC"/>
      <color rgb="FF484538"/>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W73"/>
  <sheetViews>
    <sheetView workbookViewId="0">
      <selection activeCell="L28" sqref="L28"/>
    </sheetView>
  </sheetViews>
  <sheetFormatPr defaultColWidth="8.85546875" defaultRowHeight="12.75" x14ac:dyDescent="0.2"/>
  <cols>
    <col min="1" max="1" width="38.28515625" customWidth="1"/>
    <col min="2" max="2" width="29.85546875" style="41" customWidth="1"/>
    <col min="3" max="3" width="1.7109375" style="41" customWidth="1"/>
    <col min="4" max="4" width="29.85546875" style="41" customWidth="1"/>
    <col min="5" max="5" width="1.7109375" style="41" customWidth="1"/>
    <col min="6" max="6" width="29.85546875" style="41" customWidth="1"/>
    <col min="7" max="7" width="1.7109375" style="41" customWidth="1"/>
    <col min="8" max="8" width="29.85546875" style="41" customWidth="1"/>
    <col min="9" max="9" width="1.7109375" customWidth="1"/>
    <col min="10" max="10" width="29.85546875" customWidth="1"/>
    <col min="11" max="11" width="1.7109375" customWidth="1"/>
    <col min="12" max="12" width="29.85546875" customWidth="1"/>
    <col min="13" max="13" width="1.7109375" customWidth="1"/>
    <col min="14" max="14" width="29.85546875" customWidth="1"/>
    <col min="15" max="15" width="1.7109375" customWidth="1"/>
    <col min="16" max="16" width="29.85546875" customWidth="1"/>
    <col min="17" max="17" width="1.7109375" customWidth="1"/>
    <col min="18" max="18" width="29.85546875" customWidth="1"/>
    <col min="19" max="19" width="1.7109375" customWidth="1"/>
    <col min="20" max="20" width="29.85546875" customWidth="1"/>
    <col min="21" max="21" width="1.7109375" customWidth="1"/>
    <col min="22" max="22" width="29.85546875" customWidth="1"/>
    <col min="23" max="23" width="1.7109375" customWidth="1"/>
    <col min="24" max="24" width="29.85546875" customWidth="1"/>
    <col min="25" max="25" width="1.7109375" customWidth="1"/>
    <col min="26" max="26" width="29.85546875" customWidth="1"/>
    <col min="27" max="27" width="1.7109375" customWidth="1"/>
    <col min="28" max="28" width="29.85546875" customWidth="1"/>
    <col min="29" max="29" width="1.7109375" customWidth="1"/>
    <col min="30" max="30" width="29.85546875" customWidth="1"/>
    <col min="31" max="31" width="1.7109375" customWidth="1"/>
    <col min="32" max="32" width="29.85546875" customWidth="1"/>
    <col min="33" max="33" width="1.7109375" customWidth="1"/>
    <col min="34" max="34" width="29.85546875" customWidth="1"/>
    <col min="35" max="35" width="1.7109375" customWidth="1"/>
    <col min="36" max="36" width="29.85546875" customWidth="1"/>
    <col min="37" max="37" width="1.7109375" customWidth="1"/>
    <col min="38" max="38" width="29.85546875" customWidth="1"/>
    <col min="39" max="39" width="1.7109375" customWidth="1"/>
    <col min="40" max="40" width="29.85546875" customWidth="1"/>
    <col min="41" max="41" width="1.7109375" customWidth="1"/>
    <col min="42" max="42" width="29.85546875" customWidth="1"/>
    <col min="43" max="43" width="1.7109375" customWidth="1"/>
    <col min="44" max="44" width="29.85546875" customWidth="1"/>
    <col min="45" max="45" width="1.7109375" customWidth="1"/>
    <col min="46" max="46" width="29.85546875" customWidth="1"/>
    <col min="47" max="47" width="1.7109375" customWidth="1"/>
    <col min="48" max="48" width="29.85546875" customWidth="1"/>
    <col min="49" max="49" width="1.7109375" customWidth="1"/>
    <col min="50" max="50" width="29.85546875" customWidth="1"/>
    <col min="51" max="51" width="1.7109375" customWidth="1"/>
    <col min="52" max="52" width="29.85546875" customWidth="1"/>
    <col min="53" max="53" width="1.7109375" customWidth="1"/>
    <col min="54" max="54" width="29.85546875" customWidth="1"/>
    <col min="55" max="55" width="1.7109375" customWidth="1"/>
    <col min="56" max="56" width="29.85546875" customWidth="1"/>
    <col min="57" max="57" width="1.7109375" customWidth="1"/>
    <col min="58" max="58" width="29.85546875" customWidth="1"/>
    <col min="59" max="59" width="1.7109375" customWidth="1"/>
    <col min="60" max="60" width="29.85546875" customWidth="1"/>
    <col min="61" max="61" width="1.7109375" customWidth="1"/>
    <col min="62" max="62" width="29.85546875" customWidth="1"/>
    <col min="63" max="63" width="1.7109375" customWidth="1"/>
    <col min="64" max="64" width="29.85546875" customWidth="1"/>
    <col min="65" max="65" width="1.7109375" customWidth="1"/>
    <col min="66" max="66" width="29.85546875" customWidth="1"/>
    <col min="67" max="67" width="1.7109375" customWidth="1"/>
    <col min="68" max="68" width="29.85546875" customWidth="1"/>
    <col min="69" max="69" width="1.7109375" customWidth="1"/>
    <col min="70" max="70" width="29.85546875" customWidth="1"/>
    <col min="71" max="71" width="1.7109375" customWidth="1"/>
    <col min="72" max="72" width="29.85546875" customWidth="1"/>
    <col min="73" max="73" width="1.7109375" customWidth="1"/>
    <col min="74" max="74" width="29.85546875" customWidth="1"/>
    <col min="75" max="75" width="1.7109375" customWidth="1"/>
    <col min="76" max="76" width="29.85546875" customWidth="1"/>
    <col min="77" max="77" width="1.7109375" customWidth="1"/>
    <col min="78" max="78" width="29.85546875" customWidth="1"/>
    <col min="79" max="79" width="1.7109375" customWidth="1"/>
    <col min="80" max="80" width="29.85546875" customWidth="1"/>
    <col min="81" max="81" width="1.7109375" customWidth="1"/>
    <col min="82" max="82" width="29.85546875" customWidth="1"/>
    <col min="83" max="83" width="1.7109375" customWidth="1"/>
    <col min="84" max="84" width="29.85546875" customWidth="1"/>
    <col min="85" max="85" width="1.7109375" customWidth="1"/>
    <col min="86" max="86" width="29.85546875" customWidth="1"/>
    <col min="87" max="87" width="1.7109375" customWidth="1"/>
    <col min="88" max="88" width="29.85546875" customWidth="1"/>
    <col min="89" max="89" width="1.7109375" customWidth="1"/>
    <col min="90" max="90" width="29.85546875" customWidth="1"/>
    <col min="91" max="91" width="1.7109375" customWidth="1"/>
    <col min="92" max="92" width="29.85546875" customWidth="1"/>
    <col min="93" max="93" width="1.7109375" customWidth="1"/>
    <col min="94" max="94" width="29.85546875" customWidth="1"/>
    <col min="95" max="95" width="1.7109375" customWidth="1"/>
    <col min="96" max="96" width="29.85546875" customWidth="1"/>
    <col min="97" max="97" width="1.7109375" customWidth="1"/>
    <col min="98" max="98" width="29.85546875" customWidth="1"/>
    <col min="99" max="99" width="1.7109375" customWidth="1"/>
    <col min="100" max="100" width="29.85546875" customWidth="1"/>
    <col min="101" max="101" width="1.7109375" customWidth="1"/>
  </cols>
  <sheetData>
    <row r="1" spans="1:101" x14ac:dyDescent="0.2">
      <c r="A1" s="153" t="s">
        <v>265</v>
      </c>
      <c r="B1" s="153"/>
      <c r="E1" s="66" t="s">
        <v>92</v>
      </c>
      <c r="F1" s="457">
        <v>2017</v>
      </c>
    </row>
    <row r="2" spans="1:101" x14ac:dyDescent="0.2">
      <c r="A2" s="35" t="s">
        <v>87</v>
      </c>
    </row>
    <row r="3" spans="1:101" x14ac:dyDescent="0.2">
      <c r="A3" s="35"/>
    </row>
    <row r="4" spans="1:101" x14ac:dyDescent="0.2">
      <c r="A4" s="35" t="s">
        <v>266</v>
      </c>
      <c r="B4" s="459"/>
      <c r="D4" s="35" t="s">
        <v>260</v>
      </c>
      <c r="F4" s="463"/>
    </row>
    <row r="5" spans="1:101" x14ac:dyDescent="0.2">
      <c r="A5" s="35" t="s">
        <v>259</v>
      </c>
      <c r="B5" s="459" t="s">
        <v>330</v>
      </c>
      <c r="D5" s="35" t="s">
        <v>261</v>
      </c>
      <c r="F5" s="463"/>
    </row>
    <row r="6" spans="1:101" x14ac:dyDescent="0.2">
      <c r="A6" s="35" t="s">
        <v>232</v>
      </c>
      <c r="B6" s="459"/>
    </row>
    <row r="7" spans="1:101" x14ac:dyDescent="0.2">
      <c r="A7" s="35" t="s">
        <v>227</v>
      </c>
      <c r="B7" s="460"/>
    </row>
    <row r="8" spans="1:101" x14ac:dyDescent="0.2">
      <c r="A8" s="35" t="s">
        <v>269</v>
      </c>
      <c r="B8" s="460"/>
    </row>
    <row r="9" spans="1:101" x14ac:dyDescent="0.2">
      <c r="A9" s="35" t="s">
        <v>230</v>
      </c>
      <c r="B9" s="460"/>
    </row>
    <row r="10" spans="1:101" x14ac:dyDescent="0.2">
      <c r="A10" s="35" t="s">
        <v>234</v>
      </c>
      <c r="B10" s="461"/>
    </row>
    <row r="11" spans="1:101" x14ac:dyDescent="0.2">
      <c r="A11" s="35" t="s">
        <v>235</v>
      </c>
      <c r="B11" s="514"/>
    </row>
    <row r="12" spans="1:101" x14ac:dyDescent="0.2">
      <c r="A12" s="35" t="s">
        <v>254</v>
      </c>
      <c r="B12" s="460"/>
    </row>
    <row r="13" spans="1:101" ht="12" customHeight="1" x14ac:dyDescent="0.2"/>
    <row r="14" spans="1:101" ht="12" customHeight="1" x14ac:dyDescent="0.2"/>
    <row r="15" spans="1:101" ht="24" customHeight="1" x14ac:dyDescent="0.2">
      <c r="A15" s="400" t="s">
        <v>308</v>
      </c>
      <c r="B15" s="317" t="s">
        <v>365</v>
      </c>
      <c r="C15" s="205"/>
      <c r="D15" s="317" t="s">
        <v>366</v>
      </c>
      <c r="E15" s="205"/>
      <c r="F15" s="317" t="s">
        <v>367</v>
      </c>
      <c r="G15" s="205"/>
      <c r="H15" s="317" t="s">
        <v>368</v>
      </c>
      <c r="I15" s="206"/>
      <c r="J15" s="317" t="s">
        <v>369</v>
      </c>
      <c r="K15" s="206"/>
      <c r="L15" s="317" t="s">
        <v>370</v>
      </c>
      <c r="M15" s="206"/>
      <c r="N15" s="317" t="s">
        <v>152</v>
      </c>
      <c r="O15" s="206"/>
      <c r="P15" s="317" t="s">
        <v>153</v>
      </c>
      <c r="Q15" s="206"/>
      <c r="R15" s="317" t="s">
        <v>154</v>
      </c>
      <c r="S15" s="206"/>
      <c r="T15" s="317" t="s">
        <v>155</v>
      </c>
      <c r="U15" s="206"/>
      <c r="V15" s="317" t="s">
        <v>156</v>
      </c>
      <c r="W15" s="206"/>
      <c r="X15" s="317" t="s">
        <v>157</v>
      </c>
      <c r="Y15" s="206"/>
      <c r="Z15" s="317" t="s">
        <v>158</v>
      </c>
      <c r="AA15" s="206"/>
      <c r="AB15" s="317" t="s">
        <v>159</v>
      </c>
      <c r="AC15" s="206"/>
      <c r="AD15" s="317" t="s">
        <v>160</v>
      </c>
      <c r="AE15" s="206"/>
      <c r="AF15" s="317" t="s">
        <v>161</v>
      </c>
      <c r="AG15" s="206"/>
      <c r="AH15" s="317" t="s">
        <v>162</v>
      </c>
      <c r="AI15" s="206"/>
      <c r="AJ15" s="317" t="s">
        <v>163</v>
      </c>
      <c r="AK15" s="206"/>
      <c r="AL15" s="317" t="s">
        <v>164</v>
      </c>
      <c r="AM15" s="206"/>
      <c r="AN15" s="317" t="s">
        <v>165</v>
      </c>
      <c r="AO15" s="206"/>
      <c r="AP15" s="317" t="s">
        <v>166</v>
      </c>
      <c r="AQ15" s="206"/>
      <c r="AR15" s="317" t="s">
        <v>167</v>
      </c>
      <c r="AS15" s="206"/>
      <c r="AT15" s="317" t="s">
        <v>168</v>
      </c>
      <c r="AU15" s="206"/>
      <c r="AV15" s="317" t="s">
        <v>169</v>
      </c>
      <c r="AW15" s="206"/>
      <c r="AX15" s="317" t="s">
        <v>170</v>
      </c>
      <c r="AY15" s="206"/>
      <c r="AZ15" s="317" t="s">
        <v>171</v>
      </c>
      <c r="BA15" s="206"/>
      <c r="BB15" s="317" t="s">
        <v>172</v>
      </c>
      <c r="BC15" s="206"/>
      <c r="BD15" s="317" t="s">
        <v>173</v>
      </c>
      <c r="BE15" s="206"/>
      <c r="BF15" s="317" t="s">
        <v>174</v>
      </c>
      <c r="BG15" s="206"/>
      <c r="BH15" s="317" t="s">
        <v>175</v>
      </c>
      <c r="BI15" s="206"/>
      <c r="BJ15" s="317" t="s">
        <v>176</v>
      </c>
      <c r="BK15" s="206"/>
      <c r="BL15" s="317" t="s">
        <v>177</v>
      </c>
      <c r="BM15" s="206"/>
      <c r="BN15" s="317" t="s">
        <v>178</v>
      </c>
      <c r="BO15" s="206"/>
      <c r="BP15" s="317" t="s">
        <v>179</v>
      </c>
      <c r="BQ15" s="206"/>
      <c r="BR15" s="317" t="s">
        <v>180</v>
      </c>
      <c r="BS15" s="206"/>
      <c r="BT15" s="317" t="s">
        <v>181</v>
      </c>
      <c r="BU15" s="206"/>
      <c r="BV15" s="317" t="s">
        <v>182</v>
      </c>
      <c r="BW15" s="206"/>
      <c r="BX15" s="317" t="s">
        <v>183</v>
      </c>
      <c r="BY15" s="206"/>
      <c r="BZ15" s="317" t="s">
        <v>184</v>
      </c>
      <c r="CA15" s="206"/>
      <c r="CB15" s="317" t="s">
        <v>185</v>
      </c>
      <c r="CC15" s="206"/>
      <c r="CD15" s="317" t="s">
        <v>186</v>
      </c>
      <c r="CE15" s="206"/>
      <c r="CF15" s="317" t="s">
        <v>187</v>
      </c>
      <c r="CG15" s="206"/>
      <c r="CH15" s="317" t="s">
        <v>188</v>
      </c>
      <c r="CI15" s="206"/>
      <c r="CJ15" s="317" t="s">
        <v>189</v>
      </c>
      <c r="CK15" s="206"/>
      <c r="CL15" s="317" t="s">
        <v>190</v>
      </c>
      <c r="CM15" s="206"/>
      <c r="CN15" s="317" t="s">
        <v>191</v>
      </c>
      <c r="CO15" s="206"/>
      <c r="CP15" s="317" t="s">
        <v>192</v>
      </c>
      <c r="CQ15" s="206"/>
      <c r="CR15" s="317" t="s">
        <v>193</v>
      </c>
      <c r="CS15" s="206"/>
      <c r="CT15" s="317" t="s">
        <v>194</v>
      </c>
      <c r="CU15" s="206"/>
      <c r="CV15" s="317" t="s">
        <v>195</v>
      </c>
      <c r="CW15" s="206"/>
    </row>
    <row r="16" spans="1:101" x14ac:dyDescent="0.2">
      <c r="A16" s="69"/>
      <c r="B16" s="71"/>
      <c r="C16" s="36"/>
      <c r="D16" s="71"/>
      <c r="E16" s="36"/>
      <c r="F16" s="71"/>
      <c r="G16" s="36"/>
      <c r="H16" s="71"/>
      <c r="J16" s="71"/>
      <c r="L16" s="71"/>
      <c r="N16" s="71"/>
      <c r="P16" s="71"/>
      <c r="R16" s="71"/>
      <c r="T16" s="71"/>
      <c r="V16" s="71"/>
      <c r="X16" s="71"/>
      <c r="Z16" s="71"/>
      <c r="AB16" s="71"/>
      <c r="AD16" s="71"/>
      <c r="AF16" s="71"/>
      <c r="AH16" s="71"/>
      <c r="AJ16" s="71"/>
      <c r="AL16" s="71"/>
      <c r="AN16" s="71"/>
      <c r="AP16" s="71"/>
      <c r="AR16" s="71"/>
      <c r="AT16" s="71"/>
      <c r="AV16" s="71"/>
      <c r="AX16" s="71"/>
      <c r="AZ16" s="71"/>
      <c r="BB16" s="71"/>
      <c r="BD16" s="71"/>
      <c r="BF16" s="71"/>
      <c r="BH16" s="71"/>
      <c r="BJ16" s="71"/>
      <c r="BL16" s="71"/>
      <c r="BN16" s="71"/>
      <c r="BP16" s="71"/>
      <c r="BR16" s="71"/>
      <c r="BT16" s="71"/>
      <c r="BV16" s="71"/>
      <c r="BX16" s="71"/>
      <c r="BZ16" s="71"/>
      <c r="CB16" s="71"/>
      <c r="CD16" s="71"/>
      <c r="CF16" s="71"/>
      <c r="CH16" s="71"/>
      <c r="CJ16" s="71"/>
      <c r="CL16" s="71"/>
      <c r="CN16" s="71"/>
      <c r="CP16" s="71"/>
      <c r="CR16" s="71"/>
      <c r="CT16" s="71"/>
      <c r="CV16" s="71"/>
    </row>
    <row r="17" spans="1:101" ht="36.75" customHeight="1" x14ac:dyDescent="0.2">
      <c r="A17" s="370" t="s">
        <v>309</v>
      </c>
      <c r="B17" s="318"/>
      <c r="C17" s="268"/>
      <c r="D17" s="318"/>
      <c r="E17" s="268"/>
      <c r="F17" s="318"/>
      <c r="G17" s="268"/>
      <c r="H17" s="318"/>
      <c r="I17" s="206"/>
      <c r="J17" s="318"/>
      <c r="K17" s="206"/>
      <c r="L17" s="318"/>
      <c r="M17" s="206"/>
      <c r="N17" s="318" t="s">
        <v>150</v>
      </c>
      <c r="O17" s="206"/>
      <c r="P17" s="318" t="s">
        <v>150</v>
      </c>
      <c r="Q17" s="206"/>
      <c r="R17" s="318" t="s">
        <v>150</v>
      </c>
      <c r="S17" s="206"/>
      <c r="T17" s="318" t="s">
        <v>150</v>
      </c>
      <c r="U17" s="206"/>
      <c r="V17" s="318" t="s">
        <v>150</v>
      </c>
      <c r="W17" s="206"/>
      <c r="X17" s="318" t="s">
        <v>150</v>
      </c>
      <c r="Y17" s="206"/>
      <c r="Z17" s="318" t="s">
        <v>150</v>
      </c>
      <c r="AA17" s="206"/>
      <c r="AB17" s="318" t="s">
        <v>150</v>
      </c>
      <c r="AC17" s="206"/>
      <c r="AD17" s="318" t="s">
        <v>150</v>
      </c>
      <c r="AE17" s="206"/>
      <c r="AF17" s="318" t="s">
        <v>150</v>
      </c>
      <c r="AG17" s="206"/>
      <c r="AH17" s="318" t="s">
        <v>150</v>
      </c>
      <c r="AI17" s="206"/>
      <c r="AJ17" s="318" t="s">
        <v>150</v>
      </c>
      <c r="AK17" s="206"/>
      <c r="AL17" s="318" t="s">
        <v>150</v>
      </c>
      <c r="AM17" s="206"/>
      <c r="AN17" s="318" t="s">
        <v>150</v>
      </c>
      <c r="AO17" s="206"/>
      <c r="AP17" s="318" t="s">
        <v>150</v>
      </c>
      <c r="AQ17" s="206"/>
      <c r="AR17" s="318" t="s">
        <v>150</v>
      </c>
      <c r="AS17" s="206"/>
      <c r="AT17" s="318" t="s">
        <v>150</v>
      </c>
      <c r="AU17" s="206"/>
      <c r="AV17" s="318" t="s">
        <v>150</v>
      </c>
      <c r="AW17" s="206"/>
      <c r="AX17" s="318" t="s">
        <v>150</v>
      </c>
      <c r="AY17" s="206"/>
      <c r="AZ17" s="318" t="s">
        <v>150</v>
      </c>
      <c r="BA17" s="206"/>
      <c r="BB17" s="318" t="s">
        <v>150</v>
      </c>
      <c r="BC17" s="206"/>
      <c r="BD17" s="318" t="s">
        <v>150</v>
      </c>
      <c r="BE17" s="206"/>
      <c r="BF17" s="318" t="s">
        <v>150</v>
      </c>
      <c r="BG17" s="206"/>
      <c r="BH17" s="318" t="s">
        <v>150</v>
      </c>
      <c r="BI17" s="206"/>
      <c r="BJ17" s="318" t="s">
        <v>150</v>
      </c>
      <c r="BK17" s="206"/>
      <c r="BL17" s="318" t="s">
        <v>150</v>
      </c>
      <c r="BM17" s="206"/>
      <c r="BN17" s="318" t="s">
        <v>150</v>
      </c>
      <c r="BO17" s="206"/>
      <c r="BP17" s="318" t="s">
        <v>150</v>
      </c>
      <c r="BQ17" s="206"/>
      <c r="BR17" s="318" t="s">
        <v>150</v>
      </c>
      <c r="BS17" s="206"/>
      <c r="BT17" s="318" t="s">
        <v>150</v>
      </c>
      <c r="BU17" s="206"/>
      <c r="BV17" s="318" t="s">
        <v>150</v>
      </c>
      <c r="BW17" s="206"/>
      <c r="BX17" s="318" t="s">
        <v>150</v>
      </c>
      <c r="BY17" s="206"/>
      <c r="BZ17" s="318" t="s">
        <v>150</v>
      </c>
      <c r="CA17" s="206"/>
      <c r="CB17" s="318" t="s">
        <v>150</v>
      </c>
      <c r="CC17" s="206"/>
      <c r="CD17" s="318" t="s">
        <v>150</v>
      </c>
      <c r="CE17" s="206"/>
      <c r="CF17" s="318" t="s">
        <v>150</v>
      </c>
      <c r="CG17" s="206"/>
      <c r="CH17" s="318" t="s">
        <v>150</v>
      </c>
      <c r="CI17" s="206"/>
      <c r="CJ17" s="318" t="s">
        <v>150</v>
      </c>
      <c r="CK17" s="206"/>
      <c r="CL17" s="318" t="s">
        <v>150</v>
      </c>
      <c r="CM17" s="206"/>
      <c r="CN17" s="318" t="s">
        <v>150</v>
      </c>
      <c r="CO17" s="206"/>
      <c r="CP17" s="318" t="s">
        <v>150</v>
      </c>
      <c r="CQ17" s="206"/>
      <c r="CR17" s="318" t="s">
        <v>150</v>
      </c>
      <c r="CS17" s="206"/>
      <c r="CT17" s="318" t="s">
        <v>150</v>
      </c>
      <c r="CU17" s="206"/>
      <c r="CV17" s="318" t="s">
        <v>150</v>
      </c>
      <c r="CW17" s="206"/>
    </row>
    <row r="18" spans="1:101" ht="83.25" customHeight="1" x14ac:dyDescent="0.2">
      <c r="A18" s="399" t="s">
        <v>310</v>
      </c>
      <c r="B18" s="318"/>
      <c r="C18" s="268"/>
      <c r="D18" s="318"/>
      <c r="E18" s="268"/>
      <c r="F18" s="318"/>
      <c r="G18" s="268"/>
      <c r="H18" s="318"/>
      <c r="I18" s="206"/>
      <c r="J18" s="318"/>
      <c r="K18" s="206"/>
      <c r="L18" s="318"/>
      <c r="M18" s="206"/>
      <c r="N18" s="318" t="s">
        <v>151</v>
      </c>
      <c r="O18" s="206"/>
      <c r="P18" s="318" t="s">
        <v>151</v>
      </c>
      <c r="Q18" s="206"/>
      <c r="R18" s="318" t="s">
        <v>151</v>
      </c>
      <c r="S18" s="206"/>
      <c r="T18" s="318" t="s">
        <v>151</v>
      </c>
      <c r="U18" s="206"/>
      <c r="V18" s="318" t="s">
        <v>151</v>
      </c>
      <c r="W18" s="206"/>
      <c r="X18" s="318" t="s">
        <v>151</v>
      </c>
      <c r="Y18" s="206"/>
      <c r="Z18" s="318" t="s">
        <v>151</v>
      </c>
      <c r="AA18" s="206"/>
      <c r="AB18" s="318" t="s">
        <v>151</v>
      </c>
      <c r="AC18" s="206"/>
      <c r="AD18" s="318" t="s">
        <v>151</v>
      </c>
      <c r="AE18" s="206"/>
      <c r="AF18" s="318" t="s">
        <v>151</v>
      </c>
      <c r="AG18" s="206"/>
      <c r="AH18" s="318" t="s">
        <v>151</v>
      </c>
      <c r="AI18" s="206"/>
      <c r="AJ18" s="318" t="s">
        <v>151</v>
      </c>
      <c r="AK18" s="206"/>
      <c r="AL18" s="318" t="s">
        <v>151</v>
      </c>
      <c r="AM18" s="206"/>
      <c r="AN18" s="318" t="s">
        <v>151</v>
      </c>
      <c r="AO18" s="206"/>
      <c r="AP18" s="318" t="s">
        <v>151</v>
      </c>
      <c r="AQ18" s="206"/>
      <c r="AR18" s="318" t="s">
        <v>151</v>
      </c>
      <c r="AS18" s="206"/>
      <c r="AT18" s="318" t="s">
        <v>151</v>
      </c>
      <c r="AU18" s="206"/>
      <c r="AV18" s="318" t="s">
        <v>151</v>
      </c>
      <c r="AW18" s="206"/>
      <c r="AX18" s="318" t="s">
        <v>151</v>
      </c>
      <c r="AY18" s="206"/>
      <c r="AZ18" s="318" t="s">
        <v>151</v>
      </c>
      <c r="BA18" s="206"/>
      <c r="BB18" s="318" t="s">
        <v>151</v>
      </c>
      <c r="BC18" s="206"/>
      <c r="BD18" s="318" t="s">
        <v>151</v>
      </c>
      <c r="BE18" s="206"/>
      <c r="BF18" s="318" t="s">
        <v>151</v>
      </c>
      <c r="BG18" s="206"/>
      <c r="BH18" s="318" t="s">
        <v>151</v>
      </c>
      <c r="BI18" s="206"/>
      <c r="BJ18" s="318" t="s">
        <v>151</v>
      </c>
      <c r="BK18" s="206"/>
      <c r="BL18" s="318" t="s">
        <v>151</v>
      </c>
      <c r="BM18" s="206"/>
      <c r="BN18" s="318" t="s">
        <v>151</v>
      </c>
      <c r="BO18" s="206"/>
      <c r="BP18" s="318" t="s">
        <v>151</v>
      </c>
      <c r="BQ18" s="206"/>
      <c r="BR18" s="318" t="s">
        <v>151</v>
      </c>
      <c r="BS18" s="206"/>
      <c r="BT18" s="318" t="s">
        <v>151</v>
      </c>
      <c r="BU18" s="206"/>
      <c r="BV18" s="318" t="s">
        <v>151</v>
      </c>
      <c r="BW18" s="206"/>
      <c r="BX18" s="318" t="s">
        <v>151</v>
      </c>
      <c r="BY18" s="206"/>
      <c r="BZ18" s="318" t="s">
        <v>151</v>
      </c>
      <c r="CA18" s="206"/>
      <c r="CB18" s="318" t="s">
        <v>151</v>
      </c>
      <c r="CC18" s="206"/>
      <c r="CD18" s="318" t="s">
        <v>151</v>
      </c>
      <c r="CE18" s="206"/>
      <c r="CF18" s="318" t="s">
        <v>151</v>
      </c>
      <c r="CG18" s="206"/>
      <c r="CH18" s="318" t="s">
        <v>151</v>
      </c>
      <c r="CI18" s="206"/>
      <c r="CJ18" s="318" t="s">
        <v>151</v>
      </c>
      <c r="CK18" s="206"/>
      <c r="CL18" s="318" t="s">
        <v>151</v>
      </c>
      <c r="CM18" s="206"/>
      <c r="CN18" s="318" t="s">
        <v>151</v>
      </c>
      <c r="CO18" s="206"/>
      <c r="CP18" s="318" t="s">
        <v>151</v>
      </c>
      <c r="CQ18" s="206"/>
      <c r="CR18" s="318" t="s">
        <v>151</v>
      </c>
      <c r="CS18" s="206"/>
      <c r="CT18" s="318" t="s">
        <v>151</v>
      </c>
      <c r="CU18" s="206"/>
      <c r="CV18" s="318" t="s">
        <v>151</v>
      </c>
      <c r="CW18" s="206"/>
    </row>
    <row r="19" spans="1:101" s="40" customFormat="1" ht="9" customHeight="1" x14ac:dyDescent="0.2">
      <c r="A19" s="87"/>
      <c r="B19" s="81"/>
      <c r="C19" s="88"/>
      <c r="D19" s="81"/>
      <c r="E19" s="88"/>
      <c r="F19" s="81"/>
      <c r="G19" s="88"/>
      <c r="H19" s="81"/>
    </row>
    <row r="20" spans="1:101" s="82" customFormat="1" ht="16.5" customHeight="1" x14ac:dyDescent="0.2">
      <c r="A20" s="519" t="s">
        <v>231</v>
      </c>
      <c r="B20" s="519"/>
      <c r="C20" s="519"/>
      <c r="D20" s="519"/>
      <c r="E20" s="519"/>
      <c r="F20" s="519"/>
      <c r="G20" s="519"/>
      <c r="H20" s="519"/>
    </row>
    <row r="21" spans="1:101" x14ac:dyDescent="0.2">
      <c r="A21" s="70"/>
      <c r="B21" s="75"/>
      <c r="D21" s="75"/>
      <c r="F21" s="75"/>
      <c r="H21" s="75"/>
      <c r="J21" s="75"/>
      <c r="L21" s="75"/>
      <c r="N21" s="75"/>
      <c r="P21" s="75"/>
      <c r="R21" s="75"/>
      <c r="T21" s="75"/>
      <c r="V21" s="75"/>
      <c r="X21" s="75"/>
      <c r="Z21" s="75"/>
      <c r="AB21" s="75"/>
      <c r="AD21" s="75"/>
      <c r="AF21" s="75"/>
      <c r="AH21" s="75"/>
      <c r="AJ21" s="75"/>
      <c r="AL21" s="75"/>
      <c r="AN21" s="75"/>
      <c r="AP21" s="75"/>
      <c r="AR21" s="75"/>
      <c r="AT21" s="75"/>
      <c r="AV21" s="75"/>
      <c r="AX21" s="75"/>
      <c r="AZ21" s="75"/>
      <c r="BB21" s="75"/>
      <c r="BD21" s="75"/>
      <c r="BF21" s="75"/>
      <c r="BH21" s="75"/>
      <c r="BJ21" s="75"/>
      <c r="BL21" s="75"/>
      <c r="BN21" s="75"/>
      <c r="BP21" s="75"/>
      <c r="BR21" s="75"/>
      <c r="BT21" s="75"/>
      <c r="BV21" s="75"/>
      <c r="BX21" s="75"/>
      <c r="BZ21" s="75"/>
      <c r="CB21" s="75"/>
      <c r="CD21" s="75"/>
      <c r="CF21" s="75"/>
      <c r="CH21" s="75"/>
      <c r="CJ21" s="75"/>
      <c r="CL21" s="75"/>
      <c r="CN21" s="75"/>
      <c r="CP21" s="75"/>
      <c r="CR21" s="75"/>
      <c r="CT21" s="75"/>
      <c r="CV21" s="75"/>
    </row>
    <row r="22" spans="1:101" x14ac:dyDescent="0.2">
      <c r="A22" s="72" t="s">
        <v>32</v>
      </c>
      <c r="B22" s="319"/>
      <c r="C22" s="205"/>
      <c r="D22" s="319"/>
      <c r="E22" s="205"/>
      <c r="F22" s="319"/>
      <c r="G22" s="205"/>
      <c r="H22" s="319"/>
      <c r="I22" s="206"/>
      <c r="J22" s="319"/>
      <c r="K22" s="206"/>
      <c r="L22" s="319"/>
      <c r="M22" s="206"/>
      <c r="N22" s="319"/>
      <c r="O22" s="206"/>
      <c r="P22" s="319"/>
      <c r="Q22" s="206"/>
      <c r="R22" s="319"/>
      <c r="S22" s="206"/>
      <c r="T22" s="319"/>
      <c r="U22" s="206"/>
      <c r="V22" s="319"/>
      <c r="W22" s="206"/>
      <c r="X22" s="319"/>
      <c r="Y22" s="206"/>
      <c r="Z22" s="319"/>
      <c r="AA22" s="206"/>
      <c r="AB22" s="319"/>
      <c r="AC22" s="206"/>
      <c r="AD22" s="319"/>
      <c r="AE22" s="206"/>
      <c r="AF22" s="319"/>
      <c r="AG22" s="206"/>
      <c r="AH22" s="319"/>
      <c r="AI22" s="206"/>
      <c r="AJ22" s="319"/>
      <c r="AK22" s="206"/>
      <c r="AL22" s="319"/>
      <c r="AM22" s="206"/>
      <c r="AN22" s="319"/>
      <c r="AO22" s="206"/>
      <c r="AP22" s="319"/>
      <c r="AQ22" s="206"/>
      <c r="AR22" s="319"/>
      <c r="AS22" s="206"/>
      <c r="AT22" s="319"/>
      <c r="AU22" s="206"/>
      <c r="AV22" s="319"/>
      <c r="AW22" s="206"/>
      <c r="AX22" s="319"/>
      <c r="AY22" s="206"/>
      <c r="AZ22" s="319"/>
      <c r="BA22" s="206"/>
      <c r="BB22" s="319"/>
      <c r="BC22" s="206"/>
      <c r="BD22" s="319"/>
      <c r="BE22" s="206"/>
      <c r="BF22" s="319"/>
      <c r="BG22" s="206"/>
      <c r="BH22" s="319"/>
      <c r="BI22" s="206"/>
      <c r="BJ22" s="319"/>
      <c r="BK22" s="206"/>
      <c r="BL22" s="319"/>
      <c r="BM22" s="206"/>
      <c r="BN22" s="319"/>
      <c r="BO22" s="206"/>
      <c r="BP22" s="319"/>
      <c r="BQ22" s="206"/>
      <c r="BR22" s="319"/>
      <c r="BS22" s="206"/>
      <c r="BT22" s="319"/>
      <c r="BU22" s="206"/>
      <c r="BV22" s="319"/>
      <c r="BW22" s="206"/>
      <c r="BX22" s="319"/>
      <c r="BY22" s="206"/>
      <c r="BZ22" s="319"/>
      <c r="CA22" s="206"/>
      <c r="CB22" s="319"/>
      <c r="CC22" s="206"/>
      <c r="CD22" s="319"/>
      <c r="CE22" s="206"/>
      <c r="CF22" s="319"/>
      <c r="CG22" s="206"/>
      <c r="CH22" s="319"/>
      <c r="CI22" s="206"/>
      <c r="CJ22" s="319"/>
      <c r="CK22" s="206"/>
      <c r="CL22" s="319"/>
      <c r="CM22" s="206"/>
      <c r="CN22" s="319"/>
      <c r="CO22" s="206"/>
      <c r="CP22" s="319"/>
      <c r="CQ22" s="206"/>
      <c r="CR22" s="319"/>
      <c r="CS22" s="206"/>
      <c r="CT22" s="319"/>
      <c r="CU22" s="206"/>
      <c r="CV22" s="319"/>
      <c r="CW22" s="206"/>
    </row>
    <row r="23" spans="1:101" x14ac:dyDescent="0.2">
      <c r="A23" s="72" t="s">
        <v>40</v>
      </c>
      <c r="B23" s="319"/>
      <c r="C23" s="205"/>
      <c r="D23" s="319"/>
      <c r="E23" s="205"/>
      <c r="F23" s="319"/>
      <c r="G23" s="205"/>
      <c r="H23" s="319"/>
      <c r="I23" s="206"/>
      <c r="J23" s="319"/>
      <c r="K23" s="206"/>
      <c r="L23" s="319"/>
      <c r="M23" s="206"/>
      <c r="N23" s="319"/>
      <c r="O23" s="206"/>
      <c r="P23" s="319"/>
      <c r="Q23" s="206"/>
      <c r="R23" s="319"/>
      <c r="S23" s="206"/>
      <c r="T23" s="319"/>
      <c r="U23" s="206"/>
      <c r="V23" s="319"/>
      <c r="W23" s="206"/>
      <c r="X23" s="319"/>
      <c r="Y23" s="206"/>
      <c r="Z23" s="319"/>
      <c r="AA23" s="206"/>
      <c r="AB23" s="319"/>
      <c r="AC23" s="206"/>
      <c r="AD23" s="319"/>
      <c r="AE23" s="206"/>
      <c r="AF23" s="319"/>
      <c r="AG23" s="206"/>
      <c r="AH23" s="319"/>
      <c r="AI23" s="206"/>
      <c r="AJ23" s="319"/>
      <c r="AK23" s="206"/>
      <c r="AL23" s="319"/>
      <c r="AM23" s="206"/>
      <c r="AN23" s="319"/>
      <c r="AO23" s="206"/>
      <c r="AP23" s="319"/>
      <c r="AQ23" s="206"/>
      <c r="AR23" s="319"/>
      <c r="AS23" s="206"/>
      <c r="AT23" s="319"/>
      <c r="AU23" s="206"/>
      <c r="AV23" s="319"/>
      <c r="AW23" s="206"/>
      <c r="AX23" s="319"/>
      <c r="AY23" s="206"/>
      <c r="AZ23" s="319"/>
      <c r="BA23" s="206"/>
      <c r="BB23" s="319"/>
      <c r="BC23" s="206"/>
      <c r="BD23" s="319"/>
      <c r="BE23" s="206"/>
      <c r="BF23" s="319"/>
      <c r="BG23" s="206"/>
      <c r="BH23" s="319"/>
      <c r="BI23" s="206"/>
      <c r="BJ23" s="319"/>
      <c r="BK23" s="206"/>
      <c r="BL23" s="319"/>
      <c r="BM23" s="206"/>
      <c r="BN23" s="319"/>
      <c r="BO23" s="206"/>
      <c r="BP23" s="319"/>
      <c r="BQ23" s="206"/>
      <c r="BR23" s="319"/>
      <c r="BS23" s="206"/>
      <c r="BT23" s="319"/>
      <c r="BU23" s="206"/>
      <c r="BV23" s="319"/>
      <c r="BW23" s="206"/>
      <c r="BX23" s="319"/>
      <c r="BY23" s="206"/>
      <c r="BZ23" s="319"/>
      <c r="CA23" s="206"/>
      <c r="CB23" s="319"/>
      <c r="CC23" s="206"/>
      <c r="CD23" s="319"/>
      <c r="CE23" s="206"/>
      <c r="CF23" s="319"/>
      <c r="CG23" s="206"/>
      <c r="CH23" s="319"/>
      <c r="CI23" s="206"/>
      <c r="CJ23" s="319"/>
      <c r="CK23" s="206"/>
      <c r="CL23" s="319"/>
      <c r="CM23" s="206"/>
      <c r="CN23" s="319"/>
      <c r="CO23" s="206"/>
      <c r="CP23" s="319"/>
      <c r="CQ23" s="206"/>
      <c r="CR23" s="319"/>
      <c r="CS23" s="206"/>
      <c r="CT23" s="319"/>
      <c r="CU23" s="206"/>
      <c r="CV23" s="319"/>
      <c r="CW23" s="206"/>
    </row>
    <row r="24" spans="1:101" ht="12" customHeight="1" x14ac:dyDescent="0.2">
      <c r="A24" s="72" t="s">
        <v>41</v>
      </c>
      <c r="B24" s="319"/>
      <c r="C24" s="205"/>
      <c r="D24" s="319"/>
      <c r="E24" s="205"/>
      <c r="F24" s="319"/>
      <c r="G24" s="205"/>
      <c r="H24" s="319"/>
      <c r="I24" s="206"/>
      <c r="J24" s="319"/>
      <c r="K24" s="206"/>
      <c r="L24" s="319"/>
      <c r="M24" s="206"/>
      <c r="N24" s="319"/>
      <c r="O24" s="206"/>
      <c r="P24" s="319"/>
      <c r="Q24" s="206"/>
      <c r="R24" s="319"/>
      <c r="S24" s="206"/>
      <c r="T24" s="319"/>
      <c r="U24" s="206"/>
      <c r="V24" s="319"/>
      <c r="W24" s="206"/>
      <c r="X24" s="319"/>
      <c r="Y24" s="206"/>
      <c r="Z24" s="319"/>
      <c r="AA24" s="206"/>
      <c r="AB24" s="319"/>
      <c r="AC24" s="206"/>
      <c r="AD24" s="319"/>
      <c r="AE24" s="206"/>
      <c r="AF24" s="319"/>
      <c r="AG24" s="206"/>
      <c r="AH24" s="319"/>
      <c r="AI24" s="206"/>
      <c r="AJ24" s="319"/>
      <c r="AK24" s="206"/>
      <c r="AL24" s="319"/>
      <c r="AM24" s="206"/>
      <c r="AN24" s="319"/>
      <c r="AO24" s="206"/>
      <c r="AP24" s="319"/>
      <c r="AQ24" s="206"/>
      <c r="AR24" s="319"/>
      <c r="AS24" s="206"/>
      <c r="AT24" s="319"/>
      <c r="AU24" s="206"/>
      <c r="AV24" s="319"/>
      <c r="AW24" s="206"/>
      <c r="AX24" s="319"/>
      <c r="AY24" s="206"/>
      <c r="AZ24" s="319"/>
      <c r="BA24" s="206"/>
      <c r="BB24" s="319"/>
      <c r="BC24" s="206"/>
      <c r="BD24" s="319"/>
      <c r="BE24" s="206"/>
      <c r="BF24" s="319"/>
      <c r="BG24" s="206"/>
      <c r="BH24" s="319"/>
      <c r="BI24" s="206"/>
      <c r="BJ24" s="319"/>
      <c r="BK24" s="206"/>
      <c r="BL24" s="319"/>
      <c r="BM24" s="206"/>
      <c r="BN24" s="319"/>
      <c r="BO24" s="206"/>
      <c r="BP24" s="319"/>
      <c r="BQ24" s="206"/>
      <c r="BR24" s="319"/>
      <c r="BS24" s="206"/>
      <c r="BT24" s="319"/>
      <c r="BU24" s="206"/>
      <c r="BV24" s="319"/>
      <c r="BW24" s="206"/>
      <c r="BX24" s="319"/>
      <c r="BY24" s="206"/>
      <c r="BZ24" s="319"/>
      <c r="CA24" s="206"/>
      <c r="CB24" s="319"/>
      <c r="CC24" s="206"/>
      <c r="CD24" s="319"/>
      <c r="CE24" s="206"/>
      <c r="CF24" s="319"/>
      <c r="CG24" s="206"/>
      <c r="CH24" s="319"/>
      <c r="CI24" s="206"/>
      <c r="CJ24" s="319"/>
      <c r="CK24" s="206"/>
      <c r="CL24" s="319"/>
      <c r="CM24" s="206"/>
      <c r="CN24" s="319"/>
      <c r="CO24" s="206"/>
      <c r="CP24" s="319"/>
      <c r="CQ24" s="206"/>
      <c r="CR24" s="319"/>
      <c r="CS24" s="206"/>
      <c r="CT24" s="319"/>
      <c r="CU24" s="206"/>
      <c r="CV24" s="319"/>
      <c r="CW24" s="206"/>
    </row>
    <row r="25" spans="1:101" s="90" customFormat="1" x14ac:dyDescent="0.2">
      <c r="A25" s="89"/>
      <c r="B25" s="89"/>
      <c r="C25" s="89"/>
      <c r="D25" s="89"/>
      <c r="E25" s="89"/>
      <c r="F25" s="89"/>
      <c r="G25" s="89"/>
      <c r="H25" s="89"/>
      <c r="J25" s="89"/>
      <c r="L25" s="89"/>
      <c r="N25" s="89"/>
      <c r="P25" s="89"/>
      <c r="R25" s="89"/>
      <c r="T25" s="89"/>
      <c r="V25" s="89"/>
      <c r="X25" s="89"/>
      <c r="Z25" s="89"/>
      <c r="AB25" s="89"/>
      <c r="AD25" s="320"/>
      <c r="AF25" s="89"/>
      <c r="AH25" s="89"/>
      <c r="AJ25" s="89"/>
      <c r="AL25" s="89"/>
      <c r="AN25" s="89"/>
      <c r="AO25" s="89"/>
      <c r="AP25" s="89"/>
      <c r="AR25" s="89"/>
      <c r="AT25" s="89"/>
      <c r="AV25" s="89"/>
      <c r="AX25" s="89"/>
      <c r="AZ25" s="89"/>
      <c r="BB25" s="89"/>
      <c r="BD25" s="89"/>
      <c r="BF25" s="89"/>
      <c r="BH25" s="89"/>
      <c r="BJ25" s="89"/>
      <c r="BL25" s="89"/>
      <c r="BN25" s="89"/>
      <c r="BP25" s="89"/>
      <c r="BR25" s="89"/>
      <c r="BT25" s="89"/>
      <c r="BV25" s="89"/>
      <c r="BX25" s="89"/>
      <c r="BZ25" s="89"/>
      <c r="CB25" s="89"/>
      <c r="CD25" s="89"/>
      <c r="CF25" s="89"/>
      <c r="CH25" s="89"/>
      <c r="CJ25" s="89"/>
      <c r="CL25" s="89"/>
      <c r="CN25" s="89"/>
      <c r="CP25" s="89"/>
      <c r="CR25" s="89"/>
      <c r="CT25" s="89"/>
      <c r="CV25" s="89"/>
    </row>
    <row r="26" spans="1:101" ht="22.5" x14ac:dyDescent="0.2">
      <c r="A26" s="369" t="s">
        <v>233</v>
      </c>
      <c r="B26" s="74" t="s">
        <v>262</v>
      </c>
      <c r="D26" s="74" t="s">
        <v>262</v>
      </c>
      <c r="F26" s="74" t="s">
        <v>262</v>
      </c>
      <c r="H26" s="74" t="s">
        <v>262</v>
      </c>
      <c r="J26" s="74" t="s">
        <v>262</v>
      </c>
      <c r="L26" s="74" t="s">
        <v>262</v>
      </c>
      <c r="N26" s="74" t="s">
        <v>262</v>
      </c>
      <c r="P26" s="74" t="s">
        <v>262</v>
      </c>
      <c r="R26" s="74" t="s">
        <v>262</v>
      </c>
      <c r="T26" s="74" t="s">
        <v>262</v>
      </c>
      <c r="V26" s="74" t="s">
        <v>262</v>
      </c>
      <c r="X26" s="74" t="s">
        <v>262</v>
      </c>
      <c r="Z26" s="74" t="s">
        <v>262</v>
      </c>
      <c r="AB26" s="74" t="s">
        <v>262</v>
      </c>
      <c r="AD26" s="74" t="s">
        <v>262</v>
      </c>
      <c r="AF26" s="74" t="s">
        <v>262</v>
      </c>
      <c r="AH26" s="74" t="s">
        <v>262</v>
      </c>
      <c r="AJ26" s="74" t="s">
        <v>262</v>
      </c>
      <c r="AL26" s="74" t="s">
        <v>262</v>
      </c>
      <c r="AN26" s="74" t="s">
        <v>262</v>
      </c>
      <c r="AP26" s="74" t="s">
        <v>262</v>
      </c>
      <c r="AR26" s="74" t="s">
        <v>262</v>
      </c>
      <c r="AT26" s="74" t="s">
        <v>262</v>
      </c>
      <c r="AV26" s="74" t="s">
        <v>262</v>
      </c>
      <c r="AX26" s="74" t="s">
        <v>262</v>
      </c>
      <c r="AZ26" s="74" t="s">
        <v>262</v>
      </c>
      <c r="BB26" s="74" t="s">
        <v>262</v>
      </c>
      <c r="BD26" s="74" t="s">
        <v>262</v>
      </c>
      <c r="BF26" s="74" t="s">
        <v>262</v>
      </c>
      <c r="BH26" s="74" t="s">
        <v>262</v>
      </c>
      <c r="BJ26" s="74" t="s">
        <v>262</v>
      </c>
      <c r="BL26" s="74" t="s">
        <v>262</v>
      </c>
      <c r="BN26" s="74" t="s">
        <v>262</v>
      </c>
      <c r="BP26" s="74" t="s">
        <v>262</v>
      </c>
      <c r="BR26" s="74" t="s">
        <v>262</v>
      </c>
      <c r="BT26" s="74" t="s">
        <v>262</v>
      </c>
      <c r="BV26" s="74" t="s">
        <v>262</v>
      </c>
      <c r="BX26" s="74" t="s">
        <v>262</v>
      </c>
      <c r="BZ26" s="74" t="s">
        <v>262</v>
      </c>
      <c r="CB26" s="74" t="s">
        <v>262</v>
      </c>
      <c r="CD26" s="74" t="s">
        <v>262</v>
      </c>
      <c r="CF26" s="74" t="s">
        <v>262</v>
      </c>
      <c r="CH26" s="74" t="s">
        <v>262</v>
      </c>
      <c r="CJ26" s="74" t="s">
        <v>262</v>
      </c>
      <c r="CL26" s="74" t="s">
        <v>262</v>
      </c>
      <c r="CN26" s="74" t="s">
        <v>262</v>
      </c>
      <c r="CP26" s="74" t="s">
        <v>262</v>
      </c>
      <c r="CR26" s="74" t="s">
        <v>262</v>
      </c>
      <c r="CT26" s="74" t="s">
        <v>262</v>
      </c>
      <c r="CV26" s="74" t="s">
        <v>262</v>
      </c>
    </row>
    <row r="27" spans="1:101" x14ac:dyDescent="0.2">
      <c r="A27" s="39"/>
      <c r="J27" s="41"/>
      <c r="L27" s="41"/>
      <c r="N27" s="41"/>
      <c r="P27" s="41"/>
      <c r="R27" s="41"/>
      <c r="T27" s="41"/>
      <c r="V27" s="41"/>
      <c r="X27" s="41"/>
      <c r="Z27" s="41"/>
      <c r="AB27" s="41"/>
      <c r="AD27" s="41"/>
      <c r="AE27" s="41"/>
      <c r="AF27" s="41"/>
      <c r="AH27" s="41"/>
      <c r="AJ27" s="41"/>
      <c r="AL27" s="41"/>
      <c r="AN27" s="41"/>
      <c r="AP27" s="41"/>
      <c r="AR27" s="41"/>
      <c r="AT27" s="41"/>
      <c r="AV27" s="41"/>
      <c r="AX27" s="41"/>
      <c r="AZ27" s="41"/>
      <c r="BB27" s="41"/>
      <c r="BD27" s="41"/>
      <c r="BF27" s="41"/>
      <c r="BH27" s="41"/>
      <c r="BJ27" s="41"/>
      <c r="BL27" s="41"/>
      <c r="BN27" s="41"/>
      <c r="BP27" s="41"/>
      <c r="BR27" s="41"/>
      <c r="BT27" s="41"/>
      <c r="BV27" s="41"/>
      <c r="BX27" s="41"/>
      <c r="BZ27" s="41"/>
      <c r="CB27" s="41"/>
      <c r="CD27" s="41"/>
      <c r="CF27" s="41"/>
      <c r="CH27" s="41"/>
      <c r="CJ27" s="41"/>
      <c r="CL27" s="41"/>
      <c r="CN27" s="41"/>
      <c r="CP27" s="41"/>
      <c r="CR27" s="41"/>
      <c r="CT27" s="41"/>
      <c r="CV27" s="41"/>
    </row>
    <row r="28" spans="1:101" x14ac:dyDescent="0.2">
      <c r="B28" s="319"/>
      <c r="C28" s="205"/>
      <c r="D28" s="319"/>
      <c r="E28" s="205"/>
      <c r="F28" s="319"/>
      <c r="G28" s="205"/>
      <c r="H28" s="319"/>
      <c r="I28" s="206"/>
      <c r="J28" s="319"/>
      <c r="K28" s="206"/>
      <c r="L28" s="319"/>
      <c r="M28" s="206"/>
      <c r="N28" s="319"/>
      <c r="O28" s="206"/>
      <c r="P28" s="319"/>
      <c r="Q28" s="206"/>
      <c r="R28" s="319"/>
      <c r="S28" s="206"/>
      <c r="T28" s="319"/>
      <c r="U28" s="206"/>
      <c r="V28" s="319"/>
      <c r="W28" s="206"/>
      <c r="X28" s="319"/>
      <c r="Y28" s="206"/>
      <c r="Z28" s="319"/>
      <c r="AA28" s="206"/>
      <c r="AB28" s="319"/>
      <c r="AC28" s="206"/>
      <c r="AD28" s="319"/>
      <c r="AE28" s="206"/>
      <c r="AF28" s="319"/>
      <c r="AG28" s="206"/>
      <c r="AH28" s="319"/>
      <c r="AI28" s="206"/>
      <c r="AJ28" s="319"/>
      <c r="AK28" s="206"/>
      <c r="AL28" s="319"/>
      <c r="AM28" s="206"/>
      <c r="AN28" s="319"/>
      <c r="AO28" s="206"/>
      <c r="AP28" s="319"/>
      <c r="AQ28" s="206"/>
      <c r="AR28" s="319"/>
      <c r="AS28" s="206"/>
      <c r="AT28" s="319"/>
      <c r="AU28" s="206"/>
      <c r="AV28" s="319"/>
      <c r="AW28" s="206"/>
      <c r="AX28" s="319"/>
      <c r="AY28" s="206"/>
      <c r="AZ28" s="319"/>
      <c r="BA28" s="206"/>
      <c r="BB28" s="319"/>
      <c r="BC28" s="206"/>
      <c r="BD28" s="319"/>
      <c r="BE28" s="206"/>
      <c r="BF28" s="319"/>
      <c r="BG28" s="206"/>
      <c r="BH28" s="319"/>
      <c r="BI28" s="206"/>
      <c r="BJ28" s="319"/>
      <c r="BK28" s="206"/>
      <c r="BL28" s="319"/>
      <c r="BM28" s="206"/>
      <c r="BN28" s="319"/>
      <c r="BO28" s="206"/>
      <c r="BP28" s="319"/>
      <c r="BQ28" s="206"/>
      <c r="BR28" s="319"/>
      <c r="BS28" s="206"/>
      <c r="BT28" s="319"/>
      <c r="BU28" s="206"/>
      <c r="BV28" s="319"/>
      <c r="BW28" s="206"/>
      <c r="BX28" s="319"/>
      <c r="BY28" s="206"/>
      <c r="BZ28" s="319"/>
      <c r="CA28" s="206"/>
      <c r="CB28" s="319"/>
      <c r="CC28" s="206"/>
      <c r="CD28" s="319"/>
      <c r="CE28" s="206"/>
      <c r="CF28" s="319"/>
      <c r="CG28" s="206"/>
      <c r="CH28" s="319"/>
      <c r="CI28" s="206"/>
      <c r="CJ28" s="319"/>
      <c r="CK28" s="206"/>
      <c r="CL28" s="319"/>
      <c r="CM28" s="206"/>
      <c r="CN28" s="319"/>
      <c r="CO28" s="206"/>
      <c r="CP28" s="319"/>
      <c r="CQ28" s="206"/>
      <c r="CR28" s="319"/>
      <c r="CS28" s="206"/>
      <c r="CT28" s="319"/>
      <c r="CU28" s="206"/>
      <c r="CV28" s="319"/>
      <c r="CW28" s="206"/>
    </row>
    <row r="29" spans="1:101" x14ac:dyDescent="0.2">
      <c r="B29" s="319"/>
      <c r="C29" s="205"/>
      <c r="D29" s="319"/>
      <c r="E29" s="205"/>
      <c r="F29" s="319"/>
      <c r="G29" s="205"/>
      <c r="H29" s="319"/>
      <c r="I29" s="206"/>
      <c r="J29" s="319"/>
      <c r="K29" s="206"/>
      <c r="L29" s="319"/>
      <c r="M29" s="206"/>
      <c r="N29" s="319"/>
      <c r="O29" s="206"/>
      <c r="P29" s="319"/>
      <c r="Q29" s="206"/>
      <c r="R29" s="319"/>
      <c r="S29" s="206"/>
      <c r="T29" s="319"/>
      <c r="U29" s="206"/>
      <c r="V29" s="319"/>
      <c r="W29" s="206"/>
      <c r="X29" s="319"/>
      <c r="Y29" s="206"/>
      <c r="Z29" s="319"/>
      <c r="AA29" s="206"/>
      <c r="AB29" s="319"/>
      <c r="AC29" s="206"/>
      <c r="AD29" s="319"/>
      <c r="AE29" s="206"/>
      <c r="AF29" s="319"/>
      <c r="AG29" s="206"/>
      <c r="AH29" s="319"/>
      <c r="AI29" s="206"/>
      <c r="AJ29" s="319"/>
      <c r="AK29" s="206"/>
      <c r="AL29" s="319"/>
      <c r="AM29" s="206"/>
      <c r="AN29" s="319"/>
      <c r="AO29" s="206"/>
      <c r="AP29" s="319"/>
      <c r="AQ29" s="206"/>
      <c r="AR29" s="319"/>
      <c r="AS29" s="206"/>
      <c r="AT29" s="319"/>
      <c r="AU29" s="206"/>
      <c r="AV29" s="319"/>
      <c r="AW29" s="206"/>
      <c r="AX29" s="319"/>
      <c r="AY29" s="206"/>
      <c r="AZ29" s="319"/>
      <c r="BA29" s="206"/>
      <c r="BB29" s="319"/>
      <c r="BC29" s="206"/>
      <c r="BD29" s="319"/>
      <c r="BE29" s="206"/>
      <c r="BF29" s="319"/>
      <c r="BG29" s="206"/>
      <c r="BH29" s="319"/>
      <c r="BI29" s="206"/>
      <c r="BJ29" s="319"/>
      <c r="BK29" s="206"/>
      <c r="BL29" s="319"/>
      <c r="BM29" s="206"/>
      <c r="BN29" s="319"/>
      <c r="BO29" s="206"/>
      <c r="BP29" s="319"/>
      <c r="BQ29" s="206"/>
      <c r="BR29" s="319"/>
      <c r="BS29" s="206"/>
      <c r="BT29" s="319"/>
      <c r="BU29" s="206"/>
      <c r="BV29" s="319"/>
      <c r="BW29" s="206"/>
      <c r="BX29" s="319"/>
      <c r="BY29" s="206"/>
      <c r="BZ29" s="319"/>
      <c r="CA29" s="206"/>
      <c r="CB29" s="319"/>
      <c r="CC29" s="206"/>
      <c r="CD29" s="319"/>
      <c r="CE29" s="206"/>
      <c r="CF29" s="319"/>
      <c r="CG29" s="206"/>
      <c r="CH29" s="319"/>
      <c r="CI29" s="206"/>
      <c r="CJ29" s="319"/>
      <c r="CK29" s="206"/>
      <c r="CL29" s="319"/>
      <c r="CM29" s="206"/>
      <c r="CN29" s="319"/>
      <c r="CO29" s="206"/>
      <c r="CP29" s="319"/>
      <c r="CQ29" s="206"/>
      <c r="CR29" s="319"/>
      <c r="CS29" s="206"/>
      <c r="CT29" s="319"/>
      <c r="CU29" s="206"/>
      <c r="CV29" s="319"/>
      <c r="CW29" s="206"/>
    </row>
    <row r="30" spans="1:101" x14ac:dyDescent="0.2">
      <c r="B30" s="319"/>
      <c r="C30" s="205"/>
      <c r="D30" s="319"/>
      <c r="E30" s="205"/>
      <c r="F30" s="319"/>
      <c r="G30" s="205"/>
      <c r="H30" s="319"/>
      <c r="I30" s="206"/>
      <c r="J30" s="319"/>
      <c r="K30" s="206"/>
      <c r="L30" s="319"/>
      <c r="M30" s="206"/>
      <c r="N30" s="319"/>
      <c r="O30" s="206"/>
      <c r="P30" s="319"/>
      <c r="Q30" s="206"/>
      <c r="R30" s="319"/>
      <c r="S30" s="206"/>
      <c r="T30" s="319"/>
      <c r="U30" s="206"/>
      <c r="V30" s="319"/>
      <c r="W30" s="206"/>
      <c r="X30" s="319"/>
      <c r="Y30" s="206"/>
      <c r="Z30" s="319"/>
      <c r="AA30" s="206"/>
      <c r="AB30" s="319"/>
      <c r="AC30" s="206"/>
      <c r="AD30" s="319"/>
      <c r="AE30" s="206"/>
      <c r="AF30" s="319"/>
      <c r="AG30" s="206"/>
      <c r="AH30" s="319"/>
      <c r="AI30" s="206"/>
      <c r="AJ30" s="319"/>
      <c r="AK30" s="206"/>
      <c r="AL30" s="319"/>
      <c r="AM30" s="206"/>
      <c r="AN30" s="319"/>
      <c r="AO30" s="206"/>
      <c r="AP30" s="319"/>
      <c r="AQ30" s="206"/>
      <c r="AR30" s="319"/>
      <c r="AS30" s="206"/>
      <c r="AT30" s="319"/>
      <c r="AU30" s="206"/>
      <c r="AV30" s="319"/>
      <c r="AW30" s="206"/>
      <c r="AX30" s="319"/>
      <c r="AY30" s="206"/>
      <c r="AZ30" s="319"/>
      <c r="BA30" s="206"/>
      <c r="BB30" s="319"/>
      <c r="BC30" s="206"/>
      <c r="BD30" s="319"/>
      <c r="BE30" s="206"/>
      <c r="BF30" s="319"/>
      <c r="BG30" s="206"/>
      <c r="BH30" s="319"/>
      <c r="BI30" s="206"/>
      <c r="BJ30" s="319"/>
      <c r="BK30" s="206"/>
      <c r="BL30" s="319"/>
      <c r="BM30" s="206"/>
      <c r="BN30" s="319"/>
      <c r="BO30" s="206"/>
      <c r="BP30" s="319"/>
      <c r="BQ30" s="206"/>
      <c r="BR30" s="319"/>
      <c r="BS30" s="206"/>
      <c r="BT30" s="319"/>
      <c r="BU30" s="206"/>
      <c r="BV30" s="319"/>
      <c r="BW30" s="206"/>
      <c r="BX30" s="319"/>
      <c r="BY30" s="206"/>
      <c r="BZ30" s="319"/>
      <c r="CA30" s="206"/>
      <c r="CB30" s="319"/>
      <c r="CC30" s="206"/>
      <c r="CD30" s="319"/>
      <c r="CE30" s="206"/>
      <c r="CF30" s="319"/>
      <c r="CG30" s="206"/>
      <c r="CH30" s="319"/>
      <c r="CI30" s="206"/>
      <c r="CJ30" s="319"/>
      <c r="CK30" s="206"/>
      <c r="CL30" s="319"/>
      <c r="CM30" s="206"/>
      <c r="CN30" s="319"/>
      <c r="CO30" s="206"/>
      <c r="CP30" s="319"/>
      <c r="CQ30" s="206"/>
      <c r="CR30" s="319"/>
      <c r="CS30" s="206"/>
      <c r="CT30" s="319"/>
      <c r="CU30" s="206"/>
      <c r="CV30" s="319"/>
      <c r="CW30" s="206"/>
    </row>
    <row r="31" spans="1:101" x14ac:dyDescent="0.2">
      <c r="B31" s="319"/>
      <c r="C31" s="205"/>
      <c r="D31" s="319"/>
      <c r="E31" s="205"/>
      <c r="F31" s="319"/>
      <c r="G31" s="205"/>
      <c r="H31" s="319"/>
      <c r="I31" s="206"/>
      <c r="J31" s="319"/>
      <c r="K31" s="206"/>
      <c r="L31" s="319"/>
      <c r="M31" s="206"/>
      <c r="N31" s="319"/>
      <c r="O31" s="206"/>
      <c r="P31" s="319"/>
      <c r="Q31" s="206"/>
      <c r="R31" s="319"/>
      <c r="S31" s="206"/>
      <c r="T31" s="319"/>
      <c r="U31" s="206"/>
      <c r="V31" s="319"/>
      <c r="W31" s="206"/>
      <c r="X31" s="319"/>
      <c r="Y31" s="206"/>
      <c r="Z31" s="319"/>
      <c r="AA31" s="206"/>
      <c r="AB31" s="319"/>
      <c r="AC31" s="206"/>
      <c r="AD31" s="319"/>
      <c r="AE31" s="206"/>
      <c r="AF31" s="319"/>
      <c r="AG31" s="206"/>
      <c r="AH31" s="319"/>
      <c r="AI31" s="206"/>
      <c r="AJ31" s="319"/>
      <c r="AK31" s="206"/>
      <c r="AL31" s="319"/>
      <c r="AM31" s="206"/>
      <c r="AN31" s="319"/>
      <c r="AO31" s="206"/>
      <c r="AP31" s="319"/>
      <c r="AQ31" s="206"/>
      <c r="AR31" s="319"/>
      <c r="AS31" s="206"/>
      <c r="AT31" s="319"/>
      <c r="AU31" s="206"/>
      <c r="AV31" s="319"/>
      <c r="AW31" s="206"/>
      <c r="AX31" s="319"/>
      <c r="AY31" s="206"/>
      <c r="AZ31" s="319"/>
      <c r="BA31" s="206"/>
      <c r="BB31" s="319"/>
      <c r="BC31" s="206"/>
      <c r="BD31" s="319"/>
      <c r="BE31" s="206"/>
      <c r="BF31" s="319"/>
      <c r="BG31" s="206"/>
      <c r="BH31" s="319"/>
      <c r="BI31" s="206"/>
      <c r="BJ31" s="319"/>
      <c r="BK31" s="206"/>
      <c r="BL31" s="319"/>
      <c r="BM31" s="206"/>
      <c r="BN31" s="319"/>
      <c r="BO31" s="206"/>
      <c r="BP31" s="319"/>
      <c r="BQ31" s="206"/>
      <c r="BR31" s="319"/>
      <c r="BS31" s="206"/>
      <c r="BT31" s="319"/>
      <c r="BU31" s="206"/>
      <c r="BV31" s="319"/>
      <c r="BW31" s="206"/>
      <c r="BX31" s="319"/>
      <c r="BY31" s="206"/>
      <c r="BZ31" s="319"/>
      <c r="CA31" s="206"/>
      <c r="CB31" s="319"/>
      <c r="CC31" s="206"/>
      <c r="CD31" s="319"/>
      <c r="CE31" s="206"/>
      <c r="CF31" s="319"/>
      <c r="CG31" s="206"/>
      <c r="CH31" s="319"/>
      <c r="CI31" s="206"/>
      <c r="CJ31" s="319"/>
      <c r="CK31" s="206"/>
      <c r="CL31" s="319"/>
      <c r="CM31" s="206"/>
      <c r="CN31" s="319"/>
      <c r="CO31" s="206"/>
      <c r="CP31" s="319"/>
      <c r="CQ31" s="206"/>
      <c r="CR31" s="319"/>
      <c r="CS31" s="206"/>
      <c r="CT31" s="319"/>
      <c r="CU31" s="206"/>
      <c r="CV31" s="319"/>
      <c r="CW31" s="206"/>
    </row>
    <row r="32" spans="1:101" x14ac:dyDescent="0.2">
      <c r="B32" s="319"/>
      <c r="C32" s="205"/>
      <c r="D32" s="319"/>
      <c r="E32" s="205"/>
      <c r="F32" s="319"/>
      <c r="G32" s="205"/>
      <c r="H32" s="319"/>
      <c r="I32" s="206"/>
      <c r="J32" s="319"/>
      <c r="K32" s="206"/>
      <c r="L32" s="319"/>
      <c r="M32" s="206"/>
      <c r="N32" s="319"/>
      <c r="O32" s="206"/>
      <c r="P32" s="319"/>
      <c r="Q32" s="206"/>
      <c r="R32" s="319"/>
      <c r="S32" s="206"/>
      <c r="T32" s="319"/>
      <c r="U32" s="206"/>
      <c r="V32" s="319"/>
      <c r="W32" s="206"/>
      <c r="X32" s="319"/>
      <c r="Y32" s="206"/>
      <c r="Z32" s="319"/>
      <c r="AA32" s="206"/>
      <c r="AB32" s="319"/>
      <c r="AC32" s="206"/>
      <c r="AD32" s="319"/>
      <c r="AE32" s="206"/>
      <c r="AF32" s="319"/>
      <c r="AG32" s="206"/>
      <c r="AH32" s="319"/>
      <c r="AI32" s="206"/>
      <c r="AJ32" s="319"/>
      <c r="AK32" s="206"/>
      <c r="AL32" s="319"/>
      <c r="AM32" s="206"/>
      <c r="AN32" s="319"/>
      <c r="AO32" s="206"/>
      <c r="AP32" s="319"/>
      <c r="AQ32" s="206"/>
      <c r="AR32" s="319"/>
      <c r="AS32" s="206"/>
      <c r="AT32" s="319"/>
      <c r="AU32" s="206"/>
      <c r="AV32" s="319"/>
      <c r="AW32" s="206"/>
      <c r="AX32" s="319"/>
      <c r="AY32" s="206"/>
      <c r="AZ32" s="319"/>
      <c r="BA32" s="206"/>
      <c r="BB32" s="319"/>
      <c r="BC32" s="206"/>
      <c r="BD32" s="319"/>
      <c r="BE32" s="206"/>
      <c r="BF32" s="319"/>
      <c r="BG32" s="206"/>
      <c r="BH32" s="319"/>
      <c r="BI32" s="206"/>
      <c r="BJ32" s="319"/>
      <c r="BK32" s="206"/>
      <c r="BL32" s="319"/>
      <c r="BM32" s="206"/>
      <c r="BN32" s="319"/>
      <c r="BO32" s="206"/>
      <c r="BP32" s="319"/>
      <c r="BQ32" s="206"/>
      <c r="BR32" s="319"/>
      <c r="BS32" s="206"/>
      <c r="BT32" s="319"/>
      <c r="BU32" s="206"/>
      <c r="BV32" s="319"/>
      <c r="BW32" s="206"/>
      <c r="BX32" s="319"/>
      <c r="BY32" s="206"/>
      <c r="BZ32" s="319"/>
      <c r="CA32" s="206"/>
      <c r="CB32" s="319"/>
      <c r="CC32" s="206"/>
      <c r="CD32" s="319"/>
      <c r="CE32" s="206"/>
      <c r="CF32" s="319"/>
      <c r="CG32" s="206"/>
      <c r="CH32" s="319"/>
      <c r="CI32" s="206"/>
      <c r="CJ32" s="319"/>
      <c r="CK32" s="206"/>
      <c r="CL32" s="319"/>
      <c r="CM32" s="206"/>
      <c r="CN32" s="319"/>
      <c r="CO32" s="206"/>
      <c r="CP32" s="319"/>
      <c r="CQ32" s="206"/>
      <c r="CR32" s="319"/>
      <c r="CS32" s="206"/>
      <c r="CT32" s="319"/>
      <c r="CU32" s="206"/>
      <c r="CV32" s="319"/>
      <c r="CW32" s="206"/>
    </row>
    <row r="33" spans="2:101" x14ac:dyDescent="0.2">
      <c r="B33" s="319"/>
      <c r="C33" s="205"/>
      <c r="D33" s="319"/>
      <c r="E33" s="205"/>
      <c r="F33" s="319"/>
      <c r="G33" s="205"/>
      <c r="H33" s="319"/>
      <c r="I33" s="206"/>
      <c r="J33" s="319"/>
      <c r="K33" s="206"/>
      <c r="L33" s="319"/>
      <c r="M33" s="206"/>
      <c r="N33" s="319"/>
      <c r="O33" s="206"/>
      <c r="P33" s="319"/>
      <c r="Q33" s="206"/>
      <c r="R33" s="319"/>
      <c r="S33" s="206"/>
      <c r="T33" s="319"/>
      <c r="U33" s="206"/>
      <c r="V33" s="319"/>
      <c r="W33" s="206"/>
      <c r="X33" s="319"/>
      <c r="Y33" s="206"/>
      <c r="Z33" s="319"/>
      <c r="AA33" s="206"/>
      <c r="AB33" s="319"/>
      <c r="AC33" s="206"/>
      <c r="AD33" s="319"/>
      <c r="AE33" s="206"/>
      <c r="AF33" s="319"/>
      <c r="AG33" s="206"/>
      <c r="AH33" s="319"/>
      <c r="AI33" s="206"/>
      <c r="AJ33" s="319"/>
      <c r="AK33" s="206"/>
      <c r="AL33" s="319"/>
      <c r="AM33" s="206"/>
      <c r="AN33" s="319"/>
      <c r="AO33" s="206"/>
      <c r="AP33" s="319"/>
      <c r="AQ33" s="206"/>
      <c r="AR33" s="319"/>
      <c r="AS33" s="206"/>
      <c r="AT33" s="319"/>
      <c r="AU33" s="206"/>
      <c r="AV33" s="319"/>
      <c r="AW33" s="206"/>
      <c r="AX33" s="319"/>
      <c r="AY33" s="206"/>
      <c r="AZ33" s="319"/>
      <c r="BA33" s="206"/>
      <c r="BB33" s="319"/>
      <c r="BC33" s="206"/>
      <c r="BD33" s="319"/>
      <c r="BE33" s="206"/>
      <c r="BF33" s="319"/>
      <c r="BG33" s="206"/>
      <c r="BH33" s="319"/>
      <c r="BI33" s="206"/>
      <c r="BJ33" s="319"/>
      <c r="BK33" s="206"/>
      <c r="BL33" s="319"/>
      <c r="BM33" s="206"/>
      <c r="BN33" s="319"/>
      <c r="BO33" s="206"/>
      <c r="BP33" s="319"/>
      <c r="BQ33" s="206"/>
      <c r="BR33" s="319"/>
      <c r="BS33" s="206"/>
      <c r="BT33" s="319"/>
      <c r="BU33" s="206"/>
      <c r="BV33" s="319"/>
      <c r="BW33" s="206"/>
      <c r="BX33" s="319"/>
      <c r="BY33" s="206"/>
      <c r="BZ33" s="319"/>
      <c r="CA33" s="206"/>
      <c r="CB33" s="319"/>
      <c r="CC33" s="206"/>
      <c r="CD33" s="319"/>
      <c r="CE33" s="206"/>
      <c r="CF33" s="319"/>
      <c r="CG33" s="206"/>
      <c r="CH33" s="319"/>
      <c r="CI33" s="206"/>
      <c r="CJ33" s="319"/>
      <c r="CK33" s="206"/>
      <c r="CL33" s="319"/>
      <c r="CM33" s="206"/>
      <c r="CN33" s="319"/>
      <c r="CO33" s="206"/>
      <c r="CP33" s="319"/>
      <c r="CQ33" s="206"/>
      <c r="CR33" s="319"/>
      <c r="CS33" s="206"/>
      <c r="CT33" s="319"/>
      <c r="CU33" s="206"/>
      <c r="CV33" s="319"/>
      <c r="CW33" s="206"/>
    </row>
    <row r="34" spans="2:101" x14ac:dyDescent="0.2">
      <c r="B34" s="319"/>
      <c r="C34" s="205"/>
      <c r="D34" s="319"/>
      <c r="E34" s="205"/>
      <c r="F34" s="319"/>
      <c r="G34" s="205"/>
      <c r="H34" s="319"/>
      <c r="I34" s="206"/>
      <c r="J34" s="319"/>
      <c r="K34" s="206"/>
      <c r="L34" s="319"/>
      <c r="M34" s="206"/>
      <c r="N34" s="319"/>
      <c r="O34" s="206"/>
      <c r="P34" s="319"/>
      <c r="Q34" s="206"/>
      <c r="R34" s="319"/>
      <c r="S34" s="206"/>
      <c r="T34" s="319"/>
      <c r="U34" s="206"/>
      <c r="V34" s="319"/>
      <c r="W34" s="206"/>
      <c r="X34" s="319"/>
      <c r="Y34" s="206"/>
      <c r="Z34" s="319"/>
      <c r="AA34" s="206"/>
      <c r="AB34" s="319"/>
      <c r="AC34" s="206"/>
      <c r="AD34" s="319"/>
      <c r="AE34" s="206"/>
      <c r="AF34" s="319"/>
      <c r="AG34" s="206"/>
      <c r="AH34" s="319"/>
      <c r="AI34" s="206"/>
      <c r="AJ34" s="319"/>
      <c r="AK34" s="206"/>
      <c r="AL34" s="319"/>
      <c r="AM34" s="206"/>
      <c r="AN34" s="319"/>
      <c r="AO34" s="206"/>
      <c r="AP34" s="319"/>
      <c r="AQ34" s="206"/>
      <c r="AR34" s="319"/>
      <c r="AS34" s="206"/>
      <c r="AT34" s="319"/>
      <c r="AU34" s="206"/>
      <c r="AV34" s="319"/>
      <c r="AW34" s="206"/>
      <c r="AX34" s="319"/>
      <c r="AY34" s="206"/>
      <c r="AZ34" s="319"/>
      <c r="BA34" s="206"/>
      <c r="BB34" s="319"/>
      <c r="BC34" s="206"/>
      <c r="BD34" s="319"/>
      <c r="BE34" s="206"/>
      <c r="BF34" s="319"/>
      <c r="BG34" s="206"/>
      <c r="BH34" s="319"/>
      <c r="BI34" s="206"/>
      <c r="BJ34" s="319"/>
      <c r="BK34" s="206"/>
      <c r="BL34" s="319"/>
      <c r="BM34" s="206"/>
      <c r="BN34" s="319"/>
      <c r="BO34" s="206"/>
      <c r="BP34" s="319"/>
      <c r="BQ34" s="206"/>
      <c r="BR34" s="319"/>
      <c r="BS34" s="206"/>
      <c r="BT34" s="319"/>
      <c r="BU34" s="206"/>
      <c r="BV34" s="319"/>
      <c r="BW34" s="206"/>
      <c r="BX34" s="319"/>
      <c r="BY34" s="206"/>
      <c r="BZ34" s="319"/>
      <c r="CA34" s="206"/>
      <c r="CB34" s="319"/>
      <c r="CC34" s="206"/>
      <c r="CD34" s="319"/>
      <c r="CE34" s="206"/>
      <c r="CF34" s="319"/>
      <c r="CG34" s="206"/>
      <c r="CH34" s="319"/>
      <c r="CI34" s="206"/>
      <c r="CJ34" s="319"/>
      <c r="CK34" s="206"/>
      <c r="CL34" s="319"/>
      <c r="CM34" s="206"/>
      <c r="CN34" s="319"/>
      <c r="CO34" s="206"/>
      <c r="CP34" s="319"/>
      <c r="CQ34" s="206"/>
      <c r="CR34" s="319"/>
      <c r="CS34" s="206"/>
      <c r="CT34" s="319"/>
      <c r="CU34" s="206"/>
      <c r="CV34" s="319"/>
      <c r="CW34" s="206"/>
    </row>
    <row r="35" spans="2:101" x14ac:dyDescent="0.2">
      <c r="B35" s="319"/>
      <c r="C35" s="205"/>
      <c r="D35" s="319"/>
      <c r="E35" s="205"/>
      <c r="F35" s="319"/>
      <c r="G35" s="205"/>
      <c r="H35" s="319"/>
      <c r="I35" s="206"/>
      <c r="J35" s="319"/>
      <c r="K35" s="206"/>
      <c r="L35" s="319"/>
      <c r="M35" s="206"/>
      <c r="N35" s="319"/>
      <c r="O35" s="206"/>
      <c r="P35" s="319"/>
      <c r="Q35" s="206"/>
      <c r="R35" s="319"/>
      <c r="S35" s="206"/>
      <c r="T35" s="319"/>
      <c r="U35" s="206"/>
      <c r="V35" s="319"/>
      <c r="W35" s="206"/>
      <c r="X35" s="319"/>
      <c r="Y35" s="206"/>
      <c r="Z35" s="319"/>
      <c r="AA35" s="206"/>
      <c r="AB35" s="319"/>
      <c r="AC35" s="206"/>
      <c r="AD35" s="319"/>
      <c r="AE35" s="206"/>
      <c r="AF35" s="319"/>
      <c r="AG35" s="206"/>
      <c r="AH35" s="319"/>
      <c r="AI35" s="206"/>
      <c r="AJ35" s="319"/>
      <c r="AK35" s="206"/>
      <c r="AL35" s="319"/>
      <c r="AM35" s="206"/>
      <c r="AN35" s="319"/>
      <c r="AO35" s="206"/>
      <c r="AP35" s="319"/>
      <c r="AQ35" s="206"/>
      <c r="AR35" s="319"/>
      <c r="AS35" s="206"/>
      <c r="AT35" s="319"/>
      <c r="AU35" s="206"/>
      <c r="AV35" s="319"/>
      <c r="AW35" s="206"/>
      <c r="AX35" s="319"/>
      <c r="AY35" s="206"/>
      <c r="AZ35" s="319"/>
      <c r="BA35" s="206"/>
      <c r="BB35" s="319"/>
      <c r="BC35" s="206"/>
      <c r="BD35" s="319"/>
      <c r="BE35" s="206"/>
      <c r="BF35" s="319"/>
      <c r="BG35" s="206"/>
      <c r="BH35" s="319"/>
      <c r="BI35" s="206"/>
      <c r="BJ35" s="319"/>
      <c r="BK35" s="206"/>
      <c r="BL35" s="319"/>
      <c r="BM35" s="206"/>
      <c r="BN35" s="319"/>
      <c r="BO35" s="206"/>
      <c r="BP35" s="319"/>
      <c r="BQ35" s="206"/>
      <c r="BR35" s="319"/>
      <c r="BS35" s="206"/>
      <c r="BT35" s="319"/>
      <c r="BU35" s="206"/>
      <c r="BV35" s="319"/>
      <c r="BW35" s="206"/>
      <c r="BX35" s="319"/>
      <c r="BY35" s="206"/>
      <c r="BZ35" s="319"/>
      <c r="CA35" s="206"/>
      <c r="CB35" s="319"/>
      <c r="CC35" s="206"/>
      <c r="CD35" s="319"/>
      <c r="CE35" s="206"/>
      <c r="CF35" s="319"/>
      <c r="CG35" s="206"/>
      <c r="CH35" s="319"/>
      <c r="CI35" s="206"/>
      <c r="CJ35" s="319"/>
      <c r="CK35" s="206"/>
      <c r="CL35" s="319"/>
      <c r="CM35" s="206"/>
      <c r="CN35" s="319"/>
      <c r="CO35" s="206"/>
      <c r="CP35" s="319"/>
      <c r="CQ35" s="206"/>
      <c r="CR35" s="319"/>
      <c r="CS35" s="206"/>
      <c r="CT35" s="319"/>
      <c r="CU35" s="206"/>
      <c r="CV35" s="319"/>
      <c r="CW35" s="206"/>
    </row>
    <row r="36" spans="2:101" x14ac:dyDescent="0.2">
      <c r="B36" s="319"/>
      <c r="C36" s="205"/>
      <c r="D36" s="319"/>
      <c r="E36" s="205"/>
      <c r="F36" s="319"/>
      <c r="G36" s="205"/>
      <c r="H36" s="319"/>
      <c r="I36" s="206"/>
      <c r="J36" s="319"/>
      <c r="K36" s="206"/>
      <c r="L36" s="319"/>
      <c r="M36" s="206"/>
      <c r="N36" s="319"/>
      <c r="O36" s="206"/>
      <c r="P36" s="319"/>
      <c r="Q36" s="206"/>
      <c r="R36" s="319"/>
      <c r="S36" s="206"/>
      <c r="T36" s="319"/>
      <c r="U36" s="206"/>
      <c r="V36" s="319"/>
      <c r="W36" s="206"/>
      <c r="X36" s="319"/>
      <c r="Y36" s="206"/>
      <c r="Z36" s="319"/>
      <c r="AA36" s="206"/>
      <c r="AB36" s="319"/>
      <c r="AC36" s="206"/>
      <c r="AD36" s="319"/>
      <c r="AE36" s="206"/>
      <c r="AF36" s="319"/>
      <c r="AG36" s="206"/>
      <c r="AH36" s="319"/>
      <c r="AI36" s="206"/>
      <c r="AJ36" s="319"/>
      <c r="AK36" s="206"/>
      <c r="AL36" s="319"/>
      <c r="AM36" s="206"/>
      <c r="AN36" s="319"/>
      <c r="AO36" s="206"/>
      <c r="AP36" s="319"/>
      <c r="AQ36" s="206"/>
      <c r="AR36" s="319"/>
      <c r="AS36" s="206"/>
      <c r="AT36" s="319"/>
      <c r="AU36" s="206"/>
      <c r="AV36" s="319"/>
      <c r="AW36" s="206"/>
      <c r="AX36" s="319"/>
      <c r="AY36" s="206"/>
      <c r="AZ36" s="319"/>
      <c r="BA36" s="206"/>
      <c r="BB36" s="319"/>
      <c r="BC36" s="206"/>
      <c r="BD36" s="319"/>
      <c r="BE36" s="206"/>
      <c r="BF36" s="319"/>
      <c r="BG36" s="206"/>
      <c r="BH36" s="319"/>
      <c r="BI36" s="206"/>
      <c r="BJ36" s="319"/>
      <c r="BK36" s="206"/>
      <c r="BL36" s="319"/>
      <c r="BM36" s="206"/>
      <c r="BN36" s="319"/>
      <c r="BO36" s="206"/>
      <c r="BP36" s="319"/>
      <c r="BQ36" s="206"/>
      <c r="BR36" s="319"/>
      <c r="BS36" s="206"/>
      <c r="BT36" s="319"/>
      <c r="BU36" s="206"/>
      <c r="BV36" s="319"/>
      <c r="BW36" s="206"/>
      <c r="BX36" s="319"/>
      <c r="BY36" s="206"/>
      <c r="BZ36" s="319"/>
      <c r="CA36" s="206"/>
      <c r="CB36" s="319"/>
      <c r="CC36" s="206"/>
      <c r="CD36" s="319"/>
      <c r="CE36" s="206"/>
      <c r="CF36" s="319"/>
      <c r="CG36" s="206"/>
      <c r="CH36" s="319"/>
      <c r="CI36" s="206"/>
      <c r="CJ36" s="319"/>
      <c r="CK36" s="206"/>
      <c r="CL36" s="319"/>
      <c r="CM36" s="206"/>
      <c r="CN36" s="319"/>
      <c r="CO36" s="206"/>
      <c r="CP36" s="319"/>
      <c r="CQ36" s="206"/>
      <c r="CR36" s="319"/>
      <c r="CS36" s="206"/>
      <c r="CT36" s="319"/>
      <c r="CU36" s="206"/>
      <c r="CV36" s="319"/>
      <c r="CW36" s="206"/>
    </row>
    <row r="37" spans="2:101" x14ac:dyDescent="0.2">
      <c r="B37" s="319"/>
      <c r="C37" s="205"/>
      <c r="D37" s="319"/>
      <c r="E37" s="205"/>
      <c r="F37" s="319"/>
      <c r="G37" s="205"/>
      <c r="H37" s="319"/>
      <c r="I37" s="206"/>
      <c r="J37" s="319"/>
      <c r="K37" s="206"/>
      <c r="L37" s="319"/>
      <c r="M37" s="206"/>
      <c r="N37" s="319"/>
      <c r="O37" s="206"/>
      <c r="P37" s="319"/>
      <c r="Q37" s="206"/>
      <c r="R37" s="319"/>
      <c r="S37" s="206"/>
      <c r="T37" s="319"/>
      <c r="U37" s="206"/>
      <c r="V37" s="319"/>
      <c r="W37" s="206"/>
      <c r="X37" s="319"/>
      <c r="Y37" s="206"/>
      <c r="Z37" s="319"/>
      <c r="AA37" s="206"/>
      <c r="AB37" s="319"/>
      <c r="AC37" s="206"/>
      <c r="AD37" s="319"/>
      <c r="AE37" s="206"/>
      <c r="AF37" s="319"/>
      <c r="AG37" s="206"/>
      <c r="AH37" s="319"/>
      <c r="AI37" s="206"/>
      <c r="AJ37" s="319"/>
      <c r="AK37" s="206"/>
      <c r="AL37" s="319"/>
      <c r="AM37" s="206"/>
      <c r="AN37" s="319"/>
      <c r="AO37" s="206"/>
      <c r="AP37" s="319"/>
      <c r="AQ37" s="206"/>
      <c r="AR37" s="319"/>
      <c r="AS37" s="206"/>
      <c r="AT37" s="319"/>
      <c r="AU37" s="206"/>
      <c r="AV37" s="319"/>
      <c r="AW37" s="206"/>
      <c r="AX37" s="319"/>
      <c r="AY37" s="206"/>
      <c r="AZ37" s="319"/>
      <c r="BA37" s="206"/>
      <c r="BB37" s="319"/>
      <c r="BC37" s="206"/>
      <c r="BD37" s="319"/>
      <c r="BE37" s="206"/>
      <c r="BF37" s="319"/>
      <c r="BG37" s="206"/>
      <c r="BH37" s="319"/>
      <c r="BI37" s="206"/>
      <c r="BJ37" s="319"/>
      <c r="BK37" s="206"/>
      <c r="BL37" s="319"/>
      <c r="BM37" s="206"/>
      <c r="BN37" s="319"/>
      <c r="BO37" s="206"/>
      <c r="BP37" s="319"/>
      <c r="BQ37" s="206"/>
      <c r="BR37" s="319"/>
      <c r="BS37" s="206"/>
      <c r="BT37" s="319"/>
      <c r="BU37" s="206"/>
      <c r="BV37" s="319"/>
      <c r="BW37" s="206"/>
      <c r="BX37" s="319"/>
      <c r="BY37" s="206"/>
      <c r="BZ37" s="319"/>
      <c r="CA37" s="206"/>
      <c r="CB37" s="319"/>
      <c r="CC37" s="206"/>
      <c r="CD37" s="319"/>
      <c r="CE37" s="206"/>
      <c r="CF37" s="319"/>
      <c r="CG37" s="206"/>
      <c r="CH37" s="319"/>
      <c r="CI37" s="206"/>
      <c r="CJ37" s="319"/>
      <c r="CK37" s="206"/>
      <c r="CL37" s="319"/>
      <c r="CM37" s="206"/>
      <c r="CN37" s="319"/>
      <c r="CO37" s="206"/>
      <c r="CP37" s="319"/>
      <c r="CQ37" s="206"/>
      <c r="CR37" s="319"/>
      <c r="CS37" s="206"/>
      <c r="CT37" s="319"/>
      <c r="CU37" s="206"/>
      <c r="CV37" s="319"/>
      <c r="CW37" s="206"/>
    </row>
    <row r="38" spans="2:101" x14ac:dyDescent="0.2">
      <c r="B38" s="319"/>
      <c r="C38" s="205"/>
      <c r="D38" s="319"/>
      <c r="E38" s="205"/>
      <c r="F38" s="319"/>
      <c r="G38" s="205"/>
      <c r="H38" s="319"/>
      <c r="I38" s="206"/>
      <c r="J38" s="319"/>
      <c r="K38" s="206"/>
      <c r="L38" s="319"/>
      <c r="M38" s="206"/>
      <c r="N38" s="319"/>
      <c r="O38" s="206"/>
      <c r="P38" s="319"/>
      <c r="Q38" s="206"/>
      <c r="R38" s="319"/>
      <c r="S38" s="206"/>
      <c r="T38" s="319"/>
      <c r="U38" s="206"/>
      <c r="V38" s="319"/>
      <c r="W38" s="206"/>
      <c r="X38" s="319"/>
      <c r="Y38" s="206"/>
      <c r="Z38" s="319"/>
      <c r="AA38" s="206"/>
      <c r="AB38" s="319"/>
      <c r="AC38" s="206"/>
      <c r="AD38" s="319"/>
      <c r="AE38" s="206"/>
      <c r="AF38" s="319"/>
      <c r="AG38" s="206"/>
      <c r="AH38" s="319"/>
      <c r="AI38" s="206"/>
      <c r="AJ38" s="319"/>
      <c r="AK38" s="206"/>
      <c r="AL38" s="319"/>
      <c r="AM38" s="206"/>
      <c r="AN38" s="319"/>
      <c r="AO38" s="206"/>
      <c r="AP38" s="319"/>
      <c r="AQ38" s="206"/>
      <c r="AR38" s="319"/>
      <c r="AS38" s="206"/>
      <c r="AT38" s="319"/>
      <c r="AU38" s="206"/>
      <c r="AV38" s="319"/>
      <c r="AW38" s="206"/>
      <c r="AX38" s="319"/>
      <c r="AY38" s="206"/>
      <c r="AZ38" s="319"/>
      <c r="BA38" s="206"/>
      <c r="BB38" s="319"/>
      <c r="BC38" s="206"/>
      <c r="BD38" s="319"/>
      <c r="BE38" s="206"/>
      <c r="BF38" s="319"/>
      <c r="BG38" s="206"/>
      <c r="BH38" s="319"/>
      <c r="BI38" s="206"/>
      <c r="BJ38" s="319"/>
      <c r="BK38" s="206"/>
      <c r="BL38" s="319"/>
      <c r="BM38" s="206"/>
      <c r="BN38" s="319"/>
      <c r="BO38" s="206"/>
      <c r="BP38" s="319"/>
      <c r="BQ38" s="206"/>
      <c r="BR38" s="319"/>
      <c r="BS38" s="206"/>
      <c r="BT38" s="319"/>
      <c r="BU38" s="206"/>
      <c r="BV38" s="319"/>
      <c r="BW38" s="206"/>
      <c r="BX38" s="319"/>
      <c r="BY38" s="206"/>
      <c r="BZ38" s="319"/>
      <c r="CA38" s="206"/>
      <c r="CB38" s="319"/>
      <c r="CC38" s="206"/>
      <c r="CD38" s="319"/>
      <c r="CE38" s="206"/>
      <c r="CF38" s="319"/>
      <c r="CG38" s="206"/>
      <c r="CH38" s="319"/>
      <c r="CI38" s="206"/>
      <c r="CJ38" s="319"/>
      <c r="CK38" s="206"/>
      <c r="CL38" s="319"/>
      <c r="CM38" s="206"/>
      <c r="CN38" s="319"/>
      <c r="CO38" s="206"/>
      <c r="CP38" s="319"/>
      <c r="CQ38" s="206"/>
      <c r="CR38" s="319"/>
      <c r="CS38" s="206"/>
      <c r="CT38" s="319"/>
      <c r="CU38" s="206"/>
      <c r="CV38" s="319"/>
      <c r="CW38" s="206"/>
    </row>
    <row r="39" spans="2:101" x14ac:dyDescent="0.2">
      <c r="B39" s="319"/>
      <c r="C39" s="205"/>
      <c r="D39" s="319"/>
      <c r="E39" s="205"/>
      <c r="F39" s="319"/>
      <c r="G39" s="205"/>
      <c r="H39" s="319"/>
      <c r="I39" s="206"/>
      <c r="J39" s="319"/>
      <c r="K39" s="206"/>
      <c r="L39" s="319"/>
      <c r="M39" s="206"/>
      <c r="N39" s="319"/>
      <c r="O39" s="206"/>
      <c r="P39" s="319"/>
      <c r="Q39" s="206"/>
      <c r="R39" s="319"/>
      <c r="S39" s="206"/>
      <c r="T39" s="319"/>
      <c r="U39" s="206"/>
      <c r="V39" s="319"/>
      <c r="W39" s="206"/>
      <c r="X39" s="319"/>
      <c r="Y39" s="206"/>
      <c r="Z39" s="319"/>
      <c r="AA39" s="206"/>
      <c r="AB39" s="319"/>
      <c r="AC39" s="206"/>
      <c r="AD39" s="319"/>
      <c r="AE39" s="206"/>
      <c r="AF39" s="319"/>
      <c r="AG39" s="206"/>
      <c r="AH39" s="319"/>
      <c r="AI39" s="206"/>
      <c r="AJ39" s="319"/>
      <c r="AK39" s="206"/>
      <c r="AL39" s="319"/>
      <c r="AM39" s="206"/>
      <c r="AN39" s="319"/>
      <c r="AO39" s="206"/>
      <c r="AP39" s="319"/>
      <c r="AQ39" s="206"/>
      <c r="AR39" s="319"/>
      <c r="AS39" s="206"/>
      <c r="AT39" s="319"/>
      <c r="AU39" s="206"/>
      <c r="AV39" s="319"/>
      <c r="AW39" s="206"/>
      <c r="AX39" s="319"/>
      <c r="AY39" s="206"/>
      <c r="AZ39" s="319"/>
      <c r="BA39" s="206"/>
      <c r="BB39" s="319"/>
      <c r="BC39" s="206"/>
      <c r="BD39" s="319"/>
      <c r="BE39" s="206"/>
      <c r="BF39" s="319"/>
      <c r="BG39" s="206"/>
      <c r="BH39" s="319"/>
      <c r="BI39" s="206"/>
      <c r="BJ39" s="319"/>
      <c r="BK39" s="206"/>
      <c r="BL39" s="319"/>
      <c r="BM39" s="206"/>
      <c r="BN39" s="319"/>
      <c r="BO39" s="206"/>
      <c r="BP39" s="319"/>
      <c r="BQ39" s="206"/>
      <c r="BR39" s="319"/>
      <c r="BS39" s="206"/>
      <c r="BT39" s="319"/>
      <c r="BU39" s="206"/>
      <c r="BV39" s="319"/>
      <c r="BW39" s="206"/>
      <c r="BX39" s="319"/>
      <c r="BY39" s="206"/>
      <c r="BZ39" s="319"/>
      <c r="CA39" s="206"/>
      <c r="CB39" s="319"/>
      <c r="CC39" s="206"/>
      <c r="CD39" s="319"/>
      <c r="CE39" s="206"/>
      <c r="CF39" s="319"/>
      <c r="CG39" s="206"/>
      <c r="CH39" s="319"/>
      <c r="CI39" s="206"/>
      <c r="CJ39" s="319"/>
      <c r="CK39" s="206"/>
      <c r="CL39" s="319"/>
      <c r="CM39" s="206"/>
      <c r="CN39" s="319"/>
      <c r="CO39" s="206"/>
      <c r="CP39" s="319"/>
      <c r="CQ39" s="206"/>
      <c r="CR39" s="319"/>
      <c r="CS39" s="206"/>
      <c r="CT39" s="319"/>
      <c r="CU39" s="206"/>
      <c r="CV39" s="319"/>
      <c r="CW39" s="206"/>
    </row>
    <row r="40" spans="2:101" x14ac:dyDescent="0.2">
      <c r="B40" s="319"/>
      <c r="C40" s="205"/>
      <c r="D40" s="319"/>
      <c r="E40" s="205"/>
      <c r="F40" s="319"/>
      <c r="G40" s="205"/>
      <c r="H40" s="319"/>
      <c r="I40" s="206"/>
      <c r="J40" s="319"/>
      <c r="K40" s="206"/>
      <c r="L40" s="319"/>
      <c r="M40" s="206"/>
      <c r="N40" s="319"/>
      <c r="O40" s="206"/>
      <c r="P40" s="319"/>
      <c r="Q40" s="206"/>
      <c r="R40" s="319"/>
      <c r="S40" s="206"/>
      <c r="T40" s="319"/>
      <c r="U40" s="206"/>
      <c r="V40" s="319"/>
      <c r="W40" s="206"/>
      <c r="X40" s="319"/>
      <c r="Y40" s="206"/>
      <c r="Z40" s="319"/>
      <c r="AA40" s="206"/>
      <c r="AB40" s="319"/>
      <c r="AC40" s="206"/>
      <c r="AD40" s="319"/>
      <c r="AE40" s="206"/>
      <c r="AF40" s="319"/>
      <c r="AG40" s="206"/>
      <c r="AH40" s="319"/>
      <c r="AI40" s="206"/>
      <c r="AJ40" s="319"/>
      <c r="AK40" s="206"/>
      <c r="AL40" s="319"/>
      <c r="AM40" s="206"/>
      <c r="AN40" s="319"/>
      <c r="AO40" s="206"/>
      <c r="AP40" s="319"/>
      <c r="AQ40" s="206"/>
      <c r="AR40" s="319"/>
      <c r="AS40" s="206"/>
      <c r="AT40" s="319"/>
      <c r="AU40" s="206"/>
      <c r="AV40" s="319"/>
      <c r="AW40" s="206"/>
      <c r="AX40" s="319"/>
      <c r="AY40" s="206"/>
      <c r="AZ40" s="319"/>
      <c r="BA40" s="206"/>
      <c r="BB40" s="319"/>
      <c r="BC40" s="206"/>
      <c r="BD40" s="319"/>
      <c r="BE40" s="206"/>
      <c r="BF40" s="319"/>
      <c r="BG40" s="206"/>
      <c r="BH40" s="319"/>
      <c r="BI40" s="206"/>
      <c r="BJ40" s="319"/>
      <c r="BK40" s="206"/>
      <c r="BL40" s="319"/>
      <c r="BM40" s="206"/>
      <c r="BN40" s="319"/>
      <c r="BO40" s="206"/>
      <c r="BP40" s="319"/>
      <c r="BQ40" s="206"/>
      <c r="BR40" s="319"/>
      <c r="BS40" s="206"/>
      <c r="BT40" s="319"/>
      <c r="BU40" s="206"/>
      <c r="BV40" s="319"/>
      <c r="BW40" s="206"/>
      <c r="BX40" s="319"/>
      <c r="BY40" s="206"/>
      <c r="BZ40" s="319"/>
      <c r="CA40" s="206"/>
      <c r="CB40" s="319"/>
      <c r="CC40" s="206"/>
      <c r="CD40" s="319"/>
      <c r="CE40" s="206"/>
      <c r="CF40" s="319"/>
      <c r="CG40" s="206"/>
      <c r="CH40" s="319"/>
      <c r="CI40" s="206"/>
      <c r="CJ40" s="319"/>
      <c r="CK40" s="206"/>
      <c r="CL40" s="319"/>
      <c r="CM40" s="206"/>
      <c r="CN40" s="319"/>
      <c r="CO40" s="206"/>
      <c r="CP40" s="319"/>
      <c r="CQ40" s="206"/>
      <c r="CR40" s="319"/>
      <c r="CS40" s="206"/>
      <c r="CT40" s="319"/>
      <c r="CU40" s="206"/>
      <c r="CV40" s="319"/>
      <c r="CW40" s="206"/>
    </row>
    <row r="41" spans="2:101" x14ac:dyDescent="0.2">
      <c r="B41" s="319"/>
      <c r="C41" s="205"/>
      <c r="D41" s="319"/>
      <c r="E41" s="205"/>
      <c r="F41" s="319"/>
      <c r="G41" s="205"/>
      <c r="H41" s="319"/>
      <c r="I41" s="206"/>
      <c r="J41" s="319"/>
      <c r="K41" s="206"/>
      <c r="L41" s="319"/>
      <c r="M41" s="206"/>
      <c r="N41" s="319"/>
      <c r="O41" s="206"/>
      <c r="P41" s="319"/>
      <c r="Q41" s="206"/>
      <c r="R41" s="319"/>
      <c r="S41" s="206"/>
      <c r="T41" s="319"/>
      <c r="U41" s="206"/>
      <c r="V41" s="319"/>
      <c r="W41" s="206"/>
      <c r="X41" s="319"/>
      <c r="Y41" s="206"/>
      <c r="Z41" s="319"/>
      <c r="AA41" s="206"/>
      <c r="AB41" s="319"/>
      <c r="AC41" s="206"/>
      <c r="AD41" s="319"/>
      <c r="AE41" s="206"/>
      <c r="AF41" s="319"/>
      <c r="AG41" s="206"/>
      <c r="AH41" s="319"/>
      <c r="AI41" s="206"/>
      <c r="AJ41" s="319"/>
      <c r="AK41" s="206"/>
      <c r="AL41" s="319"/>
      <c r="AM41" s="206"/>
      <c r="AN41" s="319"/>
      <c r="AO41" s="206"/>
      <c r="AP41" s="319"/>
      <c r="AQ41" s="206"/>
      <c r="AR41" s="319"/>
      <c r="AS41" s="206"/>
      <c r="AT41" s="319"/>
      <c r="AU41" s="206"/>
      <c r="AV41" s="319"/>
      <c r="AW41" s="206"/>
      <c r="AX41" s="319"/>
      <c r="AY41" s="206"/>
      <c r="AZ41" s="319"/>
      <c r="BA41" s="206"/>
      <c r="BB41" s="319"/>
      <c r="BC41" s="206"/>
      <c r="BD41" s="319"/>
      <c r="BE41" s="206"/>
      <c r="BF41" s="319"/>
      <c r="BG41" s="206"/>
      <c r="BH41" s="319"/>
      <c r="BI41" s="206"/>
      <c r="BJ41" s="319"/>
      <c r="BK41" s="206"/>
      <c r="BL41" s="319"/>
      <c r="BM41" s="206"/>
      <c r="BN41" s="319"/>
      <c r="BO41" s="206"/>
      <c r="BP41" s="319"/>
      <c r="BQ41" s="206"/>
      <c r="BR41" s="319"/>
      <c r="BS41" s="206"/>
      <c r="BT41" s="319"/>
      <c r="BU41" s="206"/>
      <c r="BV41" s="319"/>
      <c r="BW41" s="206"/>
      <c r="BX41" s="319"/>
      <c r="BY41" s="206"/>
      <c r="BZ41" s="319"/>
      <c r="CA41" s="206"/>
      <c r="CB41" s="319"/>
      <c r="CC41" s="206"/>
      <c r="CD41" s="319"/>
      <c r="CE41" s="206"/>
      <c r="CF41" s="319"/>
      <c r="CG41" s="206"/>
      <c r="CH41" s="319"/>
      <c r="CI41" s="206"/>
      <c r="CJ41" s="319"/>
      <c r="CK41" s="206"/>
      <c r="CL41" s="319"/>
      <c r="CM41" s="206"/>
      <c r="CN41" s="319"/>
      <c r="CO41" s="206"/>
      <c r="CP41" s="319"/>
      <c r="CQ41" s="206"/>
      <c r="CR41" s="319"/>
      <c r="CS41" s="206"/>
      <c r="CT41" s="319"/>
      <c r="CU41" s="206"/>
      <c r="CV41" s="319"/>
      <c r="CW41" s="206"/>
    </row>
    <row r="42" spans="2:101" x14ac:dyDescent="0.2">
      <c r="B42" s="319"/>
      <c r="C42" s="205"/>
      <c r="D42" s="319"/>
      <c r="E42" s="205"/>
      <c r="F42" s="319"/>
      <c r="G42" s="205"/>
      <c r="H42" s="319"/>
      <c r="I42" s="206"/>
      <c r="J42" s="319"/>
      <c r="K42" s="206"/>
      <c r="L42" s="319"/>
      <c r="M42" s="206"/>
      <c r="N42" s="319"/>
      <c r="O42" s="206"/>
      <c r="P42" s="319"/>
      <c r="Q42" s="206"/>
      <c r="R42" s="319"/>
      <c r="S42" s="206"/>
      <c r="T42" s="319"/>
      <c r="U42" s="206"/>
      <c r="V42" s="319"/>
      <c r="W42" s="206"/>
      <c r="X42" s="319"/>
      <c r="Y42" s="206"/>
      <c r="Z42" s="319"/>
      <c r="AA42" s="206"/>
      <c r="AB42" s="319"/>
      <c r="AC42" s="206"/>
      <c r="AD42" s="319"/>
      <c r="AE42" s="206"/>
      <c r="AF42" s="319"/>
      <c r="AG42" s="206"/>
      <c r="AH42" s="319"/>
      <c r="AI42" s="206"/>
      <c r="AJ42" s="319"/>
      <c r="AK42" s="206"/>
      <c r="AL42" s="319"/>
      <c r="AM42" s="206"/>
      <c r="AN42" s="319"/>
      <c r="AO42" s="206"/>
      <c r="AP42" s="319"/>
      <c r="AQ42" s="206"/>
      <c r="AR42" s="319"/>
      <c r="AS42" s="206"/>
      <c r="AT42" s="319"/>
      <c r="AU42" s="206"/>
      <c r="AV42" s="319"/>
      <c r="AW42" s="206"/>
      <c r="AX42" s="319"/>
      <c r="AY42" s="206"/>
      <c r="AZ42" s="319"/>
      <c r="BA42" s="206"/>
      <c r="BB42" s="319"/>
      <c r="BC42" s="206"/>
      <c r="BD42" s="319"/>
      <c r="BE42" s="206"/>
      <c r="BF42" s="319"/>
      <c r="BG42" s="206"/>
      <c r="BH42" s="319"/>
      <c r="BI42" s="206"/>
      <c r="BJ42" s="319"/>
      <c r="BK42" s="206"/>
      <c r="BL42" s="319"/>
      <c r="BM42" s="206"/>
      <c r="BN42" s="319"/>
      <c r="BO42" s="206"/>
      <c r="BP42" s="319"/>
      <c r="BQ42" s="206"/>
      <c r="BR42" s="319"/>
      <c r="BS42" s="206"/>
      <c r="BT42" s="319"/>
      <c r="BU42" s="206"/>
      <c r="BV42" s="319"/>
      <c r="BW42" s="206"/>
      <c r="BX42" s="319"/>
      <c r="BY42" s="206"/>
      <c r="BZ42" s="319"/>
      <c r="CA42" s="206"/>
      <c r="CB42" s="319"/>
      <c r="CC42" s="206"/>
      <c r="CD42" s="319"/>
      <c r="CE42" s="206"/>
      <c r="CF42" s="319"/>
      <c r="CG42" s="206"/>
      <c r="CH42" s="319"/>
      <c r="CI42" s="206"/>
      <c r="CJ42" s="319"/>
      <c r="CK42" s="206"/>
      <c r="CL42" s="319"/>
      <c r="CM42" s="206"/>
      <c r="CN42" s="319"/>
      <c r="CO42" s="206"/>
      <c r="CP42" s="319"/>
      <c r="CQ42" s="206"/>
      <c r="CR42" s="319"/>
      <c r="CS42" s="206"/>
      <c r="CT42" s="319"/>
      <c r="CU42" s="206"/>
      <c r="CV42" s="319"/>
      <c r="CW42" s="206"/>
    </row>
    <row r="43" spans="2:101" x14ac:dyDescent="0.2">
      <c r="B43" s="319"/>
      <c r="C43" s="205"/>
      <c r="D43" s="319"/>
      <c r="E43" s="205"/>
      <c r="F43" s="319"/>
      <c r="G43" s="205"/>
      <c r="H43" s="319"/>
      <c r="I43" s="206"/>
      <c r="J43" s="319"/>
      <c r="K43" s="206"/>
      <c r="L43" s="319"/>
      <c r="M43" s="206"/>
      <c r="N43" s="319"/>
      <c r="O43" s="206"/>
      <c r="P43" s="319"/>
      <c r="Q43" s="206"/>
      <c r="R43" s="319"/>
      <c r="S43" s="206"/>
      <c r="T43" s="319"/>
      <c r="U43" s="206"/>
      <c r="V43" s="319"/>
      <c r="W43" s="206"/>
      <c r="X43" s="319"/>
      <c r="Y43" s="206"/>
      <c r="Z43" s="319"/>
      <c r="AA43" s="206"/>
      <c r="AB43" s="319"/>
      <c r="AC43" s="206"/>
      <c r="AD43" s="319"/>
      <c r="AE43" s="206"/>
      <c r="AF43" s="319"/>
      <c r="AG43" s="206"/>
      <c r="AH43" s="319"/>
      <c r="AI43" s="206"/>
      <c r="AJ43" s="319"/>
      <c r="AK43" s="206"/>
      <c r="AL43" s="319"/>
      <c r="AM43" s="206"/>
      <c r="AN43" s="319"/>
      <c r="AO43" s="206"/>
      <c r="AP43" s="319"/>
      <c r="AQ43" s="206"/>
      <c r="AR43" s="319"/>
      <c r="AS43" s="206"/>
      <c r="AT43" s="319"/>
      <c r="AU43" s="206"/>
      <c r="AV43" s="319"/>
      <c r="AW43" s="206"/>
      <c r="AX43" s="319"/>
      <c r="AY43" s="206"/>
      <c r="AZ43" s="319"/>
      <c r="BA43" s="206"/>
      <c r="BB43" s="319"/>
      <c r="BC43" s="206"/>
      <c r="BD43" s="319"/>
      <c r="BE43" s="206"/>
      <c r="BF43" s="319"/>
      <c r="BG43" s="206"/>
      <c r="BH43" s="319"/>
      <c r="BI43" s="206"/>
      <c r="BJ43" s="319"/>
      <c r="BK43" s="206"/>
      <c r="BL43" s="319"/>
      <c r="BM43" s="206"/>
      <c r="BN43" s="319"/>
      <c r="BO43" s="206"/>
      <c r="BP43" s="319"/>
      <c r="BQ43" s="206"/>
      <c r="BR43" s="319"/>
      <c r="BS43" s="206"/>
      <c r="BT43" s="319"/>
      <c r="BU43" s="206"/>
      <c r="BV43" s="319"/>
      <c r="BW43" s="206"/>
      <c r="BX43" s="319"/>
      <c r="BY43" s="206"/>
      <c r="BZ43" s="319"/>
      <c r="CA43" s="206"/>
      <c r="CB43" s="319"/>
      <c r="CC43" s="206"/>
      <c r="CD43" s="319"/>
      <c r="CE43" s="206"/>
      <c r="CF43" s="319"/>
      <c r="CG43" s="206"/>
      <c r="CH43" s="319"/>
      <c r="CI43" s="206"/>
      <c r="CJ43" s="319"/>
      <c r="CK43" s="206"/>
      <c r="CL43" s="319"/>
      <c r="CM43" s="206"/>
      <c r="CN43" s="319"/>
      <c r="CO43" s="206"/>
      <c r="CP43" s="319"/>
      <c r="CQ43" s="206"/>
      <c r="CR43" s="319"/>
      <c r="CS43" s="206"/>
      <c r="CT43" s="319"/>
      <c r="CU43" s="206"/>
      <c r="CV43" s="319"/>
      <c r="CW43" s="206"/>
    </row>
    <row r="44" spans="2:101" x14ac:dyDescent="0.2">
      <c r="B44" s="319"/>
      <c r="C44" s="205"/>
      <c r="D44" s="319"/>
      <c r="E44" s="205"/>
      <c r="F44" s="319"/>
      <c r="G44" s="205"/>
      <c r="H44" s="319"/>
      <c r="I44" s="206"/>
      <c r="J44" s="319"/>
      <c r="K44" s="206"/>
      <c r="L44" s="319"/>
      <c r="M44" s="206"/>
      <c r="N44" s="319"/>
      <c r="O44" s="206"/>
      <c r="P44" s="319"/>
      <c r="Q44" s="206"/>
      <c r="R44" s="319"/>
      <c r="S44" s="206"/>
      <c r="T44" s="319"/>
      <c r="U44" s="206"/>
      <c r="V44" s="319"/>
      <c r="W44" s="206"/>
      <c r="X44" s="319"/>
      <c r="Y44" s="206"/>
      <c r="Z44" s="319"/>
      <c r="AA44" s="206"/>
      <c r="AB44" s="319"/>
      <c r="AC44" s="206"/>
      <c r="AD44" s="319"/>
      <c r="AE44" s="206"/>
      <c r="AF44" s="319"/>
      <c r="AG44" s="206"/>
      <c r="AH44" s="319"/>
      <c r="AI44" s="206"/>
      <c r="AJ44" s="319"/>
      <c r="AK44" s="206"/>
      <c r="AL44" s="319"/>
      <c r="AM44" s="206"/>
      <c r="AN44" s="319"/>
      <c r="AO44" s="206"/>
      <c r="AP44" s="319"/>
      <c r="AQ44" s="206"/>
      <c r="AR44" s="319"/>
      <c r="AS44" s="206"/>
      <c r="AT44" s="319"/>
      <c r="AU44" s="206"/>
      <c r="AV44" s="319"/>
      <c r="AW44" s="206"/>
      <c r="AX44" s="319"/>
      <c r="AY44" s="206"/>
      <c r="AZ44" s="319"/>
      <c r="BA44" s="206"/>
      <c r="BB44" s="319"/>
      <c r="BC44" s="206"/>
      <c r="BD44" s="319"/>
      <c r="BE44" s="206"/>
      <c r="BF44" s="319"/>
      <c r="BG44" s="206"/>
      <c r="BH44" s="319"/>
      <c r="BI44" s="206"/>
      <c r="BJ44" s="319"/>
      <c r="BK44" s="206"/>
      <c r="BL44" s="319"/>
      <c r="BM44" s="206"/>
      <c r="BN44" s="319"/>
      <c r="BO44" s="206"/>
      <c r="BP44" s="319"/>
      <c r="BQ44" s="206"/>
      <c r="BR44" s="319"/>
      <c r="BS44" s="206"/>
      <c r="BT44" s="319"/>
      <c r="BU44" s="206"/>
      <c r="BV44" s="319"/>
      <c r="BW44" s="206"/>
      <c r="BX44" s="319"/>
      <c r="BY44" s="206"/>
      <c r="BZ44" s="319"/>
      <c r="CA44" s="206"/>
      <c r="CB44" s="319"/>
      <c r="CC44" s="206"/>
      <c r="CD44" s="319"/>
      <c r="CE44" s="206"/>
      <c r="CF44" s="319"/>
      <c r="CG44" s="206"/>
      <c r="CH44" s="319"/>
      <c r="CI44" s="206"/>
      <c r="CJ44" s="319"/>
      <c r="CK44" s="206"/>
      <c r="CL44" s="319"/>
      <c r="CM44" s="206"/>
      <c r="CN44" s="319"/>
      <c r="CO44" s="206"/>
      <c r="CP44" s="319"/>
      <c r="CQ44" s="206"/>
      <c r="CR44" s="319"/>
      <c r="CS44" s="206"/>
      <c r="CT44" s="319"/>
      <c r="CU44" s="206"/>
      <c r="CV44" s="319"/>
      <c r="CW44" s="206"/>
    </row>
    <row r="45" spans="2:101" x14ac:dyDescent="0.2">
      <c r="B45" s="319"/>
      <c r="C45" s="205"/>
      <c r="D45" s="319"/>
      <c r="E45" s="205"/>
      <c r="F45" s="319"/>
      <c r="G45" s="205"/>
      <c r="H45" s="319"/>
      <c r="I45" s="206"/>
      <c r="J45" s="319"/>
      <c r="K45" s="206"/>
      <c r="L45" s="319"/>
      <c r="M45" s="206"/>
      <c r="N45" s="319"/>
      <c r="O45" s="206"/>
      <c r="P45" s="319"/>
      <c r="Q45" s="206"/>
      <c r="R45" s="319"/>
      <c r="S45" s="206"/>
      <c r="T45" s="319"/>
      <c r="U45" s="206"/>
      <c r="V45" s="319"/>
      <c r="W45" s="206"/>
      <c r="X45" s="319"/>
      <c r="Y45" s="206"/>
      <c r="Z45" s="319"/>
      <c r="AA45" s="206"/>
      <c r="AB45" s="319"/>
      <c r="AC45" s="206"/>
      <c r="AD45" s="319"/>
      <c r="AE45" s="206"/>
      <c r="AF45" s="319"/>
      <c r="AG45" s="206"/>
      <c r="AH45" s="319"/>
      <c r="AI45" s="206"/>
      <c r="AJ45" s="319"/>
      <c r="AK45" s="206"/>
      <c r="AL45" s="319"/>
      <c r="AM45" s="206"/>
      <c r="AN45" s="319"/>
      <c r="AO45" s="206"/>
      <c r="AP45" s="319"/>
      <c r="AQ45" s="206"/>
      <c r="AR45" s="319"/>
      <c r="AS45" s="206"/>
      <c r="AT45" s="319"/>
      <c r="AU45" s="206"/>
      <c r="AV45" s="319"/>
      <c r="AW45" s="206"/>
      <c r="AX45" s="319"/>
      <c r="AY45" s="206"/>
      <c r="AZ45" s="319"/>
      <c r="BA45" s="206"/>
      <c r="BB45" s="319"/>
      <c r="BC45" s="206"/>
      <c r="BD45" s="319"/>
      <c r="BE45" s="206"/>
      <c r="BF45" s="319"/>
      <c r="BG45" s="206"/>
      <c r="BH45" s="319"/>
      <c r="BI45" s="206"/>
      <c r="BJ45" s="319"/>
      <c r="BK45" s="206"/>
      <c r="BL45" s="319"/>
      <c r="BM45" s="206"/>
      <c r="BN45" s="319"/>
      <c r="BO45" s="206"/>
      <c r="BP45" s="319"/>
      <c r="BQ45" s="206"/>
      <c r="BR45" s="319"/>
      <c r="BS45" s="206"/>
      <c r="BT45" s="319"/>
      <c r="BU45" s="206"/>
      <c r="BV45" s="319"/>
      <c r="BW45" s="206"/>
      <c r="BX45" s="319"/>
      <c r="BY45" s="206"/>
      <c r="BZ45" s="319"/>
      <c r="CA45" s="206"/>
      <c r="CB45" s="319"/>
      <c r="CC45" s="206"/>
      <c r="CD45" s="319"/>
      <c r="CE45" s="206"/>
      <c r="CF45" s="319"/>
      <c r="CG45" s="206"/>
      <c r="CH45" s="319"/>
      <c r="CI45" s="206"/>
      <c r="CJ45" s="319"/>
      <c r="CK45" s="206"/>
      <c r="CL45" s="319"/>
      <c r="CM45" s="206"/>
      <c r="CN45" s="319"/>
      <c r="CO45" s="206"/>
      <c r="CP45" s="319"/>
      <c r="CQ45" s="206"/>
      <c r="CR45" s="319"/>
      <c r="CS45" s="206"/>
      <c r="CT45" s="319"/>
      <c r="CU45" s="206"/>
      <c r="CV45" s="319"/>
      <c r="CW45" s="206"/>
    </row>
    <row r="46" spans="2:101" x14ac:dyDescent="0.2">
      <c r="B46" s="319"/>
      <c r="C46" s="205"/>
      <c r="D46" s="319"/>
      <c r="E46" s="205"/>
      <c r="F46" s="319"/>
      <c r="G46" s="205"/>
      <c r="H46" s="319"/>
      <c r="I46" s="206"/>
      <c r="J46" s="319"/>
      <c r="K46" s="206"/>
      <c r="L46" s="319"/>
      <c r="M46" s="206"/>
      <c r="N46" s="319"/>
      <c r="O46" s="206"/>
      <c r="P46" s="319"/>
      <c r="Q46" s="206"/>
      <c r="R46" s="319"/>
      <c r="S46" s="206"/>
      <c r="T46" s="319"/>
      <c r="U46" s="206"/>
      <c r="V46" s="319"/>
      <c r="W46" s="206"/>
      <c r="X46" s="319"/>
      <c r="Y46" s="206"/>
      <c r="Z46" s="319"/>
      <c r="AA46" s="206"/>
      <c r="AB46" s="319"/>
      <c r="AC46" s="206"/>
      <c r="AD46" s="319"/>
      <c r="AE46" s="206"/>
      <c r="AF46" s="319"/>
      <c r="AG46" s="206"/>
      <c r="AH46" s="319"/>
      <c r="AI46" s="206"/>
      <c r="AJ46" s="319"/>
      <c r="AK46" s="206"/>
      <c r="AL46" s="319"/>
      <c r="AM46" s="206"/>
      <c r="AN46" s="319"/>
      <c r="AO46" s="206"/>
      <c r="AP46" s="319"/>
      <c r="AQ46" s="206"/>
      <c r="AR46" s="319"/>
      <c r="AS46" s="206"/>
      <c r="AT46" s="319"/>
      <c r="AU46" s="206"/>
      <c r="AV46" s="319"/>
      <c r="AW46" s="206"/>
      <c r="AX46" s="319"/>
      <c r="AY46" s="206"/>
      <c r="AZ46" s="319"/>
      <c r="BA46" s="206"/>
      <c r="BB46" s="319"/>
      <c r="BC46" s="206"/>
      <c r="BD46" s="319"/>
      <c r="BE46" s="206"/>
      <c r="BF46" s="319"/>
      <c r="BG46" s="206"/>
      <c r="BH46" s="319"/>
      <c r="BI46" s="206"/>
      <c r="BJ46" s="319"/>
      <c r="BK46" s="206"/>
      <c r="BL46" s="319"/>
      <c r="BM46" s="206"/>
      <c r="BN46" s="319"/>
      <c r="BO46" s="206"/>
      <c r="BP46" s="319"/>
      <c r="BQ46" s="206"/>
      <c r="BR46" s="319"/>
      <c r="BS46" s="206"/>
      <c r="BT46" s="319"/>
      <c r="BU46" s="206"/>
      <c r="BV46" s="319"/>
      <c r="BW46" s="206"/>
      <c r="BX46" s="319"/>
      <c r="BY46" s="206"/>
      <c r="BZ46" s="319"/>
      <c r="CA46" s="206"/>
      <c r="CB46" s="319"/>
      <c r="CC46" s="206"/>
      <c r="CD46" s="319"/>
      <c r="CE46" s="206"/>
      <c r="CF46" s="319"/>
      <c r="CG46" s="206"/>
      <c r="CH46" s="319"/>
      <c r="CI46" s="206"/>
      <c r="CJ46" s="319"/>
      <c r="CK46" s="206"/>
      <c r="CL46" s="319"/>
      <c r="CM46" s="206"/>
      <c r="CN46" s="319"/>
      <c r="CO46" s="206"/>
      <c r="CP46" s="319"/>
      <c r="CQ46" s="206"/>
      <c r="CR46" s="319"/>
      <c r="CS46" s="206"/>
      <c r="CT46" s="319"/>
      <c r="CU46" s="206"/>
      <c r="CV46" s="319"/>
      <c r="CW46" s="206"/>
    </row>
    <row r="47" spans="2:101" x14ac:dyDescent="0.2">
      <c r="B47" s="319"/>
      <c r="C47" s="205"/>
      <c r="D47" s="319"/>
      <c r="E47" s="205"/>
      <c r="F47" s="319"/>
      <c r="G47" s="205"/>
      <c r="H47" s="319"/>
      <c r="I47" s="206"/>
      <c r="J47" s="319"/>
      <c r="K47" s="206"/>
      <c r="L47" s="319"/>
      <c r="M47" s="206"/>
      <c r="N47" s="319"/>
      <c r="O47" s="206"/>
      <c r="P47" s="319"/>
      <c r="Q47" s="206"/>
      <c r="R47" s="319"/>
      <c r="S47" s="206"/>
      <c r="T47" s="319"/>
      <c r="U47" s="206"/>
      <c r="V47" s="319"/>
      <c r="W47" s="206"/>
      <c r="X47" s="319"/>
      <c r="Y47" s="206"/>
      <c r="Z47" s="319"/>
      <c r="AA47" s="206"/>
      <c r="AB47" s="319"/>
      <c r="AC47" s="206"/>
      <c r="AD47" s="319"/>
      <c r="AE47" s="206"/>
      <c r="AF47" s="319"/>
      <c r="AG47" s="206"/>
      <c r="AH47" s="319"/>
      <c r="AI47" s="206"/>
      <c r="AJ47" s="319"/>
      <c r="AK47" s="206"/>
      <c r="AL47" s="319"/>
      <c r="AM47" s="206"/>
      <c r="AN47" s="319"/>
      <c r="AO47" s="206"/>
      <c r="AP47" s="319"/>
      <c r="AQ47" s="206"/>
      <c r="AR47" s="319"/>
      <c r="AS47" s="206"/>
      <c r="AT47" s="319"/>
      <c r="AU47" s="206"/>
      <c r="AV47" s="319"/>
      <c r="AW47" s="206"/>
      <c r="AX47" s="319"/>
      <c r="AY47" s="206"/>
      <c r="AZ47" s="319"/>
      <c r="BA47" s="206"/>
      <c r="BB47" s="319"/>
      <c r="BC47" s="206"/>
      <c r="BD47" s="319"/>
      <c r="BE47" s="206"/>
      <c r="BF47" s="319"/>
      <c r="BG47" s="206"/>
      <c r="BH47" s="319"/>
      <c r="BI47" s="206"/>
      <c r="BJ47" s="319"/>
      <c r="BK47" s="206"/>
      <c r="BL47" s="319"/>
      <c r="BM47" s="206"/>
      <c r="BN47" s="319"/>
      <c r="BO47" s="206"/>
      <c r="BP47" s="319"/>
      <c r="BQ47" s="206"/>
      <c r="BR47" s="319"/>
      <c r="BS47" s="206"/>
      <c r="BT47" s="319"/>
      <c r="BU47" s="206"/>
      <c r="BV47" s="319"/>
      <c r="BW47" s="206"/>
      <c r="BX47" s="319"/>
      <c r="BY47" s="206"/>
      <c r="BZ47" s="319"/>
      <c r="CA47" s="206"/>
      <c r="CB47" s="319"/>
      <c r="CC47" s="206"/>
      <c r="CD47" s="319"/>
      <c r="CE47" s="206"/>
      <c r="CF47" s="319"/>
      <c r="CG47" s="206"/>
      <c r="CH47" s="319"/>
      <c r="CI47" s="206"/>
      <c r="CJ47" s="319"/>
      <c r="CK47" s="206"/>
      <c r="CL47" s="319"/>
      <c r="CM47" s="206"/>
      <c r="CN47" s="319"/>
      <c r="CO47" s="206"/>
      <c r="CP47" s="319"/>
      <c r="CQ47" s="206"/>
      <c r="CR47" s="319"/>
      <c r="CS47" s="206"/>
      <c r="CT47" s="319"/>
      <c r="CU47" s="206"/>
      <c r="CV47" s="319"/>
      <c r="CW47" s="206"/>
    </row>
    <row r="48" spans="2:101" x14ac:dyDescent="0.2">
      <c r="J48" s="41"/>
    </row>
    <row r="49" spans="10:10" x14ac:dyDescent="0.2">
      <c r="J49" s="41"/>
    </row>
    <row r="67" spans="1:2" hidden="1" x14ac:dyDescent="0.2">
      <c r="A67" t="s">
        <v>29</v>
      </c>
      <c r="B67" t="s">
        <v>26</v>
      </c>
    </row>
    <row r="68" spans="1:2" hidden="1" x14ac:dyDescent="0.2">
      <c r="A68" t="s">
        <v>25</v>
      </c>
      <c r="B68" t="s">
        <v>27</v>
      </c>
    </row>
    <row r="69" spans="1:2" hidden="1" x14ac:dyDescent="0.2">
      <c r="A69" t="s">
        <v>30</v>
      </c>
      <c r="B69"/>
    </row>
    <row r="70" spans="1:2" hidden="1" x14ac:dyDescent="0.2">
      <c r="A70" t="s">
        <v>28</v>
      </c>
      <c r="B70"/>
    </row>
    <row r="71" spans="1:2" hidden="1" x14ac:dyDescent="0.2">
      <c r="A71" t="s">
        <v>31</v>
      </c>
      <c r="B71"/>
    </row>
    <row r="72" spans="1:2" hidden="1" x14ac:dyDescent="0.2">
      <c r="A72" t="s">
        <v>24</v>
      </c>
      <c r="B72"/>
    </row>
    <row r="73" spans="1:2" x14ac:dyDescent="0.2">
      <c r="B73"/>
    </row>
  </sheetData>
  <sheetProtection formatColumns="0" formatRows="0"/>
  <scenarios current="0" show="0">
    <scenario name="clinical" locked="1" count="1" user="sga354" comment="Created by sga354 on 5/6/2011">
      <inputCells r="B22" val=""/>
    </scenario>
  </scenarios>
  <dataConsolidate/>
  <mergeCells count="1">
    <mergeCell ref="A20:H20"/>
  </mergeCells>
  <dataValidations xWindow="459" yWindow="382" count="2">
    <dataValidation type="list" allowBlank="1" showInputMessage="1" showErrorMessage="1" sqref="B23:B24 D23:D24 F23:F24 H23:H24 J23:J24 L23:L24 N23:N24 P23:P24 R23:R24 T23:T24 V23:V24 X23:X24 Z23:Z24 AB23:AB24 AD23:AD24 AF23:AF24 AH23:AH24 AJ23:AJ24 AL23:AL24 AN23:AN24 AP23:AP24 AR23:AR24 AT23:AT24 AV23:AV24 AX23:AX24 AZ23:AZ24 BB23:BB24 BD23:BD24 BF23:BF24 BH23:BH24 BJ23:BJ24 BL23:BL24 BN23:BN24 BP23:BP24 BR23:BR24 BT23:BT24 BV23:BV24 BX23:BX24 BZ23:BZ24 CB23:CB24 CD23:CD24 CF23:CF24 CH23:CH24 CJ23:CJ24 CL23:CL24 CN23:CN24 CP23:CP24 CR23:CR24 CT23:CT24 CV23:CV24">
      <formula1>$B$67:$B$68</formula1>
    </dataValidation>
    <dataValidation type="list" allowBlank="1" showErrorMessage="1" sqref="B22 D22 F22 H22 J22 L22 N22 P22 R22 T22 V22 X22 Z22 AB22 AD22 AF22 AH22 AJ22 AL22 AN22 AP22 AR22 AT22 AV22 AX22 AZ22 BB22 BD22 BF22 BH22 BJ22 BL22 BN22 BP22 BR22 BT22 BV22 BX22 BZ22 CB22 CD22 CF22 CH22 CJ22 CL22 CN22 CP22 CR22 CT22 CV22">
      <formula1>$A$67:$A$72</formula1>
    </dataValidation>
  </dataValidations>
  <pageMargins left="0.7" right="0.7" top="0.75" bottom="0.75" header="0.3" footer="0.3"/>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
  <sheetViews>
    <sheetView tabSelected="1" workbookViewId="0">
      <pane xSplit="5" ySplit="1" topLeftCell="F2" activePane="bottomRight" state="frozen"/>
      <selection pane="topRight" activeCell="F1" sqref="F1"/>
      <selection pane="bottomLeft" activeCell="A13" sqref="A13"/>
      <selection pane="bottomRight" activeCell="D4" sqref="D4"/>
    </sheetView>
  </sheetViews>
  <sheetFormatPr defaultRowHeight="51.75" customHeight="1" x14ac:dyDescent="0.2"/>
  <cols>
    <col min="1" max="1" width="17" customWidth="1"/>
    <col min="2" max="2" width="10.85546875" customWidth="1"/>
    <col min="3" max="3" width="5.7109375" customWidth="1"/>
    <col min="4" max="4" width="34.42578125" customWidth="1"/>
    <col min="5" max="5" width="18.140625" customWidth="1"/>
    <col min="6" max="6" width="17.28515625" bestFit="1" customWidth="1"/>
    <col min="7" max="7" width="10.85546875" bestFit="1" customWidth="1"/>
    <col min="8" max="8" width="45.140625" bestFit="1" customWidth="1"/>
    <col min="9" max="9" width="16.28515625" customWidth="1"/>
    <col min="10" max="10" width="10.140625" customWidth="1"/>
    <col min="11" max="11" width="7.7109375" customWidth="1"/>
    <col min="12" max="12" width="8.7109375" customWidth="1"/>
    <col min="13" max="13" width="8.5703125" bestFit="1" customWidth="1"/>
    <col min="14" max="14" width="24.5703125" bestFit="1" customWidth="1"/>
    <col min="15" max="15" width="8.5703125" customWidth="1"/>
    <col min="16" max="16" width="22.28515625" bestFit="1" customWidth="1"/>
    <col min="17" max="17" width="14.85546875" bestFit="1" customWidth="1"/>
    <col min="18" max="18" width="9.42578125" customWidth="1"/>
    <col min="19" max="19" width="11" customWidth="1"/>
    <col min="20" max="20" width="15.140625" customWidth="1"/>
    <col min="21" max="21" width="12.7109375" style="495" customWidth="1"/>
    <col min="22" max="22" width="12.42578125" customWidth="1"/>
    <col min="23" max="23" width="9.5703125" customWidth="1"/>
    <col min="24" max="24" width="33" bestFit="1" customWidth="1"/>
    <col min="25" max="25" width="9.140625" customWidth="1"/>
    <col min="26" max="26" width="8.5703125" bestFit="1" customWidth="1"/>
    <col min="27" max="27" width="18.7109375" bestFit="1" customWidth="1"/>
    <col min="28" max="28" width="15.140625" customWidth="1"/>
    <col min="29" max="29" width="16" customWidth="1"/>
    <col min="30" max="30" width="15.28515625" customWidth="1"/>
    <col min="31" max="31" width="16.85546875" customWidth="1"/>
    <col min="32" max="32" width="12.5703125" customWidth="1"/>
    <col min="33" max="33" width="11" hidden="1" customWidth="1"/>
    <col min="34" max="34" width="8.5703125" hidden="1" customWidth="1"/>
    <col min="35" max="35" width="18.7109375" hidden="1" customWidth="1"/>
    <col min="36" max="36" width="21.42578125" bestFit="1" customWidth="1"/>
    <col min="37" max="37" width="25.5703125" bestFit="1" customWidth="1"/>
    <col min="38" max="38" width="18.5703125" bestFit="1" customWidth="1"/>
    <col min="39" max="40" width="24" bestFit="1" customWidth="1"/>
  </cols>
  <sheetData>
    <row r="1" spans="1:40" ht="27" customHeight="1" x14ac:dyDescent="0.2">
      <c r="A1" s="517" t="s">
        <v>332</v>
      </c>
      <c r="B1" s="517" t="s">
        <v>333</v>
      </c>
      <c r="C1" s="517" t="s">
        <v>334</v>
      </c>
      <c r="D1" s="517" t="s">
        <v>335</v>
      </c>
      <c r="E1" s="518" t="s">
        <v>336</v>
      </c>
      <c r="F1" s="517" t="s">
        <v>337</v>
      </c>
      <c r="G1" s="517" t="s">
        <v>338</v>
      </c>
      <c r="H1" s="517" t="s">
        <v>339</v>
      </c>
      <c r="I1" s="517" t="s">
        <v>340</v>
      </c>
      <c r="J1" s="517" t="s">
        <v>341</v>
      </c>
      <c r="K1" s="517" t="s">
        <v>342</v>
      </c>
      <c r="L1" s="517" t="s">
        <v>343</v>
      </c>
      <c r="M1" s="517" t="s">
        <v>344</v>
      </c>
      <c r="N1" s="517" t="s">
        <v>345</v>
      </c>
      <c r="O1" s="517" t="s">
        <v>346</v>
      </c>
      <c r="P1" s="517" t="s">
        <v>347</v>
      </c>
      <c r="Q1" s="517" t="s">
        <v>348</v>
      </c>
      <c r="R1" s="517" t="s">
        <v>349</v>
      </c>
      <c r="S1" s="518" t="s">
        <v>350</v>
      </c>
      <c r="T1" s="518" t="s">
        <v>351</v>
      </c>
      <c r="U1" s="518" t="s">
        <v>352</v>
      </c>
      <c r="V1" s="518" t="s">
        <v>353</v>
      </c>
      <c r="W1" s="517" t="s">
        <v>354</v>
      </c>
      <c r="X1" s="517" t="s">
        <v>355</v>
      </c>
      <c r="Y1" s="517" t="s">
        <v>356</v>
      </c>
      <c r="Z1" s="517" t="s">
        <v>357</v>
      </c>
      <c r="AA1" s="517" t="s">
        <v>358</v>
      </c>
      <c r="AB1" s="518" t="s">
        <v>359</v>
      </c>
      <c r="AC1" s="518" t="s">
        <v>360</v>
      </c>
      <c r="AD1" s="518" t="s">
        <v>361</v>
      </c>
      <c r="AE1" s="518" t="s">
        <v>362</v>
      </c>
      <c r="AF1" s="518" t="s">
        <v>363</v>
      </c>
      <c r="AG1" s="517" t="s">
        <v>356</v>
      </c>
      <c r="AH1" s="517" t="s">
        <v>357</v>
      </c>
      <c r="AI1" s="517" t="s">
        <v>358</v>
      </c>
      <c r="AJ1" s="518" t="s">
        <v>359</v>
      </c>
      <c r="AK1" s="518" t="s">
        <v>360</v>
      </c>
      <c r="AL1" s="518" t="s">
        <v>361</v>
      </c>
      <c r="AM1" s="518" t="s">
        <v>362</v>
      </c>
      <c r="AN1" s="518" t="s">
        <v>363</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R1"/>
  <sheetViews>
    <sheetView topLeftCell="E1" workbookViewId="0">
      <selection activeCell="E2" sqref="A2:XFD10"/>
    </sheetView>
  </sheetViews>
  <sheetFormatPr defaultRowHeight="12.75" x14ac:dyDescent="0.2"/>
  <sheetData>
    <row r="1" spans="5:44" x14ac:dyDescent="0.2">
      <c r="E1" s="517" t="s">
        <v>332</v>
      </c>
      <c r="F1" s="517" t="s">
        <v>333</v>
      </c>
      <c r="G1" s="517" t="s">
        <v>334</v>
      </c>
      <c r="H1" s="517" t="s">
        <v>335</v>
      </c>
      <c r="I1" s="518" t="s">
        <v>336</v>
      </c>
      <c r="J1" s="517" t="s">
        <v>337</v>
      </c>
      <c r="K1" s="517" t="s">
        <v>338</v>
      </c>
      <c r="L1" s="517" t="s">
        <v>339</v>
      </c>
      <c r="M1" s="517" t="s">
        <v>340</v>
      </c>
      <c r="N1" s="517" t="s">
        <v>341</v>
      </c>
      <c r="O1" s="517" t="s">
        <v>342</v>
      </c>
      <c r="P1" s="517" t="s">
        <v>343</v>
      </c>
      <c r="Q1" s="517" t="s">
        <v>344</v>
      </c>
      <c r="R1" s="517" t="s">
        <v>345</v>
      </c>
      <c r="S1" s="517" t="s">
        <v>346</v>
      </c>
      <c r="T1" s="517" t="s">
        <v>347</v>
      </c>
      <c r="U1" s="517" t="s">
        <v>348</v>
      </c>
      <c r="V1" s="517" t="s">
        <v>349</v>
      </c>
      <c r="W1" s="518" t="s">
        <v>350</v>
      </c>
      <c r="X1" s="518" t="s">
        <v>351</v>
      </c>
      <c r="Y1" s="518" t="s">
        <v>352</v>
      </c>
      <c r="Z1" s="518" t="s">
        <v>353</v>
      </c>
      <c r="AA1" s="517" t="s">
        <v>354</v>
      </c>
      <c r="AB1" s="517" t="s">
        <v>355</v>
      </c>
      <c r="AC1" s="517" t="s">
        <v>356</v>
      </c>
      <c r="AD1" s="517" t="s">
        <v>357</v>
      </c>
      <c r="AE1" s="517" t="s">
        <v>358</v>
      </c>
      <c r="AF1" s="518" t="s">
        <v>359</v>
      </c>
      <c r="AG1" s="518" t="s">
        <v>360</v>
      </c>
      <c r="AH1" s="518" t="s">
        <v>361</v>
      </c>
      <c r="AI1" s="518" t="s">
        <v>362</v>
      </c>
      <c r="AJ1" s="518" t="s">
        <v>363</v>
      </c>
      <c r="AK1" s="517" t="s">
        <v>356</v>
      </c>
      <c r="AL1" s="517" t="s">
        <v>357</v>
      </c>
      <c r="AM1" s="517" t="s">
        <v>358</v>
      </c>
      <c r="AN1" s="518" t="s">
        <v>359</v>
      </c>
      <c r="AO1" s="518" t="s">
        <v>360</v>
      </c>
      <c r="AP1" s="518" t="s">
        <v>361</v>
      </c>
      <c r="AQ1" s="518" t="s">
        <v>362</v>
      </c>
      <c r="AR1" s="518" t="s">
        <v>363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H82"/>
  <sheetViews>
    <sheetView workbookViewId="0">
      <selection activeCell="D11" sqref="D11"/>
    </sheetView>
  </sheetViews>
  <sheetFormatPr defaultColWidth="9" defaultRowHeight="12.75" x14ac:dyDescent="0.2"/>
  <cols>
    <col min="1" max="1" width="3.7109375" style="214" customWidth="1"/>
    <col min="2" max="2" width="39.7109375" style="214" bestFit="1" customWidth="1"/>
    <col min="3" max="3" width="1.7109375" style="214" customWidth="1"/>
    <col min="4" max="4" width="17.140625" style="214" customWidth="1"/>
    <col min="5" max="6" width="13.85546875" style="214" customWidth="1"/>
    <col min="7" max="7" width="1.7109375" style="214" customWidth="1"/>
    <col min="8" max="8" width="11.85546875" style="214" customWidth="1"/>
    <col min="9" max="9" width="15.42578125" style="214" bestFit="1" customWidth="1"/>
    <col min="10" max="10" width="18.5703125" style="214" bestFit="1" customWidth="1"/>
    <col min="11" max="11" width="1.28515625" style="214" customWidth="1"/>
    <col min="12" max="12" width="18.5703125" style="214" bestFit="1" customWidth="1"/>
    <col min="13" max="13" width="13.85546875" style="214" customWidth="1"/>
    <col min="14" max="14" width="1" style="214" customWidth="1"/>
    <col min="15" max="15" width="13.85546875" style="214" customWidth="1"/>
    <col min="16" max="16" width="13.42578125" style="214" bestFit="1" customWidth="1"/>
    <col min="17" max="17" width="1.42578125" style="214" customWidth="1"/>
    <col min="18" max="19" width="14.85546875" style="214" bestFit="1" customWidth="1"/>
    <col min="20" max="20" width="1.5703125" style="214" customWidth="1"/>
    <col min="21" max="21" width="13.42578125" style="214" bestFit="1" customWidth="1"/>
    <col min="22" max="22" width="15.42578125" style="214" bestFit="1" customWidth="1"/>
    <col min="23" max="23" width="1.42578125" style="214" customWidth="1"/>
    <col min="24" max="24" width="14" style="214" bestFit="1" customWidth="1"/>
    <col min="25" max="25" width="13.28515625" style="218" bestFit="1" customWidth="1"/>
    <col min="26" max="26" width="2" style="214" customWidth="1"/>
    <col min="27" max="27" width="15.140625" style="214" bestFit="1" customWidth="1"/>
    <col min="28" max="28" width="11.85546875" style="214" customWidth="1"/>
    <col min="29" max="29" width="1.5703125" style="214" customWidth="1"/>
    <col min="30" max="31" width="13.140625" style="214" customWidth="1"/>
    <col min="32" max="32" width="2" style="214" customWidth="1"/>
    <col min="33" max="33" width="12.42578125" style="214" customWidth="1"/>
    <col min="34" max="34" width="11" style="214" customWidth="1"/>
    <col min="35" max="35" width="1.5703125" style="214" customWidth="1"/>
    <col min="36" max="36" width="11.85546875" style="214" bestFit="1" customWidth="1"/>
    <col min="37" max="37" width="11.85546875" style="214" customWidth="1"/>
    <col min="38" max="38" width="2.140625" style="214" customWidth="1"/>
    <col min="39" max="39" width="11.85546875" style="214" bestFit="1" customWidth="1"/>
    <col min="40" max="40" width="9" style="214"/>
    <col min="41" max="41" width="1.5703125" style="214" customWidth="1"/>
    <col min="42" max="42" width="11.85546875" style="214" customWidth="1"/>
    <col min="43" max="43" width="12.42578125" style="214" customWidth="1"/>
    <col min="44" max="44" width="1.5703125" style="214" customWidth="1"/>
    <col min="45" max="45" width="11.85546875" style="214" bestFit="1" customWidth="1"/>
    <col min="46" max="46" width="12.42578125" style="214" customWidth="1"/>
    <col min="47" max="47" width="2" style="214" customWidth="1"/>
    <col min="48" max="48" width="11.85546875" style="214" bestFit="1" customWidth="1"/>
    <col min="49" max="49" width="12.7109375" style="214" customWidth="1"/>
    <col min="50" max="50" width="2.5703125" style="214" customWidth="1"/>
    <col min="51" max="51" width="12.42578125" style="214" customWidth="1"/>
    <col min="52" max="52" width="13.85546875" style="214" customWidth="1"/>
    <col min="53" max="53" width="1.5703125" style="214" customWidth="1"/>
    <col min="54" max="54" width="12.7109375" style="214" customWidth="1"/>
    <col min="55" max="55" width="12.5703125" style="214" customWidth="1"/>
    <col min="56" max="56" width="2.140625" style="214" customWidth="1"/>
    <col min="57" max="57" width="11.85546875" style="214" bestFit="1" customWidth="1"/>
    <col min="58" max="58" width="11.7109375" style="214" customWidth="1"/>
    <col min="59" max="59" width="1.7109375" style="214" customWidth="1"/>
    <col min="60" max="60" width="11.85546875" style="214" customWidth="1"/>
    <col min="61" max="61" width="9" style="214"/>
    <col min="62" max="62" width="1.7109375" style="214" customWidth="1"/>
    <col min="63" max="63" width="11.85546875" style="214" customWidth="1"/>
    <col min="64" max="64" width="9" style="214"/>
    <col min="65" max="65" width="1.7109375" style="214" customWidth="1"/>
    <col min="66" max="66" width="11.85546875" style="214" customWidth="1"/>
    <col min="67" max="67" width="9" style="214"/>
    <col min="68" max="68" width="1.7109375" style="214" customWidth="1"/>
    <col min="69" max="69" width="11.85546875" style="214" customWidth="1"/>
    <col min="70" max="70" width="9" style="214"/>
    <col min="71" max="71" width="1.7109375" style="214" customWidth="1"/>
    <col min="72" max="72" width="11.85546875" style="214" customWidth="1"/>
    <col min="73" max="73" width="9" style="214"/>
    <col min="74" max="74" width="1.7109375" style="214" customWidth="1"/>
    <col min="75" max="75" width="11.85546875" style="214" customWidth="1"/>
    <col min="76" max="76" width="9" style="214"/>
    <col min="77" max="77" width="1.7109375" style="214" customWidth="1"/>
    <col min="78" max="78" width="11.85546875" style="214" customWidth="1"/>
    <col min="79" max="79" width="9" style="214"/>
    <col min="80" max="80" width="1.7109375" style="214" customWidth="1"/>
    <col min="81" max="81" width="11.85546875" style="214" customWidth="1"/>
    <col min="82" max="82" width="9" style="214"/>
    <col min="83" max="83" width="1.7109375" style="214" customWidth="1"/>
    <col min="84" max="84" width="11.85546875" style="214" customWidth="1"/>
    <col min="85" max="85" width="9" style="214"/>
    <col min="86" max="86" width="1.7109375" style="214" customWidth="1"/>
    <col min="87" max="87" width="11.85546875" style="214" customWidth="1"/>
    <col min="88" max="88" width="9" style="214"/>
    <col min="89" max="89" width="1.7109375" style="214" customWidth="1"/>
    <col min="90" max="90" width="11.85546875" style="214" customWidth="1"/>
    <col min="91" max="91" width="9" style="214"/>
    <col min="92" max="92" width="1.7109375" style="214" customWidth="1"/>
    <col min="93" max="93" width="11.85546875" style="214" customWidth="1"/>
    <col min="94" max="94" width="9" style="214"/>
    <col min="95" max="95" width="1.7109375" style="214" customWidth="1"/>
    <col min="96" max="96" width="11.85546875" style="214" customWidth="1"/>
    <col min="97" max="97" width="9" style="214"/>
    <col min="98" max="98" width="1.7109375" style="214" customWidth="1"/>
    <col min="99" max="99" width="11.85546875" style="214" customWidth="1"/>
    <col min="100" max="100" width="9" style="214"/>
    <col min="101" max="101" width="1.7109375" style="214" customWidth="1"/>
    <col min="102" max="102" width="11.85546875" style="214" customWidth="1"/>
    <col min="103" max="103" width="9" style="214"/>
    <col min="104" max="104" width="1.7109375" style="214" customWidth="1"/>
    <col min="105" max="105" width="11.85546875" style="214" customWidth="1"/>
    <col min="106" max="106" width="9" style="214"/>
    <col min="107" max="107" width="1.7109375" style="214" customWidth="1"/>
    <col min="108" max="108" width="11.85546875" style="214" customWidth="1"/>
    <col min="109" max="109" width="9" style="214"/>
    <col min="110" max="110" width="1.7109375" style="214" customWidth="1"/>
    <col min="111" max="111" width="11.85546875" style="214" customWidth="1"/>
    <col min="112" max="112" width="9" style="214"/>
    <col min="113" max="113" width="1.7109375" style="214" customWidth="1"/>
    <col min="114" max="114" width="11.85546875" style="214" customWidth="1"/>
    <col min="115" max="115" width="9" style="214"/>
    <col min="116" max="116" width="1.7109375" style="214" customWidth="1"/>
    <col min="117" max="117" width="11.85546875" style="214" customWidth="1"/>
    <col min="118" max="118" width="9" style="214"/>
    <col min="119" max="119" width="1.7109375" style="214" customWidth="1"/>
    <col min="120" max="120" width="11.85546875" style="214" customWidth="1"/>
    <col min="121" max="121" width="9" style="214"/>
    <col min="122" max="122" width="1.7109375" style="214" customWidth="1"/>
    <col min="123" max="123" width="11.85546875" style="214" customWidth="1"/>
    <col min="124" max="124" width="9" style="214"/>
    <col min="125" max="125" width="1.7109375" style="214" customWidth="1"/>
    <col min="126" max="126" width="11.85546875" style="214" customWidth="1"/>
    <col min="127" max="127" width="9" style="214"/>
    <col min="128" max="128" width="1.7109375" style="214" customWidth="1"/>
    <col min="129" max="129" width="11.85546875" style="214" customWidth="1"/>
    <col min="130" max="130" width="9" style="214"/>
    <col min="131" max="131" width="1.7109375" style="214" customWidth="1"/>
    <col min="132" max="132" width="11.85546875" style="214" customWidth="1"/>
    <col min="133" max="133" width="9" style="214"/>
    <col min="134" max="134" width="1.7109375" style="214" customWidth="1"/>
    <col min="135" max="135" width="11.85546875" style="214" customWidth="1"/>
    <col min="136" max="136" width="9" style="214"/>
    <col min="137" max="137" width="1.7109375" style="214" customWidth="1"/>
    <col min="138" max="138" width="11.85546875" style="214" customWidth="1"/>
    <col min="139" max="139" width="9" style="214"/>
    <col min="140" max="140" width="1.7109375" style="214" customWidth="1"/>
    <col min="141" max="141" width="11.85546875" style="214" customWidth="1"/>
    <col min="142" max="142" width="9" style="214"/>
    <col min="143" max="143" width="1.7109375" style="214" customWidth="1"/>
    <col min="144" max="144" width="11.85546875" style="214" customWidth="1"/>
    <col min="145" max="145" width="9" style="214"/>
    <col min="146" max="146" width="1.7109375" style="214" customWidth="1"/>
    <col min="147" max="147" width="11.85546875" style="214" customWidth="1"/>
    <col min="148" max="148" width="9" style="214"/>
    <col min="149" max="149" width="1.7109375" style="214" customWidth="1"/>
    <col min="150" max="150" width="11.85546875" style="214" customWidth="1"/>
    <col min="151" max="151" width="9" style="214"/>
    <col min="152" max="152" width="1.7109375" style="214" customWidth="1"/>
    <col min="153" max="153" width="11.85546875" style="214" customWidth="1"/>
    <col min="154" max="154" width="9" style="214"/>
    <col min="155" max="155" width="1.7109375" style="214" customWidth="1"/>
    <col min="156" max="156" width="11.85546875" style="214" customWidth="1"/>
    <col min="157" max="157" width="9" style="214"/>
    <col min="158" max="158" width="1.7109375" style="214" customWidth="1"/>
    <col min="159" max="159" width="11.85546875" style="214" customWidth="1"/>
    <col min="160" max="160" width="9" style="214"/>
    <col min="161" max="161" width="1.7109375" style="214" customWidth="1"/>
    <col min="162" max="162" width="11.85546875" style="214" customWidth="1"/>
    <col min="163" max="163" width="12.42578125" style="214" customWidth="1"/>
    <col min="164" max="164" width="11" style="214" customWidth="1"/>
    <col min="165" max="165" width="9" style="214"/>
    <col min="166" max="166" width="1.7109375" style="214" customWidth="1"/>
    <col min="167" max="167" width="11.85546875" style="214" customWidth="1"/>
    <col min="168" max="168" width="12.42578125" style="214" customWidth="1"/>
    <col min="169" max="169" width="11" style="214" customWidth="1"/>
    <col min="170" max="170" width="9" style="214"/>
    <col min="171" max="171" width="1.7109375" style="214" customWidth="1"/>
    <col min="172" max="172" width="11.85546875" style="214" customWidth="1"/>
    <col min="173" max="173" width="12.42578125" style="214" customWidth="1"/>
    <col min="174" max="174" width="11" style="214" customWidth="1"/>
    <col min="175" max="175" width="9" style="214"/>
    <col min="176" max="176" width="1.7109375" style="214" customWidth="1"/>
    <col min="177" max="177" width="11.85546875" style="214" customWidth="1"/>
    <col min="178" max="178" width="12.42578125" style="214" customWidth="1"/>
    <col min="179" max="179" width="11" style="214" customWidth="1"/>
    <col min="180" max="180" width="9" style="214"/>
    <col min="181" max="181" width="1.7109375" style="214" customWidth="1"/>
    <col min="182" max="182" width="11.85546875" style="214" customWidth="1"/>
    <col min="183" max="183" width="12.42578125" style="214" customWidth="1"/>
    <col min="184" max="184" width="11" style="214" customWidth="1"/>
    <col min="185" max="185" width="9" style="214"/>
    <col min="186" max="186" width="1.7109375" style="214" customWidth="1"/>
    <col min="187" max="187" width="11.85546875" style="214" customWidth="1"/>
    <col min="188" max="188" width="12.42578125" style="214" customWidth="1"/>
    <col min="189" max="189" width="11" style="214" customWidth="1"/>
    <col min="190" max="190" width="9" style="214"/>
    <col min="191" max="191" width="1.7109375" style="214" customWidth="1"/>
    <col min="192" max="16384" width="9" style="214"/>
  </cols>
  <sheetData>
    <row r="1" spans="1:31" x14ac:dyDescent="0.2">
      <c r="A1" s="216" t="str">
        <f>'Description of Services'!A1</f>
        <v>Texas Tech University - Rate Calculation Worksheet</v>
      </c>
      <c r="H1" s="217" t="str">
        <f>'Description of Services'!E1</f>
        <v>Applicable for Fiscal Year:</v>
      </c>
      <c r="I1" s="280">
        <f>'Description of Services'!F1</f>
        <v>2017</v>
      </c>
    </row>
    <row r="2" spans="1:31" x14ac:dyDescent="0.2">
      <c r="A2" s="216" t="s">
        <v>88</v>
      </c>
    </row>
    <row r="3" spans="1:31" x14ac:dyDescent="0.2">
      <c r="A3" s="216"/>
    </row>
    <row r="4" spans="1:31" x14ac:dyDescent="0.2">
      <c r="A4" s="219" t="str">
        <f>'Description of Services'!A4</f>
        <v xml:space="preserve">Name of Service Center: </v>
      </c>
      <c r="B4" s="220"/>
      <c r="D4" s="458">
        <f>'Description of Services'!B4</f>
        <v>0</v>
      </c>
      <c r="E4" s="221"/>
    </row>
    <row r="5" spans="1:31" x14ac:dyDescent="0.2">
      <c r="A5" s="35" t="s">
        <v>263</v>
      </c>
      <c r="B5" s="220"/>
      <c r="D5" s="458" t="str">
        <f>'Description of Services'!B5</f>
        <v>TBD</v>
      </c>
      <c r="E5" s="221"/>
    </row>
    <row r="6" spans="1:31" x14ac:dyDescent="0.2">
      <c r="A6" s="35" t="s">
        <v>232</v>
      </c>
      <c r="D6" s="458">
        <f>'Description of Services'!B6</f>
        <v>0</v>
      </c>
      <c r="E6" s="221"/>
    </row>
    <row r="7" spans="1:31" x14ac:dyDescent="0.2">
      <c r="A7" s="35" t="s">
        <v>227</v>
      </c>
      <c r="D7" s="458">
        <f>'Description of Services'!B7</f>
        <v>0</v>
      </c>
      <c r="E7" s="221"/>
    </row>
    <row r="8" spans="1:31" x14ac:dyDescent="0.2">
      <c r="A8" s="35" t="s">
        <v>269</v>
      </c>
      <c r="D8" s="458">
        <f>'Description of Services'!B8</f>
        <v>0</v>
      </c>
      <c r="E8" s="221"/>
    </row>
    <row r="9" spans="1:31" x14ac:dyDescent="0.2">
      <c r="A9" s="216"/>
    </row>
    <row r="10" spans="1:31" ht="13.5" thickBot="1" x14ac:dyDescent="0.25">
      <c r="B10" s="216"/>
    </row>
    <row r="11" spans="1:31" ht="13.5" thickBot="1" x14ac:dyDescent="0.25">
      <c r="A11" s="222" t="s">
        <v>42</v>
      </c>
      <c r="D11" s="509"/>
      <c r="E11" s="510"/>
      <c r="F11" s="511"/>
    </row>
    <row r="12" spans="1:31" x14ac:dyDescent="0.2">
      <c r="A12" s="222"/>
    </row>
    <row r="13" spans="1:31" ht="11.25" x14ac:dyDescent="0.2">
      <c r="A13" s="416" t="s">
        <v>228</v>
      </c>
      <c r="D13" s="321"/>
      <c r="E13" s="321"/>
      <c r="F13" s="321"/>
      <c r="G13" s="536"/>
      <c r="H13" s="537"/>
      <c r="I13" s="321"/>
      <c r="J13" s="465"/>
      <c r="K13" s="404"/>
      <c r="L13" s="322"/>
      <c r="M13" s="322"/>
      <c r="N13" s="322"/>
      <c r="O13" s="322"/>
      <c r="P13" s="322"/>
      <c r="Q13" s="386"/>
      <c r="R13" s="322"/>
      <c r="S13" s="322"/>
      <c r="T13" s="473"/>
      <c r="U13" s="479"/>
      <c r="V13" s="480"/>
      <c r="W13" s="480"/>
      <c r="X13" s="480"/>
      <c r="Y13" s="480"/>
      <c r="Z13" s="481"/>
      <c r="AA13" s="480"/>
    </row>
    <row r="14" spans="1:31" ht="11.25" x14ac:dyDescent="0.2">
      <c r="A14" s="416" t="s">
        <v>267</v>
      </c>
      <c r="D14" s="323"/>
      <c r="E14" s="323"/>
      <c r="F14" s="323"/>
      <c r="G14" s="538"/>
      <c r="H14" s="539"/>
      <c r="I14" s="323"/>
      <c r="J14" s="466"/>
      <c r="K14" s="425"/>
      <c r="L14" s="324"/>
      <c r="M14" s="324"/>
      <c r="N14" s="324"/>
      <c r="O14" s="324"/>
      <c r="P14" s="324"/>
      <c r="Q14" s="436"/>
      <c r="R14" s="324"/>
      <c r="S14" s="324"/>
      <c r="T14" s="474"/>
      <c r="U14" s="482"/>
      <c r="V14" s="483"/>
      <c r="W14" s="483"/>
      <c r="X14" s="483"/>
      <c r="Y14" s="483"/>
      <c r="Z14" s="484"/>
      <c r="AA14" s="483"/>
    </row>
    <row r="15" spans="1:31" s="220" customFormat="1" ht="11.25" x14ac:dyDescent="0.2">
      <c r="A15" s="417"/>
      <c r="D15" s="406"/>
      <c r="E15" s="406"/>
      <c r="F15" s="406"/>
      <c r="G15" s="406"/>
      <c r="H15" s="406"/>
      <c r="I15" s="406"/>
      <c r="J15" s="406"/>
      <c r="K15" s="406"/>
      <c r="L15" s="406"/>
      <c r="M15" s="406"/>
      <c r="N15" s="406"/>
      <c r="O15" s="406"/>
      <c r="P15" s="406"/>
      <c r="Q15" s="406"/>
      <c r="R15" s="406"/>
      <c r="S15" s="406"/>
      <c r="T15" s="406"/>
      <c r="U15" s="488"/>
      <c r="V15" s="485"/>
      <c r="W15" s="485"/>
      <c r="X15" s="485"/>
      <c r="Y15" s="485"/>
      <c r="Z15" s="485"/>
      <c r="AA15" s="486"/>
    </row>
    <row r="16" spans="1:31" ht="11.25" x14ac:dyDescent="0.2">
      <c r="B16" s="416" t="s">
        <v>229</v>
      </c>
      <c r="D16" s="371"/>
      <c r="E16" s="371"/>
      <c r="F16" s="371"/>
      <c r="G16" s="371"/>
      <c r="H16" s="371"/>
      <c r="I16" s="371"/>
      <c r="J16" s="371"/>
      <c r="K16" s="412"/>
      <c r="L16" s="371"/>
      <c r="M16" s="371"/>
      <c r="N16" s="412"/>
      <c r="O16" s="371"/>
      <c r="P16" s="371"/>
      <c r="Q16" s="412"/>
      <c r="R16" s="371"/>
      <c r="S16" s="371"/>
      <c r="T16" s="412"/>
      <c r="U16" s="478"/>
      <c r="V16" s="487"/>
      <c r="W16" s="487"/>
      <c r="X16" s="487"/>
      <c r="Y16" s="487"/>
      <c r="Z16" s="487"/>
      <c r="AA16" s="487"/>
      <c r="AB16" s="470"/>
      <c r="AC16" s="470"/>
      <c r="AD16" s="470"/>
      <c r="AE16" s="470"/>
    </row>
    <row r="17" spans="1:31" ht="11.25" x14ac:dyDescent="0.2">
      <c r="B17" s="467" t="s">
        <v>317</v>
      </c>
      <c r="D17" s="468"/>
      <c r="E17" s="468"/>
      <c r="F17" s="468"/>
      <c r="G17" s="468"/>
      <c r="H17" s="468"/>
      <c r="I17" s="468"/>
      <c r="J17" s="468"/>
      <c r="K17" s="468"/>
      <c r="L17" s="468"/>
      <c r="M17" s="468"/>
      <c r="N17" s="468"/>
      <c r="O17" s="468"/>
      <c r="P17" s="468"/>
      <c r="Q17" s="468"/>
      <c r="R17" s="468"/>
      <c r="S17" s="468"/>
      <c r="T17" s="468"/>
      <c r="U17" s="475"/>
      <c r="V17" s="476"/>
      <c r="W17" s="476"/>
      <c r="X17" s="476"/>
      <c r="Y17" s="476"/>
      <c r="Z17" s="476"/>
      <c r="AA17" s="476"/>
      <c r="AB17" s="470"/>
      <c r="AC17" s="470"/>
      <c r="AD17" s="470"/>
      <c r="AE17" s="470"/>
    </row>
    <row r="18" spans="1:31" ht="11.25" x14ac:dyDescent="0.2">
      <c r="B18" s="467" t="s">
        <v>318</v>
      </c>
      <c r="D18" s="468"/>
      <c r="E18" s="468"/>
      <c r="F18" s="468"/>
      <c r="G18" s="468"/>
      <c r="H18" s="468"/>
      <c r="I18" s="468"/>
      <c r="J18" s="468"/>
      <c r="K18" s="468"/>
      <c r="L18" s="468"/>
      <c r="M18" s="468"/>
      <c r="N18" s="468"/>
      <c r="O18" s="468"/>
      <c r="P18" s="468"/>
      <c r="Q18" s="468"/>
      <c r="R18" s="468"/>
      <c r="S18" s="468"/>
      <c r="T18" s="468"/>
      <c r="U18" s="475"/>
      <c r="V18" s="476"/>
      <c r="W18" s="476"/>
      <c r="X18" s="476"/>
      <c r="Y18" s="476"/>
      <c r="Z18" s="476"/>
      <c r="AA18" s="476"/>
      <c r="AB18" s="470"/>
      <c r="AC18" s="470"/>
      <c r="AD18" s="470"/>
      <c r="AE18" s="470"/>
    </row>
    <row r="19" spans="1:31" ht="11.25" x14ac:dyDescent="0.2">
      <c r="B19" s="467" t="s">
        <v>319</v>
      </c>
      <c r="D19" s="468"/>
      <c r="E19" s="468"/>
      <c r="F19" s="468"/>
      <c r="G19" s="468"/>
      <c r="H19" s="468"/>
      <c r="I19" s="468"/>
      <c r="J19" s="468"/>
      <c r="K19" s="468"/>
      <c r="L19" s="468"/>
      <c r="M19" s="468"/>
      <c r="N19" s="468"/>
      <c r="O19" s="468"/>
      <c r="P19" s="468"/>
      <c r="Q19" s="468"/>
      <c r="R19" s="468"/>
      <c r="S19" s="468"/>
      <c r="T19" s="468"/>
      <c r="U19" s="475"/>
      <c r="V19" s="476"/>
      <c r="W19" s="476"/>
      <c r="X19" s="476"/>
      <c r="Y19" s="476"/>
      <c r="Z19" s="476"/>
      <c r="AA19" s="476"/>
      <c r="AB19" s="470"/>
      <c r="AC19" s="470"/>
      <c r="AD19" s="470"/>
      <c r="AE19" s="470"/>
    </row>
    <row r="20" spans="1:31" ht="11.25" x14ac:dyDescent="0.2">
      <c r="B20" s="467" t="s">
        <v>320</v>
      </c>
      <c r="D20" s="469"/>
      <c r="E20" s="469"/>
      <c r="F20" s="469"/>
      <c r="G20" s="469"/>
      <c r="H20" s="469"/>
      <c r="I20" s="469"/>
      <c r="J20" s="469"/>
      <c r="K20" s="468"/>
      <c r="L20" s="469"/>
      <c r="M20" s="469"/>
      <c r="N20" s="468"/>
      <c r="O20" s="469"/>
      <c r="P20" s="469"/>
      <c r="Q20" s="468"/>
      <c r="R20" s="469"/>
      <c r="S20" s="469"/>
      <c r="T20" s="468"/>
      <c r="U20" s="475"/>
      <c r="V20" s="476"/>
      <c r="W20" s="476"/>
      <c r="X20" s="476"/>
      <c r="Y20" s="476"/>
      <c r="Z20" s="476"/>
      <c r="AA20" s="476"/>
      <c r="AB20" s="470"/>
      <c r="AC20" s="470"/>
      <c r="AD20" s="470"/>
      <c r="AE20" s="470"/>
    </row>
    <row r="21" spans="1:31" ht="11.25" x14ac:dyDescent="0.2">
      <c r="B21" s="467" t="s">
        <v>321</v>
      </c>
      <c r="D21" s="469"/>
      <c r="E21" s="469"/>
      <c r="F21" s="469"/>
      <c r="G21" s="469"/>
      <c r="H21" s="469"/>
      <c r="I21" s="469"/>
      <c r="J21" s="469"/>
      <c r="K21" s="468"/>
      <c r="L21" s="469"/>
      <c r="M21" s="469"/>
      <c r="N21" s="468"/>
      <c r="O21" s="469"/>
      <c r="P21" s="469"/>
      <c r="Q21" s="468"/>
      <c r="R21" s="469"/>
      <c r="S21" s="469"/>
      <c r="T21" s="468"/>
      <c r="U21" s="475"/>
      <c r="V21" s="476"/>
      <c r="W21" s="476"/>
      <c r="X21" s="476"/>
      <c r="Y21" s="476"/>
      <c r="Z21" s="476"/>
      <c r="AA21" s="476"/>
      <c r="AB21" s="470"/>
      <c r="AC21" s="470"/>
      <c r="AD21" s="470"/>
      <c r="AE21" s="470"/>
    </row>
    <row r="22" spans="1:31" ht="11.25" x14ac:dyDescent="0.2">
      <c r="B22" s="467" t="s">
        <v>322</v>
      </c>
      <c r="D22" s="468"/>
      <c r="E22" s="468"/>
      <c r="F22" s="468"/>
      <c r="G22" s="468"/>
      <c r="H22" s="468"/>
      <c r="I22" s="468"/>
      <c r="J22" s="468"/>
      <c r="K22" s="468"/>
      <c r="L22" s="468"/>
      <c r="M22" s="468"/>
      <c r="N22" s="468"/>
      <c r="O22" s="468"/>
      <c r="P22" s="468"/>
      <c r="Q22" s="468"/>
      <c r="R22" s="468"/>
      <c r="S22" s="468"/>
      <c r="T22" s="468"/>
      <c r="U22" s="475"/>
      <c r="V22" s="476"/>
      <c r="W22" s="476"/>
      <c r="X22" s="476"/>
      <c r="Y22" s="476"/>
      <c r="Z22" s="476"/>
      <c r="AA22" s="476"/>
      <c r="AB22" s="470"/>
      <c r="AC22" s="470"/>
      <c r="AD22" s="470"/>
      <c r="AE22" s="470"/>
    </row>
    <row r="23" spans="1:31" ht="11.25" x14ac:dyDescent="0.2">
      <c r="B23" s="467" t="s">
        <v>323</v>
      </c>
      <c r="D23" s="469"/>
      <c r="E23" s="469"/>
      <c r="F23" s="469"/>
      <c r="G23" s="469"/>
      <c r="H23" s="469"/>
      <c r="I23" s="469"/>
      <c r="J23" s="469"/>
      <c r="K23" s="468"/>
      <c r="L23" s="469"/>
      <c r="M23" s="469"/>
      <c r="N23" s="468"/>
      <c r="O23" s="469"/>
      <c r="P23" s="469"/>
      <c r="Q23" s="468"/>
      <c r="R23" s="469"/>
      <c r="S23" s="469"/>
      <c r="T23" s="468"/>
      <c r="U23" s="475"/>
      <c r="V23" s="476"/>
      <c r="W23" s="476"/>
      <c r="X23" s="476"/>
      <c r="Y23" s="476"/>
      <c r="Z23" s="476"/>
      <c r="AA23" s="476"/>
      <c r="AB23" s="470"/>
      <c r="AC23" s="470"/>
      <c r="AD23" s="470"/>
      <c r="AE23" s="470"/>
    </row>
    <row r="24" spans="1:31" ht="11.25" x14ac:dyDescent="0.2">
      <c r="B24" s="467" t="s">
        <v>315</v>
      </c>
      <c r="D24" s="489"/>
      <c r="E24" s="489"/>
      <c r="F24" s="489"/>
      <c r="G24" s="489"/>
      <c r="H24" s="489"/>
      <c r="I24" s="489"/>
      <c r="J24" s="489"/>
      <c r="K24" s="489"/>
      <c r="L24" s="489"/>
      <c r="M24" s="489"/>
      <c r="N24" s="489"/>
      <c r="O24" s="489"/>
      <c r="P24" s="489"/>
      <c r="Q24" s="489"/>
      <c r="R24" s="489"/>
      <c r="S24" s="489"/>
      <c r="T24" s="489"/>
      <c r="U24" s="489"/>
      <c r="V24" s="476"/>
      <c r="W24" s="476"/>
      <c r="X24" s="476"/>
      <c r="Y24" s="476"/>
      <c r="Z24" s="476"/>
      <c r="AA24" s="476"/>
      <c r="AB24" s="470"/>
      <c r="AC24" s="470"/>
      <c r="AD24" s="470"/>
      <c r="AE24" s="470"/>
    </row>
    <row r="25" spans="1:31" s="220" customFormat="1" ht="11.25" x14ac:dyDescent="0.2">
      <c r="A25" s="405"/>
      <c r="B25" s="417" t="s">
        <v>316</v>
      </c>
      <c r="D25" s="490"/>
      <c r="E25" s="490"/>
      <c r="F25" s="490"/>
      <c r="G25" s="490"/>
      <c r="H25" s="490"/>
      <c r="I25" s="490"/>
      <c r="J25" s="490"/>
      <c r="K25" s="490"/>
      <c r="L25" s="490"/>
      <c r="M25" s="491"/>
      <c r="N25" s="490"/>
      <c r="O25" s="492"/>
      <c r="P25" s="490"/>
      <c r="Q25" s="490"/>
      <c r="R25" s="490"/>
      <c r="S25" s="490"/>
      <c r="T25" s="490"/>
      <c r="U25" s="493"/>
      <c r="V25" s="477"/>
      <c r="W25" s="477"/>
      <c r="X25" s="477"/>
      <c r="Y25" s="477"/>
      <c r="Z25" s="477"/>
      <c r="AA25" s="477"/>
      <c r="AB25" s="472"/>
      <c r="AC25" s="472"/>
      <c r="AD25" s="472"/>
      <c r="AE25" s="471"/>
    </row>
    <row r="26" spans="1:31" x14ac:dyDescent="0.2">
      <c r="D26" s="407"/>
      <c r="E26" s="407"/>
      <c r="F26" s="407"/>
      <c r="G26" s="540"/>
      <c r="H26" s="540"/>
      <c r="I26" s="407"/>
      <c r="J26" s="423"/>
      <c r="K26" s="423"/>
      <c r="L26" s="205"/>
      <c r="M26" s="205"/>
      <c r="N26" s="205"/>
      <c r="O26" s="205"/>
      <c r="P26" s="423"/>
      <c r="Q26" s="423"/>
      <c r="R26" s="205"/>
      <c r="S26" s="205"/>
      <c r="T26" s="205"/>
      <c r="U26" s="205"/>
    </row>
    <row r="27" spans="1:31" x14ac:dyDescent="0.2">
      <c r="A27" s="214" t="s">
        <v>311</v>
      </c>
      <c r="D27" s="372">
        <f>D16*52</f>
        <v>0</v>
      </c>
      <c r="E27" s="372">
        <f>E16*52</f>
        <v>0</v>
      </c>
      <c r="F27" s="372">
        <f>F16*52</f>
        <v>0</v>
      </c>
      <c r="G27" s="372"/>
      <c r="H27" s="372">
        <f>H16*52</f>
        <v>0</v>
      </c>
      <c r="I27" s="372">
        <f>I16*52</f>
        <v>0</v>
      </c>
      <c r="J27" s="372">
        <f>J16*52</f>
        <v>0</v>
      </c>
      <c r="K27" s="372"/>
      <c r="L27" s="372">
        <f>L16*52</f>
        <v>0</v>
      </c>
      <c r="M27" s="372">
        <f>M16*52</f>
        <v>0</v>
      </c>
      <c r="N27" s="372"/>
      <c r="O27" s="372">
        <f>O16*52</f>
        <v>0</v>
      </c>
      <c r="P27" s="372">
        <f>P16*52</f>
        <v>0</v>
      </c>
      <c r="Q27" s="372"/>
      <c r="R27" s="372">
        <f>R16*52</f>
        <v>0</v>
      </c>
      <c r="S27" s="372">
        <f>S16*52</f>
        <v>0</v>
      </c>
      <c r="T27" s="372"/>
      <c r="U27" s="372">
        <f>U16*52</f>
        <v>0</v>
      </c>
    </row>
    <row r="28" spans="1:31" hidden="1" x14ac:dyDescent="0.2">
      <c r="D28" s="207"/>
      <c r="E28" s="207"/>
      <c r="F28" s="207"/>
      <c r="G28" s="541"/>
      <c r="H28" s="541"/>
      <c r="I28" s="207"/>
      <c r="J28" s="389"/>
      <c r="K28" s="389"/>
      <c r="L28" s="208"/>
      <c r="M28" s="208"/>
      <c r="N28" s="208"/>
      <c r="O28" s="208"/>
      <c r="P28" s="387"/>
      <c r="Q28" s="387"/>
      <c r="R28" s="208"/>
      <c r="S28" s="208"/>
      <c r="T28" s="208"/>
      <c r="U28" s="208"/>
    </row>
    <row r="29" spans="1:31" hidden="1" x14ac:dyDescent="0.2">
      <c r="A29" s="214" t="s">
        <v>205</v>
      </c>
      <c r="D29" s="209"/>
      <c r="E29" s="210"/>
      <c r="F29" s="210"/>
      <c r="G29" s="542"/>
      <c r="H29" s="542"/>
      <c r="I29" s="210"/>
      <c r="J29" s="390"/>
      <c r="K29" s="426"/>
      <c r="L29" s="211"/>
      <c r="M29" s="211"/>
      <c r="N29" s="211"/>
      <c r="O29" s="211"/>
      <c r="P29" s="388"/>
      <c r="Q29" s="437"/>
      <c r="R29" s="211"/>
      <c r="S29" s="211"/>
      <c r="T29" s="211"/>
      <c r="U29" s="211"/>
    </row>
    <row r="30" spans="1:31" hidden="1" x14ac:dyDescent="0.2">
      <c r="B30" s="214" t="s">
        <v>236</v>
      </c>
      <c r="D30" s="373">
        <f>((D16/5)*(1))</f>
        <v>0</v>
      </c>
      <c r="E30" s="373">
        <f>((E16/5)*(1))</f>
        <v>0</v>
      </c>
      <c r="F30" s="373">
        <f>((F16/5)*(1))</f>
        <v>0</v>
      </c>
      <c r="G30" s="373"/>
      <c r="H30" s="373">
        <f>((H16/5)*(1))</f>
        <v>0</v>
      </c>
      <c r="I30" s="373">
        <f>((I16/5)*(1))</f>
        <v>0</v>
      </c>
      <c r="J30" s="373">
        <f>((J16/5)*(1))</f>
        <v>0</v>
      </c>
      <c r="K30" s="373"/>
      <c r="L30" s="373">
        <f>((L16/5)*(1))</f>
        <v>0</v>
      </c>
      <c r="M30" s="373">
        <f>((M16/5)*(1))</f>
        <v>0</v>
      </c>
      <c r="N30" s="373"/>
      <c r="O30" s="373">
        <f>((O16/5)*(1))</f>
        <v>0</v>
      </c>
      <c r="P30" s="373">
        <f>((P16/5)*(1))</f>
        <v>0</v>
      </c>
      <c r="Q30" s="373"/>
      <c r="R30" s="373">
        <f>((R16/5)*(R20+R21))</f>
        <v>0</v>
      </c>
      <c r="S30" s="373">
        <f>((S16/5)*(S20+S21))</f>
        <v>0</v>
      </c>
      <c r="T30" s="373"/>
      <c r="U30" s="373">
        <f>((U16/5)*(U20+U21))</f>
        <v>0</v>
      </c>
    </row>
    <row r="31" spans="1:31" hidden="1" x14ac:dyDescent="0.2">
      <c r="B31" s="214" t="s">
        <v>206</v>
      </c>
      <c r="D31" s="373">
        <f>(D16/5)*1</f>
        <v>0</v>
      </c>
      <c r="E31" s="373">
        <f>(E16/5)*1</f>
        <v>0</v>
      </c>
      <c r="F31" s="373">
        <f>(F16/5)*1</f>
        <v>0</v>
      </c>
      <c r="G31" s="373"/>
      <c r="H31" s="373">
        <f>(H16/5)*1</f>
        <v>0</v>
      </c>
      <c r="I31" s="373">
        <f>(I16/5)*1</f>
        <v>0</v>
      </c>
      <c r="J31" s="373">
        <f>(J16/5)*1</f>
        <v>0</v>
      </c>
      <c r="K31" s="373"/>
      <c r="L31" s="373">
        <f>(L16/5)*1</f>
        <v>0</v>
      </c>
      <c r="M31" s="373">
        <f>(M16/5)*1</f>
        <v>0</v>
      </c>
      <c r="N31" s="373"/>
      <c r="O31" s="373">
        <f>(O16/5)*1</f>
        <v>0</v>
      </c>
      <c r="P31" s="373">
        <f>(P16/5)*1</f>
        <v>0</v>
      </c>
      <c r="Q31" s="373"/>
      <c r="R31" s="373">
        <f>(R16/5)*R23</f>
        <v>0</v>
      </c>
      <c r="S31" s="373">
        <f>(S16/5)*S23</f>
        <v>0</v>
      </c>
      <c r="T31" s="373"/>
      <c r="U31" s="373">
        <f>(U16/5)*U23</f>
        <v>0</v>
      </c>
    </row>
    <row r="32" spans="1:31" hidden="1" x14ac:dyDescent="0.2">
      <c r="B32" s="214" t="s">
        <v>207</v>
      </c>
      <c r="D32" s="372">
        <f>(D16/5)*1</f>
        <v>0</v>
      </c>
      <c r="E32" s="372">
        <f>(E16/5)*1</f>
        <v>0</v>
      </c>
      <c r="F32" s="372">
        <f>(F16/5)*1</f>
        <v>0</v>
      </c>
      <c r="G32" s="372"/>
      <c r="H32" s="372">
        <f>(H16/5)*1</f>
        <v>0</v>
      </c>
      <c r="I32" s="372">
        <f>(I16/5)*1</f>
        <v>0</v>
      </c>
      <c r="J32" s="372">
        <f>(J16/5)*1</f>
        <v>0</v>
      </c>
      <c r="K32" s="372"/>
      <c r="L32" s="372">
        <f>(L16/5)*1</f>
        <v>0</v>
      </c>
      <c r="M32" s="372">
        <f>(M16/5)*1</f>
        <v>0</v>
      </c>
      <c r="N32" s="372"/>
      <c r="O32" s="372">
        <f>(O16/5)*1</f>
        <v>0</v>
      </c>
      <c r="P32" s="372">
        <f>(P16/5)*1</f>
        <v>0</v>
      </c>
      <c r="Q32" s="372"/>
      <c r="R32" s="372">
        <f>(R16/5)*R24</f>
        <v>0</v>
      </c>
      <c r="S32" s="372">
        <f>(S16/5)*S24</f>
        <v>0</v>
      </c>
      <c r="T32" s="372"/>
      <c r="U32" s="372">
        <f>(U16/5)*U24</f>
        <v>0</v>
      </c>
    </row>
    <row r="33" spans="1:179" hidden="1" x14ac:dyDescent="0.2">
      <c r="B33" s="228" t="s">
        <v>7</v>
      </c>
      <c r="C33" s="229"/>
      <c r="D33" s="230">
        <f>SUM(D30:D32)</f>
        <v>0</v>
      </c>
      <c r="E33" s="230">
        <f>SUM(E30:E32)</f>
        <v>0</v>
      </c>
      <c r="F33" s="230">
        <f>SUM(F30:F32)</f>
        <v>0</v>
      </c>
      <c r="G33" s="546">
        <f>SUM(H30:H32)</f>
        <v>0</v>
      </c>
      <c r="H33" s="546"/>
      <c r="I33" s="230">
        <f>SUM(I30:I32)</f>
        <v>0</v>
      </c>
      <c r="J33" s="381">
        <f>SUM(J30,J31,J32)</f>
        <v>0</v>
      </c>
      <c r="K33" s="427"/>
      <c r="L33" s="231">
        <f>SUM(L30:L32)</f>
        <v>0</v>
      </c>
      <c r="M33" s="231">
        <f>SUM(M30:M32)</f>
        <v>0</v>
      </c>
      <c r="N33" s="231"/>
      <c r="O33" s="231">
        <f>SUM(O30:O32)</f>
        <v>0</v>
      </c>
      <c r="P33" s="231">
        <f>SUM(P30:P32)</f>
        <v>0</v>
      </c>
      <c r="Q33" s="438"/>
      <c r="R33" s="231">
        <f>SUM(R30:R32)</f>
        <v>0</v>
      </c>
      <c r="S33" s="231">
        <f>SUM(S30:S32)</f>
        <v>0</v>
      </c>
      <c r="T33" s="231"/>
      <c r="U33" s="231">
        <f>SUM(U30:U32)</f>
        <v>0</v>
      </c>
    </row>
    <row r="34" spans="1:179" hidden="1" x14ac:dyDescent="0.2">
      <c r="B34" s="228"/>
      <c r="C34" s="229"/>
      <c r="D34" s="226"/>
      <c r="E34" s="226"/>
      <c r="F34" s="226"/>
      <c r="G34" s="547"/>
      <c r="H34" s="547"/>
      <c r="I34" s="226"/>
      <c r="J34" s="382"/>
      <c r="K34" s="428"/>
      <c r="L34" s="227"/>
      <c r="M34" s="227"/>
      <c r="N34" s="227"/>
      <c r="O34" s="227"/>
      <c r="P34" s="377"/>
      <c r="Q34" s="439"/>
      <c r="R34" s="227"/>
      <c r="S34" s="227"/>
      <c r="T34" s="227"/>
      <c r="U34" s="227"/>
    </row>
    <row r="35" spans="1:179" hidden="1" x14ac:dyDescent="0.2">
      <c r="A35" s="214" t="s">
        <v>22</v>
      </c>
      <c r="B35" s="228"/>
      <c r="C35" s="229"/>
      <c r="D35" s="232">
        <f>D27-D33</f>
        <v>0</v>
      </c>
      <c r="E35" s="232">
        <f>E27-E33</f>
        <v>0</v>
      </c>
      <c r="F35" s="232">
        <f>F27-F33</f>
        <v>0</v>
      </c>
      <c r="G35" s="531">
        <f>H27-G33</f>
        <v>0</v>
      </c>
      <c r="H35" s="531"/>
      <c r="I35" s="232">
        <f>I27-I33</f>
        <v>0</v>
      </c>
      <c r="J35" s="232">
        <f>J27-J33</f>
        <v>0</v>
      </c>
      <c r="K35" s="232"/>
      <c r="L35" s="212">
        <f>L27-L33</f>
        <v>0</v>
      </c>
      <c r="M35" s="212">
        <f>M27-M33</f>
        <v>0</v>
      </c>
      <c r="N35" s="434"/>
      <c r="O35" s="212">
        <f>O27-O33</f>
        <v>0</v>
      </c>
      <c r="P35" s="212">
        <f>P27-P33</f>
        <v>0</v>
      </c>
      <c r="Q35" s="430"/>
      <c r="R35" s="212">
        <f>R27-R33</f>
        <v>0</v>
      </c>
      <c r="S35" s="212">
        <f>S27-S33</f>
        <v>0</v>
      </c>
      <c r="T35" s="212"/>
      <c r="U35" s="212">
        <f>U27-U33</f>
        <v>0</v>
      </c>
    </row>
    <row r="36" spans="1:179" x14ac:dyDescent="0.2">
      <c r="B36" s="228"/>
      <c r="C36" s="229"/>
      <c r="D36" s="223"/>
      <c r="E36" s="223"/>
      <c r="F36" s="223"/>
      <c r="G36" s="548"/>
      <c r="H36" s="548"/>
      <c r="I36" s="223"/>
      <c r="J36" s="384"/>
      <c r="K36" s="382"/>
      <c r="L36" s="224"/>
      <c r="M36" s="224"/>
      <c r="N36" s="224"/>
      <c r="O36" s="224"/>
      <c r="P36" s="379"/>
      <c r="Q36" s="377"/>
      <c r="R36" s="224"/>
      <c r="S36" s="224"/>
      <c r="T36" s="224"/>
      <c r="U36" s="224"/>
    </row>
    <row r="37" spans="1:179" x14ac:dyDescent="0.2">
      <c r="A37" s="214" t="s">
        <v>312</v>
      </c>
      <c r="D37" s="326"/>
      <c r="E37" s="326"/>
      <c r="F37" s="326"/>
      <c r="G37" s="549"/>
      <c r="H37" s="550"/>
      <c r="I37" s="326"/>
      <c r="J37" s="385"/>
      <c r="K37" s="429"/>
      <c r="L37" s="327"/>
      <c r="M37" s="433"/>
      <c r="N37" s="433"/>
      <c r="O37" s="327"/>
      <c r="P37" s="380"/>
      <c r="Q37" s="380"/>
      <c r="R37" s="327"/>
      <c r="S37" s="327"/>
      <c r="T37" s="327"/>
      <c r="U37" s="327"/>
    </row>
    <row r="38" spans="1:179" x14ac:dyDescent="0.2">
      <c r="A38" s="214" t="s">
        <v>238</v>
      </c>
      <c r="D38" s="408"/>
      <c r="E38" s="408"/>
      <c r="F38" s="408"/>
      <c r="G38" s="557"/>
      <c r="H38" s="557"/>
      <c r="I38" s="408"/>
      <c r="J38" s="408"/>
      <c r="K38" s="408"/>
      <c r="L38" s="408"/>
      <c r="M38" s="408"/>
      <c r="N38" s="408"/>
      <c r="O38" s="408"/>
      <c r="P38" s="408"/>
      <c r="Q38" s="408"/>
      <c r="R38" s="408"/>
      <c r="S38" s="408"/>
      <c r="T38" s="408"/>
      <c r="U38" s="444"/>
    </row>
    <row r="39" spans="1:179" x14ac:dyDescent="0.2">
      <c r="A39" s="214" t="s">
        <v>239</v>
      </c>
      <c r="D39" s="445"/>
      <c r="E39" s="445"/>
      <c r="F39" s="445"/>
      <c r="G39" s="445"/>
      <c r="H39" s="445"/>
      <c r="I39" s="445"/>
      <c r="J39" s="445"/>
      <c r="K39" s="445"/>
      <c r="L39" s="445"/>
      <c r="M39" s="445"/>
      <c r="N39" s="445"/>
      <c r="O39" s="445"/>
      <c r="P39" s="445"/>
      <c r="Q39" s="445"/>
      <c r="R39" s="445"/>
      <c r="S39" s="445"/>
      <c r="T39" s="445"/>
      <c r="U39" s="446"/>
    </row>
    <row r="40" spans="1:179" s="409" customFormat="1" x14ac:dyDescent="0.2">
      <c r="B40" s="409" t="s">
        <v>242</v>
      </c>
      <c r="D40" s="410">
        <f t="shared" ref="D40:M40" si="0">SUM(D37:D39)</f>
        <v>0</v>
      </c>
      <c r="E40" s="410">
        <f t="shared" si="0"/>
        <v>0</v>
      </c>
      <c r="F40" s="410">
        <f t="shared" si="0"/>
        <v>0</v>
      </c>
      <c r="G40" s="558">
        <f>SUM(G37:H39)</f>
        <v>0</v>
      </c>
      <c r="H40" s="558"/>
      <c r="I40" s="410">
        <f>SUM(I37:I39)</f>
        <v>0</v>
      </c>
      <c r="J40" s="410">
        <f t="shared" si="0"/>
        <v>0</v>
      </c>
      <c r="K40" s="424"/>
      <c r="L40" s="410">
        <f t="shared" si="0"/>
        <v>0</v>
      </c>
      <c r="M40" s="410">
        <f t="shared" si="0"/>
        <v>0</v>
      </c>
      <c r="N40" s="234"/>
      <c r="O40" s="410">
        <f>SUM(O37:O39)</f>
        <v>0</v>
      </c>
      <c r="P40" s="410">
        <f>SUM(P37:P39)</f>
        <v>0</v>
      </c>
      <c r="Q40" s="435"/>
      <c r="R40" s="410">
        <f>SUM(R37:R39)</f>
        <v>0</v>
      </c>
      <c r="S40" s="410">
        <f>SUM(S37:S39)</f>
        <v>0</v>
      </c>
      <c r="T40" s="234"/>
      <c r="U40" s="410">
        <f>SUM(U37:U39)</f>
        <v>0</v>
      </c>
      <c r="Y40" s="411"/>
    </row>
    <row r="41" spans="1:179" x14ac:dyDescent="0.2">
      <c r="D41" s="233"/>
      <c r="E41" s="233"/>
      <c r="F41" s="233"/>
      <c r="G41" s="543"/>
      <c r="H41" s="543"/>
      <c r="I41" s="233"/>
      <c r="J41" s="424"/>
      <c r="K41" s="424"/>
      <c r="L41" s="234"/>
      <c r="M41" s="234"/>
      <c r="N41" s="234"/>
      <c r="O41" s="234"/>
      <c r="P41" s="435"/>
      <c r="Q41" s="435"/>
      <c r="R41" s="234"/>
      <c r="S41" s="234"/>
      <c r="T41" s="234"/>
      <c r="U41" s="234"/>
    </row>
    <row r="42" spans="1:179" x14ac:dyDescent="0.2">
      <c r="A42" s="214" t="s">
        <v>36</v>
      </c>
      <c r="D42" s="235">
        <f>ROUND(D27*D37, 0)</f>
        <v>0</v>
      </c>
      <c r="E42" s="235">
        <f>ROUND(E27*E37, 0)</f>
        <v>0</v>
      </c>
      <c r="F42" s="235">
        <f>ROUND(F27*F37, 0)</f>
        <v>0</v>
      </c>
      <c r="G42" s="544">
        <f>ROUND(H27*G37,0)</f>
        <v>0</v>
      </c>
      <c r="H42" s="544"/>
      <c r="I42" s="235">
        <f>ROUND(I27*I37, 0)</f>
        <v>0</v>
      </c>
      <c r="J42" s="235">
        <f>ROUND(J27*J37, 0)</f>
        <v>0</v>
      </c>
      <c r="K42" s="235"/>
      <c r="L42" s="235">
        <f>ROUND(L27*L37, 0)</f>
        <v>0</v>
      </c>
      <c r="M42" s="235">
        <f>ROUND(M27*M37,0)</f>
        <v>0</v>
      </c>
      <c r="N42" s="235"/>
      <c r="O42" s="235">
        <f>ROUND(O27*O37, 0)</f>
        <v>0</v>
      </c>
      <c r="P42" s="374">
        <f>ROUND(P27*P37,0)</f>
        <v>0</v>
      </c>
      <c r="Q42" s="374"/>
      <c r="R42" s="235">
        <f>ROUND(R27*R37, 0)</f>
        <v>0</v>
      </c>
      <c r="S42" s="235">
        <f>ROUND(S27*S37, 0)</f>
        <v>0</v>
      </c>
      <c r="T42" s="235"/>
      <c r="U42" s="235">
        <f>ROUND(U27*U37, 0)</f>
        <v>0</v>
      </c>
    </row>
    <row r="43" spans="1:179" x14ac:dyDescent="0.2">
      <c r="D43" s="236"/>
      <c r="E43" s="236"/>
      <c r="F43" s="236"/>
      <c r="G43" s="545"/>
      <c r="H43" s="545"/>
      <c r="J43" s="376"/>
      <c r="K43" s="376"/>
      <c r="P43" s="375"/>
      <c r="Q43" s="375"/>
    </row>
    <row r="44" spans="1:179" x14ac:dyDescent="0.2">
      <c r="G44" s="545"/>
      <c r="H44" s="545"/>
      <c r="J44" s="376"/>
      <c r="K44" s="376"/>
      <c r="P44" s="375"/>
      <c r="Q44" s="375"/>
      <c r="R44" s="216"/>
    </row>
    <row r="45" spans="1:179" ht="12.75" customHeight="1" x14ac:dyDescent="0.2">
      <c r="B45" s="222" t="s">
        <v>268</v>
      </c>
      <c r="I45" s="553" t="s">
        <v>57</v>
      </c>
      <c r="J45" s="554"/>
      <c r="K45" s="218"/>
      <c r="L45" s="526" t="str">
        <f>'Description of Services'!B15</f>
        <v xml:space="preserve">Service 1: </v>
      </c>
      <c r="M45" s="527"/>
      <c r="N45" s="413"/>
      <c r="O45" s="526" t="str">
        <f>'Description of Services'!D15</f>
        <v>Service 2:</v>
      </c>
      <c r="P45" s="527"/>
      <c r="Q45" s="220"/>
      <c r="R45" s="526" t="str">
        <f>'Description of Services'!F15</f>
        <v xml:space="preserve">Service 3: </v>
      </c>
      <c r="S45" s="527"/>
      <c r="T45" s="413"/>
      <c r="U45" s="526" t="str">
        <f>'Description of Services'!H15</f>
        <v xml:space="preserve">Service 4: </v>
      </c>
      <c r="V45" s="527"/>
      <c r="W45" s="237"/>
      <c r="X45" s="551" t="str">
        <f>'Description of Services'!J15</f>
        <v xml:space="preserve">Service 5: </v>
      </c>
      <c r="Y45" s="552"/>
      <c r="AA45" s="526" t="str">
        <f>'Description of Services'!L15</f>
        <v xml:space="preserve">Service 6: </v>
      </c>
      <c r="AB45" s="527"/>
      <c r="AD45" s="526" t="str">
        <f>'Description of Services'!N15</f>
        <v>Service 7:</v>
      </c>
      <c r="AE45" s="527"/>
      <c r="AG45" s="526" t="str">
        <f>'Description of Services'!P15</f>
        <v>Service 8:</v>
      </c>
      <c r="AH45" s="527"/>
      <c r="AJ45" s="526" t="str">
        <f>'Description of Services'!R15</f>
        <v>Service 9:</v>
      </c>
      <c r="AK45" s="527"/>
      <c r="AL45" s="220"/>
      <c r="AM45" s="526" t="str">
        <f>'Description of Services'!T15</f>
        <v>Service 10:</v>
      </c>
      <c r="AN45" s="527"/>
      <c r="AP45" s="526" t="str">
        <f>'Description of Services'!V15</f>
        <v>Service 11:</v>
      </c>
      <c r="AQ45" s="527"/>
      <c r="AR45" s="220"/>
      <c r="AS45" s="526" t="str">
        <f>'Description of Services'!X15</f>
        <v>Service 12:</v>
      </c>
      <c r="AT45" s="527"/>
      <c r="AV45" s="526" t="str">
        <f>'Description of Services'!Z15</f>
        <v>Service 13:</v>
      </c>
      <c r="AW45" s="527"/>
      <c r="AX45" s="220"/>
      <c r="AY45" s="526" t="str">
        <f>'Description of Services'!AB15</f>
        <v>Service 14:</v>
      </c>
      <c r="AZ45" s="527"/>
      <c r="BB45" s="526" t="str">
        <f>'Description of Services'!AD15</f>
        <v>Service 15:</v>
      </c>
      <c r="BC45" s="527"/>
      <c r="BD45" s="220"/>
      <c r="BE45" s="526" t="str">
        <f>'Description of Services'!AF15</f>
        <v>Service 16:</v>
      </c>
      <c r="BF45" s="527"/>
      <c r="BH45" s="526" t="str">
        <f>'Description of Services'!AH15</f>
        <v>Service 17:</v>
      </c>
      <c r="BI45" s="527"/>
      <c r="BJ45" s="220"/>
      <c r="BK45" s="526" t="str">
        <f>'Description of Services'!AJ15</f>
        <v>Service 18:</v>
      </c>
      <c r="BL45" s="527"/>
      <c r="BN45" s="526" t="str">
        <f>'Description of Services'!AL15</f>
        <v>Service 19:</v>
      </c>
      <c r="BO45" s="527"/>
      <c r="BP45" s="220"/>
      <c r="BQ45" s="526" t="str">
        <f>'Description of Services'!AN15</f>
        <v>Service 20:</v>
      </c>
      <c r="BR45" s="527"/>
      <c r="BT45" s="526" t="str">
        <f>'Description of Services'!AP15</f>
        <v>Service 21:</v>
      </c>
      <c r="BU45" s="527"/>
      <c r="BV45" s="220"/>
      <c r="BW45" s="526" t="str">
        <f>'Description of Services'!AR15</f>
        <v>Service 22:</v>
      </c>
      <c r="BX45" s="527"/>
      <c r="BZ45" s="526" t="str">
        <f>'Description of Services'!AT15</f>
        <v>Service 23:</v>
      </c>
      <c r="CA45" s="527"/>
      <c r="CB45" s="220"/>
      <c r="CC45" s="526" t="str">
        <f>'Description of Services'!AV15</f>
        <v>Service 24:</v>
      </c>
      <c r="CD45" s="527"/>
      <c r="CF45" s="526" t="str">
        <f>'Description of Services'!AX15</f>
        <v>Service 25:</v>
      </c>
      <c r="CG45" s="527"/>
      <c r="CH45" s="220"/>
      <c r="CI45" s="526" t="str">
        <f>'Description of Services'!AZ15</f>
        <v>Service 26:</v>
      </c>
      <c r="CJ45" s="527"/>
      <c r="CL45" s="526" t="str">
        <f>'Description of Services'!BB15</f>
        <v>Service 27:</v>
      </c>
      <c r="CM45" s="527"/>
      <c r="CN45" s="220"/>
      <c r="CO45" s="526" t="str">
        <f>'Description of Services'!BD15</f>
        <v>Service 28:</v>
      </c>
      <c r="CP45" s="527"/>
      <c r="CR45" s="526" t="str">
        <f>'Description of Services'!BF15</f>
        <v>Service 29:</v>
      </c>
      <c r="CS45" s="527"/>
      <c r="CT45" s="220"/>
      <c r="CU45" s="526" t="str">
        <f>'Description of Services'!BH15</f>
        <v>Service 30:</v>
      </c>
      <c r="CV45" s="527"/>
      <c r="CX45" s="526" t="str">
        <f>'Description of Services'!BJ15</f>
        <v>Service 31:</v>
      </c>
      <c r="CY45" s="527"/>
      <c r="CZ45" s="220"/>
      <c r="DA45" s="526" t="str">
        <f>'Description of Services'!BL15</f>
        <v>Service 32:</v>
      </c>
      <c r="DB45" s="527"/>
      <c r="DD45" s="526" t="str">
        <f>'Description of Services'!BN15</f>
        <v>Service 33:</v>
      </c>
      <c r="DE45" s="527"/>
      <c r="DF45" s="220"/>
      <c r="DG45" s="526" t="str">
        <f>'Description of Services'!BP15</f>
        <v>Service 34:</v>
      </c>
      <c r="DH45" s="527"/>
      <c r="DJ45" s="526" t="str">
        <f>'Description of Services'!BR15</f>
        <v>Service 35:</v>
      </c>
      <c r="DK45" s="527"/>
      <c r="DL45" s="220"/>
      <c r="DM45" s="526" t="str">
        <f>'Description of Services'!BT15</f>
        <v>Service 36:</v>
      </c>
      <c r="DN45" s="527"/>
      <c r="DP45" s="526" t="str">
        <f>'Description of Services'!BV15</f>
        <v>Service 37:</v>
      </c>
      <c r="DQ45" s="527"/>
      <c r="DR45" s="220"/>
      <c r="DS45" s="526" t="str">
        <f>'Description of Services'!BX15</f>
        <v>Service 38:</v>
      </c>
      <c r="DT45" s="527"/>
      <c r="DV45" s="526" t="str">
        <f>'Description of Services'!BZ15</f>
        <v>Service 39:</v>
      </c>
      <c r="DW45" s="527"/>
      <c r="DX45" s="220"/>
      <c r="DY45" s="526" t="str">
        <f>'Description of Services'!CB15</f>
        <v>Service 40:</v>
      </c>
      <c r="DZ45" s="527"/>
      <c r="EB45" s="526" t="str">
        <f>'Description of Services'!CD15</f>
        <v>Service 41:</v>
      </c>
      <c r="EC45" s="527"/>
      <c r="ED45" s="220"/>
      <c r="EE45" s="526" t="str">
        <f>'Description of Services'!CF15</f>
        <v>Service 42:</v>
      </c>
      <c r="EF45" s="527"/>
      <c r="EH45" s="526" t="str">
        <f>'Description of Services'!CH15</f>
        <v>Service 43:</v>
      </c>
      <c r="EI45" s="527"/>
      <c r="EJ45" s="220"/>
      <c r="EK45" s="526" t="str">
        <f>'Description of Services'!CJ15</f>
        <v>Service 44:</v>
      </c>
      <c r="EL45" s="527"/>
      <c r="EN45" s="526" t="str">
        <f>'Description of Services'!CL15</f>
        <v>Service 45:</v>
      </c>
      <c r="EO45" s="527"/>
      <c r="EP45" s="220"/>
      <c r="EQ45" s="526" t="str">
        <f>'Description of Services'!CN15</f>
        <v>Service 46:</v>
      </c>
      <c r="ER45" s="527"/>
      <c r="ET45" s="526" t="str">
        <f>'Description of Services'!CP15</f>
        <v>Service 47:</v>
      </c>
      <c r="EU45" s="527"/>
      <c r="EV45" s="220"/>
      <c r="EW45" s="526" t="str">
        <f>'Description of Services'!CR15</f>
        <v>Service 48:</v>
      </c>
      <c r="EX45" s="527"/>
      <c r="EZ45" s="526" t="str">
        <f>'Description of Services'!CT15</f>
        <v>Service 49:</v>
      </c>
      <c r="FA45" s="527"/>
      <c r="FB45" s="220"/>
      <c r="FC45" s="526" t="str">
        <f>'Description of Services'!CV15</f>
        <v>Service 50:</v>
      </c>
      <c r="FD45" s="527"/>
    </row>
    <row r="46" spans="1:179" x14ac:dyDescent="0.2">
      <c r="I46" s="555"/>
      <c r="J46" s="556"/>
      <c r="K46" s="218"/>
      <c r="L46" s="528"/>
      <c r="M46" s="529"/>
      <c r="N46" s="413"/>
      <c r="O46" s="528"/>
      <c r="P46" s="529"/>
      <c r="Q46" s="220"/>
      <c r="R46" s="528"/>
      <c r="S46" s="529"/>
      <c r="T46" s="413"/>
      <c r="U46" s="528"/>
      <c r="V46" s="529"/>
      <c r="W46" s="237"/>
      <c r="X46" s="528"/>
      <c r="Y46" s="529"/>
      <c r="AA46" s="528"/>
      <c r="AB46" s="529"/>
      <c r="AD46" s="528"/>
      <c r="AE46" s="529"/>
      <c r="AG46" s="528"/>
      <c r="AH46" s="529"/>
      <c r="AJ46" s="528"/>
      <c r="AK46" s="529"/>
      <c r="AL46" s="220"/>
      <c r="AM46" s="528"/>
      <c r="AN46" s="529"/>
      <c r="AP46" s="528"/>
      <c r="AQ46" s="529"/>
      <c r="AR46" s="220"/>
      <c r="AS46" s="528"/>
      <c r="AT46" s="529"/>
      <c r="AV46" s="528"/>
      <c r="AW46" s="529"/>
      <c r="AX46" s="220"/>
      <c r="AY46" s="528"/>
      <c r="AZ46" s="529"/>
      <c r="BB46" s="528"/>
      <c r="BC46" s="529"/>
      <c r="BD46" s="220"/>
      <c r="BE46" s="528"/>
      <c r="BF46" s="529"/>
      <c r="BH46" s="528"/>
      <c r="BI46" s="529"/>
      <c r="BJ46" s="220"/>
      <c r="BK46" s="528"/>
      <c r="BL46" s="529"/>
      <c r="BN46" s="528"/>
      <c r="BO46" s="529"/>
      <c r="BP46" s="220"/>
      <c r="BQ46" s="528"/>
      <c r="BR46" s="529"/>
      <c r="BT46" s="528"/>
      <c r="BU46" s="529"/>
      <c r="BV46" s="220"/>
      <c r="BW46" s="528"/>
      <c r="BX46" s="529"/>
      <c r="BZ46" s="528"/>
      <c r="CA46" s="529"/>
      <c r="CB46" s="220"/>
      <c r="CC46" s="528"/>
      <c r="CD46" s="529"/>
      <c r="CF46" s="528"/>
      <c r="CG46" s="529"/>
      <c r="CH46" s="220"/>
      <c r="CI46" s="528"/>
      <c r="CJ46" s="529"/>
      <c r="CL46" s="528"/>
      <c r="CM46" s="529"/>
      <c r="CN46" s="220"/>
      <c r="CO46" s="528"/>
      <c r="CP46" s="529"/>
      <c r="CR46" s="528"/>
      <c r="CS46" s="529"/>
      <c r="CT46" s="220"/>
      <c r="CU46" s="528"/>
      <c r="CV46" s="529"/>
      <c r="CX46" s="528"/>
      <c r="CY46" s="529"/>
      <c r="CZ46" s="220"/>
      <c r="DA46" s="528"/>
      <c r="DB46" s="529"/>
      <c r="DD46" s="528"/>
      <c r="DE46" s="529"/>
      <c r="DF46" s="220"/>
      <c r="DG46" s="528"/>
      <c r="DH46" s="529"/>
      <c r="DJ46" s="528"/>
      <c r="DK46" s="529"/>
      <c r="DL46" s="220"/>
      <c r="DM46" s="528"/>
      <c r="DN46" s="529"/>
      <c r="DP46" s="528"/>
      <c r="DQ46" s="529"/>
      <c r="DR46" s="220"/>
      <c r="DS46" s="528"/>
      <c r="DT46" s="529"/>
      <c r="DV46" s="528"/>
      <c r="DW46" s="529"/>
      <c r="DX46" s="220"/>
      <c r="DY46" s="528"/>
      <c r="DZ46" s="529"/>
      <c r="EB46" s="528"/>
      <c r="EC46" s="529"/>
      <c r="ED46" s="220"/>
      <c r="EE46" s="528"/>
      <c r="EF46" s="529"/>
      <c r="EH46" s="528"/>
      <c r="EI46" s="529"/>
      <c r="EJ46" s="220"/>
      <c r="EK46" s="528"/>
      <c r="EL46" s="529"/>
      <c r="EN46" s="528"/>
      <c r="EO46" s="529"/>
      <c r="EP46" s="220"/>
      <c r="EQ46" s="528"/>
      <c r="ER46" s="529"/>
      <c r="ET46" s="528"/>
      <c r="EU46" s="529"/>
      <c r="EV46" s="220"/>
      <c r="EW46" s="528"/>
      <c r="EX46" s="529"/>
      <c r="EZ46" s="528"/>
      <c r="FA46" s="529"/>
      <c r="FB46" s="220"/>
      <c r="FC46" s="528"/>
      <c r="FD46" s="529"/>
    </row>
    <row r="47" spans="1:179" x14ac:dyDescent="0.2">
      <c r="I47" s="218"/>
      <c r="L47" s="218"/>
      <c r="M47" s="218"/>
      <c r="N47" s="218"/>
      <c r="O47" s="218"/>
      <c r="P47" s="218"/>
      <c r="Q47" s="218"/>
      <c r="R47" s="218"/>
      <c r="S47" s="218"/>
      <c r="T47" s="218"/>
      <c r="V47" s="218"/>
      <c r="W47" s="218"/>
      <c r="X47" s="218"/>
      <c r="Z47" s="218"/>
      <c r="AA47" s="218"/>
      <c r="AB47" s="218"/>
      <c r="AD47" s="218"/>
      <c r="AE47" s="218"/>
      <c r="AF47" s="218"/>
      <c r="AG47" s="218"/>
      <c r="AH47" s="218"/>
      <c r="AI47" s="218"/>
      <c r="AJ47" s="218"/>
      <c r="AK47" s="218"/>
      <c r="AL47" s="218"/>
      <c r="AM47" s="218"/>
      <c r="AO47" s="218"/>
      <c r="AP47" s="218"/>
      <c r="AQ47" s="218"/>
      <c r="AR47" s="218"/>
      <c r="AS47" s="218"/>
      <c r="AU47" s="218"/>
      <c r="AV47" s="218"/>
      <c r="AW47" s="218"/>
      <c r="AX47" s="218"/>
      <c r="AY47" s="218"/>
      <c r="BA47" s="218"/>
      <c r="BB47" s="218"/>
      <c r="BC47" s="218"/>
      <c r="BD47" s="218"/>
      <c r="BE47" s="218"/>
      <c r="BG47" s="218"/>
      <c r="BH47" s="218"/>
      <c r="BI47" s="218"/>
      <c r="BJ47" s="218"/>
      <c r="BK47" s="218"/>
      <c r="BM47" s="218"/>
      <c r="BN47" s="218"/>
      <c r="BO47" s="218"/>
      <c r="BP47" s="218"/>
      <c r="BQ47" s="218"/>
      <c r="BS47" s="218"/>
      <c r="BT47" s="218"/>
      <c r="BU47" s="218"/>
      <c r="BV47" s="218"/>
      <c r="BW47" s="218"/>
      <c r="BY47" s="218"/>
      <c r="BZ47" s="218"/>
      <c r="CA47" s="218"/>
      <c r="CB47" s="218"/>
      <c r="CC47" s="218"/>
      <c r="CE47" s="218"/>
      <c r="CF47" s="218"/>
      <c r="CG47" s="218"/>
      <c r="CH47" s="218"/>
      <c r="CI47" s="218"/>
      <c r="CK47" s="218"/>
      <c r="CL47" s="218"/>
      <c r="CM47" s="218"/>
      <c r="CN47" s="218"/>
      <c r="CO47" s="218"/>
      <c r="CQ47" s="218"/>
      <c r="CR47" s="218"/>
      <c r="CS47" s="218"/>
      <c r="CT47" s="218"/>
      <c r="CU47" s="218"/>
      <c r="CW47" s="218"/>
      <c r="CX47" s="218"/>
      <c r="CY47" s="218"/>
      <c r="CZ47" s="218"/>
      <c r="DA47" s="218"/>
      <c r="DC47" s="218"/>
      <c r="DD47" s="218"/>
      <c r="DE47" s="218"/>
      <c r="DF47" s="218"/>
      <c r="DG47" s="218"/>
      <c r="DI47" s="218"/>
      <c r="DJ47" s="218"/>
      <c r="DK47" s="218"/>
      <c r="DL47" s="218"/>
      <c r="DM47" s="218"/>
      <c r="DO47" s="218"/>
      <c r="DP47" s="218"/>
      <c r="DQ47" s="218"/>
      <c r="DR47" s="218"/>
      <c r="DS47" s="218"/>
      <c r="DU47" s="218"/>
      <c r="DV47" s="218"/>
      <c r="DW47" s="218"/>
      <c r="DX47" s="218"/>
      <c r="DY47" s="218"/>
      <c r="EA47" s="218"/>
      <c r="EB47" s="218"/>
      <c r="EC47" s="218"/>
      <c r="ED47" s="218"/>
      <c r="EE47" s="218"/>
      <c r="EG47" s="218"/>
      <c r="EH47" s="218"/>
      <c r="EI47" s="218"/>
      <c r="EJ47" s="218"/>
      <c r="EK47" s="218"/>
      <c r="EM47" s="218"/>
      <c r="EN47" s="218"/>
      <c r="EO47" s="218"/>
      <c r="EP47" s="218"/>
      <c r="EQ47" s="218"/>
      <c r="ES47" s="218"/>
      <c r="ET47" s="218"/>
      <c r="EU47" s="218"/>
      <c r="EV47" s="218"/>
      <c r="EW47" s="218"/>
      <c r="EY47" s="218"/>
      <c r="EZ47" s="218"/>
      <c r="FA47" s="218"/>
      <c r="FB47" s="218"/>
      <c r="FC47" s="218"/>
      <c r="FE47" s="218"/>
      <c r="FF47" s="218"/>
      <c r="FG47" s="218"/>
      <c r="FH47" s="218"/>
      <c r="FI47" s="218"/>
      <c r="FJ47" s="218"/>
      <c r="FK47" s="218"/>
      <c r="FL47" s="218"/>
      <c r="FM47" s="218"/>
      <c r="FO47" s="218"/>
      <c r="FP47" s="218"/>
      <c r="FQ47" s="218"/>
      <c r="FR47" s="218"/>
      <c r="FS47" s="218"/>
      <c r="FT47" s="218"/>
      <c r="FU47" s="218"/>
      <c r="FV47" s="218"/>
      <c r="FW47" s="218"/>
    </row>
    <row r="48" spans="1:179" ht="46.5" customHeight="1" thickBot="1" x14ac:dyDescent="0.25">
      <c r="A48" s="238" t="s">
        <v>1</v>
      </c>
      <c r="D48" s="239" t="s">
        <v>50</v>
      </c>
      <c r="E48" s="239" t="s">
        <v>68</v>
      </c>
      <c r="F48" s="239" t="s">
        <v>240</v>
      </c>
      <c r="H48" s="239" t="s">
        <v>46</v>
      </c>
      <c r="I48" s="239" t="s">
        <v>48</v>
      </c>
      <c r="J48" s="239" t="s">
        <v>49</v>
      </c>
      <c r="K48" s="239"/>
      <c r="L48" s="239" t="s">
        <v>47</v>
      </c>
      <c r="M48" s="239" t="s">
        <v>241</v>
      </c>
      <c r="N48" s="239"/>
      <c r="O48" s="239" t="s">
        <v>47</v>
      </c>
      <c r="P48" s="239" t="s">
        <v>241</v>
      </c>
      <c r="Q48" s="239"/>
      <c r="R48" s="239" t="s">
        <v>47</v>
      </c>
      <c r="S48" s="239" t="s">
        <v>241</v>
      </c>
      <c r="T48" s="239"/>
      <c r="U48" s="239" t="s">
        <v>47</v>
      </c>
      <c r="V48" s="239" t="s">
        <v>241</v>
      </c>
      <c r="W48" s="239"/>
      <c r="X48" s="239" t="s">
        <v>47</v>
      </c>
      <c r="Y48" s="239" t="s">
        <v>241</v>
      </c>
      <c r="AA48" s="239" t="s">
        <v>47</v>
      </c>
      <c r="AB48" s="239" t="s">
        <v>241</v>
      </c>
      <c r="AD48" s="239" t="s">
        <v>47</v>
      </c>
      <c r="AE48" s="239" t="s">
        <v>241</v>
      </c>
      <c r="AF48" s="241"/>
      <c r="AG48" s="239" t="s">
        <v>47</v>
      </c>
      <c r="AH48" s="239" t="s">
        <v>241</v>
      </c>
      <c r="AI48" s="240"/>
      <c r="AJ48" s="239" t="s">
        <v>47</v>
      </c>
      <c r="AK48" s="239" t="s">
        <v>241</v>
      </c>
      <c r="AL48" s="241"/>
      <c r="AM48" s="239" t="s">
        <v>47</v>
      </c>
      <c r="AN48" s="239" t="s">
        <v>241</v>
      </c>
      <c r="AO48" s="240"/>
      <c r="AP48" s="239" t="s">
        <v>47</v>
      </c>
      <c r="AQ48" s="239" t="s">
        <v>241</v>
      </c>
      <c r="AR48" s="241"/>
      <c r="AS48" s="239" t="s">
        <v>47</v>
      </c>
      <c r="AT48" s="239" t="s">
        <v>241</v>
      </c>
      <c r="AU48" s="240"/>
      <c r="AV48" s="239" t="s">
        <v>47</v>
      </c>
      <c r="AW48" s="239" t="s">
        <v>241</v>
      </c>
      <c r="AX48" s="241"/>
      <c r="AY48" s="239" t="s">
        <v>47</v>
      </c>
      <c r="AZ48" s="239" t="s">
        <v>241</v>
      </c>
      <c r="BA48" s="240"/>
      <c r="BB48" s="239" t="s">
        <v>47</v>
      </c>
      <c r="BC48" s="239" t="s">
        <v>241</v>
      </c>
      <c r="BD48" s="241"/>
      <c r="BE48" s="239" t="s">
        <v>47</v>
      </c>
      <c r="BF48" s="239" t="s">
        <v>241</v>
      </c>
      <c r="BG48" s="240"/>
      <c r="BH48" s="239" t="s">
        <v>47</v>
      </c>
      <c r="BI48" s="239" t="s">
        <v>241</v>
      </c>
      <c r="BJ48" s="241"/>
      <c r="BK48" s="239" t="s">
        <v>47</v>
      </c>
      <c r="BL48" s="239" t="s">
        <v>241</v>
      </c>
      <c r="BM48" s="240"/>
      <c r="BN48" s="239" t="s">
        <v>47</v>
      </c>
      <c r="BO48" s="239" t="s">
        <v>241</v>
      </c>
      <c r="BP48" s="241"/>
      <c r="BQ48" s="239" t="s">
        <v>47</v>
      </c>
      <c r="BR48" s="239" t="s">
        <v>241</v>
      </c>
      <c r="BS48" s="240"/>
      <c r="BT48" s="239" t="s">
        <v>47</v>
      </c>
      <c r="BU48" s="239" t="s">
        <v>241</v>
      </c>
      <c r="BV48" s="241"/>
      <c r="BW48" s="239" t="s">
        <v>47</v>
      </c>
      <c r="BX48" s="239" t="s">
        <v>241</v>
      </c>
      <c r="BY48" s="240"/>
      <c r="BZ48" s="239" t="s">
        <v>47</v>
      </c>
      <c r="CA48" s="239" t="s">
        <v>241</v>
      </c>
      <c r="CB48" s="241"/>
      <c r="CC48" s="239" t="s">
        <v>47</v>
      </c>
      <c r="CD48" s="239" t="s">
        <v>241</v>
      </c>
      <c r="CE48" s="240"/>
      <c r="CF48" s="239" t="s">
        <v>47</v>
      </c>
      <c r="CG48" s="239" t="s">
        <v>241</v>
      </c>
      <c r="CH48" s="241"/>
      <c r="CI48" s="239" t="s">
        <v>47</v>
      </c>
      <c r="CJ48" s="239" t="s">
        <v>241</v>
      </c>
      <c r="CK48" s="240"/>
      <c r="CL48" s="239" t="s">
        <v>47</v>
      </c>
      <c r="CM48" s="239" t="s">
        <v>241</v>
      </c>
      <c r="CN48" s="241"/>
      <c r="CO48" s="239" t="s">
        <v>47</v>
      </c>
      <c r="CP48" s="239" t="s">
        <v>241</v>
      </c>
      <c r="CQ48" s="240"/>
      <c r="CR48" s="239" t="s">
        <v>47</v>
      </c>
      <c r="CS48" s="239" t="s">
        <v>241</v>
      </c>
      <c r="CT48" s="241"/>
      <c r="CU48" s="239" t="s">
        <v>47</v>
      </c>
      <c r="CV48" s="239" t="s">
        <v>241</v>
      </c>
      <c r="CW48" s="240"/>
      <c r="CX48" s="239" t="s">
        <v>47</v>
      </c>
      <c r="CY48" s="239" t="s">
        <v>241</v>
      </c>
      <c r="CZ48" s="241"/>
      <c r="DA48" s="239" t="s">
        <v>47</v>
      </c>
      <c r="DB48" s="239" t="s">
        <v>241</v>
      </c>
      <c r="DC48" s="240"/>
      <c r="DD48" s="239" t="s">
        <v>47</v>
      </c>
      <c r="DE48" s="239" t="s">
        <v>241</v>
      </c>
      <c r="DF48" s="241"/>
      <c r="DG48" s="239" t="s">
        <v>47</v>
      </c>
      <c r="DH48" s="239" t="s">
        <v>241</v>
      </c>
      <c r="DI48" s="240"/>
      <c r="DJ48" s="239" t="s">
        <v>47</v>
      </c>
      <c r="DK48" s="239" t="s">
        <v>241</v>
      </c>
      <c r="DL48" s="241"/>
      <c r="DM48" s="239" t="s">
        <v>47</v>
      </c>
      <c r="DN48" s="239" t="s">
        <v>241</v>
      </c>
      <c r="DO48" s="240"/>
      <c r="DP48" s="239" t="s">
        <v>47</v>
      </c>
      <c r="DQ48" s="239" t="s">
        <v>241</v>
      </c>
      <c r="DR48" s="241"/>
      <c r="DS48" s="239" t="s">
        <v>47</v>
      </c>
      <c r="DT48" s="239" t="s">
        <v>241</v>
      </c>
      <c r="DU48" s="240"/>
      <c r="DV48" s="239" t="s">
        <v>47</v>
      </c>
      <c r="DW48" s="239" t="s">
        <v>241</v>
      </c>
      <c r="DX48" s="241"/>
      <c r="DY48" s="239" t="s">
        <v>47</v>
      </c>
      <c r="DZ48" s="239" t="s">
        <v>241</v>
      </c>
      <c r="EA48" s="240"/>
      <c r="EB48" s="239" t="s">
        <v>47</v>
      </c>
      <c r="EC48" s="239" t="s">
        <v>241</v>
      </c>
      <c r="ED48" s="241"/>
      <c r="EE48" s="239" t="s">
        <v>47</v>
      </c>
      <c r="EF48" s="239" t="s">
        <v>241</v>
      </c>
      <c r="EG48" s="240"/>
      <c r="EH48" s="239" t="s">
        <v>47</v>
      </c>
      <c r="EI48" s="239" t="s">
        <v>241</v>
      </c>
      <c r="EJ48" s="241"/>
      <c r="EK48" s="239" t="s">
        <v>47</v>
      </c>
      <c r="EL48" s="239" t="s">
        <v>241</v>
      </c>
      <c r="EM48" s="240"/>
      <c r="EN48" s="239" t="s">
        <v>47</v>
      </c>
      <c r="EO48" s="239" t="s">
        <v>241</v>
      </c>
      <c r="EP48" s="241"/>
      <c r="EQ48" s="239" t="s">
        <v>47</v>
      </c>
      <c r="ER48" s="239" t="s">
        <v>241</v>
      </c>
      <c r="ES48" s="240"/>
      <c r="ET48" s="239" t="s">
        <v>47</v>
      </c>
      <c r="EU48" s="239" t="s">
        <v>241</v>
      </c>
      <c r="EV48" s="241"/>
      <c r="EW48" s="239" t="s">
        <v>47</v>
      </c>
      <c r="EX48" s="239" t="s">
        <v>241</v>
      </c>
      <c r="EY48" s="240"/>
      <c r="EZ48" s="239" t="s">
        <v>47</v>
      </c>
      <c r="FA48" s="239" t="s">
        <v>241</v>
      </c>
      <c r="FB48" s="241"/>
      <c r="FC48" s="239" t="s">
        <v>47</v>
      </c>
      <c r="FD48" s="239" t="s">
        <v>241</v>
      </c>
      <c r="FE48" s="240"/>
    </row>
    <row r="49" spans="2:190" ht="11.25" x14ac:dyDescent="0.2">
      <c r="B49" s="242"/>
      <c r="C49" s="242"/>
      <c r="I49" s="242"/>
      <c r="J49" s="242"/>
      <c r="K49" s="242"/>
      <c r="L49" s="242"/>
      <c r="M49" s="242"/>
      <c r="N49" s="242"/>
      <c r="O49" s="242"/>
      <c r="P49" s="242"/>
      <c r="Q49" s="242"/>
      <c r="R49" s="242"/>
      <c r="S49" s="242"/>
      <c r="T49" s="242"/>
      <c r="U49" s="242"/>
      <c r="V49" s="242"/>
      <c r="W49" s="242"/>
      <c r="X49" s="242"/>
      <c r="Y49" s="242"/>
      <c r="AA49" s="242"/>
      <c r="AB49" s="242"/>
      <c r="AD49" s="242"/>
      <c r="AE49" s="242"/>
      <c r="AF49" s="242"/>
      <c r="AG49" s="242"/>
      <c r="AH49" s="242"/>
      <c r="AJ49" s="242"/>
      <c r="AK49" s="242"/>
      <c r="AL49" s="242"/>
      <c r="AM49" s="242"/>
      <c r="AN49" s="242"/>
      <c r="AP49" s="242"/>
      <c r="AQ49" s="242"/>
      <c r="AR49" s="242"/>
      <c r="AS49" s="242"/>
      <c r="AT49" s="242"/>
      <c r="AV49" s="242"/>
      <c r="AW49" s="242"/>
      <c r="AX49" s="242"/>
      <c r="AY49" s="242"/>
      <c r="AZ49" s="242"/>
      <c r="BB49" s="242"/>
      <c r="BC49" s="242"/>
      <c r="BD49" s="242"/>
      <c r="BE49" s="242"/>
      <c r="BF49" s="242"/>
      <c r="BH49" s="242"/>
      <c r="BI49" s="242"/>
      <c r="BJ49" s="242"/>
      <c r="BK49" s="242"/>
      <c r="BL49" s="242"/>
      <c r="BN49" s="242"/>
      <c r="BO49" s="242"/>
      <c r="BP49" s="242"/>
      <c r="BQ49" s="242"/>
      <c r="BR49" s="242"/>
      <c r="BT49" s="242"/>
      <c r="BU49" s="242"/>
      <c r="BV49" s="242"/>
      <c r="BW49" s="242"/>
      <c r="BX49" s="242"/>
      <c r="BZ49" s="242"/>
      <c r="CA49" s="242"/>
      <c r="CB49" s="242"/>
      <c r="CC49" s="242"/>
      <c r="CD49" s="242"/>
      <c r="CF49" s="242"/>
      <c r="CG49" s="242"/>
      <c r="CH49" s="242"/>
      <c r="CI49" s="242"/>
      <c r="CJ49" s="242"/>
      <c r="CL49" s="242"/>
      <c r="CM49" s="242"/>
      <c r="CN49" s="242"/>
      <c r="CO49" s="242"/>
      <c r="CP49" s="242"/>
      <c r="CR49" s="242"/>
      <c r="CS49" s="242"/>
      <c r="CT49" s="242"/>
      <c r="CU49" s="242"/>
      <c r="CV49" s="242"/>
      <c r="CX49" s="242"/>
      <c r="CY49" s="242"/>
      <c r="CZ49" s="242"/>
      <c r="DA49" s="242"/>
      <c r="DB49" s="242"/>
      <c r="DD49" s="242"/>
      <c r="DE49" s="242"/>
      <c r="DF49" s="242"/>
      <c r="DG49" s="242"/>
      <c r="DH49" s="242"/>
      <c r="DJ49" s="242"/>
      <c r="DK49" s="242"/>
      <c r="DL49" s="242"/>
      <c r="DM49" s="242"/>
      <c r="DN49" s="242"/>
      <c r="DP49" s="242"/>
      <c r="DQ49" s="242"/>
      <c r="DR49" s="242"/>
      <c r="DS49" s="242"/>
      <c r="DT49" s="242"/>
      <c r="DV49" s="242"/>
      <c r="DW49" s="242"/>
      <c r="DX49" s="242"/>
      <c r="DY49" s="242"/>
      <c r="DZ49" s="242"/>
      <c r="EB49" s="242"/>
      <c r="EC49" s="242"/>
      <c r="ED49" s="242"/>
      <c r="EE49" s="242"/>
      <c r="EF49" s="242"/>
      <c r="EH49" s="242"/>
      <c r="EI49" s="242"/>
      <c r="EJ49" s="242"/>
      <c r="EK49" s="242"/>
      <c r="EL49" s="242"/>
      <c r="EN49" s="242"/>
      <c r="EO49" s="242"/>
      <c r="EP49" s="242"/>
      <c r="EQ49" s="242"/>
      <c r="ER49" s="242"/>
      <c r="ET49" s="242"/>
      <c r="EU49" s="242"/>
      <c r="EV49" s="242"/>
      <c r="EW49" s="242"/>
      <c r="EX49" s="242"/>
      <c r="EZ49" s="242"/>
      <c r="FA49" s="242"/>
      <c r="FB49" s="242"/>
      <c r="FC49" s="242"/>
      <c r="FD49" s="242"/>
    </row>
    <row r="50" spans="2:190" ht="11.25" x14ac:dyDescent="0.2">
      <c r="B50" s="243" t="str">
        <f>CONCATENATE(D13,"/",D14)</f>
        <v>/</v>
      </c>
      <c r="D50" s="212">
        <f>D42</f>
        <v>0</v>
      </c>
      <c r="E50" s="212">
        <f>ROUND(J50+M50+P50+S50+V50+Y50+AB50+AE50+AH50+AK50+AN50+AQ50+AT50+AW50+AZ50+BC50+BF50+BI50+BL50+BO50+BR50+BU50+BX50+CA50+CD50+CG50+CJ50+CM50+CP50+CS50+CV50+CY50+DB50+DE50+DH50+DK50+DN50+DQ50+DT50+DW50+DZ50+EC50+EF50+EI50+EL50+EO50+ER50+EU50+EX50+FA50+FD50,0)</f>
        <v>0</v>
      </c>
      <c r="F50" s="440">
        <f>I50+L50+O50+R50+U50+X50+AA50+AD50+AG50+AJ50+AM50+AP50+AS50+AV50+AY50+BB50+BE50+BH50+BK50+BN50+BQ50+BT50+BW50+BZ50+CC50+CF50+CI50+CL50+CO50+CR50+CU50+CX50+DA50+DD50+DG50+DJ50+DM50+DP50+DS50+DV50+DY50+EB50+EE50+EH50+EK50+EN50+EQ50+ET50+EW50+EZ50+FC50</f>
        <v>0</v>
      </c>
      <c r="H50" s="213" t="str">
        <f t="shared" ref="H50:H64" si="1">IF(D50&lt;&gt;E50, "No", "Yes")</f>
        <v>Yes</v>
      </c>
      <c r="I50" s="418"/>
      <c r="J50" s="419">
        <f>ROUND($D$42*I50,0)</f>
        <v>0</v>
      </c>
      <c r="K50" s="420"/>
      <c r="L50" s="421"/>
      <c r="M50" s="244">
        <f>$D$42*L50</f>
        <v>0</v>
      </c>
      <c r="N50" s="414"/>
      <c r="O50" s="418"/>
      <c r="P50" s="244">
        <f>$D$42*O50</f>
        <v>0</v>
      </c>
      <c r="Q50" s="414"/>
      <c r="R50" s="418"/>
      <c r="S50" s="244">
        <f>$D$42*R50</f>
        <v>0</v>
      </c>
      <c r="T50" s="414"/>
      <c r="U50" s="418"/>
      <c r="V50" s="244">
        <f>$D$42*U50</f>
        <v>0</v>
      </c>
      <c r="W50" s="414"/>
      <c r="X50" s="418"/>
      <c r="Y50" s="244">
        <f>$D$42*X50</f>
        <v>0</v>
      </c>
      <c r="AA50" s="421"/>
      <c r="AB50" s="442">
        <f>$D$42*AA50</f>
        <v>0</v>
      </c>
      <c r="AD50" s="418"/>
      <c r="AE50" s="244">
        <f>$D$42*AD50</f>
        <v>0</v>
      </c>
      <c r="AF50" s="245"/>
      <c r="AG50" s="418"/>
      <c r="AH50" s="244">
        <f>$D$42*AG50</f>
        <v>0</v>
      </c>
      <c r="AJ50" s="418"/>
      <c r="AK50" s="244">
        <f>$D$42*AJ50</f>
        <v>0</v>
      </c>
      <c r="AL50" s="245"/>
      <c r="AM50" s="418"/>
      <c r="AN50" s="244">
        <f>$D$42*AM50</f>
        <v>0</v>
      </c>
      <c r="AP50" s="418"/>
      <c r="AQ50" s="244">
        <f>$D$42*AP50</f>
        <v>0</v>
      </c>
      <c r="AR50" s="245"/>
      <c r="AS50" s="418"/>
      <c r="AT50" s="244">
        <f>$D$42*AS50</f>
        <v>0</v>
      </c>
      <c r="AV50" s="418"/>
      <c r="AW50" s="244">
        <f>$D$42*AV50</f>
        <v>0</v>
      </c>
      <c r="AX50" s="245"/>
      <c r="AY50" s="418"/>
      <c r="AZ50" s="244">
        <f>$D$42*AY50</f>
        <v>0</v>
      </c>
      <c r="BB50" s="418"/>
      <c r="BC50" s="244">
        <f>$D$42*BB50</f>
        <v>0</v>
      </c>
      <c r="BD50" s="245"/>
      <c r="BE50" s="418"/>
      <c r="BF50" s="244">
        <f>$D$42*BE50</f>
        <v>0</v>
      </c>
      <c r="BH50" s="418"/>
      <c r="BI50" s="244">
        <f>$D$42*BH50</f>
        <v>0</v>
      </c>
      <c r="BJ50" s="245"/>
      <c r="BK50" s="418"/>
      <c r="BL50" s="244">
        <f>$D$42*BK50</f>
        <v>0</v>
      </c>
      <c r="BN50" s="418"/>
      <c r="BO50" s="244">
        <f>$D$42*BN50</f>
        <v>0</v>
      </c>
      <c r="BP50" s="245"/>
      <c r="BQ50" s="418"/>
      <c r="BR50" s="244">
        <f>$D$42*BQ50</f>
        <v>0</v>
      </c>
      <c r="BT50" s="418"/>
      <c r="BU50" s="244">
        <f>$D$42*BT50</f>
        <v>0</v>
      </c>
      <c r="BV50" s="245"/>
      <c r="BW50" s="418"/>
      <c r="BX50" s="244">
        <f>$D$42*BW50</f>
        <v>0</v>
      </c>
      <c r="BZ50" s="418"/>
      <c r="CA50" s="244">
        <f>$D$42*BZ50</f>
        <v>0</v>
      </c>
      <c r="CB50" s="245"/>
      <c r="CC50" s="418"/>
      <c r="CD50" s="244">
        <f>$D$42*CC50</f>
        <v>0</v>
      </c>
      <c r="CF50" s="418"/>
      <c r="CG50" s="244">
        <f>$D$42*CF50</f>
        <v>0</v>
      </c>
      <c r="CH50" s="245"/>
      <c r="CI50" s="418"/>
      <c r="CJ50" s="244">
        <f>$D$42*CI50</f>
        <v>0</v>
      </c>
      <c r="CL50" s="418"/>
      <c r="CM50" s="244">
        <f>$D$42*CL50</f>
        <v>0</v>
      </c>
      <c r="CN50" s="245"/>
      <c r="CO50" s="418"/>
      <c r="CP50" s="244">
        <f>$D$42*CO50</f>
        <v>0</v>
      </c>
      <c r="CR50" s="418"/>
      <c r="CS50" s="244">
        <f>$D$42*CR50</f>
        <v>0</v>
      </c>
      <c r="CT50" s="245"/>
      <c r="CU50" s="418"/>
      <c r="CV50" s="244">
        <f>$D$42*CU50</f>
        <v>0</v>
      </c>
      <c r="CX50" s="418"/>
      <c r="CY50" s="244">
        <f>$D$42*CX50</f>
        <v>0</v>
      </c>
      <c r="CZ50" s="245"/>
      <c r="DA50" s="418"/>
      <c r="DB50" s="244">
        <f>$D$42*DA50</f>
        <v>0</v>
      </c>
      <c r="DD50" s="418"/>
      <c r="DE50" s="244">
        <f>$D$42*DD50</f>
        <v>0</v>
      </c>
      <c r="DF50" s="245"/>
      <c r="DG50" s="418"/>
      <c r="DH50" s="244">
        <f>$D$42*DG50</f>
        <v>0</v>
      </c>
      <c r="DJ50" s="418"/>
      <c r="DK50" s="244">
        <f>$D$42*DJ50</f>
        <v>0</v>
      </c>
      <c r="DL50" s="245"/>
      <c r="DM50" s="418"/>
      <c r="DN50" s="244">
        <f>$D$42*DM50</f>
        <v>0</v>
      </c>
      <c r="DP50" s="418"/>
      <c r="DQ50" s="244">
        <f>$D$42*DP50</f>
        <v>0</v>
      </c>
      <c r="DR50" s="245"/>
      <c r="DS50" s="418"/>
      <c r="DT50" s="244">
        <f>$D$42*DS50</f>
        <v>0</v>
      </c>
      <c r="DV50" s="418"/>
      <c r="DW50" s="244">
        <f>$D$42*DV50</f>
        <v>0</v>
      </c>
      <c r="DX50" s="245"/>
      <c r="DY50" s="418"/>
      <c r="DZ50" s="244">
        <f>$D$42*DY50</f>
        <v>0</v>
      </c>
      <c r="EB50" s="418"/>
      <c r="EC50" s="244">
        <f>$D$42*EB50</f>
        <v>0</v>
      </c>
      <c r="ED50" s="245"/>
      <c r="EE50" s="418"/>
      <c r="EF50" s="244">
        <f>$D$42*EE50</f>
        <v>0</v>
      </c>
      <c r="EH50" s="418"/>
      <c r="EI50" s="244">
        <f>$D$42*EH50</f>
        <v>0</v>
      </c>
      <c r="EJ50" s="245"/>
      <c r="EK50" s="418"/>
      <c r="EL50" s="244">
        <f>$D$42*EK50</f>
        <v>0</v>
      </c>
      <c r="EN50" s="418"/>
      <c r="EO50" s="244">
        <f>$D$42*EN50</f>
        <v>0</v>
      </c>
      <c r="EP50" s="245"/>
      <c r="EQ50" s="418"/>
      <c r="ER50" s="244">
        <f>$D$42*EQ50</f>
        <v>0</v>
      </c>
      <c r="ET50" s="418"/>
      <c r="EU50" s="244">
        <f>$D$42*ET50</f>
        <v>0</v>
      </c>
      <c r="EV50" s="245"/>
      <c r="EW50" s="418"/>
      <c r="EX50" s="244">
        <f>$D$42*EW50</f>
        <v>0</v>
      </c>
      <c r="EZ50" s="418"/>
      <c r="FA50" s="244">
        <f>$D$42*EZ50</f>
        <v>0</v>
      </c>
      <c r="FB50" s="245"/>
      <c r="FC50" s="418"/>
      <c r="FD50" s="244">
        <f>$D$42*FC50</f>
        <v>0</v>
      </c>
    </row>
    <row r="51" spans="2:190" ht="11.25" x14ac:dyDescent="0.2">
      <c r="B51" s="243" t="str">
        <f>CONCATENATE(E13,"/",E14)</f>
        <v>/</v>
      </c>
      <c r="D51" s="212">
        <f>E42</f>
        <v>0</v>
      </c>
      <c r="E51" s="212">
        <f>ROUND(J51+M51+P51+S51+V51+Y51+AB51+AE51+AH51+AK51+AN51+AQ51+AT51+AW51+AZ51+BC51+BF51+BI51+BL51+BO51+BR51+BU51+BX51+CA51+CD51+CG51+CJ51+CM51+CP51+CS51+CV51+CY51+DB51+DE51+DH51+DK51+DN51+DQ51+DT51+DW51+DZ51+EC51+EF51+EI51+EL51+EO51+ER51+EU51+EX51+FA51+FD51,0)</f>
        <v>0</v>
      </c>
      <c r="F51" s="440">
        <f t="shared" ref="F51:F62" si="2">I51+L51+O51+R51+U51+X51+AA51+AD51+AG51+AJ51+AM51+AP51+AS51+AV51+AY51+BB51+BE51+BH51+BK51+BN51+BQ51+BT51+BW51+BZ51+CC51+CF51+CI51+CL51+CO51+CR51+CU51+CX51+DA51+DD51+DG51+DJ51+DM51+DP51+DS51+DV51+DY51+EB51+EE51+EH51+EK51+EN51+EQ51+ET51+EW51+EZ51+FC51</f>
        <v>0</v>
      </c>
      <c r="H51" s="213" t="str">
        <f t="shared" si="1"/>
        <v>Yes</v>
      </c>
      <c r="I51" s="421"/>
      <c r="J51" s="419">
        <f>ROUND($E$42*I51,0)</f>
        <v>0</v>
      </c>
      <c r="K51" s="420"/>
      <c r="L51" s="421"/>
      <c r="M51" s="244">
        <f>$E$42*L51</f>
        <v>0</v>
      </c>
      <c r="N51" s="414"/>
      <c r="O51" s="418"/>
      <c r="P51" s="244">
        <f>$E$42*O51</f>
        <v>0</v>
      </c>
      <c r="Q51" s="414"/>
      <c r="R51" s="418"/>
      <c r="S51" s="244">
        <f>$E$42*R51</f>
        <v>0</v>
      </c>
      <c r="T51" s="414"/>
      <c r="U51" s="418"/>
      <c r="V51" s="244">
        <f>$E$42*U51</f>
        <v>0</v>
      </c>
      <c r="W51" s="414"/>
      <c r="X51" s="418"/>
      <c r="Y51" s="244">
        <f>$E$42*X51</f>
        <v>0</v>
      </c>
      <c r="AA51" s="421"/>
      <c r="AB51" s="442">
        <f>$E$42*AA51</f>
        <v>0</v>
      </c>
      <c r="AD51" s="418"/>
      <c r="AE51" s="244">
        <f>$E$42*AD51</f>
        <v>0</v>
      </c>
      <c r="AF51" s="245"/>
      <c r="AG51" s="418"/>
      <c r="AH51" s="244">
        <f>$E$42*AG51</f>
        <v>0</v>
      </c>
      <c r="AJ51" s="418"/>
      <c r="AK51" s="244">
        <f>$E$42*AJ51</f>
        <v>0</v>
      </c>
      <c r="AL51" s="245"/>
      <c r="AM51" s="418"/>
      <c r="AN51" s="244">
        <f>$E$42*AM51</f>
        <v>0</v>
      </c>
      <c r="AP51" s="418"/>
      <c r="AQ51" s="244">
        <f>$E$42*AP51</f>
        <v>0</v>
      </c>
      <c r="AR51" s="245"/>
      <c r="AS51" s="418"/>
      <c r="AT51" s="244">
        <f>$E$42*AS51</f>
        <v>0</v>
      </c>
      <c r="AV51" s="418"/>
      <c r="AW51" s="244">
        <f>$E$42*AV51</f>
        <v>0</v>
      </c>
      <c r="AX51" s="245"/>
      <c r="AY51" s="418"/>
      <c r="AZ51" s="244">
        <f>$E$42*AY51</f>
        <v>0</v>
      </c>
      <c r="BB51" s="418"/>
      <c r="BC51" s="244">
        <f>$E$42*BB51</f>
        <v>0</v>
      </c>
      <c r="BD51" s="245"/>
      <c r="BE51" s="418"/>
      <c r="BF51" s="244">
        <f>$E$42*BE51</f>
        <v>0</v>
      </c>
      <c r="BH51" s="418"/>
      <c r="BI51" s="244">
        <f>$E$42*BH51</f>
        <v>0</v>
      </c>
      <c r="BJ51" s="245"/>
      <c r="BK51" s="418"/>
      <c r="BL51" s="244">
        <f>$E$42*BK51</f>
        <v>0</v>
      </c>
      <c r="BN51" s="418"/>
      <c r="BO51" s="244">
        <f>$E$42*BN51</f>
        <v>0</v>
      </c>
      <c r="BP51" s="245"/>
      <c r="BQ51" s="418"/>
      <c r="BR51" s="244">
        <f>$E$42*BQ51</f>
        <v>0</v>
      </c>
      <c r="BT51" s="418"/>
      <c r="BU51" s="244">
        <f>$E$42*BT51</f>
        <v>0</v>
      </c>
      <c r="BV51" s="245"/>
      <c r="BW51" s="418"/>
      <c r="BX51" s="244">
        <f>$E$42*BW51</f>
        <v>0</v>
      </c>
      <c r="BZ51" s="418"/>
      <c r="CA51" s="244">
        <f>$E$42*BZ51</f>
        <v>0</v>
      </c>
      <c r="CB51" s="245"/>
      <c r="CC51" s="418"/>
      <c r="CD51" s="244">
        <f>$E$42*CC51</f>
        <v>0</v>
      </c>
      <c r="CF51" s="418"/>
      <c r="CG51" s="244">
        <f>$E$42*CF51</f>
        <v>0</v>
      </c>
      <c r="CH51" s="245"/>
      <c r="CI51" s="418"/>
      <c r="CJ51" s="244">
        <f>$E$42*CI51</f>
        <v>0</v>
      </c>
      <c r="CL51" s="418"/>
      <c r="CM51" s="244">
        <f>$E$42*CL51</f>
        <v>0</v>
      </c>
      <c r="CN51" s="245"/>
      <c r="CO51" s="418"/>
      <c r="CP51" s="244">
        <f>$E$42*CO51</f>
        <v>0</v>
      </c>
      <c r="CR51" s="418"/>
      <c r="CS51" s="244">
        <f>$E$42*CR51</f>
        <v>0</v>
      </c>
      <c r="CT51" s="245"/>
      <c r="CU51" s="418"/>
      <c r="CV51" s="244">
        <f>$E$42*CU51</f>
        <v>0</v>
      </c>
      <c r="CX51" s="418"/>
      <c r="CY51" s="244">
        <f>$E$42*CX51</f>
        <v>0</v>
      </c>
      <c r="CZ51" s="245"/>
      <c r="DA51" s="418"/>
      <c r="DB51" s="244">
        <f>$E$42*DA51</f>
        <v>0</v>
      </c>
      <c r="DD51" s="418"/>
      <c r="DE51" s="244">
        <f>$E$42*DD51</f>
        <v>0</v>
      </c>
      <c r="DF51" s="245"/>
      <c r="DG51" s="418"/>
      <c r="DH51" s="244">
        <f>$E$42*DG51</f>
        <v>0</v>
      </c>
      <c r="DJ51" s="418"/>
      <c r="DK51" s="244">
        <f>$E$42*DJ51</f>
        <v>0</v>
      </c>
      <c r="DL51" s="245"/>
      <c r="DM51" s="418"/>
      <c r="DN51" s="244">
        <f>$E$42*DM51</f>
        <v>0</v>
      </c>
      <c r="DP51" s="418"/>
      <c r="DQ51" s="244">
        <f>$E$42*DP51</f>
        <v>0</v>
      </c>
      <c r="DR51" s="245"/>
      <c r="DS51" s="418"/>
      <c r="DT51" s="244">
        <f>$E$42*DS51</f>
        <v>0</v>
      </c>
      <c r="DV51" s="418"/>
      <c r="DW51" s="244">
        <f>$E$42*DV51</f>
        <v>0</v>
      </c>
      <c r="DX51" s="245"/>
      <c r="DY51" s="418"/>
      <c r="DZ51" s="244">
        <f>$E$42*DY51</f>
        <v>0</v>
      </c>
      <c r="EB51" s="418"/>
      <c r="EC51" s="244">
        <f>$E$42*EB51</f>
        <v>0</v>
      </c>
      <c r="ED51" s="245"/>
      <c r="EE51" s="418"/>
      <c r="EF51" s="244">
        <f>$E$42*EE51</f>
        <v>0</v>
      </c>
      <c r="EH51" s="418"/>
      <c r="EI51" s="244">
        <f>$E$42*EH51</f>
        <v>0</v>
      </c>
      <c r="EJ51" s="245"/>
      <c r="EK51" s="418"/>
      <c r="EL51" s="244">
        <f>$E$42*EK51</f>
        <v>0</v>
      </c>
      <c r="EN51" s="418"/>
      <c r="EO51" s="244">
        <f>$E$42*EN51</f>
        <v>0</v>
      </c>
      <c r="EP51" s="245"/>
      <c r="EQ51" s="418"/>
      <c r="ER51" s="244">
        <f>$E$42*EQ51</f>
        <v>0</v>
      </c>
      <c r="ET51" s="418"/>
      <c r="EU51" s="244">
        <f>$E$42*ET51</f>
        <v>0</v>
      </c>
      <c r="EV51" s="245"/>
      <c r="EW51" s="418"/>
      <c r="EX51" s="244">
        <f>$E$42*EW51</f>
        <v>0</v>
      </c>
      <c r="EZ51" s="418"/>
      <c r="FA51" s="244">
        <f>$E$42*EZ51</f>
        <v>0</v>
      </c>
      <c r="FB51" s="245"/>
      <c r="FC51" s="418"/>
      <c r="FD51" s="244">
        <f>$E$42*FC51</f>
        <v>0</v>
      </c>
    </row>
    <row r="52" spans="2:190" ht="11.25" x14ac:dyDescent="0.2">
      <c r="B52" s="243" t="str">
        <f>CONCATENATE(F13,"/",F14)</f>
        <v>/</v>
      </c>
      <c r="D52" s="212">
        <f>F42</f>
        <v>0</v>
      </c>
      <c r="E52" s="212">
        <f>ROUND(J52+M52+P52+S52+V52+Y52+AB52+AE52+AH52+AK52+AN52+AQ52+AT52+AW52+AZ52+BC52+BF52+BI52+BL52+BO52+BR52+BU52+BX52+CA52+CD52+CG52+CJ52+CM52+CP52+CS52+CV52+CY52+DB52+DE52+DH52+DK52+DN52+DQ52+DT52+DW52+DZ52+EC52+EF52+EI52+EL52+EO52+ER52+EU52+EX52+FA52+FD52,0)</f>
        <v>0</v>
      </c>
      <c r="F52" s="440">
        <f t="shared" si="2"/>
        <v>0</v>
      </c>
      <c r="H52" s="213" t="str">
        <f t="shared" si="1"/>
        <v>Yes</v>
      </c>
      <c r="I52" s="421"/>
      <c r="J52" s="419">
        <f>ROUND($F$42*I52,0)</f>
        <v>0</v>
      </c>
      <c r="K52" s="420"/>
      <c r="L52" s="421"/>
      <c r="M52" s="244">
        <f>$F$42*L52</f>
        <v>0</v>
      </c>
      <c r="N52" s="414"/>
      <c r="O52" s="418"/>
      <c r="P52" s="244">
        <f>$F$42*O52</f>
        <v>0</v>
      </c>
      <c r="Q52" s="414"/>
      <c r="R52" s="418"/>
      <c r="S52" s="244">
        <f>$F$42*R52</f>
        <v>0</v>
      </c>
      <c r="T52" s="414"/>
      <c r="U52" s="418"/>
      <c r="V52" s="244">
        <f>$F$42*U52</f>
        <v>0</v>
      </c>
      <c r="W52" s="414"/>
      <c r="X52" s="418"/>
      <c r="Y52" s="244">
        <f>$F$42*X52</f>
        <v>0</v>
      </c>
      <c r="AA52" s="441"/>
      <c r="AB52" s="442">
        <f>$F$42*AA52</f>
        <v>0</v>
      </c>
      <c r="AD52" s="418"/>
      <c r="AE52" s="244">
        <f>$F$42*AD52</f>
        <v>0</v>
      </c>
      <c r="AF52" s="246"/>
      <c r="AG52" s="418"/>
      <c r="AH52" s="244">
        <f>$F$42*AG52</f>
        <v>0</v>
      </c>
      <c r="AJ52" s="418"/>
      <c r="AK52" s="244">
        <f>$F$42*AJ52</f>
        <v>0</v>
      </c>
      <c r="AL52" s="246"/>
      <c r="AM52" s="418"/>
      <c r="AN52" s="244">
        <f>$F$42*AM52</f>
        <v>0</v>
      </c>
      <c r="AP52" s="418"/>
      <c r="AQ52" s="244">
        <f>$F$42*AP52</f>
        <v>0</v>
      </c>
      <c r="AR52" s="246"/>
      <c r="AS52" s="418"/>
      <c r="AT52" s="244">
        <f>$F$42*AS52</f>
        <v>0</v>
      </c>
      <c r="AV52" s="418"/>
      <c r="AW52" s="244">
        <f>$F$42*AV52</f>
        <v>0</v>
      </c>
      <c r="AX52" s="246"/>
      <c r="AY52" s="418"/>
      <c r="AZ52" s="244">
        <f>$F$42*AY52</f>
        <v>0</v>
      </c>
      <c r="BB52" s="418"/>
      <c r="BC52" s="244">
        <f>$F$42*BB52</f>
        <v>0</v>
      </c>
      <c r="BD52" s="246"/>
      <c r="BE52" s="418"/>
      <c r="BF52" s="244">
        <f>$F$42*BE52</f>
        <v>0</v>
      </c>
      <c r="BH52" s="418"/>
      <c r="BI52" s="244">
        <f>$F$42*BH52</f>
        <v>0</v>
      </c>
      <c r="BJ52" s="246"/>
      <c r="BK52" s="418"/>
      <c r="BL52" s="244">
        <f>$F$42*BK52</f>
        <v>0</v>
      </c>
      <c r="BN52" s="418"/>
      <c r="BO52" s="244">
        <f>$F$42*BN52</f>
        <v>0</v>
      </c>
      <c r="BP52" s="246"/>
      <c r="BQ52" s="418"/>
      <c r="BR52" s="244">
        <f>$F$42*BQ52</f>
        <v>0</v>
      </c>
      <c r="BT52" s="418"/>
      <c r="BU52" s="244">
        <f>$F$42*BT52</f>
        <v>0</v>
      </c>
      <c r="BV52" s="246"/>
      <c r="BW52" s="418"/>
      <c r="BX52" s="244">
        <f>$F$42*BW52</f>
        <v>0</v>
      </c>
      <c r="BZ52" s="418"/>
      <c r="CA52" s="244">
        <f>$F$42*BZ52</f>
        <v>0</v>
      </c>
      <c r="CB52" s="246"/>
      <c r="CC52" s="418"/>
      <c r="CD52" s="244">
        <f>$F$42*CC52</f>
        <v>0</v>
      </c>
      <c r="CF52" s="418"/>
      <c r="CG52" s="244">
        <f>$F$42*CF52</f>
        <v>0</v>
      </c>
      <c r="CH52" s="246"/>
      <c r="CI52" s="418"/>
      <c r="CJ52" s="244">
        <f>$F$42*CI52</f>
        <v>0</v>
      </c>
      <c r="CL52" s="418"/>
      <c r="CM52" s="244">
        <f>$F$42*CL52</f>
        <v>0</v>
      </c>
      <c r="CN52" s="246"/>
      <c r="CO52" s="418"/>
      <c r="CP52" s="244">
        <f>$F$42*CO52</f>
        <v>0</v>
      </c>
      <c r="CR52" s="418"/>
      <c r="CS52" s="244">
        <f>$F$42*CR52</f>
        <v>0</v>
      </c>
      <c r="CT52" s="246"/>
      <c r="CU52" s="418"/>
      <c r="CV52" s="244">
        <f>$F$42*CU52</f>
        <v>0</v>
      </c>
      <c r="CX52" s="418"/>
      <c r="CY52" s="244">
        <f>$F$42*CX52</f>
        <v>0</v>
      </c>
      <c r="CZ52" s="246"/>
      <c r="DA52" s="418"/>
      <c r="DB52" s="244">
        <f>$F$42*DA52</f>
        <v>0</v>
      </c>
      <c r="DD52" s="418"/>
      <c r="DE52" s="244">
        <f>$F$42*DD52</f>
        <v>0</v>
      </c>
      <c r="DF52" s="246"/>
      <c r="DG52" s="418"/>
      <c r="DH52" s="244">
        <f>$F$42*DG52</f>
        <v>0</v>
      </c>
      <c r="DJ52" s="418"/>
      <c r="DK52" s="244">
        <f>$F$42*DJ52</f>
        <v>0</v>
      </c>
      <c r="DL52" s="246"/>
      <c r="DM52" s="418"/>
      <c r="DN52" s="244">
        <f>$F$42*DM52</f>
        <v>0</v>
      </c>
      <c r="DP52" s="418"/>
      <c r="DQ52" s="244">
        <f>$F$42*DP52</f>
        <v>0</v>
      </c>
      <c r="DR52" s="246"/>
      <c r="DS52" s="418"/>
      <c r="DT52" s="244">
        <f>$F$42*DS52</f>
        <v>0</v>
      </c>
      <c r="DV52" s="418"/>
      <c r="DW52" s="244">
        <f>$F$42*DV52</f>
        <v>0</v>
      </c>
      <c r="DX52" s="246"/>
      <c r="DY52" s="418"/>
      <c r="DZ52" s="244">
        <f>$F$42*DY52</f>
        <v>0</v>
      </c>
      <c r="EB52" s="418"/>
      <c r="EC52" s="244">
        <f>$F$42*EB52</f>
        <v>0</v>
      </c>
      <c r="ED52" s="246"/>
      <c r="EE52" s="418"/>
      <c r="EF52" s="244">
        <f>$F$42*EE52</f>
        <v>0</v>
      </c>
      <c r="EH52" s="418"/>
      <c r="EI52" s="244">
        <f>$F$42*EH52</f>
        <v>0</v>
      </c>
      <c r="EJ52" s="246"/>
      <c r="EK52" s="418"/>
      <c r="EL52" s="244">
        <f>$F$42*EK52</f>
        <v>0</v>
      </c>
      <c r="EN52" s="418"/>
      <c r="EO52" s="244">
        <f>$F$42*EN52</f>
        <v>0</v>
      </c>
      <c r="EP52" s="246"/>
      <c r="EQ52" s="418"/>
      <c r="ER52" s="244">
        <f>$F$42*EQ52</f>
        <v>0</v>
      </c>
      <c r="ET52" s="418"/>
      <c r="EU52" s="244">
        <f>$F$42*ET52</f>
        <v>0</v>
      </c>
      <c r="EV52" s="246"/>
      <c r="EW52" s="418"/>
      <c r="EX52" s="244">
        <f>$F$42*EW52</f>
        <v>0</v>
      </c>
      <c r="EZ52" s="418"/>
      <c r="FA52" s="244">
        <f>$F$42*EZ52</f>
        <v>0</v>
      </c>
      <c r="FB52" s="246"/>
      <c r="FC52" s="418"/>
      <c r="FD52" s="244">
        <f>$F$42*FC52</f>
        <v>0</v>
      </c>
    </row>
    <row r="53" spans="2:190" ht="11.25" x14ac:dyDescent="0.2">
      <c r="B53" s="243" t="str">
        <f>CONCATENATE(G13,"/",G14)</f>
        <v>/</v>
      </c>
      <c r="D53" s="212">
        <f>G42</f>
        <v>0</v>
      </c>
      <c r="E53" s="212">
        <f>ROUND(J53+M53+P53+S53+V53+Y53+AB53+AE53+AH53+AK53+AN53+AQ53+AT53+AW53+AZ53+BC53+BF53+BI53+BL53+BO53+BR53+BU53+BX53+CA53+CD53+CG53+CJ53+CM53+CP53+CS53+CV53+CY53+DB53+DE53+DH53+DK53+DN53+DQ53+DT53+DW53+DZ53+EC53+EF53+EI53+EL53+EO53+ER53+EU53+EX53+FA53+FD53,0)</f>
        <v>0</v>
      </c>
      <c r="F53" s="440">
        <f t="shared" si="2"/>
        <v>0</v>
      </c>
      <c r="H53" s="213" t="str">
        <f t="shared" si="1"/>
        <v>Yes</v>
      </c>
      <c r="I53" s="421"/>
      <c r="J53" s="419">
        <f>ROUND($G$42*I53,0)</f>
        <v>0</v>
      </c>
      <c r="K53" s="420"/>
      <c r="L53" s="421"/>
      <c r="M53" s="244">
        <f>$G$42*L53</f>
        <v>0</v>
      </c>
      <c r="N53" s="414"/>
      <c r="O53" s="418"/>
      <c r="P53" s="244">
        <f>$G$42*O53</f>
        <v>0</v>
      </c>
      <c r="Q53" s="414"/>
      <c r="R53" s="418"/>
      <c r="S53" s="244">
        <f>$G$42*R53</f>
        <v>0</v>
      </c>
      <c r="T53" s="414"/>
      <c r="U53" s="418"/>
      <c r="V53" s="244">
        <f>$G$42*U53</f>
        <v>0</v>
      </c>
      <c r="W53" s="414"/>
      <c r="X53" s="418"/>
      <c r="Y53" s="244">
        <f>$G$42*X53</f>
        <v>0</v>
      </c>
      <c r="AA53" s="441"/>
      <c r="AB53" s="442">
        <f>$G$42*AA53</f>
        <v>0</v>
      </c>
      <c r="AD53" s="418"/>
      <c r="AE53" s="244">
        <f>$G$42*AD53</f>
        <v>0</v>
      </c>
      <c r="AF53" s="246"/>
      <c r="AG53" s="418"/>
      <c r="AH53" s="244">
        <f>$G$42*AG53</f>
        <v>0</v>
      </c>
      <c r="AJ53" s="418"/>
      <c r="AK53" s="244">
        <f>$G$42*AJ53</f>
        <v>0</v>
      </c>
      <c r="AL53" s="246"/>
      <c r="AM53" s="418"/>
      <c r="AN53" s="244">
        <f>$G$42*AM53</f>
        <v>0</v>
      </c>
      <c r="AP53" s="418"/>
      <c r="AQ53" s="244">
        <f>$G$42*AP53</f>
        <v>0</v>
      </c>
      <c r="AR53" s="246"/>
      <c r="AS53" s="418"/>
      <c r="AT53" s="244">
        <f>$G$42*AS53</f>
        <v>0</v>
      </c>
      <c r="AV53" s="418"/>
      <c r="AW53" s="244">
        <f>$G$42*AV53</f>
        <v>0</v>
      </c>
      <c r="AX53" s="246"/>
      <c r="AY53" s="418"/>
      <c r="AZ53" s="244">
        <f>$G$42*AY53</f>
        <v>0</v>
      </c>
      <c r="BB53" s="418"/>
      <c r="BC53" s="244">
        <f>$G$42*BB53</f>
        <v>0</v>
      </c>
      <c r="BD53" s="246"/>
      <c r="BE53" s="418"/>
      <c r="BF53" s="244">
        <f>$G$42*BE53</f>
        <v>0</v>
      </c>
      <c r="BH53" s="418"/>
      <c r="BI53" s="244">
        <f>$G$42*BH53</f>
        <v>0</v>
      </c>
      <c r="BJ53" s="246"/>
      <c r="BK53" s="418"/>
      <c r="BL53" s="244">
        <f>$G$42*BK53</f>
        <v>0</v>
      </c>
      <c r="BN53" s="418"/>
      <c r="BO53" s="244">
        <f>$G$42*BN53</f>
        <v>0</v>
      </c>
      <c r="BP53" s="246"/>
      <c r="BQ53" s="418"/>
      <c r="BR53" s="244">
        <f>$G$42*BQ53</f>
        <v>0</v>
      </c>
      <c r="BT53" s="418"/>
      <c r="BU53" s="244">
        <f>$G$42*BT53</f>
        <v>0</v>
      </c>
      <c r="BV53" s="246"/>
      <c r="BW53" s="418"/>
      <c r="BX53" s="244">
        <f>$G$42*BW53</f>
        <v>0</v>
      </c>
      <c r="BZ53" s="418"/>
      <c r="CA53" s="244">
        <f>$G$42*BZ53</f>
        <v>0</v>
      </c>
      <c r="CB53" s="246"/>
      <c r="CC53" s="418"/>
      <c r="CD53" s="244">
        <f>$G$42*CC53</f>
        <v>0</v>
      </c>
      <c r="CF53" s="418"/>
      <c r="CG53" s="244">
        <f>$G$42*CF53</f>
        <v>0</v>
      </c>
      <c r="CH53" s="246"/>
      <c r="CI53" s="418"/>
      <c r="CJ53" s="244">
        <f>$G$42*CI53</f>
        <v>0</v>
      </c>
      <c r="CL53" s="418"/>
      <c r="CM53" s="244">
        <f>$G$42*CL53</f>
        <v>0</v>
      </c>
      <c r="CN53" s="246"/>
      <c r="CO53" s="418"/>
      <c r="CP53" s="244">
        <f>$G$42*CO53</f>
        <v>0</v>
      </c>
      <c r="CR53" s="418"/>
      <c r="CS53" s="244">
        <f>$G$42*CR53</f>
        <v>0</v>
      </c>
      <c r="CT53" s="246"/>
      <c r="CU53" s="418"/>
      <c r="CV53" s="244">
        <f>$G$42*CU53</f>
        <v>0</v>
      </c>
      <c r="CX53" s="418"/>
      <c r="CY53" s="244">
        <f>$G$42*CX53</f>
        <v>0</v>
      </c>
      <c r="CZ53" s="246"/>
      <c r="DA53" s="418"/>
      <c r="DB53" s="244">
        <f>$G$42*DA53</f>
        <v>0</v>
      </c>
      <c r="DD53" s="418"/>
      <c r="DE53" s="244">
        <f>$G$42*DD53</f>
        <v>0</v>
      </c>
      <c r="DF53" s="246"/>
      <c r="DG53" s="418"/>
      <c r="DH53" s="244">
        <f>$G$42*DG53</f>
        <v>0</v>
      </c>
      <c r="DJ53" s="418"/>
      <c r="DK53" s="244">
        <f>$G$42*DJ53</f>
        <v>0</v>
      </c>
      <c r="DL53" s="246"/>
      <c r="DM53" s="418"/>
      <c r="DN53" s="244">
        <f>$G$42*DM53</f>
        <v>0</v>
      </c>
      <c r="DP53" s="418"/>
      <c r="DQ53" s="244">
        <f>$G$42*DP53</f>
        <v>0</v>
      </c>
      <c r="DR53" s="246"/>
      <c r="DS53" s="418"/>
      <c r="DT53" s="244">
        <f>$G$42*DS53</f>
        <v>0</v>
      </c>
      <c r="DV53" s="418"/>
      <c r="DW53" s="244">
        <f>$G$42*DV53</f>
        <v>0</v>
      </c>
      <c r="DX53" s="246"/>
      <c r="DY53" s="418"/>
      <c r="DZ53" s="244">
        <f>$G$42*DY53</f>
        <v>0</v>
      </c>
      <c r="EB53" s="418"/>
      <c r="EC53" s="244">
        <f>$G$42*EB53</f>
        <v>0</v>
      </c>
      <c r="ED53" s="246"/>
      <c r="EE53" s="418"/>
      <c r="EF53" s="244">
        <f>$G$42*EE53</f>
        <v>0</v>
      </c>
      <c r="EH53" s="418"/>
      <c r="EI53" s="244">
        <f>$G$42*EH53</f>
        <v>0</v>
      </c>
      <c r="EJ53" s="246"/>
      <c r="EK53" s="418"/>
      <c r="EL53" s="244">
        <f>$G$42*EK53</f>
        <v>0</v>
      </c>
      <c r="EN53" s="418"/>
      <c r="EO53" s="244">
        <f>$G$42*EN53</f>
        <v>0</v>
      </c>
      <c r="EP53" s="246"/>
      <c r="EQ53" s="418"/>
      <c r="ER53" s="244">
        <f>$G$42*EQ53</f>
        <v>0</v>
      </c>
      <c r="ET53" s="418"/>
      <c r="EU53" s="244">
        <f>$G$42*ET53</f>
        <v>0</v>
      </c>
      <c r="EV53" s="246"/>
      <c r="EW53" s="418"/>
      <c r="EX53" s="244">
        <f>$G$42*EW53</f>
        <v>0</v>
      </c>
      <c r="EZ53" s="418"/>
      <c r="FA53" s="244">
        <f>$G$42*EZ53</f>
        <v>0</v>
      </c>
      <c r="FB53" s="246"/>
      <c r="FC53" s="418"/>
      <c r="FD53" s="244">
        <f>$G$42*FC53</f>
        <v>0</v>
      </c>
    </row>
    <row r="54" spans="2:190" ht="11.25" x14ac:dyDescent="0.2">
      <c r="B54" s="243" t="str">
        <f>CONCATENATE(I13,"/",I14)</f>
        <v>/</v>
      </c>
      <c r="D54" s="212">
        <f>I42</f>
        <v>0</v>
      </c>
      <c r="E54" s="212">
        <f>ROUND(J54+M54+P54+S54+V54+Y54+AB54+AE54+AH54+AK54+AN54+AQ54+AT54+AW54+AZ54+BC54+BF54+BI54+BL54+BO54+BR54+BU54+BX54+CA54+CD54+CG54+CJ54+CM54+CP54+CS54+CV54+CY54+DB54+DE54+DH54+DK54+DN54+DQ54+DT54+DW54+DZ54+EC54+EF54+EI54+EL54+EO54+ER54+EU54+EX54+FA54+FD54,0)</f>
        <v>0</v>
      </c>
      <c r="F54" s="440">
        <f t="shared" si="2"/>
        <v>0</v>
      </c>
      <c r="H54" s="213" t="str">
        <f t="shared" si="1"/>
        <v>Yes</v>
      </c>
      <c r="I54" s="421"/>
      <c r="J54" s="419">
        <f>ROUND($I$42*I54,0)</f>
        <v>0</v>
      </c>
      <c r="K54" s="420"/>
      <c r="L54" s="421"/>
      <c r="M54" s="244">
        <f>$I$42*L54</f>
        <v>0</v>
      </c>
      <c r="N54" s="414"/>
      <c r="O54" s="418"/>
      <c r="P54" s="244">
        <f>$I$42*O54</f>
        <v>0</v>
      </c>
      <c r="Q54" s="414"/>
      <c r="R54" s="418"/>
      <c r="S54" s="244">
        <f>$I$42*R54</f>
        <v>0</v>
      </c>
      <c r="T54" s="414"/>
      <c r="U54" s="418"/>
      <c r="V54" s="244">
        <f>$I$42*U54</f>
        <v>0</v>
      </c>
      <c r="W54" s="414"/>
      <c r="X54" s="418"/>
      <c r="Y54" s="244">
        <f>$I$42*X54</f>
        <v>0</v>
      </c>
      <c r="AA54" s="441"/>
      <c r="AB54" s="442">
        <f>$I$42*AA54</f>
        <v>0</v>
      </c>
      <c r="AD54" s="418"/>
      <c r="AE54" s="244">
        <f>$I$42*AD54</f>
        <v>0</v>
      </c>
      <c r="AF54" s="246"/>
      <c r="AG54" s="418"/>
      <c r="AH54" s="244">
        <f>$I$42*AG54</f>
        <v>0</v>
      </c>
      <c r="AJ54" s="418"/>
      <c r="AK54" s="244">
        <f>$I$42*AJ54</f>
        <v>0</v>
      </c>
      <c r="AL54" s="246"/>
      <c r="AM54" s="418"/>
      <c r="AN54" s="244">
        <f>$I$42*AM54</f>
        <v>0</v>
      </c>
      <c r="AP54" s="418"/>
      <c r="AQ54" s="244">
        <f>$I$42*AP54</f>
        <v>0</v>
      </c>
      <c r="AR54" s="246"/>
      <c r="AS54" s="418"/>
      <c r="AT54" s="244">
        <f>$I$42*AS54</f>
        <v>0</v>
      </c>
      <c r="AV54" s="418"/>
      <c r="AW54" s="244">
        <f>$I$42*AV54</f>
        <v>0</v>
      </c>
      <c r="AX54" s="246"/>
      <c r="AY54" s="418"/>
      <c r="AZ54" s="244">
        <f>$I$42*AY54</f>
        <v>0</v>
      </c>
      <c r="BB54" s="418"/>
      <c r="BC54" s="244">
        <f>$I$42*BB54</f>
        <v>0</v>
      </c>
      <c r="BD54" s="246"/>
      <c r="BE54" s="418"/>
      <c r="BF54" s="244">
        <f>$I$42*BE54</f>
        <v>0</v>
      </c>
      <c r="BH54" s="418"/>
      <c r="BI54" s="244">
        <f>$I$42*BH54</f>
        <v>0</v>
      </c>
      <c r="BJ54" s="246"/>
      <c r="BK54" s="418"/>
      <c r="BL54" s="244">
        <f>$I$42*BK54</f>
        <v>0</v>
      </c>
      <c r="BN54" s="418"/>
      <c r="BO54" s="244">
        <f>$I$42*BN54</f>
        <v>0</v>
      </c>
      <c r="BP54" s="246"/>
      <c r="BQ54" s="418"/>
      <c r="BR54" s="244">
        <f>$I$42*BQ54</f>
        <v>0</v>
      </c>
      <c r="BT54" s="418"/>
      <c r="BU54" s="244">
        <f>$I$42*BT54</f>
        <v>0</v>
      </c>
      <c r="BV54" s="246"/>
      <c r="BW54" s="418"/>
      <c r="BX54" s="244">
        <f>$I$42*BW54</f>
        <v>0</v>
      </c>
      <c r="BZ54" s="418"/>
      <c r="CA54" s="244">
        <f>$I$42*BZ54</f>
        <v>0</v>
      </c>
      <c r="CB54" s="246"/>
      <c r="CC54" s="418"/>
      <c r="CD54" s="244">
        <f>$I$42*CC54</f>
        <v>0</v>
      </c>
      <c r="CF54" s="418"/>
      <c r="CG54" s="244">
        <f>$I$42*CF54</f>
        <v>0</v>
      </c>
      <c r="CH54" s="246"/>
      <c r="CI54" s="418"/>
      <c r="CJ54" s="244">
        <f>$I$42*CI54</f>
        <v>0</v>
      </c>
      <c r="CL54" s="418"/>
      <c r="CM54" s="244">
        <f>$I$42*CL54</f>
        <v>0</v>
      </c>
      <c r="CN54" s="246"/>
      <c r="CO54" s="418"/>
      <c r="CP54" s="244">
        <f>$I$42*CO54</f>
        <v>0</v>
      </c>
      <c r="CR54" s="418"/>
      <c r="CS54" s="244">
        <f>$I$42*CR54</f>
        <v>0</v>
      </c>
      <c r="CT54" s="246"/>
      <c r="CU54" s="418"/>
      <c r="CV54" s="244">
        <f>$I$42*CU54</f>
        <v>0</v>
      </c>
      <c r="CX54" s="418"/>
      <c r="CY54" s="244">
        <f>$I$42*CX54</f>
        <v>0</v>
      </c>
      <c r="CZ54" s="246"/>
      <c r="DA54" s="418"/>
      <c r="DB54" s="244">
        <f>$I$42*DA54</f>
        <v>0</v>
      </c>
      <c r="DD54" s="418"/>
      <c r="DE54" s="244">
        <f>$I$42*DD54</f>
        <v>0</v>
      </c>
      <c r="DF54" s="246"/>
      <c r="DG54" s="418"/>
      <c r="DH54" s="244">
        <f>$I$42*DG54</f>
        <v>0</v>
      </c>
      <c r="DJ54" s="418"/>
      <c r="DK54" s="244">
        <f>$I$42*DJ54</f>
        <v>0</v>
      </c>
      <c r="DL54" s="246"/>
      <c r="DM54" s="418"/>
      <c r="DN54" s="244">
        <f>$I$42*DM54</f>
        <v>0</v>
      </c>
      <c r="DP54" s="418"/>
      <c r="DQ54" s="244">
        <f>$I$42*DP54</f>
        <v>0</v>
      </c>
      <c r="DR54" s="246"/>
      <c r="DS54" s="418"/>
      <c r="DT54" s="244">
        <f>$I$42*DS54</f>
        <v>0</v>
      </c>
      <c r="DV54" s="418"/>
      <c r="DW54" s="244">
        <f>$I$42*DV54</f>
        <v>0</v>
      </c>
      <c r="DX54" s="246"/>
      <c r="DY54" s="418"/>
      <c r="DZ54" s="244">
        <f>$I$42*DY54</f>
        <v>0</v>
      </c>
      <c r="EB54" s="418"/>
      <c r="EC54" s="244">
        <f>$I$42*EB54</f>
        <v>0</v>
      </c>
      <c r="ED54" s="246"/>
      <c r="EE54" s="418"/>
      <c r="EF54" s="244">
        <f>$I$42*EE54</f>
        <v>0</v>
      </c>
      <c r="EH54" s="418"/>
      <c r="EI54" s="244">
        <f>$I$42*EH54</f>
        <v>0</v>
      </c>
      <c r="EJ54" s="246"/>
      <c r="EK54" s="418"/>
      <c r="EL54" s="244">
        <f>$I$42*EK54</f>
        <v>0</v>
      </c>
      <c r="EN54" s="418"/>
      <c r="EO54" s="244">
        <f>$I$42*EN54</f>
        <v>0</v>
      </c>
      <c r="EP54" s="246"/>
      <c r="EQ54" s="418"/>
      <c r="ER54" s="244">
        <f>$I$42*EQ54</f>
        <v>0</v>
      </c>
      <c r="ET54" s="418"/>
      <c r="EU54" s="244">
        <f>$I$42*ET54</f>
        <v>0</v>
      </c>
      <c r="EV54" s="246"/>
      <c r="EW54" s="418"/>
      <c r="EX54" s="244">
        <f>$I$42*EW54</f>
        <v>0</v>
      </c>
      <c r="EZ54" s="418"/>
      <c r="FA54" s="244">
        <f>$I$42*EZ54</f>
        <v>0</v>
      </c>
      <c r="FB54" s="246"/>
      <c r="FC54" s="418"/>
      <c r="FD54" s="244">
        <f>$I$42*FC54</f>
        <v>0</v>
      </c>
    </row>
    <row r="55" spans="2:190" ht="11.25" x14ac:dyDescent="0.2">
      <c r="B55" s="243" t="str">
        <f>CONCATENATE(J13,"/",J14)</f>
        <v>/</v>
      </c>
      <c r="D55" s="212">
        <f>J42</f>
        <v>0</v>
      </c>
      <c r="E55" s="212">
        <f t="shared" ref="E55:E62" si="3">ROUND(J55+M55+P55+S55+V55+Y55+AB55+AE55+AH55+AK55+AN55+AQ55+AT55+AW55+AZ55+BC55+BF55+BI55+BL55+BO55+BR55+BU55+BX55+CA55+CD55+CG55+CJ55+CM55+CP55+CS55+CV55+CY55+DB55+DE55+DH55+DK55+DN55+DQ55+DT55+DW55+DZ55+EC55+EF55+EI55+EL55+EO55+ER55+EU55+EX55+FA55+FD55,0)</f>
        <v>0</v>
      </c>
      <c r="F55" s="440">
        <f t="shared" si="2"/>
        <v>0</v>
      </c>
      <c r="H55" s="213" t="str">
        <f t="shared" si="1"/>
        <v>Yes</v>
      </c>
      <c r="I55" s="421"/>
      <c r="J55" s="419">
        <f>ROUND($J$42*I55,0)</f>
        <v>0</v>
      </c>
      <c r="K55" s="420"/>
      <c r="L55" s="421"/>
      <c r="M55" s="244">
        <f>$J$42*L55</f>
        <v>0</v>
      </c>
      <c r="N55" s="414"/>
      <c r="O55" s="418"/>
      <c r="P55" s="244">
        <f>$J$42*O55</f>
        <v>0</v>
      </c>
      <c r="Q55" s="414"/>
      <c r="R55" s="418"/>
      <c r="S55" s="244">
        <f>$J$42*R55</f>
        <v>0</v>
      </c>
      <c r="T55" s="414"/>
      <c r="U55" s="418"/>
      <c r="V55" s="244">
        <f>$J$42*U55</f>
        <v>0</v>
      </c>
      <c r="W55" s="414"/>
      <c r="X55" s="418"/>
      <c r="Y55" s="244">
        <f>$J$42*X55</f>
        <v>0</v>
      </c>
      <c r="AA55" s="441"/>
      <c r="AB55" s="442">
        <f>$J$42*AA55</f>
        <v>0</v>
      </c>
      <c r="AD55" s="418"/>
      <c r="AE55" s="244">
        <f>$J$42*AD55</f>
        <v>0</v>
      </c>
      <c r="AF55" s="246"/>
      <c r="AG55" s="418"/>
      <c r="AH55" s="244">
        <f>$J$42*AG55</f>
        <v>0</v>
      </c>
      <c r="AJ55" s="418"/>
      <c r="AK55" s="244">
        <f>$J$42*AJ55</f>
        <v>0</v>
      </c>
      <c r="AL55" s="246"/>
      <c r="AM55" s="418"/>
      <c r="AN55" s="244">
        <f>$J$42*AM55</f>
        <v>0</v>
      </c>
      <c r="AP55" s="418"/>
      <c r="AQ55" s="244">
        <f>$J$42*AP55</f>
        <v>0</v>
      </c>
      <c r="AR55" s="246"/>
      <c r="AS55" s="418"/>
      <c r="AT55" s="244">
        <f>$J$42*AS55</f>
        <v>0</v>
      </c>
      <c r="AV55" s="418"/>
      <c r="AW55" s="244">
        <f>$J$42*AV55</f>
        <v>0</v>
      </c>
      <c r="AX55" s="246"/>
      <c r="AY55" s="418"/>
      <c r="AZ55" s="244">
        <f>$J$42*AY55</f>
        <v>0</v>
      </c>
      <c r="BB55" s="418"/>
      <c r="BC55" s="244">
        <f>$J$42*BB55</f>
        <v>0</v>
      </c>
      <c r="BD55" s="246"/>
      <c r="BE55" s="418"/>
      <c r="BF55" s="244">
        <f>$J$42*BE55</f>
        <v>0</v>
      </c>
      <c r="BH55" s="418"/>
      <c r="BI55" s="244">
        <f>$J$42*BH55</f>
        <v>0</v>
      </c>
      <c r="BJ55" s="246"/>
      <c r="BK55" s="418"/>
      <c r="BL55" s="244">
        <f>$J$42*BK55</f>
        <v>0</v>
      </c>
      <c r="BN55" s="418"/>
      <c r="BO55" s="244">
        <f>$J$42*BN55</f>
        <v>0</v>
      </c>
      <c r="BP55" s="246"/>
      <c r="BQ55" s="418"/>
      <c r="BR55" s="244">
        <f>$J$42*BQ55</f>
        <v>0</v>
      </c>
      <c r="BT55" s="418"/>
      <c r="BU55" s="244">
        <f>$J$42*BT55</f>
        <v>0</v>
      </c>
      <c r="BV55" s="246"/>
      <c r="BW55" s="418"/>
      <c r="BX55" s="244">
        <f>$J$42*BW55</f>
        <v>0</v>
      </c>
      <c r="BZ55" s="418"/>
      <c r="CA55" s="244">
        <f>$J$42*BZ55</f>
        <v>0</v>
      </c>
      <c r="CB55" s="246"/>
      <c r="CC55" s="418"/>
      <c r="CD55" s="244">
        <f>$J$42*CC55</f>
        <v>0</v>
      </c>
      <c r="CF55" s="418"/>
      <c r="CG55" s="244">
        <f>$J$42*CF55</f>
        <v>0</v>
      </c>
      <c r="CH55" s="246"/>
      <c r="CI55" s="418"/>
      <c r="CJ55" s="244">
        <f>$J$42*CI55</f>
        <v>0</v>
      </c>
      <c r="CL55" s="418"/>
      <c r="CM55" s="244">
        <f>$J$42*CL55</f>
        <v>0</v>
      </c>
      <c r="CN55" s="246"/>
      <c r="CO55" s="418"/>
      <c r="CP55" s="244">
        <f>$J$42*CO55</f>
        <v>0</v>
      </c>
      <c r="CR55" s="418"/>
      <c r="CS55" s="244">
        <f>$J$42*CR55</f>
        <v>0</v>
      </c>
      <c r="CT55" s="246"/>
      <c r="CU55" s="418"/>
      <c r="CV55" s="244">
        <f>$J$42*CU55</f>
        <v>0</v>
      </c>
      <c r="CX55" s="418"/>
      <c r="CY55" s="244">
        <f>$J$42*CX55</f>
        <v>0</v>
      </c>
      <c r="CZ55" s="246"/>
      <c r="DA55" s="418"/>
      <c r="DB55" s="244">
        <f>$J$42*DA55</f>
        <v>0</v>
      </c>
      <c r="DD55" s="418"/>
      <c r="DE55" s="244">
        <f>$J$42*DD55</f>
        <v>0</v>
      </c>
      <c r="DF55" s="246"/>
      <c r="DG55" s="418"/>
      <c r="DH55" s="244">
        <f>$J$42*DG55</f>
        <v>0</v>
      </c>
      <c r="DJ55" s="418"/>
      <c r="DK55" s="244">
        <f>$J$42*DJ55</f>
        <v>0</v>
      </c>
      <c r="DL55" s="246"/>
      <c r="DM55" s="418"/>
      <c r="DN55" s="244">
        <f>$J$42*DM55</f>
        <v>0</v>
      </c>
      <c r="DP55" s="418"/>
      <c r="DQ55" s="244">
        <f>$J$42*DP55</f>
        <v>0</v>
      </c>
      <c r="DR55" s="246"/>
      <c r="DS55" s="418"/>
      <c r="DT55" s="244">
        <f>$J$42*DS55</f>
        <v>0</v>
      </c>
      <c r="DV55" s="418"/>
      <c r="DW55" s="244">
        <f>$J$42*DV55</f>
        <v>0</v>
      </c>
      <c r="DX55" s="246"/>
      <c r="DY55" s="418"/>
      <c r="DZ55" s="244">
        <f>$J$42*DY55</f>
        <v>0</v>
      </c>
      <c r="EB55" s="418"/>
      <c r="EC55" s="244">
        <f>$J$42*EB55</f>
        <v>0</v>
      </c>
      <c r="ED55" s="246"/>
      <c r="EE55" s="418"/>
      <c r="EF55" s="244">
        <f>$J$42*EE55</f>
        <v>0</v>
      </c>
      <c r="EH55" s="418"/>
      <c r="EI55" s="244">
        <f>$J$42*EH55</f>
        <v>0</v>
      </c>
      <c r="EJ55" s="246"/>
      <c r="EK55" s="418"/>
      <c r="EL55" s="244">
        <f>$J$42*EK55</f>
        <v>0</v>
      </c>
      <c r="EN55" s="418"/>
      <c r="EO55" s="244">
        <f>$J$42*EN55</f>
        <v>0</v>
      </c>
      <c r="EP55" s="246"/>
      <c r="EQ55" s="418"/>
      <c r="ER55" s="244">
        <f>$J$42*EQ55</f>
        <v>0</v>
      </c>
      <c r="ET55" s="418"/>
      <c r="EU55" s="244">
        <f>$J$42*ET55</f>
        <v>0</v>
      </c>
      <c r="EV55" s="246"/>
      <c r="EW55" s="418"/>
      <c r="EX55" s="244">
        <f>$J$42*EW55</f>
        <v>0</v>
      </c>
      <c r="EZ55" s="418"/>
      <c r="FA55" s="244">
        <f>$J$42*EZ55</f>
        <v>0</v>
      </c>
      <c r="FB55" s="246"/>
      <c r="FC55" s="418"/>
      <c r="FD55" s="244">
        <f>$J$42*FC55</f>
        <v>0</v>
      </c>
    </row>
    <row r="56" spans="2:190" ht="11.25" x14ac:dyDescent="0.2">
      <c r="B56" s="243" t="str">
        <f>CONCATENATE(L13,"/",L14)</f>
        <v>/</v>
      </c>
      <c r="D56" s="212">
        <f>L42</f>
        <v>0</v>
      </c>
      <c r="E56" s="212">
        <f t="shared" si="3"/>
        <v>0</v>
      </c>
      <c r="F56" s="440">
        <f t="shared" si="2"/>
        <v>0</v>
      </c>
      <c r="H56" s="213" t="str">
        <f t="shared" si="1"/>
        <v>Yes</v>
      </c>
      <c r="I56" s="421"/>
      <c r="J56" s="419">
        <f>ROUND($L$42*I56,0)</f>
        <v>0</v>
      </c>
      <c r="K56" s="420"/>
      <c r="L56" s="421"/>
      <c r="M56" s="244">
        <f>$L$42*L56</f>
        <v>0</v>
      </c>
      <c r="N56" s="414"/>
      <c r="O56" s="418"/>
      <c r="P56" s="244">
        <f>$L$42*O56</f>
        <v>0</v>
      </c>
      <c r="Q56" s="414"/>
      <c r="R56" s="418"/>
      <c r="S56" s="244">
        <f>$L$42*R56</f>
        <v>0</v>
      </c>
      <c r="T56" s="414"/>
      <c r="U56" s="418"/>
      <c r="V56" s="244">
        <f>$L$42*U56</f>
        <v>0</v>
      </c>
      <c r="W56" s="414"/>
      <c r="X56" s="418"/>
      <c r="Y56" s="244">
        <f>$L$42*X56</f>
        <v>0</v>
      </c>
      <c r="AA56" s="441"/>
      <c r="AB56" s="442">
        <f>$L$42*AA56</f>
        <v>0</v>
      </c>
      <c r="AD56" s="418"/>
      <c r="AE56" s="244">
        <f>$L$42*AD56</f>
        <v>0</v>
      </c>
      <c r="AF56" s="246"/>
      <c r="AG56" s="418"/>
      <c r="AH56" s="244">
        <f>$L$42*AG56</f>
        <v>0</v>
      </c>
      <c r="AJ56" s="418"/>
      <c r="AK56" s="244">
        <f>$L$42*AJ56</f>
        <v>0</v>
      </c>
      <c r="AL56" s="246"/>
      <c r="AM56" s="418"/>
      <c r="AN56" s="244">
        <f>$L$42*AM56</f>
        <v>0</v>
      </c>
      <c r="AP56" s="418"/>
      <c r="AQ56" s="244">
        <f>$L$42*AP56</f>
        <v>0</v>
      </c>
      <c r="AR56" s="246"/>
      <c r="AS56" s="418"/>
      <c r="AT56" s="244">
        <f>$L$42*AS56</f>
        <v>0</v>
      </c>
      <c r="AV56" s="418"/>
      <c r="AW56" s="244">
        <f>$L$42*AV56</f>
        <v>0</v>
      </c>
      <c r="AX56" s="246"/>
      <c r="AY56" s="418"/>
      <c r="AZ56" s="244">
        <f>$L$42*AY56</f>
        <v>0</v>
      </c>
      <c r="BB56" s="418"/>
      <c r="BC56" s="244">
        <f>$L$42*BB56</f>
        <v>0</v>
      </c>
      <c r="BD56" s="246"/>
      <c r="BE56" s="418"/>
      <c r="BF56" s="244">
        <f>$L$42*BE56</f>
        <v>0</v>
      </c>
      <c r="BH56" s="418"/>
      <c r="BI56" s="244">
        <f>$L$42*BH56</f>
        <v>0</v>
      </c>
      <c r="BJ56" s="246"/>
      <c r="BK56" s="418"/>
      <c r="BL56" s="244">
        <f>$L$42*BK56</f>
        <v>0</v>
      </c>
      <c r="BN56" s="418"/>
      <c r="BO56" s="244">
        <f>$L$42*BN56</f>
        <v>0</v>
      </c>
      <c r="BP56" s="246"/>
      <c r="BQ56" s="418"/>
      <c r="BR56" s="244">
        <f>$L$42*BQ56</f>
        <v>0</v>
      </c>
      <c r="BT56" s="418"/>
      <c r="BU56" s="244">
        <f>$L$42*BT56</f>
        <v>0</v>
      </c>
      <c r="BV56" s="246"/>
      <c r="BW56" s="418"/>
      <c r="BX56" s="244">
        <f>$L$42*BW56</f>
        <v>0</v>
      </c>
      <c r="BZ56" s="418"/>
      <c r="CA56" s="244">
        <f>$L$42*BZ56</f>
        <v>0</v>
      </c>
      <c r="CB56" s="246"/>
      <c r="CC56" s="418"/>
      <c r="CD56" s="244">
        <f>$L$42*CC56</f>
        <v>0</v>
      </c>
      <c r="CF56" s="418"/>
      <c r="CG56" s="244">
        <f>$L$42*CF56</f>
        <v>0</v>
      </c>
      <c r="CH56" s="246"/>
      <c r="CI56" s="418"/>
      <c r="CJ56" s="244">
        <f>$L$42*CI56</f>
        <v>0</v>
      </c>
      <c r="CL56" s="418"/>
      <c r="CM56" s="244">
        <f>$L$42*CL56</f>
        <v>0</v>
      </c>
      <c r="CN56" s="246"/>
      <c r="CO56" s="418"/>
      <c r="CP56" s="244">
        <f>$L$42*CO56</f>
        <v>0</v>
      </c>
      <c r="CR56" s="418"/>
      <c r="CS56" s="244">
        <f>$L$42*CR56</f>
        <v>0</v>
      </c>
      <c r="CT56" s="246"/>
      <c r="CU56" s="418"/>
      <c r="CV56" s="244">
        <f>$L$42*CU56</f>
        <v>0</v>
      </c>
      <c r="CX56" s="418"/>
      <c r="CY56" s="244">
        <f>$L$42*CX56</f>
        <v>0</v>
      </c>
      <c r="CZ56" s="246"/>
      <c r="DA56" s="418"/>
      <c r="DB56" s="244">
        <f>$L$42*DA56</f>
        <v>0</v>
      </c>
      <c r="DD56" s="418"/>
      <c r="DE56" s="244">
        <f>$L$42*DD56</f>
        <v>0</v>
      </c>
      <c r="DF56" s="246"/>
      <c r="DG56" s="418"/>
      <c r="DH56" s="244">
        <f>$L$42*DG56</f>
        <v>0</v>
      </c>
      <c r="DJ56" s="418"/>
      <c r="DK56" s="244">
        <f>$L$42*DJ56</f>
        <v>0</v>
      </c>
      <c r="DL56" s="246"/>
      <c r="DM56" s="418"/>
      <c r="DN56" s="244">
        <f>$L$42*DM56</f>
        <v>0</v>
      </c>
      <c r="DP56" s="418"/>
      <c r="DQ56" s="244">
        <f>$L$42*DP56</f>
        <v>0</v>
      </c>
      <c r="DR56" s="246"/>
      <c r="DS56" s="418"/>
      <c r="DT56" s="244">
        <f>$L$42*DS56</f>
        <v>0</v>
      </c>
      <c r="DV56" s="418"/>
      <c r="DW56" s="244">
        <f>$L$42*DV56</f>
        <v>0</v>
      </c>
      <c r="DX56" s="246"/>
      <c r="DY56" s="418"/>
      <c r="DZ56" s="244">
        <f>$L$42*DY56</f>
        <v>0</v>
      </c>
      <c r="EB56" s="418"/>
      <c r="EC56" s="244">
        <f>$L$42*EB56</f>
        <v>0</v>
      </c>
      <c r="ED56" s="246"/>
      <c r="EE56" s="418"/>
      <c r="EF56" s="244">
        <f>$L$42*EE56</f>
        <v>0</v>
      </c>
      <c r="EH56" s="418"/>
      <c r="EI56" s="244">
        <f>$L$42*EH56</f>
        <v>0</v>
      </c>
      <c r="EJ56" s="246"/>
      <c r="EK56" s="418"/>
      <c r="EL56" s="244">
        <f>$L$42*EK56</f>
        <v>0</v>
      </c>
      <c r="EN56" s="418"/>
      <c r="EO56" s="244">
        <f>$L$42*EN56</f>
        <v>0</v>
      </c>
      <c r="EP56" s="246"/>
      <c r="EQ56" s="418"/>
      <c r="ER56" s="244">
        <f>$L$42*EQ56</f>
        <v>0</v>
      </c>
      <c r="ET56" s="418"/>
      <c r="EU56" s="244">
        <f>$L$42*ET56</f>
        <v>0</v>
      </c>
      <c r="EV56" s="246"/>
      <c r="EW56" s="418"/>
      <c r="EX56" s="244">
        <f>$L$42*EW56</f>
        <v>0</v>
      </c>
      <c r="EZ56" s="418"/>
      <c r="FA56" s="244">
        <f>$L$42*EZ56</f>
        <v>0</v>
      </c>
      <c r="FB56" s="246"/>
      <c r="FC56" s="418"/>
      <c r="FD56" s="244">
        <f>$L$42*FC56</f>
        <v>0</v>
      </c>
    </row>
    <row r="57" spans="2:190" ht="11.25" x14ac:dyDescent="0.2">
      <c r="B57" s="243" t="str">
        <f>CONCATENATE(M13,"/",M14)</f>
        <v>/</v>
      </c>
      <c r="D57" s="212">
        <f>M42</f>
        <v>0</v>
      </c>
      <c r="E57" s="212">
        <f t="shared" si="3"/>
        <v>0</v>
      </c>
      <c r="F57" s="440">
        <f t="shared" si="2"/>
        <v>0</v>
      </c>
      <c r="H57" s="213" t="str">
        <f t="shared" si="1"/>
        <v>Yes</v>
      </c>
      <c r="I57" s="421"/>
      <c r="J57" s="419">
        <f>ROUND($M$42*I57,0)</f>
        <v>0</v>
      </c>
      <c r="K57" s="420"/>
      <c r="L57" s="421"/>
      <c r="M57" s="244">
        <f>$M$42*L57</f>
        <v>0</v>
      </c>
      <c r="N57" s="414"/>
      <c r="O57" s="418"/>
      <c r="P57" s="244">
        <f>$M$42*O57</f>
        <v>0</v>
      </c>
      <c r="Q57" s="414"/>
      <c r="R57" s="418"/>
      <c r="S57" s="244">
        <f>$M$42*R57</f>
        <v>0</v>
      </c>
      <c r="T57" s="414"/>
      <c r="U57" s="418"/>
      <c r="V57" s="244">
        <f>$M$42*U57</f>
        <v>0</v>
      </c>
      <c r="W57" s="414"/>
      <c r="X57" s="418"/>
      <c r="Y57" s="244">
        <f>$M$42*X57</f>
        <v>0</v>
      </c>
      <c r="AA57" s="441"/>
      <c r="AB57" s="442">
        <f>$M$42*AA57</f>
        <v>0</v>
      </c>
      <c r="AD57" s="418"/>
      <c r="AE57" s="244">
        <f>$M$42*AD57</f>
        <v>0</v>
      </c>
      <c r="AF57" s="246"/>
      <c r="AG57" s="418"/>
      <c r="AH57" s="244">
        <f>$M$42*AG57</f>
        <v>0</v>
      </c>
      <c r="AJ57" s="418"/>
      <c r="AK57" s="244">
        <f>$M$42*AJ57</f>
        <v>0</v>
      </c>
      <c r="AL57" s="246"/>
      <c r="AM57" s="418"/>
      <c r="AN57" s="244">
        <f>$M$42*AM57</f>
        <v>0</v>
      </c>
      <c r="AP57" s="418"/>
      <c r="AQ57" s="244">
        <f>$M$42*AP57</f>
        <v>0</v>
      </c>
      <c r="AR57" s="246"/>
      <c r="AS57" s="418"/>
      <c r="AT57" s="244">
        <f>$M$42*AS57</f>
        <v>0</v>
      </c>
      <c r="AV57" s="418"/>
      <c r="AW57" s="244">
        <f>$M$42*AV57</f>
        <v>0</v>
      </c>
      <c r="AX57" s="246"/>
      <c r="AY57" s="418"/>
      <c r="AZ57" s="244">
        <f>$M$42*AY57</f>
        <v>0</v>
      </c>
      <c r="BB57" s="418"/>
      <c r="BC57" s="244">
        <f>$M$42*BB57</f>
        <v>0</v>
      </c>
      <c r="BD57" s="246"/>
      <c r="BE57" s="418"/>
      <c r="BF57" s="244">
        <f>$M$42*BE57</f>
        <v>0</v>
      </c>
      <c r="BH57" s="418"/>
      <c r="BI57" s="244">
        <f>$M$42*BH57</f>
        <v>0</v>
      </c>
      <c r="BJ57" s="246"/>
      <c r="BK57" s="418"/>
      <c r="BL57" s="244">
        <f>$M$42*BK57</f>
        <v>0</v>
      </c>
      <c r="BN57" s="418"/>
      <c r="BO57" s="244">
        <f>$M$42*BN57</f>
        <v>0</v>
      </c>
      <c r="BP57" s="246"/>
      <c r="BQ57" s="418"/>
      <c r="BR57" s="244">
        <f>$M$42*BQ57</f>
        <v>0</v>
      </c>
      <c r="BT57" s="418"/>
      <c r="BU57" s="244">
        <f>$M$42*BT57</f>
        <v>0</v>
      </c>
      <c r="BV57" s="246"/>
      <c r="BW57" s="418"/>
      <c r="BX57" s="244">
        <f>$M$42*BW57</f>
        <v>0</v>
      </c>
      <c r="BZ57" s="418"/>
      <c r="CA57" s="244">
        <f>$M$42*BZ57</f>
        <v>0</v>
      </c>
      <c r="CB57" s="246"/>
      <c r="CC57" s="418"/>
      <c r="CD57" s="244">
        <f>$M$42*CC57</f>
        <v>0</v>
      </c>
      <c r="CF57" s="418"/>
      <c r="CG57" s="244">
        <f>$M$42*CF57</f>
        <v>0</v>
      </c>
      <c r="CH57" s="246"/>
      <c r="CI57" s="418"/>
      <c r="CJ57" s="244">
        <f>$M$42*CI57</f>
        <v>0</v>
      </c>
      <c r="CL57" s="418"/>
      <c r="CM57" s="244">
        <f>$M$42*CL57</f>
        <v>0</v>
      </c>
      <c r="CN57" s="246"/>
      <c r="CO57" s="418"/>
      <c r="CP57" s="244">
        <f>$M$42*CO57</f>
        <v>0</v>
      </c>
      <c r="CR57" s="418"/>
      <c r="CS57" s="244">
        <f>$M$42*CR57</f>
        <v>0</v>
      </c>
      <c r="CT57" s="246"/>
      <c r="CU57" s="418"/>
      <c r="CV57" s="244">
        <f>$M$42*CU57</f>
        <v>0</v>
      </c>
      <c r="CX57" s="418"/>
      <c r="CY57" s="244">
        <f>$M$42*CX57</f>
        <v>0</v>
      </c>
      <c r="CZ57" s="246"/>
      <c r="DA57" s="418"/>
      <c r="DB57" s="244">
        <f>$M$42*DA57</f>
        <v>0</v>
      </c>
      <c r="DD57" s="418"/>
      <c r="DE57" s="244">
        <f>$M$42*DD57</f>
        <v>0</v>
      </c>
      <c r="DF57" s="246"/>
      <c r="DG57" s="418"/>
      <c r="DH57" s="244">
        <f>$M$42*DG57</f>
        <v>0</v>
      </c>
      <c r="DJ57" s="418"/>
      <c r="DK57" s="244">
        <f>$M$42*DJ57</f>
        <v>0</v>
      </c>
      <c r="DL57" s="246"/>
      <c r="DM57" s="418"/>
      <c r="DN57" s="244">
        <f>$M$42*DM57</f>
        <v>0</v>
      </c>
      <c r="DP57" s="418"/>
      <c r="DQ57" s="244">
        <f>$M$42*DP57</f>
        <v>0</v>
      </c>
      <c r="DR57" s="246"/>
      <c r="DS57" s="418"/>
      <c r="DT57" s="244">
        <f>$M$42*DS57</f>
        <v>0</v>
      </c>
      <c r="DV57" s="418"/>
      <c r="DW57" s="244">
        <f>$M$42*DV57</f>
        <v>0</v>
      </c>
      <c r="DX57" s="246"/>
      <c r="DY57" s="418"/>
      <c r="DZ57" s="244">
        <f>$M$42*DY57</f>
        <v>0</v>
      </c>
      <c r="EB57" s="418"/>
      <c r="EC57" s="244">
        <f>$M$42*EB57</f>
        <v>0</v>
      </c>
      <c r="ED57" s="246"/>
      <c r="EE57" s="418"/>
      <c r="EF57" s="244">
        <f>$M$42*EE57</f>
        <v>0</v>
      </c>
      <c r="EH57" s="418"/>
      <c r="EI57" s="244">
        <f>$M$42*EH57</f>
        <v>0</v>
      </c>
      <c r="EJ57" s="246"/>
      <c r="EK57" s="418"/>
      <c r="EL57" s="244">
        <f>$M$42*EK57</f>
        <v>0</v>
      </c>
      <c r="EN57" s="418"/>
      <c r="EO57" s="244">
        <f>$M$42*EN57</f>
        <v>0</v>
      </c>
      <c r="EP57" s="246"/>
      <c r="EQ57" s="418"/>
      <c r="ER57" s="244">
        <f>$M$42*EQ57</f>
        <v>0</v>
      </c>
      <c r="ET57" s="418"/>
      <c r="EU57" s="244">
        <f>$M$42*ET57</f>
        <v>0</v>
      </c>
      <c r="EV57" s="246"/>
      <c r="EW57" s="418"/>
      <c r="EX57" s="244">
        <f>$M$42*EW57</f>
        <v>0</v>
      </c>
      <c r="EZ57" s="418"/>
      <c r="FA57" s="244">
        <f>$M$42*EZ57</f>
        <v>0</v>
      </c>
      <c r="FB57" s="246"/>
      <c r="FC57" s="418"/>
      <c r="FD57" s="244">
        <f>$M$42*FC57</f>
        <v>0</v>
      </c>
    </row>
    <row r="58" spans="2:190" ht="11.25" x14ac:dyDescent="0.2">
      <c r="B58" s="243" t="str">
        <f>CONCATENATE(O13,"/",O14)</f>
        <v>/</v>
      </c>
      <c r="D58" s="212">
        <f>O42</f>
        <v>0</v>
      </c>
      <c r="E58" s="212">
        <f t="shared" si="3"/>
        <v>0</v>
      </c>
      <c r="F58" s="440">
        <f t="shared" si="2"/>
        <v>0</v>
      </c>
      <c r="H58" s="213" t="str">
        <f t="shared" si="1"/>
        <v>Yes</v>
      </c>
      <c r="I58" s="421"/>
      <c r="J58" s="419">
        <f>ROUND($O$42*I58,0)</f>
        <v>0</v>
      </c>
      <c r="K58" s="420"/>
      <c r="L58" s="421"/>
      <c r="M58" s="244">
        <f>$O$42*L58</f>
        <v>0</v>
      </c>
      <c r="N58" s="414"/>
      <c r="O58" s="418"/>
      <c r="P58" s="244">
        <f>$O$42*O58</f>
        <v>0</v>
      </c>
      <c r="Q58" s="414"/>
      <c r="R58" s="418"/>
      <c r="S58" s="244">
        <f>$O$42*R58</f>
        <v>0</v>
      </c>
      <c r="T58" s="414"/>
      <c r="U58" s="418"/>
      <c r="V58" s="244">
        <f>$O$42*U58</f>
        <v>0</v>
      </c>
      <c r="W58" s="414"/>
      <c r="X58" s="418"/>
      <c r="Y58" s="244">
        <f>$O$42*X58</f>
        <v>0</v>
      </c>
      <c r="AA58" s="441"/>
      <c r="AB58" s="442">
        <f>$O$42*AA58</f>
        <v>0</v>
      </c>
      <c r="AD58" s="418"/>
      <c r="AE58" s="244">
        <f>$O$42*AD58</f>
        <v>0</v>
      </c>
      <c r="AF58" s="246"/>
      <c r="AG58" s="418"/>
      <c r="AH58" s="244">
        <f>$O$42*AG58</f>
        <v>0</v>
      </c>
      <c r="AJ58" s="418"/>
      <c r="AK58" s="244">
        <f>$O$42*AJ58</f>
        <v>0</v>
      </c>
      <c r="AL58" s="246"/>
      <c r="AM58" s="418"/>
      <c r="AN58" s="244">
        <f>$O$42*AM58</f>
        <v>0</v>
      </c>
      <c r="AP58" s="418"/>
      <c r="AQ58" s="244">
        <f>$O$42*AP58</f>
        <v>0</v>
      </c>
      <c r="AR58" s="246"/>
      <c r="AS58" s="418"/>
      <c r="AT58" s="244">
        <f>$O$42*AS58</f>
        <v>0</v>
      </c>
      <c r="AV58" s="418"/>
      <c r="AW58" s="244">
        <f>$O$42*AV58</f>
        <v>0</v>
      </c>
      <c r="AX58" s="246"/>
      <c r="AY58" s="418"/>
      <c r="AZ58" s="244">
        <f>$O$42*AY58</f>
        <v>0</v>
      </c>
      <c r="BB58" s="418"/>
      <c r="BC58" s="244">
        <f>$O$42*BB58</f>
        <v>0</v>
      </c>
      <c r="BD58" s="246"/>
      <c r="BE58" s="418"/>
      <c r="BF58" s="244">
        <f>$O$42*BE58</f>
        <v>0</v>
      </c>
      <c r="BH58" s="418"/>
      <c r="BI58" s="244">
        <f>$O$42*BH58</f>
        <v>0</v>
      </c>
      <c r="BJ58" s="246"/>
      <c r="BK58" s="418"/>
      <c r="BL58" s="244">
        <f>$O$42*BK58</f>
        <v>0</v>
      </c>
      <c r="BN58" s="418"/>
      <c r="BO58" s="244">
        <f>$O$42*BN58</f>
        <v>0</v>
      </c>
      <c r="BP58" s="246"/>
      <c r="BQ58" s="418"/>
      <c r="BR58" s="244">
        <f>$O$42*BQ58</f>
        <v>0</v>
      </c>
      <c r="BT58" s="418"/>
      <c r="BU58" s="244">
        <f>$O$42*BT58</f>
        <v>0</v>
      </c>
      <c r="BV58" s="246"/>
      <c r="BW58" s="418"/>
      <c r="BX58" s="244">
        <f>$O$42*BW58</f>
        <v>0</v>
      </c>
      <c r="BZ58" s="418"/>
      <c r="CA58" s="244">
        <f>$O$42*BZ58</f>
        <v>0</v>
      </c>
      <c r="CB58" s="246"/>
      <c r="CC58" s="418"/>
      <c r="CD58" s="244">
        <f>$O$42*CC58</f>
        <v>0</v>
      </c>
      <c r="CF58" s="418"/>
      <c r="CG58" s="244">
        <f>$O$42*CF58</f>
        <v>0</v>
      </c>
      <c r="CH58" s="246"/>
      <c r="CI58" s="418"/>
      <c r="CJ58" s="244">
        <f>$O$42*CI58</f>
        <v>0</v>
      </c>
      <c r="CL58" s="418"/>
      <c r="CM58" s="244">
        <f>$O$42*CL58</f>
        <v>0</v>
      </c>
      <c r="CN58" s="246"/>
      <c r="CO58" s="418"/>
      <c r="CP58" s="244">
        <f>$O$42*CO58</f>
        <v>0</v>
      </c>
      <c r="CR58" s="418"/>
      <c r="CS58" s="244">
        <f>$O$42*CR58</f>
        <v>0</v>
      </c>
      <c r="CT58" s="246"/>
      <c r="CU58" s="418"/>
      <c r="CV58" s="244">
        <f>$O$42*CU58</f>
        <v>0</v>
      </c>
      <c r="CX58" s="418"/>
      <c r="CY58" s="244">
        <f>$O$42*CX58</f>
        <v>0</v>
      </c>
      <c r="CZ58" s="246"/>
      <c r="DA58" s="418"/>
      <c r="DB58" s="244">
        <f>$O$42*DA58</f>
        <v>0</v>
      </c>
      <c r="DD58" s="418"/>
      <c r="DE58" s="244">
        <f>$O$42*DD58</f>
        <v>0</v>
      </c>
      <c r="DF58" s="246"/>
      <c r="DG58" s="418"/>
      <c r="DH58" s="244">
        <f>$O$42*DG58</f>
        <v>0</v>
      </c>
      <c r="DJ58" s="418"/>
      <c r="DK58" s="244">
        <f>$O$42*DJ58</f>
        <v>0</v>
      </c>
      <c r="DL58" s="246"/>
      <c r="DM58" s="418"/>
      <c r="DN58" s="244">
        <f>$O$42*DM58</f>
        <v>0</v>
      </c>
      <c r="DP58" s="418"/>
      <c r="DQ58" s="244">
        <f>$O$42*DP58</f>
        <v>0</v>
      </c>
      <c r="DR58" s="246"/>
      <c r="DS58" s="418"/>
      <c r="DT58" s="244">
        <f>$O$42*DS58</f>
        <v>0</v>
      </c>
      <c r="DV58" s="418"/>
      <c r="DW58" s="244">
        <f>$O$42*DV58</f>
        <v>0</v>
      </c>
      <c r="DX58" s="246"/>
      <c r="DY58" s="418"/>
      <c r="DZ58" s="244">
        <f>$O$42*DY58</f>
        <v>0</v>
      </c>
      <c r="EB58" s="418"/>
      <c r="EC58" s="244">
        <f>$O$42*EB58</f>
        <v>0</v>
      </c>
      <c r="ED58" s="246"/>
      <c r="EE58" s="418"/>
      <c r="EF58" s="244">
        <f>$O$42*EE58</f>
        <v>0</v>
      </c>
      <c r="EH58" s="418"/>
      <c r="EI58" s="244">
        <f>$O$42*EH58</f>
        <v>0</v>
      </c>
      <c r="EJ58" s="246"/>
      <c r="EK58" s="418"/>
      <c r="EL58" s="244">
        <f>$O$42*EK58</f>
        <v>0</v>
      </c>
      <c r="EN58" s="418"/>
      <c r="EO58" s="244">
        <f>$O$42*EN58</f>
        <v>0</v>
      </c>
      <c r="EP58" s="246"/>
      <c r="EQ58" s="418"/>
      <c r="ER58" s="244">
        <f>$O$42*EQ58</f>
        <v>0</v>
      </c>
      <c r="ET58" s="418"/>
      <c r="EU58" s="244">
        <f>$O$42*ET58</f>
        <v>0</v>
      </c>
      <c r="EV58" s="246"/>
      <c r="EW58" s="418"/>
      <c r="EX58" s="244">
        <f>$O$42*EW58</f>
        <v>0</v>
      </c>
      <c r="EZ58" s="418"/>
      <c r="FA58" s="244">
        <f>$O$42*EZ58</f>
        <v>0</v>
      </c>
      <c r="FB58" s="246"/>
      <c r="FC58" s="418"/>
      <c r="FD58" s="244">
        <f>$O$42*FC58</f>
        <v>0</v>
      </c>
    </row>
    <row r="59" spans="2:190" ht="11.25" x14ac:dyDescent="0.2">
      <c r="B59" s="243" t="str">
        <f>CONCATENATE(P13,"/",P14)</f>
        <v>/</v>
      </c>
      <c r="D59" s="212">
        <f>P42</f>
        <v>0</v>
      </c>
      <c r="E59" s="212">
        <f t="shared" si="3"/>
        <v>0</v>
      </c>
      <c r="F59" s="440">
        <f t="shared" si="2"/>
        <v>0</v>
      </c>
      <c r="H59" s="213" t="str">
        <f t="shared" si="1"/>
        <v>Yes</v>
      </c>
      <c r="I59" s="421"/>
      <c r="J59" s="419">
        <f>ROUND($P$42*I59,0)</f>
        <v>0</v>
      </c>
      <c r="K59" s="420"/>
      <c r="L59" s="421"/>
      <c r="M59" s="244">
        <f>$P$42*L59</f>
        <v>0</v>
      </c>
      <c r="N59" s="414"/>
      <c r="O59" s="418"/>
      <c r="P59" s="244">
        <f>$P$42*O59</f>
        <v>0</v>
      </c>
      <c r="Q59" s="414"/>
      <c r="R59" s="418"/>
      <c r="S59" s="244">
        <f>$P$42*R59</f>
        <v>0</v>
      </c>
      <c r="T59" s="414"/>
      <c r="U59" s="418"/>
      <c r="V59" s="244">
        <f>$P$42*U59</f>
        <v>0</v>
      </c>
      <c r="W59" s="414"/>
      <c r="X59" s="418"/>
      <c r="Y59" s="244">
        <f>$P$42*X59</f>
        <v>0</v>
      </c>
      <c r="AA59" s="441"/>
      <c r="AB59" s="442">
        <f>$P$42*AA59</f>
        <v>0</v>
      </c>
      <c r="AD59" s="418"/>
      <c r="AE59" s="244">
        <f>$P$42*AD59</f>
        <v>0</v>
      </c>
      <c r="AF59" s="246"/>
      <c r="AG59" s="418"/>
      <c r="AH59" s="244">
        <f>$P$42*AG59</f>
        <v>0</v>
      </c>
      <c r="AJ59" s="418"/>
      <c r="AK59" s="244">
        <f>$P$42*AJ59</f>
        <v>0</v>
      </c>
      <c r="AL59" s="246"/>
      <c r="AM59" s="418"/>
      <c r="AN59" s="244">
        <f>$P$42*AM59</f>
        <v>0</v>
      </c>
      <c r="AP59" s="418"/>
      <c r="AQ59" s="244">
        <f>$P$42*AP59</f>
        <v>0</v>
      </c>
      <c r="AR59" s="246"/>
      <c r="AS59" s="418"/>
      <c r="AT59" s="244">
        <f>$P$42*AS59</f>
        <v>0</v>
      </c>
      <c r="AV59" s="418"/>
      <c r="AW59" s="244">
        <f>$P$42*AV59</f>
        <v>0</v>
      </c>
      <c r="AX59" s="246"/>
      <c r="AY59" s="418"/>
      <c r="AZ59" s="244">
        <f>$P$42*AY59</f>
        <v>0</v>
      </c>
      <c r="BB59" s="418"/>
      <c r="BC59" s="244">
        <f>$P$42*BB59</f>
        <v>0</v>
      </c>
      <c r="BD59" s="246"/>
      <c r="BE59" s="418"/>
      <c r="BF59" s="244">
        <f>$P$42*BE59</f>
        <v>0</v>
      </c>
      <c r="BH59" s="418"/>
      <c r="BI59" s="244">
        <f>$P$42*BH59</f>
        <v>0</v>
      </c>
      <c r="BJ59" s="246"/>
      <c r="BK59" s="418"/>
      <c r="BL59" s="244">
        <f>$P$42*BK59</f>
        <v>0</v>
      </c>
      <c r="BN59" s="418"/>
      <c r="BO59" s="244">
        <f>$P$42*BN59</f>
        <v>0</v>
      </c>
      <c r="BP59" s="246"/>
      <c r="BQ59" s="418"/>
      <c r="BR59" s="244">
        <f>$P$42*BQ59</f>
        <v>0</v>
      </c>
      <c r="BT59" s="418"/>
      <c r="BU59" s="244">
        <f>$P$42*BT59</f>
        <v>0</v>
      </c>
      <c r="BV59" s="246"/>
      <c r="BW59" s="418"/>
      <c r="BX59" s="244">
        <f>$P$42*BW59</f>
        <v>0</v>
      </c>
      <c r="BZ59" s="418"/>
      <c r="CA59" s="244">
        <f>$P$42*BZ59</f>
        <v>0</v>
      </c>
      <c r="CB59" s="246"/>
      <c r="CC59" s="418"/>
      <c r="CD59" s="244">
        <f>$P$42*CC59</f>
        <v>0</v>
      </c>
      <c r="CF59" s="418"/>
      <c r="CG59" s="244">
        <f>$P$42*CF59</f>
        <v>0</v>
      </c>
      <c r="CH59" s="246"/>
      <c r="CI59" s="418"/>
      <c r="CJ59" s="244">
        <f>$P$42*CI59</f>
        <v>0</v>
      </c>
      <c r="CL59" s="418"/>
      <c r="CM59" s="244">
        <f>$P$42*CL59</f>
        <v>0</v>
      </c>
      <c r="CN59" s="246"/>
      <c r="CO59" s="418"/>
      <c r="CP59" s="244">
        <f>$P$42*CO59</f>
        <v>0</v>
      </c>
      <c r="CR59" s="418"/>
      <c r="CS59" s="244">
        <f>$P$42*CR59</f>
        <v>0</v>
      </c>
      <c r="CT59" s="246"/>
      <c r="CU59" s="418"/>
      <c r="CV59" s="244">
        <f>$P$42*CU59</f>
        <v>0</v>
      </c>
      <c r="CX59" s="418"/>
      <c r="CY59" s="244">
        <f>$P$42*CX59</f>
        <v>0</v>
      </c>
      <c r="CZ59" s="246"/>
      <c r="DA59" s="418"/>
      <c r="DB59" s="244">
        <f>$P$42*DA59</f>
        <v>0</v>
      </c>
      <c r="DD59" s="418"/>
      <c r="DE59" s="244">
        <f>$P$42*DD59</f>
        <v>0</v>
      </c>
      <c r="DF59" s="246"/>
      <c r="DG59" s="418"/>
      <c r="DH59" s="244">
        <f>$P$42*DG59</f>
        <v>0</v>
      </c>
      <c r="DJ59" s="418"/>
      <c r="DK59" s="244">
        <f>$P$42*DJ59</f>
        <v>0</v>
      </c>
      <c r="DL59" s="246"/>
      <c r="DM59" s="418"/>
      <c r="DN59" s="244">
        <f>$P$42*DM59</f>
        <v>0</v>
      </c>
      <c r="DP59" s="418"/>
      <c r="DQ59" s="244">
        <f>$P$42*DP59</f>
        <v>0</v>
      </c>
      <c r="DR59" s="246"/>
      <c r="DS59" s="418"/>
      <c r="DT59" s="244">
        <f>$P$42*DS59</f>
        <v>0</v>
      </c>
      <c r="DV59" s="418"/>
      <c r="DW59" s="244">
        <f>$P$42*DV59</f>
        <v>0</v>
      </c>
      <c r="DX59" s="246"/>
      <c r="DY59" s="418"/>
      <c r="DZ59" s="244">
        <f>$P$42*DY59</f>
        <v>0</v>
      </c>
      <c r="EB59" s="418"/>
      <c r="EC59" s="244">
        <f>$P$42*EB59</f>
        <v>0</v>
      </c>
      <c r="ED59" s="246"/>
      <c r="EE59" s="418"/>
      <c r="EF59" s="244">
        <f>$P$42*EE59</f>
        <v>0</v>
      </c>
      <c r="EH59" s="418"/>
      <c r="EI59" s="244">
        <f>$P$42*EH59</f>
        <v>0</v>
      </c>
      <c r="EJ59" s="246"/>
      <c r="EK59" s="418"/>
      <c r="EL59" s="244">
        <f>$P$42*EK59</f>
        <v>0</v>
      </c>
      <c r="EN59" s="418"/>
      <c r="EO59" s="244">
        <f>$P$42*EN59</f>
        <v>0</v>
      </c>
      <c r="EP59" s="246"/>
      <c r="EQ59" s="418"/>
      <c r="ER59" s="244">
        <f>$P$42*EQ59</f>
        <v>0</v>
      </c>
      <c r="ET59" s="418"/>
      <c r="EU59" s="244">
        <f>$P$42*ET59</f>
        <v>0</v>
      </c>
      <c r="EV59" s="246"/>
      <c r="EW59" s="418"/>
      <c r="EX59" s="244">
        <f>$P$42*EW59</f>
        <v>0</v>
      </c>
      <c r="EZ59" s="418"/>
      <c r="FA59" s="244">
        <f>$P$42*EZ59</f>
        <v>0</v>
      </c>
      <c r="FB59" s="246"/>
      <c r="FC59" s="418"/>
      <c r="FD59" s="244">
        <f>$P$42*FC59</f>
        <v>0</v>
      </c>
    </row>
    <row r="60" spans="2:190" ht="11.25" x14ac:dyDescent="0.2">
      <c r="B60" s="243" t="str">
        <f>CONCATENATE(R13,"/",R14)</f>
        <v>/</v>
      </c>
      <c r="D60" s="212">
        <f>R42</f>
        <v>0</v>
      </c>
      <c r="E60" s="212">
        <f t="shared" si="3"/>
        <v>0</v>
      </c>
      <c r="F60" s="440">
        <f t="shared" si="2"/>
        <v>0</v>
      </c>
      <c r="H60" s="213" t="str">
        <f t="shared" si="1"/>
        <v>Yes</v>
      </c>
      <c r="I60" s="421"/>
      <c r="J60" s="419">
        <f>ROUND($R$42*I60,0)</f>
        <v>0</v>
      </c>
      <c r="K60" s="420"/>
      <c r="L60" s="421"/>
      <c r="M60" s="244">
        <f>$R$42*L60</f>
        <v>0</v>
      </c>
      <c r="N60" s="414"/>
      <c r="O60" s="418"/>
      <c r="P60" s="244">
        <f>$R$42*O60</f>
        <v>0</v>
      </c>
      <c r="Q60" s="414"/>
      <c r="R60" s="418"/>
      <c r="S60" s="244">
        <f>$R$42*R60</f>
        <v>0</v>
      </c>
      <c r="T60" s="414"/>
      <c r="U60" s="418"/>
      <c r="V60" s="244">
        <f>$R$42*U60</f>
        <v>0</v>
      </c>
      <c r="W60" s="414"/>
      <c r="X60" s="418"/>
      <c r="Y60" s="244">
        <f>$R$42*X60</f>
        <v>0</v>
      </c>
      <c r="AA60" s="441"/>
      <c r="AB60" s="442">
        <f>$R$42*AA60</f>
        <v>0</v>
      </c>
      <c r="AD60" s="418"/>
      <c r="AE60" s="244">
        <f>$R$42*AD60</f>
        <v>0</v>
      </c>
      <c r="AF60" s="246"/>
      <c r="AG60" s="418"/>
      <c r="AH60" s="244">
        <f>$R$42*AG60</f>
        <v>0</v>
      </c>
      <c r="AJ60" s="418"/>
      <c r="AK60" s="244">
        <f>$R$42*AJ60</f>
        <v>0</v>
      </c>
      <c r="AL60" s="246"/>
      <c r="AM60" s="418"/>
      <c r="AN60" s="244">
        <f>$R$42*AM60</f>
        <v>0</v>
      </c>
      <c r="AP60" s="418"/>
      <c r="AQ60" s="244">
        <f>$R$42*AP60</f>
        <v>0</v>
      </c>
      <c r="AR60" s="246"/>
      <c r="AS60" s="418"/>
      <c r="AT60" s="244">
        <f>$R$42*AS60</f>
        <v>0</v>
      </c>
      <c r="AV60" s="418"/>
      <c r="AW60" s="244">
        <f>$R$42*AV60</f>
        <v>0</v>
      </c>
      <c r="AX60" s="246"/>
      <c r="AY60" s="418"/>
      <c r="AZ60" s="244">
        <f>$R$42*AY60</f>
        <v>0</v>
      </c>
      <c r="BB60" s="418"/>
      <c r="BC60" s="244">
        <f>$R$42*BB60</f>
        <v>0</v>
      </c>
      <c r="BD60" s="246"/>
      <c r="BE60" s="418"/>
      <c r="BF60" s="244">
        <f>$R$42*BE60</f>
        <v>0</v>
      </c>
      <c r="BH60" s="418"/>
      <c r="BI60" s="244">
        <f>$R$42*BH60</f>
        <v>0</v>
      </c>
      <c r="BJ60" s="246"/>
      <c r="BK60" s="418"/>
      <c r="BL60" s="244">
        <f>$R$42*BK60</f>
        <v>0</v>
      </c>
      <c r="BN60" s="418"/>
      <c r="BO60" s="244">
        <f>$R$42*BN60</f>
        <v>0</v>
      </c>
      <c r="BP60" s="246"/>
      <c r="BQ60" s="418"/>
      <c r="BR60" s="244">
        <f>$R$42*BQ60</f>
        <v>0</v>
      </c>
      <c r="BT60" s="418"/>
      <c r="BU60" s="244">
        <f>$R$42*BT60</f>
        <v>0</v>
      </c>
      <c r="BV60" s="246"/>
      <c r="BW60" s="418"/>
      <c r="BX60" s="244">
        <f>$R$42*BW60</f>
        <v>0</v>
      </c>
      <c r="BZ60" s="418"/>
      <c r="CA60" s="244">
        <f>$R$42*BZ60</f>
        <v>0</v>
      </c>
      <c r="CB60" s="246"/>
      <c r="CC60" s="418"/>
      <c r="CD60" s="244">
        <f>$R$42*CC60</f>
        <v>0</v>
      </c>
      <c r="CF60" s="418"/>
      <c r="CG60" s="244">
        <f>$R$42*CF60</f>
        <v>0</v>
      </c>
      <c r="CH60" s="246"/>
      <c r="CI60" s="418"/>
      <c r="CJ60" s="244">
        <f>$R$42*CI60</f>
        <v>0</v>
      </c>
      <c r="CL60" s="418"/>
      <c r="CM60" s="244">
        <f>$R$42*CL60</f>
        <v>0</v>
      </c>
      <c r="CN60" s="246"/>
      <c r="CO60" s="418"/>
      <c r="CP60" s="244">
        <f>$R$42*CO60</f>
        <v>0</v>
      </c>
      <c r="CR60" s="418"/>
      <c r="CS60" s="244">
        <f>$R$42*CR60</f>
        <v>0</v>
      </c>
      <c r="CT60" s="246"/>
      <c r="CU60" s="418"/>
      <c r="CV60" s="244">
        <f>$R$42*CU60</f>
        <v>0</v>
      </c>
      <c r="CX60" s="418"/>
      <c r="CY60" s="244">
        <f>$R$42*CX60</f>
        <v>0</v>
      </c>
      <c r="CZ60" s="246"/>
      <c r="DA60" s="418"/>
      <c r="DB60" s="244">
        <f>$R$42*DA60</f>
        <v>0</v>
      </c>
      <c r="DD60" s="418"/>
      <c r="DE60" s="244">
        <f>$R$42*DD60</f>
        <v>0</v>
      </c>
      <c r="DF60" s="246"/>
      <c r="DG60" s="418"/>
      <c r="DH60" s="244">
        <f>$R$42*DG60</f>
        <v>0</v>
      </c>
      <c r="DJ60" s="418"/>
      <c r="DK60" s="244">
        <f>$R$42*DJ60</f>
        <v>0</v>
      </c>
      <c r="DL60" s="246"/>
      <c r="DM60" s="418"/>
      <c r="DN60" s="244">
        <f>$R$42*DM60</f>
        <v>0</v>
      </c>
      <c r="DP60" s="418"/>
      <c r="DQ60" s="244">
        <f>$R$42*DP60</f>
        <v>0</v>
      </c>
      <c r="DR60" s="246"/>
      <c r="DS60" s="418"/>
      <c r="DT60" s="244">
        <f>$R$42*DS60</f>
        <v>0</v>
      </c>
      <c r="DV60" s="418"/>
      <c r="DW60" s="244">
        <f>$R$42*DV60</f>
        <v>0</v>
      </c>
      <c r="DX60" s="246"/>
      <c r="DY60" s="418"/>
      <c r="DZ60" s="244">
        <f>$R$42*DY60</f>
        <v>0</v>
      </c>
      <c r="EB60" s="418"/>
      <c r="EC60" s="244">
        <f>$R$42*EB60</f>
        <v>0</v>
      </c>
      <c r="ED60" s="246"/>
      <c r="EE60" s="418"/>
      <c r="EF60" s="244">
        <f>$R$42*EE60</f>
        <v>0</v>
      </c>
      <c r="EH60" s="418"/>
      <c r="EI60" s="244">
        <f>$R$42*EH60</f>
        <v>0</v>
      </c>
      <c r="EJ60" s="246"/>
      <c r="EK60" s="418"/>
      <c r="EL60" s="244">
        <f>$R$42*EK60</f>
        <v>0</v>
      </c>
      <c r="EN60" s="418"/>
      <c r="EO60" s="244">
        <f>$R$42*EN60</f>
        <v>0</v>
      </c>
      <c r="EP60" s="246"/>
      <c r="EQ60" s="418"/>
      <c r="ER60" s="244">
        <f>$R$42*EQ60</f>
        <v>0</v>
      </c>
      <c r="ET60" s="418"/>
      <c r="EU60" s="244">
        <f>$R$42*ET60</f>
        <v>0</v>
      </c>
      <c r="EV60" s="246"/>
      <c r="EW60" s="418"/>
      <c r="EX60" s="244">
        <f>$R$42*EW60</f>
        <v>0</v>
      </c>
      <c r="EZ60" s="418"/>
      <c r="FA60" s="244">
        <f>$R$42*EZ60</f>
        <v>0</v>
      </c>
      <c r="FB60" s="246"/>
      <c r="FC60" s="418"/>
      <c r="FD60" s="244">
        <f>$R$42*FC60</f>
        <v>0</v>
      </c>
    </row>
    <row r="61" spans="2:190" ht="11.25" x14ac:dyDescent="0.2">
      <c r="B61" s="243" t="str">
        <f>CONCATENATE(S13,"/",S14)</f>
        <v>/</v>
      </c>
      <c r="D61" s="212">
        <f>S42</f>
        <v>0</v>
      </c>
      <c r="E61" s="212">
        <f t="shared" si="3"/>
        <v>0</v>
      </c>
      <c r="F61" s="440">
        <f t="shared" si="2"/>
        <v>0</v>
      </c>
      <c r="H61" s="213" t="str">
        <f t="shared" si="1"/>
        <v>Yes</v>
      </c>
      <c r="I61" s="421"/>
      <c r="J61" s="419">
        <f>ROUND($S$42*I61,0)</f>
        <v>0</v>
      </c>
      <c r="K61" s="420"/>
      <c r="L61" s="421"/>
      <c r="M61" s="244">
        <f>$S$42*L61</f>
        <v>0</v>
      </c>
      <c r="N61" s="414"/>
      <c r="O61" s="418"/>
      <c r="P61" s="244">
        <f>$S$42*O61</f>
        <v>0</v>
      </c>
      <c r="Q61" s="414"/>
      <c r="R61" s="418"/>
      <c r="S61" s="244">
        <f>$S$42*R61</f>
        <v>0</v>
      </c>
      <c r="T61" s="414"/>
      <c r="U61" s="418"/>
      <c r="V61" s="244">
        <f>$S$42*U61</f>
        <v>0</v>
      </c>
      <c r="W61" s="414"/>
      <c r="X61" s="418"/>
      <c r="Y61" s="244">
        <f>$S$42*X61</f>
        <v>0</v>
      </c>
      <c r="AA61" s="441"/>
      <c r="AB61" s="442">
        <f>$S$42*AA61</f>
        <v>0</v>
      </c>
      <c r="AD61" s="418"/>
      <c r="AE61" s="244">
        <f>$S$42*AD61</f>
        <v>0</v>
      </c>
      <c r="AF61" s="246"/>
      <c r="AG61" s="418"/>
      <c r="AH61" s="244">
        <f>$S$42*AG61</f>
        <v>0</v>
      </c>
      <c r="AJ61" s="418"/>
      <c r="AK61" s="244">
        <f>$S$42*AJ61</f>
        <v>0</v>
      </c>
      <c r="AL61" s="246"/>
      <c r="AM61" s="418"/>
      <c r="AN61" s="244">
        <f>$S$42*AM61</f>
        <v>0</v>
      </c>
      <c r="AP61" s="418"/>
      <c r="AQ61" s="244">
        <f>$S$42*AP61</f>
        <v>0</v>
      </c>
      <c r="AR61" s="246"/>
      <c r="AS61" s="418"/>
      <c r="AT61" s="244">
        <f>$S$42*AS61</f>
        <v>0</v>
      </c>
      <c r="AV61" s="418"/>
      <c r="AW61" s="244">
        <f>$S$42*AV61</f>
        <v>0</v>
      </c>
      <c r="AX61" s="246"/>
      <c r="AY61" s="418"/>
      <c r="AZ61" s="244">
        <f>$S$42*AY61</f>
        <v>0</v>
      </c>
      <c r="BB61" s="418"/>
      <c r="BC61" s="244">
        <f>$S$42*BB61</f>
        <v>0</v>
      </c>
      <c r="BD61" s="246"/>
      <c r="BE61" s="418"/>
      <c r="BF61" s="244">
        <f>$S$42*BE61</f>
        <v>0</v>
      </c>
      <c r="BH61" s="418"/>
      <c r="BI61" s="244">
        <f>$S$42*BH61</f>
        <v>0</v>
      </c>
      <c r="BJ61" s="246"/>
      <c r="BK61" s="418"/>
      <c r="BL61" s="244">
        <f>$S$42*BK61</f>
        <v>0</v>
      </c>
      <c r="BN61" s="418"/>
      <c r="BO61" s="244">
        <f>$S$42*BN61</f>
        <v>0</v>
      </c>
      <c r="BP61" s="246"/>
      <c r="BQ61" s="418"/>
      <c r="BR61" s="244">
        <f>$S$42*BQ61</f>
        <v>0</v>
      </c>
      <c r="BT61" s="418"/>
      <c r="BU61" s="244">
        <f>$S$42*BT61</f>
        <v>0</v>
      </c>
      <c r="BV61" s="246"/>
      <c r="BW61" s="418"/>
      <c r="BX61" s="244">
        <f>$S$42*BW61</f>
        <v>0</v>
      </c>
      <c r="BZ61" s="418"/>
      <c r="CA61" s="244">
        <f>$S$42*BZ61</f>
        <v>0</v>
      </c>
      <c r="CB61" s="246"/>
      <c r="CC61" s="418"/>
      <c r="CD61" s="244">
        <f>$S$42*CC61</f>
        <v>0</v>
      </c>
      <c r="CF61" s="418"/>
      <c r="CG61" s="244">
        <f>$S$42*CF61</f>
        <v>0</v>
      </c>
      <c r="CH61" s="246"/>
      <c r="CI61" s="418"/>
      <c r="CJ61" s="244">
        <f>$S$42*CI61</f>
        <v>0</v>
      </c>
      <c r="CL61" s="418"/>
      <c r="CM61" s="244">
        <f>$S$42*CL61</f>
        <v>0</v>
      </c>
      <c r="CN61" s="246"/>
      <c r="CO61" s="418"/>
      <c r="CP61" s="244">
        <f>$S$42*CO61</f>
        <v>0</v>
      </c>
      <c r="CR61" s="418"/>
      <c r="CS61" s="244">
        <f>$S$42*CR61</f>
        <v>0</v>
      </c>
      <c r="CT61" s="246"/>
      <c r="CU61" s="418"/>
      <c r="CV61" s="244">
        <f>$S$42*CU61</f>
        <v>0</v>
      </c>
      <c r="CX61" s="418"/>
      <c r="CY61" s="244">
        <f>$S$42*CX61</f>
        <v>0</v>
      </c>
      <c r="CZ61" s="246"/>
      <c r="DA61" s="418"/>
      <c r="DB61" s="244">
        <f>$S$42*DA61</f>
        <v>0</v>
      </c>
      <c r="DD61" s="418"/>
      <c r="DE61" s="244">
        <f>$S$42*DD61</f>
        <v>0</v>
      </c>
      <c r="DF61" s="246"/>
      <c r="DG61" s="418"/>
      <c r="DH61" s="244">
        <f>$S$42*DG61</f>
        <v>0</v>
      </c>
      <c r="DJ61" s="418"/>
      <c r="DK61" s="244">
        <f>$S$42*DJ61</f>
        <v>0</v>
      </c>
      <c r="DL61" s="246"/>
      <c r="DM61" s="418"/>
      <c r="DN61" s="244">
        <f>$S$42*DM61</f>
        <v>0</v>
      </c>
      <c r="DP61" s="418"/>
      <c r="DQ61" s="244">
        <f>$S$42*DP61</f>
        <v>0</v>
      </c>
      <c r="DR61" s="246"/>
      <c r="DS61" s="418"/>
      <c r="DT61" s="244">
        <f>$S$42*DS61</f>
        <v>0</v>
      </c>
      <c r="DV61" s="418"/>
      <c r="DW61" s="244">
        <f>$S$42*DV61</f>
        <v>0</v>
      </c>
      <c r="DX61" s="246"/>
      <c r="DY61" s="418"/>
      <c r="DZ61" s="244">
        <f>$S$42*DY61</f>
        <v>0</v>
      </c>
      <c r="EB61" s="418"/>
      <c r="EC61" s="244">
        <f>$S$42*EB61</f>
        <v>0</v>
      </c>
      <c r="ED61" s="246"/>
      <c r="EE61" s="418"/>
      <c r="EF61" s="244">
        <f>$S$42*EE61</f>
        <v>0</v>
      </c>
      <c r="EH61" s="418"/>
      <c r="EI61" s="244">
        <f>$S$42*EH61</f>
        <v>0</v>
      </c>
      <c r="EJ61" s="246"/>
      <c r="EK61" s="418"/>
      <c r="EL61" s="244">
        <f>$S$42*EK61</f>
        <v>0</v>
      </c>
      <c r="EN61" s="418"/>
      <c r="EO61" s="244">
        <f>$S$42*EN61</f>
        <v>0</v>
      </c>
      <c r="EP61" s="246"/>
      <c r="EQ61" s="418"/>
      <c r="ER61" s="244">
        <f>$S$42*EQ61</f>
        <v>0</v>
      </c>
      <c r="ET61" s="418"/>
      <c r="EU61" s="244">
        <f>$S$42*ET61</f>
        <v>0</v>
      </c>
      <c r="EV61" s="246"/>
      <c r="EW61" s="418"/>
      <c r="EX61" s="244">
        <f>$S$42*EW61</f>
        <v>0</v>
      </c>
      <c r="EZ61" s="418"/>
      <c r="FA61" s="244">
        <f>$S$42*EZ61</f>
        <v>0</v>
      </c>
      <c r="FB61" s="246"/>
      <c r="FC61" s="418"/>
      <c r="FD61" s="244">
        <f>$S$42*FC61</f>
        <v>0</v>
      </c>
    </row>
    <row r="62" spans="2:190" ht="11.25" x14ac:dyDescent="0.2">
      <c r="B62" s="243" t="str">
        <f>CONCATENATE(U13,"/",U14)</f>
        <v>/</v>
      </c>
      <c r="D62" s="212">
        <f>U42</f>
        <v>0</v>
      </c>
      <c r="E62" s="212">
        <f t="shared" si="3"/>
        <v>0</v>
      </c>
      <c r="F62" s="440">
        <f t="shared" si="2"/>
        <v>0</v>
      </c>
      <c r="H62" s="213" t="str">
        <f t="shared" si="1"/>
        <v>Yes</v>
      </c>
      <c r="I62" s="421"/>
      <c r="J62" s="419">
        <f>ROUND($U$42*I62,0)</f>
        <v>0</v>
      </c>
      <c r="K62" s="420"/>
      <c r="L62" s="421"/>
      <c r="M62" s="244">
        <f>$U$42*L62</f>
        <v>0</v>
      </c>
      <c r="N62" s="414"/>
      <c r="O62" s="418"/>
      <c r="P62" s="244">
        <f>$U$42*O62</f>
        <v>0</v>
      </c>
      <c r="Q62" s="414"/>
      <c r="R62" s="418"/>
      <c r="S62" s="244">
        <f>$U$42*R62</f>
        <v>0</v>
      </c>
      <c r="T62" s="414"/>
      <c r="U62" s="418"/>
      <c r="V62" s="244">
        <f>$U$42*U62</f>
        <v>0</v>
      </c>
      <c r="W62" s="414"/>
      <c r="X62" s="418"/>
      <c r="Y62" s="244">
        <f>$U$42*X62</f>
        <v>0</v>
      </c>
      <c r="AA62" s="421"/>
      <c r="AB62" s="442">
        <f>$U$42*AA62</f>
        <v>0</v>
      </c>
      <c r="AD62" s="418"/>
      <c r="AE62" s="244">
        <f>$U$42*AD62</f>
        <v>0</v>
      </c>
      <c r="AF62" s="245"/>
      <c r="AG62" s="418"/>
      <c r="AH62" s="244">
        <f>$U$42*AG62</f>
        <v>0</v>
      </c>
      <c r="AJ62" s="418"/>
      <c r="AK62" s="244">
        <f>$U$42*AJ62</f>
        <v>0</v>
      </c>
      <c r="AL62" s="245"/>
      <c r="AM62" s="418"/>
      <c r="AN62" s="244">
        <f>$U$42*AM62</f>
        <v>0</v>
      </c>
      <c r="AP62" s="418"/>
      <c r="AQ62" s="244">
        <f>$U$42*AP62</f>
        <v>0</v>
      </c>
      <c r="AR62" s="245"/>
      <c r="AS62" s="418"/>
      <c r="AT62" s="244">
        <f>$U$42*AS62</f>
        <v>0</v>
      </c>
      <c r="AV62" s="418"/>
      <c r="AW62" s="244">
        <f>$U$42*AV62</f>
        <v>0</v>
      </c>
      <c r="AX62" s="245"/>
      <c r="AY62" s="418"/>
      <c r="AZ62" s="244">
        <f>$U$42*AY62</f>
        <v>0</v>
      </c>
      <c r="BB62" s="418"/>
      <c r="BC62" s="244">
        <f>$U$42*BB62</f>
        <v>0</v>
      </c>
      <c r="BD62" s="245"/>
      <c r="BE62" s="418"/>
      <c r="BF62" s="244">
        <f>$U$42*BE62</f>
        <v>0</v>
      </c>
      <c r="BH62" s="418"/>
      <c r="BI62" s="244">
        <f>$U$42*BH62</f>
        <v>0</v>
      </c>
      <c r="BJ62" s="245"/>
      <c r="BK62" s="418"/>
      <c r="BL62" s="244">
        <f>$U$42*BK62</f>
        <v>0</v>
      </c>
      <c r="BN62" s="418"/>
      <c r="BO62" s="244">
        <f>$U$42*BN62</f>
        <v>0</v>
      </c>
      <c r="BP62" s="245"/>
      <c r="BQ62" s="418"/>
      <c r="BR62" s="244">
        <f>$U$42*BQ62</f>
        <v>0</v>
      </c>
      <c r="BT62" s="418"/>
      <c r="BU62" s="244">
        <f>$U$42*BT62</f>
        <v>0</v>
      </c>
      <c r="BV62" s="245"/>
      <c r="BW62" s="418"/>
      <c r="BX62" s="244">
        <f>$U$42*BW62</f>
        <v>0</v>
      </c>
      <c r="BZ62" s="418"/>
      <c r="CA62" s="244">
        <f>$U$42*BZ62</f>
        <v>0</v>
      </c>
      <c r="CB62" s="245"/>
      <c r="CC62" s="418"/>
      <c r="CD62" s="244">
        <f>$U$42*CC62</f>
        <v>0</v>
      </c>
      <c r="CF62" s="418"/>
      <c r="CG62" s="244">
        <f>$U$42*CF62</f>
        <v>0</v>
      </c>
      <c r="CH62" s="245"/>
      <c r="CI62" s="418"/>
      <c r="CJ62" s="244">
        <f>$U$42*CI62</f>
        <v>0</v>
      </c>
      <c r="CL62" s="418"/>
      <c r="CM62" s="244">
        <f>$U$42*CL62</f>
        <v>0</v>
      </c>
      <c r="CN62" s="245"/>
      <c r="CO62" s="418"/>
      <c r="CP62" s="244">
        <f>$U$42*CO62</f>
        <v>0</v>
      </c>
      <c r="CR62" s="418"/>
      <c r="CS62" s="244">
        <f>$U$42*CR62</f>
        <v>0</v>
      </c>
      <c r="CT62" s="245"/>
      <c r="CU62" s="418"/>
      <c r="CV62" s="244">
        <f>$U$42*CU62</f>
        <v>0</v>
      </c>
      <c r="CX62" s="418"/>
      <c r="CY62" s="244">
        <f>$U$42*CX62</f>
        <v>0</v>
      </c>
      <c r="CZ62" s="245"/>
      <c r="DA62" s="418"/>
      <c r="DB62" s="244">
        <f>$U$42*DA62</f>
        <v>0</v>
      </c>
      <c r="DD62" s="418"/>
      <c r="DE62" s="244">
        <f>$U$42*DD62</f>
        <v>0</v>
      </c>
      <c r="DF62" s="245"/>
      <c r="DG62" s="418"/>
      <c r="DH62" s="244">
        <f>$U$42*DG62</f>
        <v>0</v>
      </c>
      <c r="DJ62" s="418"/>
      <c r="DK62" s="244">
        <f>$U$42*DJ62</f>
        <v>0</v>
      </c>
      <c r="DL62" s="245"/>
      <c r="DM62" s="418"/>
      <c r="DN62" s="244">
        <f>$U$42*DM62</f>
        <v>0</v>
      </c>
      <c r="DP62" s="418"/>
      <c r="DQ62" s="244">
        <f>$U$42*DP62</f>
        <v>0</v>
      </c>
      <c r="DR62" s="245"/>
      <c r="DS62" s="418"/>
      <c r="DT62" s="244">
        <f>$U$42*DS62</f>
        <v>0</v>
      </c>
      <c r="DV62" s="418"/>
      <c r="DW62" s="244">
        <f>$U$42*DV62</f>
        <v>0</v>
      </c>
      <c r="DX62" s="245"/>
      <c r="DY62" s="418"/>
      <c r="DZ62" s="244">
        <f>$U$42*DY62</f>
        <v>0</v>
      </c>
      <c r="EB62" s="418"/>
      <c r="EC62" s="244">
        <f>$U$42*EB62</f>
        <v>0</v>
      </c>
      <c r="ED62" s="245"/>
      <c r="EE62" s="418"/>
      <c r="EF62" s="244">
        <f>$U$42*EE62</f>
        <v>0</v>
      </c>
      <c r="EH62" s="418"/>
      <c r="EI62" s="244">
        <f>$U$42*EH62</f>
        <v>0</v>
      </c>
      <c r="EJ62" s="245"/>
      <c r="EK62" s="418"/>
      <c r="EL62" s="244">
        <f>$U$42*EK62</f>
        <v>0</v>
      </c>
      <c r="EN62" s="418"/>
      <c r="EO62" s="244">
        <f>$U$42*EN62</f>
        <v>0</v>
      </c>
      <c r="EP62" s="245"/>
      <c r="EQ62" s="418"/>
      <c r="ER62" s="244">
        <f>$U$42*EQ62</f>
        <v>0</v>
      </c>
      <c r="ET62" s="418"/>
      <c r="EU62" s="244">
        <f>$U$42*ET62</f>
        <v>0</v>
      </c>
      <c r="EV62" s="245"/>
      <c r="EW62" s="418"/>
      <c r="EX62" s="244">
        <f>$U$42*EW62</f>
        <v>0</v>
      </c>
      <c r="EZ62" s="418"/>
      <c r="FA62" s="244">
        <f>$U$42*EZ62</f>
        <v>0</v>
      </c>
      <c r="FB62" s="245"/>
      <c r="FC62" s="418"/>
      <c r="FD62" s="244">
        <f>$U$42*FC62</f>
        <v>0</v>
      </c>
    </row>
    <row r="63" spans="2:190" x14ac:dyDescent="0.2">
      <c r="B63" s="247"/>
      <c r="H63" s="213"/>
      <c r="L63" s="248"/>
      <c r="M63" s="249"/>
      <c r="N63" s="249"/>
      <c r="O63" s="249"/>
      <c r="P63" s="249"/>
      <c r="Q63" s="249"/>
      <c r="R63" s="249"/>
      <c r="S63" s="249"/>
      <c r="T63" s="249"/>
      <c r="U63" s="249"/>
      <c r="V63" s="218"/>
      <c r="W63" s="218"/>
      <c r="X63" s="249"/>
      <c r="Y63" s="249"/>
      <c r="Z63" s="249"/>
      <c r="AA63" s="229"/>
      <c r="AB63" s="248"/>
      <c r="AC63" s="249"/>
      <c r="AD63" s="249"/>
      <c r="AF63" s="248"/>
      <c r="AG63" s="249"/>
      <c r="AH63" s="249"/>
      <c r="AI63" s="249"/>
      <c r="AJ63" s="229"/>
      <c r="AK63" s="248"/>
      <c r="AL63" s="249"/>
      <c r="AM63" s="249"/>
      <c r="AN63" s="249"/>
      <c r="AP63" s="248"/>
      <c r="AQ63" s="249"/>
      <c r="AR63" s="249"/>
      <c r="AS63" s="249"/>
      <c r="AT63" s="249"/>
      <c r="AU63" s="249"/>
      <c r="AV63" s="249"/>
      <c r="AX63" s="248"/>
      <c r="AY63" s="249"/>
      <c r="AZ63" s="249"/>
      <c r="BA63" s="249"/>
      <c r="BB63" s="229"/>
      <c r="BC63" s="248"/>
      <c r="BD63" s="249"/>
      <c r="BE63" s="249"/>
      <c r="BF63" s="249"/>
      <c r="BH63" s="248"/>
      <c r="BI63" s="249"/>
      <c r="BJ63" s="229"/>
      <c r="BK63" s="248"/>
      <c r="BL63" s="249"/>
      <c r="BN63" s="248"/>
      <c r="BO63" s="249"/>
      <c r="BP63" s="229"/>
      <c r="BQ63" s="248"/>
      <c r="BR63" s="249"/>
      <c r="BT63" s="248"/>
      <c r="BU63" s="249"/>
      <c r="BV63" s="229"/>
      <c r="BW63" s="248"/>
      <c r="BX63" s="249"/>
      <c r="BZ63" s="248"/>
      <c r="CA63" s="249"/>
      <c r="CB63" s="229"/>
      <c r="CC63" s="248"/>
      <c r="CD63" s="249"/>
      <c r="CF63" s="248"/>
      <c r="CG63" s="249"/>
      <c r="CH63" s="229"/>
      <c r="CI63" s="248"/>
      <c r="CJ63" s="249"/>
      <c r="CL63" s="248"/>
      <c r="CM63" s="249"/>
      <c r="CN63" s="229"/>
      <c r="CO63" s="248"/>
      <c r="CP63" s="249"/>
      <c r="CR63" s="248"/>
      <c r="CS63" s="249"/>
      <c r="CT63" s="229"/>
      <c r="CU63" s="248"/>
      <c r="CV63" s="249"/>
      <c r="CX63" s="248"/>
      <c r="CY63" s="249"/>
      <c r="CZ63" s="229"/>
      <c r="DA63" s="248"/>
      <c r="DB63" s="249"/>
      <c r="DD63" s="248"/>
      <c r="DE63" s="249"/>
      <c r="DF63" s="229"/>
      <c r="DG63" s="248"/>
      <c r="DH63" s="249"/>
      <c r="DJ63" s="248"/>
      <c r="DK63" s="249"/>
      <c r="DL63" s="229"/>
      <c r="DM63" s="248"/>
      <c r="DN63" s="249"/>
      <c r="DP63" s="248"/>
      <c r="DQ63" s="249"/>
      <c r="DR63" s="229"/>
      <c r="DS63" s="248"/>
      <c r="DT63" s="249"/>
      <c r="DV63" s="248"/>
      <c r="DW63" s="249"/>
      <c r="DX63" s="229"/>
      <c r="DY63" s="248"/>
      <c r="DZ63" s="249"/>
      <c r="EB63" s="248"/>
      <c r="EC63" s="249"/>
      <c r="ED63" s="229"/>
      <c r="EE63" s="248"/>
      <c r="EF63" s="249"/>
      <c r="EH63" s="248"/>
      <c r="EI63" s="249"/>
      <c r="EJ63" s="229"/>
      <c r="EK63" s="248"/>
      <c r="EL63" s="249"/>
      <c r="EN63" s="248"/>
      <c r="EO63" s="249"/>
      <c r="EP63" s="229"/>
      <c r="EQ63" s="248"/>
      <c r="ER63" s="249"/>
      <c r="ET63" s="248"/>
      <c r="EU63" s="249"/>
      <c r="EV63" s="229"/>
      <c r="EW63" s="248"/>
      <c r="EX63" s="249"/>
      <c r="EZ63" s="248"/>
      <c r="FA63" s="249"/>
      <c r="FB63" s="229"/>
      <c r="FC63" s="248"/>
      <c r="FD63" s="249"/>
      <c r="FF63" s="248"/>
      <c r="FG63" s="249"/>
      <c r="FH63" s="249"/>
      <c r="FI63" s="249"/>
      <c r="FJ63" s="229"/>
      <c r="FK63" s="248"/>
      <c r="FL63" s="249"/>
      <c r="FM63" s="249"/>
      <c r="FN63" s="249"/>
      <c r="FP63" s="248"/>
      <c r="FQ63" s="249"/>
      <c r="FR63" s="249"/>
      <c r="FS63" s="249"/>
      <c r="FT63" s="229"/>
      <c r="FU63" s="248"/>
      <c r="FV63" s="249"/>
      <c r="FW63" s="249"/>
      <c r="FX63" s="249"/>
      <c r="FZ63" s="248"/>
      <c r="GA63" s="249"/>
      <c r="GB63" s="249"/>
      <c r="GC63" s="249"/>
      <c r="GD63" s="229"/>
      <c r="GE63" s="248"/>
      <c r="GF63" s="249"/>
      <c r="GG63" s="249"/>
      <c r="GH63" s="249"/>
    </row>
    <row r="64" spans="2:190" ht="11.25" x14ac:dyDescent="0.2">
      <c r="B64" s="214" t="s">
        <v>37</v>
      </c>
      <c r="D64" s="215">
        <f>SUM(D50:D62)</f>
        <v>0</v>
      </c>
      <c r="E64" s="215">
        <f>SUM(E50:E62)</f>
        <v>0</v>
      </c>
      <c r="F64" s="422"/>
      <c r="H64" s="443" t="str">
        <f t="shared" si="1"/>
        <v>Yes</v>
      </c>
      <c r="J64" s="215">
        <f>SUM(J50:J62)</f>
        <v>0</v>
      </c>
      <c r="K64" s="232"/>
      <c r="L64" s="250"/>
      <c r="M64" s="215">
        <f>SUM(M50:M62)</f>
        <v>0</v>
      </c>
      <c r="N64" s="232"/>
      <c r="O64" s="250"/>
      <c r="P64" s="215">
        <f>SUM(P50:P62)</f>
        <v>0</v>
      </c>
      <c r="Q64" s="232"/>
      <c r="R64" s="250"/>
      <c r="S64" s="215">
        <f>SUM(S50:S62)</f>
        <v>0</v>
      </c>
      <c r="T64" s="232"/>
      <c r="V64" s="215">
        <f>SUM(V50:V62)</f>
        <v>0</v>
      </c>
      <c r="W64" s="232"/>
      <c r="X64" s="250"/>
      <c r="Y64" s="215">
        <f>SUM(Y50:Y62)</f>
        <v>0</v>
      </c>
      <c r="Z64" s="229"/>
      <c r="AA64" s="250"/>
      <c r="AB64" s="215">
        <f>SUM(AB50:AB62)</f>
        <v>0</v>
      </c>
      <c r="AD64" s="250"/>
      <c r="AE64" s="215">
        <f>SUM(AE50:AE62)</f>
        <v>0</v>
      </c>
      <c r="AF64" s="229"/>
      <c r="AG64" s="250"/>
      <c r="AH64" s="215">
        <f>SUM(AH50:AH62)</f>
        <v>0</v>
      </c>
      <c r="AJ64" s="250"/>
      <c r="AK64" s="215">
        <f>SUM(AK50:AK62)</f>
        <v>0</v>
      </c>
      <c r="AL64" s="229"/>
      <c r="AM64" s="250"/>
      <c r="AN64" s="215">
        <f>SUM(AN50:AN62)</f>
        <v>0</v>
      </c>
      <c r="AO64" s="250"/>
      <c r="AQ64" s="215">
        <f>SUM(AQ50:AQ62)</f>
        <v>0</v>
      </c>
      <c r="AR64" s="229"/>
      <c r="AS64" s="250"/>
      <c r="AT64" s="215">
        <f>SUM(AT50:AT62)</f>
        <v>0</v>
      </c>
      <c r="AV64" s="250"/>
      <c r="AW64" s="215">
        <f>SUM(AW50:AW62)</f>
        <v>0</v>
      </c>
      <c r="AX64" s="229"/>
      <c r="AY64" s="250"/>
      <c r="AZ64" s="215">
        <f>SUM(AZ50:AZ62)</f>
        <v>0</v>
      </c>
      <c r="BB64" s="250"/>
      <c r="BC64" s="215">
        <f>SUM(BC50:BC62)</f>
        <v>0</v>
      </c>
      <c r="BD64" s="229"/>
      <c r="BE64" s="250"/>
      <c r="BF64" s="215">
        <f>SUM(BF50:BF62)</f>
        <v>0</v>
      </c>
      <c r="BH64" s="250"/>
      <c r="BI64" s="215">
        <f>SUM(BI50:BI62)</f>
        <v>0</v>
      </c>
      <c r="BJ64" s="229"/>
      <c r="BK64" s="250"/>
      <c r="BL64" s="215">
        <f>SUM(BL50:BL62)</f>
        <v>0</v>
      </c>
      <c r="BN64" s="250"/>
      <c r="BO64" s="215">
        <f>SUM(BO50:BO62)</f>
        <v>0</v>
      </c>
      <c r="BP64" s="229"/>
      <c r="BQ64" s="250"/>
      <c r="BR64" s="215">
        <f>SUM(BR50:BR62)</f>
        <v>0</v>
      </c>
      <c r="BT64" s="250"/>
      <c r="BU64" s="215">
        <f>SUM(BU50:BU62)</f>
        <v>0</v>
      </c>
      <c r="BV64" s="229"/>
      <c r="BW64" s="250"/>
      <c r="BX64" s="215">
        <f>SUM(BX50:BX62)</f>
        <v>0</v>
      </c>
      <c r="BZ64" s="250"/>
      <c r="CA64" s="215">
        <f>SUM(CA50:CA62)</f>
        <v>0</v>
      </c>
      <c r="CB64" s="229"/>
      <c r="CC64" s="250"/>
      <c r="CD64" s="215">
        <f>SUM(CD50:CD62)</f>
        <v>0</v>
      </c>
      <c r="CF64" s="250"/>
      <c r="CG64" s="215">
        <f>SUM(CG50:CG62)</f>
        <v>0</v>
      </c>
      <c r="CH64" s="229"/>
      <c r="CI64" s="250"/>
      <c r="CJ64" s="215">
        <f>SUM(CJ50:CJ62)</f>
        <v>0</v>
      </c>
      <c r="CL64" s="250"/>
      <c r="CM64" s="215">
        <f>SUM(CM50:CM62)</f>
        <v>0</v>
      </c>
      <c r="CN64" s="229"/>
      <c r="CO64" s="250"/>
      <c r="CP64" s="215">
        <f>SUM(CP50:CP62)</f>
        <v>0</v>
      </c>
      <c r="CR64" s="250"/>
      <c r="CS64" s="215">
        <f>SUM(CS50:CS62)</f>
        <v>0</v>
      </c>
      <c r="CT64" s="229"/>
      <c r="CU64" s="250"/>
      <c r="CV64" s="215">
        <f>SUM(CV50:CV62)</f>
        <v>0</v>
      </c>
      <c r="CX64" s="250"/>
      <c r="CY64" s="215">
        <f>SUM(CY50:CY62)</f>
        <v>0</v>
      </c>
      <c r="CZ64" s="229"/>
      <c r="DA64" s="250"/>
      <c r="DB64" s="215">
        <f>SUM(DB50:DB62)</f>
        <v>0</v>
      </c>
      <c r="DD64" s="250"/>
      <c r="DE64" s="215">
        <f>SUM(DE50:DE62)</f>
        <v>0</v>
      </c>
      <c r="DF64" s="229"/>
      <c r="DG64" s="250"/>
      <c r="DH64" s="215">
        <f>SUM(DH50:DH62)</f>
        <v>0</v>
      </c>
      <c r="DJ64" s="250"/>
      <c r="DK64" s="215">
        <f>SUM(DK50:DK62)</f>
        <v>0</v>
      </c>
      <c r="DL64" s="229"/>
      <c r="DM64" s="250"/>
      <c r="DN64" s="215">
        <f>SUM(DN50:DN62)</f>
        <v>0</v>
      </c>
      <c r="DP64" s="250"/>
      <c r="DQ64" s="215">
        <f>SUM(DQ50:DQ62)</f>
        <v>0</v>
      </c>
      <c r="DR64" s="229"/>
      <c r="DS64" s="250"/>
      <c r="DT64" s="215">
        <f>SUM(DT50:DT62)</f>
        <v>0</v>
      </c>
      <c r="DV64" s="250"/>
      <c r="DW64" s="215">
        <f>SUM(DW50:DW62)</f>
        <v>0</v>
      </c>
      <c r="DX64" s="229"/>
      <c r="DY64" s="250"/>
      <c r="DZ64" s="215">
        <f>SUM(DZ50:DZ62)</f>
        <v>0</v>
      </c>
      <c r="EB64" s="250"/>
      <c r="EC64" s="215">
        <f>SUM(EC50:EC62)</f>
        <v>0</v>
      </c>
      <c r="ED64" s="229"/>
      <c r="EE64" s="250"/>
      <c r="EF64" s="215">
        <f>SUM(EF50:EF62)</f>
        <v>0</v>
      </c>
      <c r="EH64" s="250"/>
      <c r="EI64" s="215">
        <f>SUM(EI50:EI62)</f>
        <v>0</v>
      </c>
      <c r="EJ64" s="229"/>
      <c r="EK64" s="250"/>
      <c r="EL64" s="215">
        <f>SUM(EL50:EL62)</f>
        <v>0</v>
      </c>
      <c r="EN64" s="250"/>
      <c r="EO64" s="215">
        <f>SUM(EO50:EO62)</f>
        <v>0</v>
      </c>
      <c r="EP64" s="229"/>
      <c r="EQ64" s="250"/>
      <c r="ER64" s="215">
        <f>SUM(ER50:ER62)</f>
        <v>0</v>
      </c>
      <c r="ET64" s="250"/>
      <c r="EU64" s="215">
        <f>SUM(EU50:EU62)</f>
        <v>0</v>
      </c>
      <c r="EV64" s="229"/>
      <c r="EW64" s="250"/>
      <c r="EX64" s="215">
        <f>SUM(EX50:EX62)</f>
        <v>0</v>
      </c>
      <c r="EZ64" s="250"/>
      <c r="FA64" s="215">
        <f>SUM(FA50:FA62)</f>
        <v>0</v>
      </c>
      <c r="FB64" s="229"/>
      <c r="FC64" s="250"/>
      <c r="FD64" s="215">
        <f>SUM(FD50:FD62)</f>
        <v>0</v>
      </c>
    </row>
    <row r="65" spans="1:32" ht="11.25" x14ac:dyDescent="0.2">
      <c r="J65" s="250"/>
      <c r="K65" s="250"/>
      <c r="L65" s="250"/>
      <c r="M65" s="250"/>
      <c r="N65" s="250"/>
      <c r="O65" s="232"/>
      <c r="P65" s="250"/>
      <c r="Q65" s="250"/>
      <c r="R65" s="250"/>
      <c r="S65" s="250"/>
      <c r="T65" s="250"/>
      <c r="U65" s="232"/>
      <c r="V65" s="250"/>
      <c r="W65" s="250"/>
      <c r="X65" s="250"/>
      <c r="Y65" s="250"/>
      <c r="Z65" s="232"/>
      <c r="AA65" s="229"/>
      <c r="AB65" s="250"/>
      <c r="AC65" s="250"/>
      <c r="AD65" s="232"/>
      <c r="AF65" s="250"/>
    </row>
    <row r="66" spans="1:32" x14ac:dyDescent="0.2">
      <c r="D66" s="250"/>
      <c r="E66" s="250"/>
      <c r="F66" s="250"/>
      <c r="G66" s="250"/>
      <c r="J66" s="250"/>
      <c r="K66" s="250"/>
      <c r="L66" s="250"/>
      <c r="M66" s="250"/>
      <c r="N66" s="250"/>
      <c r="O66" s="232"/>
      <c r="P66" s="250"/>
      <c r="Q66" s="250"/>
      <c r="R66" s="250"/>
      <c r="S66" s="250"/>
      <c r="T66" s="250"/>
      <c r="U66" s="232"/>
      <c r="V66" s="250"/>
      <c r="W66" s="250"/>
      <c r="X66" s="250"/>
      <c r="Y66" s="250"/>
      <c r="Z66" s="232"/>
      <c r="AB66" s="250"/>
      <c r="AC66" s="218"/>
      <c r="AD66" s="218"/>
    </row>
    <row r="67" spans="1:32" x14ac:dyDescent="0.2">
      <c r="D67" s="251">
        <f t="shared" ref="D67:G68" si="4">D13</f>
        <v>0</v>
      </c>
      <c r="E67" s="251">
        <f t="shared" si="4"/>
        <v>0</v>
      </c>
      <c r="F67" s="251">
        <f t="shared" si="4"/>
        <v>0</v>
      </c>
      <c r="G67" s="532">
        <f t="shared" si="4"/>
        <v>0</v>
      </c>
      <c r="H67" s="532"/>
      <c r="I67" s="251">
        <f>I13</f>
        <v>0</v>
      </c>
      <c r="J67" s="392">
        <f>J13</f>
        <v>0</v>
      </c>
      <c r="K67" s="392"/>
      <c r="L67" s="251">
        <f>L13</f>
        <v>0</v>
      </c>
      <c r="M67" s="251">
        <f>M13</f>
        <v>0</v>
      </c>
      <c r="N67" s="392"/>
      <c r="O67" s="251">
        <f>O13</f>
        <v>0</v>
      </c>
      <c r="P67" s="392">
        <f>P13</f>
        <v>0</v>
      </c>
      <c r="Q67" s="392">
        <f>Q13</f>
        <v>0</v>
      </c>
      <c r="R67" s="251">
        <f>R13</f>
        <v>0</v>
      </c>
      <c r="S67" s="251">
        <f>S13</f>
        <v>0</v>
      </c>
      <c r="T67" s="392"/>
      <c r="U67" s="251">
        <f>U13</f>
        <v>0</v>
      </c>
      <c r="V67" s="250"/>
      <c r="W67" s="250"/>
      <c r="Z67" s="218"/>
    </row>
    <row r="68" spans="1:32" ht="13.5" thickBot="1" x14ac:dyDescent="0.25">
      <c r="D68" s="251">
        <f t="shared" si="4"/>
        <v>0</v>
      </c>
      <c r="E68" s="251">
        <f t="shared" si="4"/>
        <v>0</v>
      </c>
      <c r="F68" s="251">
        <f t="shared" si="4"/>
        <v>0</v>
      </c>
      <c r="G68" s="533">
        <f t="shared" si="4"/>
        <v>0</v>
      </c>
      <c r="H68" s="533"/>
      <c r="I68" s="251">
        <f>I14</f>
        <v>0</v>
      </c>
      <c r="J68" s="392">
        <f>J14</f>
        <v>0</v>
      </c>
      <c r="K68" s="392"/>
      <c r="L68" s="251">
        <f>L14</f>
        <v>0</v>
      </c>
      <c r="M68" s="251">
        <f>M14</f>
        <v>0</v>
      </c>
      <c r="N68" s="392"/>
      <c r="O68" s="251">
        <f>O14</f>
        <v>0</v>
      </c>
      <c r="P68" s="392">
        <f>P14</f>
        <v>0</v>
      </c>
      <c r="Q68" s="392"/>
      <c r="R68" s="251">
        <f>R14</f>
        <v>0</v>
      </c>
      <c r="S68" s="251">
        <f>S14</f>
        <v>0</v>
      </c>
      <c r="T68" s="392"/>
      <c r="U68" s="251">
        <f>U14</f>
        <v>0</v>
      </c>
      <c r="Z68" s="218"/>
    </row>
    <row r="69" spans="1:32" x14ac:dyDescent="0.2">
      <c r="A69" s="252" t="s">
        <v>38</v>
      </c>
      <c r="B69" s="242"/>
      <c r="C69" s="242"/>
      <c r="D69" s="242"/>
      <c r="E69" s="242"/>
      <c r="F69" s="242"/>
      <c r="G69" s="534"/>
      <c r="H69" s="534"/>
      <c r="I69" s="242"/>
      <c r="J69" s="393"/>
      <c r="K69" s="393"/>
      <c r="L69" s="242"/>
      <c r="M69" s="242"/>
      <c r="N69" s="242"/>
      <c r="O69" s="242"/>
      <c r="P69" s="393"/>
      <c r="Q69" s="393"/>
      <c r="R69" s="242"/>
      <c r="S69" s="242"/>
      <c r="T69" s="242"/>
      <c r="U69" s="242"/>
      <c r="Z69" s="218"/>
    </row>
    <row r="70" spans="1:32" ht="13.5" thickBot="1" x14ac:dyDescent="0.25">
      <c r="B70" s="214" t="s">
        <v>39</v>
      </c>
      <c r="D70" s="253">
        <f>E50-J50</f>
        <v>0</v>
      </c>
      <c r="E70" s="253">
        <f>E51-J51</f>
        <v>0</v>
      </c>
      <c r="F70" s="253">
        <f>E52-J52</f>
        <v>0</v>
      </c>
      <c r="G70" s="535">
        <f>E53-J53</f>
        <v>0</v>
      </c>
      <c r="H70" s="535"/>
      <c r="I70" s="253">
        <f>E54-J54</f>
        <v>0</v>
      </c>
      <c r="J70" s="378">
        <f>E55-J55</f>
        <v>0</v>
      </c>
      <c r="K70" s="378"/>
      <c r="L70" s="253">
        <f>E56-J56</f>
        <v>0</v>
      </c>
      <c r="M70" s="253">
        <f>E57-J57</f>
        <v>0</v>
      </c>
      <c r="N70" s="253"/>
      <c r="O70" s="253">
        <f>E58-J58</f>
        <v>0</v>
      </c>
      <c r="P70" s="378">
        <f>E59-J59</f>
        <v>0</v>
      </c>
      <c r="Q70" s="378"/>
      <c r="R70" s="253">
        <f>E60-J60</f>
        <v>0</v>
      </c>
      <c r="S70" s="253">
        <f>E61-J61</f>
        <v>0</v>
      </c>
      <c r="T70" s="253"/>
      <c r="U70" s="253">
        <f>E62-J62</f>
        <v>0</v>
      </c>
      <c r="V70" s="212"/>
      <c r="Z70" s="218"/>
    </row>
    <row r="71" spans="1:32" x14ac:dyDescent="0.2">
      <c r="A71" s="252" t="s">
        <v>35</v>
      </c>
      <c r="B71" s="254"/>
      <c r="C71" s="254"/>
      <c r="D71" s="255"/>
      <c r="E71" s="255"/>
      <c r="F71" s="255"/>
      <c r="G71" s="530"/>
      <c r="H71" s="530"/>
      <c r="I71" s="255"/>
      <c r="J71" s="391"/>
      <c r="K71" s="391"/>
      <c r="L71" s="255"/>
      <c r="M71" s="255"/>
      <c r="N71" s="255"/>
      <c r="O71" s="255"/>
      <c r="P71" s="391"/>
      <c r="Q71" s="391"/>
      <c r="R71" s="255"/>
      <c r="S71" s="255"/>
      <c r="T71" s="255"/>
      <c r="U71" s="255"/>
      <c r="V71" s="212"/>
    </row>
    <row r="72" spans="1:32" x14ac:dyDescent="0.2">
      <c r="B72" s="256" t="s">
        <v>51</v>
      </c>
      <c r="C72" s="247"/>
      <c r="D72" s="257">
        <f>J50</f>
        <v>0</v>
      </c>
      <c r="E72" s="257">
        <f>J51</f>
        <v>0</v>
      </c>
      <c r="F72" s="257">
        <f>J52</f>
        <v>0</v>
      </c>
      <c r="G72" s="531">
        <f>J53</f>
        <v>0</v>
      </c>
      <c r="H72" s="531"/>
      <c r="I72" s="257">
        <f>J54</f>
        <v>0</v>
      </c>
      <c r="J72" s="383">
        <f>J55</f>
        <v>0</v>
      </c>
      <c r="K72" s="383"/>
      <c r="L72" s="257">
        <f>J56</f>
        <v>0</v>
      </c>
      <c r="M72" s="257">
        <f>J57</f>
        <v>0</v>
      </c>
      <c r="N72" s="415"/>
      <c r="O72" s="257">
        <f>J58</f>
        <v>0</v>
      </c>
      <c r="P72" s="383">
        <f>J59</f>
        <v>0</v>
      </c>
      <c r="Q72" s="383"/>
      <c r="R72" s="257">
        <f>J60</f>
        <v>0</v>
      </c>
      <c r="S72" s="257">
        <f>J61</f>
        <v>0</v>
      </c>
      <c r="T72" s="415"/>
      <c r="U72" s="257">
        <f>J62</f>
        <v>0</v>
      </c>
      <c r="V72" s="212"/>
    </row>
    <row r="73" spans="1:32" x14ac:dyDescent="0.2">
      <c r="B73" s="258" t="s">
        <v>52</v>
      </c>
      <c r="C73" s="228"/>
      <c r="D73" s="225"/>
      <c r="E73" s="225"/>
      <c r="F73" s="225"/>
      <c r="G73" s="522"/>
      <c r="H73" s="522"/>
      <c r="I73" s="225"/>
      <c r="J73" s="398"/>
      <c r="K73" s="431"/>
      <c r="L73" s="225"/>
      <c r="M73" s="225"/>
      <c r="N73" s="225"/>
      <c r="O73" s="225"/>
      <c r="P73" s="398"/>
      <c r="Q73" s="431"/>
      <c r="R73" s="225"/>
      <c r="S73" s="225"/>
      <c r="T73" s="225"/>
      <c r="U73" s="225"/>
    </row>
    <row r="74" spans="1:32" x14ac:dyDescent="0.2">
      <c r="B74" s="256" t="s">
        <v>96</v>
      </c>
      <c r="C74" s="228"/>
      <c r="D74" s="325"/>
      <c r="E74" s="325"/>
      <c r="F74" s="325"/>
      <c r="G74" s="523"/>
      <c r="H74" s="524"/>
      <c r="I74" s="325"/>
      <c r="J74" s="394"/>
      <c r="K74" s="394"/>
      <c r="L74" s="325"/>
      <c r="M74" s="325"/>
      <c r="N74" s="325"/>
      <c r="O74" s="325"/>
      <c r="P74" s="394"/>
      <c r="Q74" s="394"/>
      <c r="R74" s="325"/>
      <c r="S74" s="325"/>
      <c r="T74" s="325"/>
      <c r="U74" s="325"/>
    </row>
    <row r="75" spans="1:32" x14ac:dyDescent="0.2">
      <c r="B75" s="259" t="s">
        <v>214</v>
      </c>
      <c r="C75" s="228"/>
      <c r="D75" s="325"/>
      <c r="E75" s="325"/>
      <c r="F75" s="325"/>
      <c r="G75" s="523"/>
      <c r="H75" s="524"/>
      <c r="I75" s="325"/>
      <c r="J75" s="394"/>
      <c r="K75" s="394"/>
      <c r="L75" s="325"/>
      <c r="M75" s="325"/>
      <c r="N75" s="325"/>
      <c r="O75" s="325"/>
      <c r="P75" s="394"/>
      <c r="Q75" s="394"/>
      <c r="R75" s="325"/>
      <c r="S75" s="325"/>
      <c r="T75" s="325"/>
      <c r="U75" s="325"/>
    </row>
    <row r="76" spans="1:32" x14ac:dyDescent="0.2">
      <c r="B76" s="256" t="s">
        <v>215</v>
      </c>
      <c r="C76" s="228"/>
      <c r="D76" s="325"/>
      <c r="E76" s="325"/>
      <c r="F76" s="325"/>
      <c r="G76" s="523"/>
      <c r="H76" s="524"/>
      <c r="I76" s="325"/>
      <c r="J76" s="394"/>
      <c r="K76" s="394"/>
      <c r="L76" s="325"/>
      <c r="M76" s="325"/>
      <c r="N76" s="325"/>
      <c r="O76" s="325"/>
      <c r="P76" s="394"/>
      <c r="Q76" s="394"/>
      <c r="R76" s="325"/>
      <c r="S76" s="325"/>
      <c r="T76" s="325"/>
      <c r="U76" s="325"/>
    </row>
    <row r="77" spans="1:32" x14ac:dyDescent="0.2">
      <c r="B77" s="256"/>
      <c r="C77" s="228"/>
      <c r="D77" s="260"/>
      <c r="E77" s="260"/>
      <c r="F77" s="260"/>
      <c r="G77" s="525"/>
      <c r="H77" s="525"/>
      <c r="I77" s="260"/>
      <c r="J77" s="395"/>
      <c r="K77" s="432"/>
      <c r="L77" s="260"/>
      <c r="M77" s="260"/>
      <c r="N77" s="260"/>
      <c r="O77" s="260"/>
      <c r="P77" s="395"/>
      <c r="Q77" s="432"/>
      <c r="R77" s="260"/>
      <c r="S77" s="260"/>
      <c r="T77" s="260"/>
      <c r="U77" s="260"/>
    </row>
    <row r="78" spans="1:32" x14ac:dyDescent="0.2">
      <c r="B78" s="214" t="s">
        <v>53</v>
      </c>
      <c r="D78" s="261">
        <f>SUM(D74:D76)</f>
        <v>0</v>
      </c>
      <c r="E78" s="261">
        <f>SUM(E74:E76)</f>
        <v>0</v>
      </c>
      <c r="F78" s="261">
        <f>SUM(F74:F76)</f>
        <v>0</v>
      </c>
      <c r="G78" s="520">
        <f>SUM(G74:H76)</f>
        <v>0</v>
      </c>
      <c r="H78" s="520"/>
      <c r="I78" s="261">
        <f>SUM(I74:I76)</f>
        <v>0</v>
      </c>
      <c r="J78" s="261">
        <f>SUM(J74:J76)</f>
        <v>0</v>
      </c>
      <c r="K78" s="396"/>
      <c r="L78" s="261">
        <f>SUM(L74:L76)</f>
        <v>0</v>
      </c>
      <c r="M78" s="261">
        <f>SUM(M74:M76)</f>
        <v>0</v>
      </c>
      <c r="N78" s="396"/>
      <c r="O78" s="261">
        <f>SUM(O74:O76)</f>
        <v>0</v>
      </c>
      <c r="P78" s="261">
        <f>SUM(P74:P76)</f>
        <v>0</v>
      </c>
      <c r="Q78" s="396"/>
      <c r="R78" s="261">
        <f>SUM(R74:R76)</f>
        <v>0</v>
      </c>
      <c r="S78" s="261">
        <f>SUM(S74:S76)</f>
        <v>0</v>
      </c>
      <c r="T78" s="396"/>
      <c r="U78" s="261">
        <f>SUM(U74:U76)</f>
        <v>0</v>
      </c>
    </row>
    <row r="79" spans="1:32" x14ac:dyDescent="0.2">
      <c r="B79" s="262" t="s">
        <v>46</v>
      </c>
      <c r="D79" s="343" t="str">
        <f>IF(D72&lt;&gt;D78, "No", "Yes")</f>
        <v>Yes</v>
      </c>
      <c r="E79" s="343" t="str">
        <f>IF(E72&lt;&gt;E78, "No", "Yes")</f>
        <v>Yes</v>
      </c>
      <c r="F79" s="263" t="str">
        <f>IF(F72&lt;&gt;F78, "No", "Yes")</f>
        <v>Yes</v>
      </c>
      <c r="G79" s="521" t="str">
        <f>IF(G72&lt;&gt;G78, "No", "Yes")</f>
        <v>Yes</v>
      </c>
      <c r="H79" s="521"/>
      <c r="I79" s="263" t="str">
        <f>IF(I72&lt;&gt;I78, "No", "Yes")</f>
        <v>Yes</v>
      </c>
      <c r="J79" s="397" t="str">
        <f>IF(J72&lt;&gt;J78, "No", "Yes")</f>
        <v>Yes</v>
      </c>
      <c r="K79" s="397"/>
      <c r="L79" s="263" t="str">
        <f>IF(L72&lt;&gt;L78, "No", "Yes")</f>
        <v>Yes</v>
      </c>
      <c r="M79" s="263" t="str">
        <f>IF(M72&lt;&gt;M78, "No", "Yes")</f>
        <v>Yes</v>
      </c>
      <c r="N79" s="397"/>
      <c r="O79" s="263" t="str">
        <f>IF(O72&lt;&gt;O78, "No", "Yes")</f>
        <v>Yes</v>
      </c>
      <c r="P79" s="397" t="str">
        <f>IF(P72&lt;&gt;P78, "No", "Yes")</f>
        <v>Yes</v>
      </c>
      <c r="Q79" s="397"/>
      <c r="R79" s="263" t="str">
        <f>IF(R72&lt;&gt;R78, "No", "Yes")</f>
        <v>Yes</v>
      </c>
      <c r="S79" s="263" t="str">
        <f>IF(S72&lt;&gt;S78, "No", "Yes")</f>
        <v>Yes</v>
      </c>
      <c r="T79" s="397"/>
      <c r="U79" s="263" t="str">
        <f>IF(U72&lt;&gt;U78, "No", "Yes")</f>
        <v>Yes</v>
      </c>
    </row>
    <row r="80" spans="1:32" x14ac:dyDescent="0.2">
      <c r="D80" s="229"/>
      <c r="E80" s="229"/>
      <c r="F80" s="229"/>
      <c r="G80" s="264"/>
      <c r="H80" s="264"/>
      <c r="J80" s="265"/>
      <c r="K80" s="265"/>
      <c r="P80" s="264"/>
      <c r="Q80" s="264"/>
    </row>
    <row r="81" spans="1:6" x14ac:dyDescent="0.2">
      <c r="D81" s="247"/>
      <c r="E81" s="247"/>
      <c r="F81" s="247"/>
    </row>
    <row r="82" spans="1:6" x14ac:dyDescent="0.2">
      <c r="A82" s="266"/>
    </row>
  </sheetData>
  <sheetProtection formatColumns="0" formatRows="0"/>
  <mergeCells count="80">
    <mergeCell ref="EN45:EO46"/>
    <mergeCell ref="EQ45:ER46"/>
    <mergeCell ref="ET45:EU46"/>
    <mergeCell ref="EW45:EX46"/>
    <mergeCell ref="EZ45:FA46"/>
    <mergeCell ref="FC45:FD46"/>
    <mergeCell ref="G38:H38"/>
    <mergeCell ref="G40:H40"/>
    <mergeCell ref="DM45:DN46"/>
    <mergeCell ref="DP45:DQ46"/>
    <mergeCell ref="DS45:DT46"/>
    <mergeCell ref="DV45:DW46"/>
    <mergeCell ref="DY45:DZ46"/>
    <mergeCell ref="EB45:EC46"/>
    <mergeCell ref="EE45:EF46"/>
    <mergeCell ref="EH45:EI46"/>
    <mergeCell ref="EK45:EL46"/>
    <mergeCell ref="CL45:CM46"/>
    <mergeCell ref="CO45:CP46"/>
    <mergeCell ref="CR45:CS46"/>
    <mergeCell ref="CU45:CV46"/>
    <mergeCell ref="CX45:CY46"/>
    <mergeCell ref="DA45:DB46"/>
    <mergeCell ref="DD45:DE46"/>
    <mergeCell ref="DG45:DH46"/>
    <mergeCell ref="DJ45:DK46"/>
    <mergeCell ref="G37:H37"/>
    <mergeCell ref="AM45:AN46"/>
    <mergeCell ref="AP45:AQ46"/>
    <mergeCell ref="AS45:AT46"/>
    <mergeCell ref="AV45:AW46"/>
    <mergeCell ref="X45:Y46"/>
    <mergeCell ref="I45:J46"/>
    <mergeCell ref="AA45:AB46"/>
    <mergeCell ref="AD45:AE46"/>
    <mergeCell ref="AG45:AH46"/>
    <mergeCell ref="AJ45:AK46"/>
    <mergeCell ref="L45:M46"/>
    <mergeCell ref="O45:P46"/>
    <mergeCell ref="R45:S46"/>
    <mergeCell ref="U45:V46"/>
    <mergeCell ref="BE45:BF46"/>
    <mergeCell ref="BH45:BI46"/>
    <mergeCell ref="BK45:BL46"/>
    <mergeCell ref="G13:H13"/>
    <mergeCell ref="G14:H14"/>
    <mergeCell ref="G26:H26"/>
    <mergeCell ref="G28:H28"/>
    <mergeCell ref="G29:H29"/>
    <mergeCell ref="G41:H41"/>
    <mergeCell ref="G42:H42"/>
    <mergeCell ref="G43:H43"/>
    <mergeCell ref="G44:H44"/>
    <mergeCell ref="G33:H33"/>
    <mergeCell ref="G34:H34"/>
    <mergeCell ref="G35:H35"/>
    <mergeCell ref="G36:H36"/>
    <mergeCell ref="CC45:CD46"/>
    <mergeCell ref="CF45:CG46"/>
    <mergeCell ref="CI45:CJ46"/>
    <mergeCell ref="G71:H71"/>
    <mergeCell ref="G72:H72"/>
    <mergeCell ref="G67:H67"/>
    <mergeCell ref="G68:H68"/>
    <mergeCell ref="G69:H69"/>
    <mergeCell ref="G70:H70"/>
    <mergeCell ref="BN45:BO46"/>
    <mergeCell ref="BQ45:BR46"/>
    <mergeCell ref="BT45:BU46"/>
    <mergeCell ref="BW45:BX46"/>
    <mergeCell ref="BZ45:CA46"/>
    <mergeCell ref="AY45:AZ46"/>
    <mergeCell ref="BB45:BC46"/>
    <mergeCell ref="G78:H78"/>
    <mergeCell ref="G79:H79"/>
    <mergeCell ref="G73:H73"/>
    <mergeCell ref="G74:H74"/>
    <mergeCell ref="G75:H75"/>
    <mergeCell ref="G76:H76"/>
    <mergeCell ref="G77:H77"/>
  </mergeCells>
  <phoneticPr fontId="0" type="noConversion"/>
  <conditionalFormatting sqref="H50:H64">
    <cfRule type="cellIs" dxfId="38" priority="54" operator="equal">
      <formula>"No"</formula>
    </cfRule>
    <cfRule type="cellIs" dxfId="37" priority="57" operator="equal">
      <formula>"No"</formula>
    </cfRule>
  </conditionalFormatting>
  <conditionalFormatting sqref="H50:H64">
    <cfRule type="cellIs" dxfId="36" priority="49" operator="equal">
      <formula>"NO"</formula>
    </cfRule>
    <cfRule type="cellIs" dxfId="35" priority="50" operator="equal">
      <formula>"No"</formula>
    </cfRule>
    <cfRule type="cellIs" dxfId="34" priority="56" operator="equal">
      <formula>"No"</formula>
    </cfRule>
  </conditionalFormatting>
  <conditionalFormatting sqref="D79:F79">
    <cfRule type="cellIs" dxfId="33" priority="48" operator="equal">
      <formula>"No"</formula>
    </cfRule>
    <cfRule type="cellIs" dxfId="32" priority="51" operator="equal">
      <formula>"No"</formula>
    </cfRule>
    <cfRule type="cellIs" dxfId="31" priority="55" operator="equal">
      <formula>"No"</formula>
    </cfRule>
  </conditionalFormatting>
  <conditionalFormatting sqref="H50:H61">
    <cfRule type="cellIs" dxfId="30" priority="52" operator="equal">
      <formula>"No"</formula>
    </cfRule>
    <cfRule type="cellIs" dxfId="29" priority="53" operator="equal">
      <formula>"No"</formula>
    </cfRule>
  </conditionalFormatting>
  <conditionalFormatting sqref="G79">
    <cfRule type="cellIs" dxfId="28" priority="40" operator="equal">
      <formula>"No"</formula>
    </cfRule>
    <cfRule type="cellIs" dxfId="27" priority="41" operator="equal">
      <formula>"No"</formula>
    </cfRule>
    <cfRule type="cellIs" dxfId="26" priority="42" operator="equal">
      <formula>"No"</formula>
    </cfRule>
  </conditionalFormatting>
  <conditionalFormatting sqref="I79:J79">
    <cfRule type="cellIs" dxfId="25" priority="37" operator="equal">
      <formula>"No"</formula>
    </cfRule>
    <cfRule type="cellIs" dxfId="24" priority="38" operator="equal">
      <formula>"No"</formula>
    </cfRule>
    <cfRule type="cellIs" dxfId="23" priority="39" operator="equal">
      <formula>"No"</formula>
    </cfRule>
  </conditionalFormatting>
  <conditionalFormatting sqref="L79">
    <cfRule type="cellIs" dxfId="22" priority="31" operator="equal">
      <formula>"No"</formula>
    </cfRule>
    <cfRule type="cellIs" dxfId="21" priority="32" operator="equal">
      <formula>"No"</formula>
    </cfRule>
    <cfRule type="cellIs" dxfId="20" priority="33" operator="equal">
      <formula>"No"</formula>
    </cfRule>
  </conditionalFormatting>
  <conditionalFormatting sqref="M79:N79">
    <cfRule type="cellIs" dxfId="19" priority="28" operator="equal">
      <formula>"No"</formula>
    </cfRule>
    <cfRule type="cellIs" dxfId="18" priority="29" operator="equal">
      <formula>"No"</formula>
    </cfRule>
    <cfRule type="cellIs" dxfId="17" priority="30" operator="equal">
      <formula>"No"</formula>
    </cfRule>
  </conditionalFormatting>
  <conditionalFormatting sqref="O79:P79">
    <cfRule type="cellIs" dxfId="16" priority="25" operator="equal">
      <formula>"No"</formula>
    </cfRule>
    <cfRule type="cellIs" dxfId="15" priority="26" operator="equal">
      <formula>"No"</formula>
    </cfRule>
    <cfRule type="cellIs" dxfId="14" priority="27" operator="equal">
      <formula>"No"</formula>
    </cfRule>
  </conditionalFormatting>
  <conditionalFormatting sqref="R79">
    <cfRule type="cellIs" dxfId="13" priority="19" operator="equal">
      <formula>"No"</formula>
    </cfRule>
    <cfRule type="cellIs" dxfId="12" priority="20" operator="equal">
      <formula>"No"</formula>
    </cfRule>
    <cfRule type="cellIs" dxfId="11" priority="21" operator="equal">
      <formula>"No"</formula>
    </cfRule>
  </conditionalFormatting>
  <conditionalFormatting sqref="S79:T79">
    <cfRule type="cellIs" dxfId="10" priority="16" operator="equal">
      <formula>"No"</formula>
    </cfRule>
    <cfRule type="cellIs" dxfId="9" priority="17" operator="equal">
      <formula>"No"</formula>
    </cfRule>
    <cfRule type="cellIs" dxfId="8" priority="18" operator="equal">
      <formula>"No"</formula>
    </cfRule>
  </conditionalFormatting>
  <conditionalFormatting sqref="U79">
    <cfRule type="cellIs" dxfId="7" priority="13" operator="equal">
      <formula>"No"</formula>
    </cfRule>
    <cfRule type="cellIs" dxfId="6" priority="14" operator="equal">
      <formula>"No"</formula>
    </cfRule>
    <cfRule type="cellIs" dxfId="5" priority="15" operator="equal">
      <formula>"No"</formula>
    </cfRule>
  </conditionalFormatting>
  <printOptions horizontalCentered="1"/>
  <pageMargins left="0" right="0" top="1" bottom="1" header="0.5" footer="0.5"/>
  <pageSetup scale="10" orientation="landscape" r:id="rId1"/>
  <headerFooter alignWithMargins="0">
    <oddFooter>&amp;R&amp;A\&amp;F
&amp;D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EI311"/>
  <sheetViews>
    <sheetView workbookViewId="0">
      <pane ySplit="12" topLeftCell="A16" activePane="bottomLeft" state="frozenSplit"/>
      <selection activeCell="E1" sqref="E1"/>
      <selection pane="bottomLeft" activeCell="A13" sqref="A13"/>
    </sheetView>
  </sheetViews>
  <sheetFormatPr defaultColWidth="8.85546875" defaultRowHeight="11.25" x14ac:dyDescent="0.2"/>
  <cols>
    <col min="1" max="1" width="14.85546875" style="214" bestFit="1" customWidth="1"/>
    <col min="2" max="2" width="17.85546875" style="214" customWidth="1"/>
    <col min="3" max="3" width="12.140625" style="214" bestFit="1" customWidth="1"/>
    <col min="4" max="4" width="10.7109375" style="214" customWidth="1"/>
    <col min="5" max="5" width="11" style="214" customWidth="1"/>
    <col min="6" max="6" width="12.7109375" style="214" bestFit="1" customWidth="1"/>
    <col min="7" max="7" width="10.42578125" style="214" bestFit="1" customWidth="1"/>
    <col min="8" max="8" width="14.28515625" style="214" bestFit="1" customWidth="1"/>
    <col min="9" max="9" width="12.140625" style="214" customWidth="1"/>
    <col min="10" max="11" width="10.7109375" style="214" customWidth="1"/>
    <col min="12" max="12" width="1.7109375" style="214" customWidth="1"/>
    <col min="13" max="13" width="8.85546875" style="214" customWidth="1"/>
    <col min="14" max="14" width="10.7109375" style="214" bestFit="1" customWidth="1"/>
    <col min="15" max="15" width="8.7109375" style="214" customWidth="1"/>
    <col min="16" max="16" width="10.7109375" style="214" customWidth="1"/>
    <col min="17" max="17" width="8.7109375" style="214" customWidth="1"/>
    <col min="18" max="18" width="10.7109375" style="214" customWidth="1"/>
    <col min="19" max="19" width="8.7109375" style="214" customWidth="1"/>
    <col min="20" max="20" width="10.7109375" style="214" customWidth="1"/>
    <col min="21" max="21" width="8.7109375" style="214" customWidth="1"/>
    <col min="22" max="22" width="10.7109375" style="214" customWidth="1"/>
    <col min="23" max="23" width="8.7109375" style="214" customWidth="1"/>
    <col min="24" max="24" width="10.7109375" style="214" customWidth="1"/>
    <col min="25" max="25" width="8.85546875" style="214"/>
    <col min="26" max="26" width="10.7109375" style="214" customWidth="1"/>
    <col min="27" max="27" width="8.85546875" style="214"/>
    <col min="28" max="28" width="10.7109375" style="214" customWidth="1"/>
    <col min="29" max="29" width="8.85546875" style="214"/>
    <col min="30" max="30" width="10.7109375" style="214" customWidth="1"/>
    <col min="31" max="31" width="8.85546875" style="214" customWidth="1"/>
    <col min="32" max="32" width="10.7109375" style="214" customWidth="1"/>
    <col min="33" max="33" width="8.85546875" style="214" customWidth="1"/>
    <col min="34" max="34" width="10.7109375" style="214" customWidth="1"/>
    <col min="35" max="35" width="8.85546875" style="214" hidden="1" customWidth="1"/>
    <col min="36" max="36" width="10.7109375" style="214" hidden="1" customWidth="1"/>
    <col min="37" max="37" width="8.85546875" style="214" hidden="1" customWidth="1"/>
    <col min="38" max="38" width="10.7109375" style="214" hidden="1" customWidth="1"/>
    <col min="39" max="39" width="8.85546875" style="214" hidden="1" customWidth="1"/>
    <col min="40" max="40" width="10.7109375" style="214" hidden="1" customWidth="1"/>
    <col min="41" max="41" width="8.85546875" style="214" hidden="1" customWidth="1"/>
    <col min="42" max="42" width="10.7109375" style="214" hidden="1" customWidth="1"/>
    <col min="43" max="43" width="8.85546875" style="214" hidden="1" customWidth="1"/>
    <col min="44" max="44" width="10.7109375" style="214" hidden="1" customWidth="1"/>
    <col min="45" max="45" width="8.85546875" style="214" hidden="1" customWidth="1"/>
    <col min="46" max="46" width="10.7109375" style="214" hidden="1" customWidth="1"/>
    <col min="47" max="47" width="8.85546875" style="214" hidden="1" customWidth="1"/>
    <col min="48" max="48" width="10.7109375" style="214" hidden="1" customWidth="1"/>
    <col min="49" max="49" width="8.85546875" style="214" hidden="1" customWidth="1"/>
    <col min="50" max="50" width="10.7109375" style="214" hidden="1" customWidth="1"/>
    <col min="51" max="51" width="8.85546875" style="214" hidden="1" customWidth="1"/>
    <col min="52" max="52" width="10.7109375" style="214" hidden="1" customWidth="1"/>
    <col min="53" max="53" width="8.85546875" style="214" hidden="1" customWidth="1"/>
    <col min="54" max="54" width="10.7109375" style="214" hidden="1" customWidth="1"/>
    <col min="55" max="55" width="8.85546875" style="214" hidden="1" customWidth="1"/>
    <col min="56" max="56" width="10.7109375" style="214" hidden="1" customWidth="1"/>
    <col min="57" max="57" width="8.85546875" style="214" hidden="1" customWidth="1"/>
    <col min="58" max="58" width="10.7109375" style="214" hidden="1" customWidth="1"/>
    <col min="59" max="59" width="8.85546875" style="214" hidden="1" customWidth="1"/>
    <col min="60" max="60" width="10.7109375" style="214" hidden="1" customWidth="1"/>
    <col min="61" max="61" width="8.85546875" style="214" hidden="1" customWidth="1"/>
    <col min="62" max="62" width="10.7109375" style="214" hidden="1" customWidth="1"/>
    <col min="63" max="63" width="8.85546875" style="214" hidden="1" customWidth="1"/>
    <col min="64" max="64" width="10.7109375" style="214" hidden="1" customWidth="1"/>
    <col min="65" max="65" width="8.85546875" style="214" hidden="1" customWidth="1"/>
    <col min="66" max="66" width="10.7109375" style="214" hidden="1" customWidth="1"/>
    <col min="67" max="67" width="8.85546875" style="214" hidden="1" customWidth="1"/>
    <col min="68" max="68" width="10.7109375" style="214" hidden="1" customWidth="1"/>
    <col min="69" max="69" width="8.85546875" style="214" hidden="1" customWidth="1"/>
    <col min="70" max="70" width="10.7109375" style="214" hidden="1" customWidth="1"/>
    <col min="71" max="71" width="8.85546875" style="214" hidden="1" customWidth="1"/>
    <col min="72" max="72" width="10.7109375" style="214" hidden="1" customWidth="1"/>
    <col min="73" max="73" width="8.85546875" style="214" hidden="1" customWidth="1"/>
    <col min="74" max="74" width="10.7109375" style="214" hidden="1" customWidth="1"/>
    <col min="75" max="75" width="8.85546875" style="214" hidden="1" customWidth="1"/>
    <col min="76" max="76" width="10.7109375" style="214" hidden="1" customWidth="1"/>
    <col min="77" max="77" width="8.85546875" style="214" hidden="1" customWidth="1"/>
    <col min="78" max="78" width="10.7109375" style="214" hidden="1" customWidth="1"/>
    <col min="79" max="79" width="8.85546875" style="214" hidden="1" customWidth="1"/>
    <col min="80" max="80" width="10.7109375" style="214" hidden="1" customWidth="1"/>
    <col min="81" max="81" width="8.85546875" style="214" hidden="1" customWidth="1"/>
    <col min="82" max="82" width="10.7109375" style="214" hidden="1" customWidth="1"/>
    <col min="83" max="83" width="8.85546875" style="214" hidden="1" customWidth="1"/>
    <col min="84" max="84" width="10.7109375" style="214" hidden="1" customWidth="1"/>
    <col min="85" max="85" width="8.85546875" style="214" hidden="1" customWidth="1"/>
    <col min="86" max="86" width="10.7109375" style="214" hidden="1" customWidth="1"/>
    <col min="87" max="87" width="8.85546875" style="214" hidden="1" customWidth="1"/>
    <col min="88" max="88" width="10.7109375" style="214" hidden="1" customWidth="1"/>
    <col min="89" max="89" width="8.85546875" style="214" hidden="1" customWidth="1"/>
    <col min="90" max="90" width="10.7109375" style="214" hidden="1" customWidth="1"/>
    <col min="91" max="91" width="8.85546875" style="214" hidden="1" customWidth="1"/>
    <col min="92" max="92" width="10.7109375" style="214" hidden="1" customWidth="1"/>
    <col min="93" max="93" width="8.85546875" style="214" hidden="1" customWidth="1"/>
    <col min="94" max="94" width="10.7109375" style="214" hidden="1" customWidth="1"/>
    <col min="95" max="95" width="8.85546875" style="214" hidden="1" customWidth="1"/>
    <col min="96" max="96" width="10.7109375" style="214" hidden="1" customWidth="1"/>
    <col min="97" max="97" width="8.85546875" style="214" hidden="1" customWidth="1"/>
    <col min="98" max="98" width="10.7109375" style="214" hidden="1" customWidth="1"/>
    <col min="99" max="99" width="8.85546875" style="214" hidden="1" customWidth="1"/>
    <col min="100" max="100" width="10.7109375" style="214" hidden="1" customWidth="1"/>
    <col min="101" max="101" width="8.85546875" style="214" hidden="1" customWidth="1"/>
    <col min="102" max="102" width="10.7109375" style="214" hidden="1" customWidth="1"/>
    <col min="103" max="103" width="8.85546875" style="214" hidden="1" customWidth="1"/>
    <col min="104" max="104" width="10.7109375" style="214" hidden="1" customWidth="1"/>
    <col min="105" max="105" width="8.85546875" style="214" hidden="1" customWidth="1"/>
    <col min="106" max="106" width="10.7109375" style="214" hidden="1" customWidth="1"/>
    <col min="107" max="107" width="8.85546875" style="214" hidden="1" customWidth="1"/>
    <col min="108" max="108" width="10.7109375" style="214" hidden="1" customWidth="1"/>
    <col min="109" max="109" width="8.85546875" style="214" hidden="1" customWidth="1"/>
    <col min="110" max="110" width="10.7109375" style="214" hidden="1" customWidth="1"/>
    <col min="111" max="111" width="8.85546875" style="214" hidden="1" customWidth="1"/>
    <col min="112" max="112" width="10.7109375" style="214" hidden="1" customWidth="1"/>
    <col min="113" max="113" width="8.85546875" style="214" hidden="1" customWidth="1"/>
    <col min="114" max="114" width="10.7109375" style="214" hidden="1" customWidth="1"/>
    <col min="115" max="115" width="8.85546875" style="214"/>
    <col min="116" max="116" width="10.7109375" style="214" customWidth="1"/>
    <col min="117" max="138" width="8.85546875" style="214"/>
    <col min="139" max="139" width="12.85546875" style="214" hidden="1" customWidth="1"/>
    <col min="140" max="16384" width="8.85546875" style="214"/>
  </cols>
  <sheetData>
    <row r="1" spans="1:139" ht="12" customHeight="1" x14ac:dyDescent="0.2">
      <c r="A1" s="219" t="str">
        <f>'Description of Services'!A1</f>
        <v>Texas Tech University - Rate Calculation Worksheet</v>
      </c>
      <c r="B1" s="219"/>
      <c r="C1" s="220"/>
      <c r="I1" s="217" t="str">
        <f>'Description of Services'!E1</f>
        <v>Applicable for Fiscal Year:</v>
      </c>
      <c r="J1" s="451">
        <f>'Description of Services'!F1</f>
        <v>2017</v>
      </c>
    </row>
    <row r="2" spans="1:139" ht="12" customHeight="1" x14ac:dyDescent="0.2">
      <c r="A2" s="219" t="s">
        <v>90</v>
      </c>
      <c r="B2" s="219"/>
      <c r="C2" s="220"/>
      <c r="F2" s="218"/>
      <c r="G2" s="218"/>
      <c r="H2" s="218"/>
      <c r="I2" s="218"/>
      <c r="J2" s="218"/>
      <c r="EI2" s="214" t="s">
        <v>247</v>
      </c>
    </row>
    <row r="3" spans="1:139" ht="12" customHeight="1" x14ac:dyDescent="0.2">
      <c r="A3" s="219"/>
      <c r="B3" s="219"/>
      <c r="C3" s="220"/>
      <c r="F3" s="218"/>
      <c r="G3" s="218"/>
      <c r="H3" s="218"/>
      <c r="I3" s="218"/>
      <c r="J3" s="218"/>
      <c r="EI3" s="214" t="s">
        <v>248</v>
      </c>
    </row>
    <row r="4" spans="1:139" ht="12" customHeight="1" x14ac:dyDescent="0.2">
      <c r="A4" s="219" t="str">
        <f>'Description of Services'!A4</f>
        <v xml:space="preserve">Name of Service Center: </v>
      </c>
      <c r="B4" s="219"/>
      <c r="C4" s="455">
        <f>'Description of Services'!B4</f>
        <v>0</v>
      </c>
      <c r="D4" s="279"/>
      <c r="E4" s="279"/>
      <c r="F4" s="279"/>
      <c r="G4" s="218"/>
      <c r="H4" s="218"/>
      <c r="I4" s="218"/>
      <c r="J4" s="218"/>
      <c r="EI4" s="214" t="s">
        <v>255</v>
      </c>
    </row>
    <row r="5" spans="1:139" ht="12" customHeight="1" x14ac:dyDescent="0.2">
      <c r="A5" s="216" t="str">
        <f>'Description of Services'!A5</f>
        <v>FUND Number</v>
      </c>
      <c r="B5" s="219"/>
      <c r="C5" s="455" t="str">
        <f>'Description of Services'!B5</f>
        <v>TBD</v>
      </c>
      <c r="D5" s="279"/>
      <c r="E5" s="279"/>
      <c r="F5" s="279"/>
      <c r="G5" s="218"/>
      <c r="H5" s="218"/>
      <c r="I5" s="218"/>
      <c r="J5" s="218"/>
    </row>
    <row r="6" spans="1:139" ht="12" customHeight="1" x14ac:dyDescent="0.2">
      <c r="A6" s="35" t="s">
        <v>232</v>
      </c>
      <c r="C6" s="455">
        <f>'Description of Services'!B6</f>
        <v>0</v>
      </c>
      <c r="D6" s="279"/>
      <c r="E6" s="279"/>
      <c r="F6" s="279"/>
      <c r="G6" s="218"/>
      <c r="H6" s="218"/>
      <c r="I6" s="218"/>
      <c r="J6" s="218"/>
    </row>
    <row r="7" spans="1:139" ht="12" customHeight="1" x14ac:dyDescent="0.2">
      <c r="A7" s="35" t="s">
        <v>227</v>
      </c>
      <c r="C7" s="259">
        <f>'Description of Services'!B7</f>
        <v>0</v>
      </c>
      <c r="F7" s="218"/>
      <c r="G7" s="218"/>
      <c r="H7" s="218"/>
      <c r="I7" s="218"/>
      <c r="J7" s="218"/>
    </row>
    <row r="8" spans="1:139" ht="12" customHeight="1" x14ac:dyDescent="0.2">
      <c r="A8" s="35" t="s">
        <v>269</v>
      </c>
      <c r="C8" s="256">
        <f>'Description of Services'!B8</f>
        <v>0</v>
      </c>
      <c r="F8" s="218"/>
      <c r="G8" s="218"/>
      <c r="H8" s="218"/>
      <c r="I8" s="218"/>
      <c r="J8" s="218"/>
    </row>
    <row r="9" spans="1:139" ht="12" customHeight="1" x14ac:dyDescent="0.2">
      <c r="C9" s="403"/>
      <c r="D9" s="403"/>
      <c r="E9" s="403"/>
      <c r="F9" s="269"/>
      <c r="G9" s="447" t="s">
        <v>326</v>
      </c>
      <c r="H9" s="447" t="s">
        <v>245</v>
      </c>
      <c r="I9" s="447" t="s">
        <v>327</v>
      </c>
      <c r="J9" s="269"/>
      <c r="K9" s="280"/>
      <c r="M9" s="560" t="s">
        <v>20</v>
      </c>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1"/>
      <c r="AY9" s="561"/>
      <c r="AZ9" s="561"/>
      <c r="BA9" s="561"/>
      <c r="BB9" s="561"/>
      <c r="BC9" s="561"/>
      <c r="BD9" s="561"/>
      <c r="BE9" s="561"/>
      <c r="BF9" s="561"/>
      <c r="BG9" s="561"/>
      <c r="BH9" s="561"/>
      <c r="BI9" s="561"/>
      <c r="BJ9" s="561"/>
      <c r="BK9" s="561"/>
      <c r="BL9" s="561"/>
      <c r="BM9" s="561"/>
      <c r="BN9" s="561"/>
      <c r="BO9" s="561"/>
      <c r="BP9" s="561"/>
      <c r="BQ9" s="561"/>
      <c r="BR9" s="561"/>
      <c r="BS9" s="561"/>
      <c r="BT9" s="561"/>
      <c r="BU9" s="561"/>
      <c r="BV9" s="561"/>
      <c r="BW9" s="561"/>
      <c r="BX9" s="561"/>
      <c r="BY9" s="561"/>
      <c r="BZ9" s="561"/>
      <c r="CA9" s="561"/>
      <c r="CB9" s="561"/>
      <c r="CC9" s="561"/>
      <c r="CD9" s="561"/>
      <c r="CE9" s="561"/>
      <c r="CF9" s="561"/>
      <c r="CG9" s="561"/>
      <c r="CH9" s="561"/>
      <c r="CI9" s="561"/>
      <c r="CJ9" s="561"/>
      <c r="CK9" s="561"/>
      <c r="CL9" s="561"/>
      <c r="CM9" s="561"/>
      <c r="CN9" s="561"/>
      <c r="CO9" s="561"/>
      <c r="CP9" s="561"/>
      <c r="CQ9" s="561"/>
      <c r="CR9" s="561"/>
      <c r="CS9" s="561"/>
      <c r="CT9" s="561"/>
      <c r="CU9" s="561"/>
      <c r="CV9" s="561"/>
      <c r="CW9" s="561"/>
      <c r="CX9" s="561"/>
      <c r="CY9" s="561"/>
      <c r="CZ9" s="561"/>
      <c r="DA9" s="561"/>
      <c r="DB9" s="561"/>
      <c r="DC9" s="561"/>
      <c r="DD9" s="561"/>
      <c r="DE9" s="561"/>
      <c r="DF9" s="561"/>
      <c r="DG9" s="561"/>
      <c r="DH9" s="561"/>
      <c r="DI9" s="561"/>
      <c r="DJ9" s="561"/>
      <c r="DK9" s="561"/>
      <c r="DL9" s="562"/>
    </row>
    <row r="10" spans="1:139" ht="12.75" customHeight="1" x14ac:dyDescent="0.2">
      <c r="C10" s="281"/>
      <c r="D10" s="281"/>
      <c r="E10" s="281"/>
      <c r="G10" s="281" t="s">
        <v>244</v>
      </c>
      <c r="H10" s="281" t="s">
        <v>244</v>
      </c>
      <c r="I10" s="281" t="s">
        <v>244</v>
      </c>
      <c r="J10" s="281"/>
      <c r="K10" s="247"/>
      <c r="L10" s="281"/>
      <c r="M10" s="567" t="s">
        <v>12</v>
      </c>
      <c r="N10" s="568"/>
      <c r="O10" s="551" t="str">
        <f>'Description of Services'!B15</f>
        <v xml:space="preserve">Service 1: </v>
      </c>
      <c r="P10" s="552"/>
      <c r="Q10" s="551" t="str">
        <f>'Description of Services'!D15</f>
        <v>Service 2:</v>
      </c>
      <c r="R10" s="552"/>
      <c r="S10" s="551" t="str">
        <f>'Description of Services'!F15</f>
        <v xml:space="preserve">Service 3: </v>
      </c>
      <c r="T10" s="552"/>
      <c r="U10" s="551" t="str">
        <f>'Description of Services'!H15</f>
        <v xml:space="preserve">Service 4: </v>
      </c>
      <c r="V10" s="552"/>
      <c r="W10" s="551" t="str">
        <f>'Description of Services'!J15</f>
        <v xml:space="preserve">Service 5: </v>
      </c>
      <c r="X10" s="552"/>
      <c r="Y10" s="551" t="str">
        <f>'Description of Services'!L15</f>
        <v xml:space="preserve">Service 6: </v>
      </c>
      <c r="Z10" s="552"/>
      <c r="AA10" s="551" t="str">
        <f>'Description of Services'!N15</f>
        <v>Service 7:</v>
      </c>
      <c r="AB10" s="552"/>
      <c r="AC10" s="551" t="str">
        <f>'Description of Services'!P15</f>
        <v>Service 8:</v>
      </c>
      <c r="AD10" s="552"/>
      <c r="AE10" s="551" t="str">
        <f>'Description of Services'!R15</f>
        <v>Service 9:</v>
      </c>
      <c r="AF10" s="552"/>
      <c r="AG10" s="551" t="str">
        <f>'Description of Services'!T15</f>
        <v>Service 10:</v>
      </c>
      <c r="AH10" s="552"/>
      <c r="AI10" s="551" t="str">
        <f>'Description of Services'!V15</f>
        <v>Service 11:</v>
      </c>
      <c r="AJ10" s="552"/>
      <c r="AK10" s="551" t="str">
        <f>'Description of Services'!X15</f>
        <v>Service 12:</v>
      </c>
      <c r="AL10" s="552"/>
      <c r="AM10" s="551" t="str">
        <f>'Description of Services'!Z15</f>
        <v>Service 13:</v>
      </c>
      <c r="AN10" s="552"/>
      <c r="AO10" s="551" t="str">
        <f>'Description of Services'!AB15</f>
        <v>Service 14:</v>
      </c>
      <c r="AP10" s="552"/>
      <c r="AQ10" s="551" t="str">
        <f>'Description of Services'!AD15</f>
        <v>Service 15:</v>
      </c>
      <c r="AR10" s="552"/>
      <c r="AS10" s="551" t="str">
        <f>'Description of Services'!AF15</f>
        <v>Service 16:</v>
      </c>
      <c r="AT10" s="552"/>
      <c r="AU10" s="551" t="str">
        <f>'Description of Services'!AH15</f>
        <v>Service 17:</v>
      </c>
      <c r="AV10" s="552"/>
      <c r="AW10" s="551" t="str">
        <f>'Description of Services'!AJ15</f>
        <v>Service 18:</v>
      </c>
      <c r="AX10" s="552"/>
      <c r="AY10" s="551" t="str">
        <f>'Description of Services'!AL15</f>
        <v>Service 19:</v>
      </c>
      <c r="AZ10" s="552"/>
      <c r="BA10" s="551" t="str">
        <f>'Description of Services'!AN15</f>
        <v>Service 20:</v>
      </c>
      <c r="BB10" s="552"/>
      <c r="BC10" s="551" t="str">
        <f>'Description of Services'!AP15</f>
        <v>Service 21:</v>
      </c>
      <c r="BD10" s="552"/>
      <c r="BE10" s="551" t="str">
        <f>'Description of Services'!AR15</f>
        <v>Service 22:</v>
      </c>
      <c r="BF10" s="552"/>
      <c r="BG10" s="551" t="str">
        <f>'Description of Services'!AT15</f>
        <v>Service 23:</v>
      </c>
      <c r="BH10" s="552"/>
      <c r="BI10" s="551" t="str">
        <f>'Description of Services'!AV15</f>
        <v>Service 24:</v>
      </c>
      <c r="BJ10" s="552"/>
      <c r="BK10" s="551" t="str">
        <f>'Description of Services'!AX15</f>
        <v>Service 25:</v>
      </c>
      <c r="BL10" s="552"/>
      <c r="BM10" s="551" t="str">
        <f>'Description of Services'!AZ15</f>
        <v>Service 26:</v>
      </c>
      <c r="BN10" s="552"/>
      <c r="BO10" s="551" t="str">
        <f>'Description of Services'!BB15</f>
        <v>Service 27:</v>
      </c>
      <c r="BP10" s="552"/>
      <c r="BQ10" s="551" t="str">
        <f>'Description of Services'!BD15</f>
        <v>Service 28:</v>
      </c>
      <c r="BR10" s="552"/>
      <c r="BS10" s="551" t="str">
        <f>'Description of Services'!BF15</f>
        <v>Service 29:</v>
      </c>
      <c r="BT10" s="552"/>
      <c r="BU10" s="551" t="str">
        <f>'Description of Services'!BH15</f>
        <v>Service 30:</v>
      </c>
      <c r="BV10" s="552"/>
      <c r="BW10" s="551" t="str">
        <f>'Description of Services'!BJ15</f>
        <v>Service 31:</v>
      </c>
      <c r="BX10" s="552"/>
      <c r="BY10" s="551" t="str">
        <f>'Description of Services'!BL15</f>
        <v>Service 32:</v>
      </c>
      <c r="BZ10" s="552"/>
      <c r="CA10" s="551" t="str">
        <f>'Description of Services'!BN15</f>
        <v>Service 33:</v>
      </c>
      <c r="CB10" s="552"/>
      <c r="CC10" s="551" t="str">
        <f>'Description of Services'!BP15</f>
        <v>Service 34:</v>
      </c>
      <c r="CD10" s="552"/>
      <c r="CE10" s="551" t="str">
        <f>'Description of Services'!BR15</f>
        <v>Service 35:</v>
      </c>
      <c r="CF10" s="552"/>
      <c r="CG10" s="551" t="str">
        <f>'Description of Services'!BT15</f>
        <v>Service 36:</v>
      </c>
      <c r="CH10" s="552"/>
      <c r="CI10" s="551" t="str">
        <f>'Description of Services'!BV15</f>
        <v>Service 37:</v>
      </c>
      <c r="CJ10" s="552"/>
      <c r="CK10" s="551" t="str">
        <f>'Description of Services'!BX15</f>
        <v>Service 38:</v>
      </c>
      <c r="CL10" s="552"/>
      <c r="CM10" s="551" t="str">
        <f>'Description of Services'!BZ15</f>
        <v>Service 39:</v>
      </c>
      <c r="CN10" s="552"/>
      <c r="CO10" s="551" t="str">
        <f>'Description of Services'!CB15</f>
        <v>Service 40:</v>
      </c>
      <c r="CP10" s="552"/>
      <c r="CQ10" s="551" t="str">
        <f>'Description of Services'!CD15</f>
        <v>Service 41:</v>
      </c>
      <c r="CR10" s="552"/>
      <c r="CS10" s="551" t="str">
        <f>'Description of Services'!CF15</f>
        <v>Service 42:</v>
      </c>
      <c r="CT10" s="552"/>
      <c r="CU10" s="551" t="str">
        <f>'Description of Services'!CH15</f>
        <v>Service 43:</v>
      </c>
      <c r="CV10" s="552"/>
      <c r="CW10" s="551" t="str">
        <f>'Description of Services'!CJ15</f>
        <v>Service 44:</v>
      </c>
      <c r="CX10" s="552"/>
      <c r="CY10" s="551" t="str">
        <f>'Description of Services'!CL15</f>
        <v>Service 45:</v>
      </c>
      <c r="CZ10" s="552"/>
      <c r="DA10" s="551" t="str">
        <f>'Description of Services'!CN15</f>
        <v>Service 46:</v>
      </c>
      <c r="DB10" s="552"/>
      <c r="DC10" s="551" t="str">
        <f>'Description of Services'!CP15</f>
        <v>Service 47:</v>
      </c>
      <c r="DD10" s="552"/>
      <c r="DE10" s="551" t="str">
        <f>'Description of Services'!CR15</f>
        <v>Service 48:</v>
      </c>
      <c r="DF10" s="552"/>
      <c r="DG10" s="551" t="str">
        <f>'Description of Services'!CT15</f>
        <v>Service 49:</v>
      </c>
      <c r="DH10" s="552"/>
      <c r="DI10" s="551" t="str">
        <f>'Description of Services'!CV15</f>
        <v>Service 50:</v>
      </c>
      <c r="DJ10" s="552"/>
      <c r="DK10" s="563" t="s">
        <v>3</v>
      </c>
      <c r="DL10" s="564"/>
    </row>
    <row r="11" spans="1:139" ht="12" customHeight="1" x14ac:dyDescent="0.2">
      <c r="C11" s="281"/>
      <c r="D11" s="281"/>
      <c r="E11" s="281"/>
      <c r="F11" s="281"/>
      <c r="G11" s="328">
        <v>0.3</v>
      </c>
      <c r="H11" s="328">
        <v>0.01</v>
      </c>
      <c r="I11" s="328">
        <v>0.18</v>
      </c>
      <c r="J11" s="281"/>
      <c r="K11" s="282"/>
      <c r="L11" s="281"/>
      <c r="M11" s="569"/>
      <c r="N11" s="570"/>
      <c r="O11" s="528"/>
      <c r="P11" s="529"/>
      <c r="Q11" s="528"/>
      <c r="R11" s="529"/>
      <c r="S11" s="528"/>
      <c r="T11" s="529"/>
      <c r="U11" s="528"/>
      <c r="V11" s="529"/>
      <c r="W11" s="528"/>
      <c r="X11" s="529"/>
      <c r="Y11" s="528"/>
      <c r="Z11" s="529"/>
      <c r="AA11" s="528"/>
      <c r="AB11" s="529"/>
      <c r="AC11" s="528"/>
      <c r="AD11" s="529"/>
      <c r="AE11" s="528"/>
      <c r="AF11" s="529"/>
      <c r="AG11" s="528"/>
      <c r="AH11" s="529"/>
      <c r="AI11" s="528"/>
      <c r="AJ11" s="529"/>
      <c r="AK11" s="528"/>
      <c r="AL11" s="529"/>
      <c r="AM11" s="528"/>
      <c r="AN11" s="529"/>
      <c r="AO11" s="528"/>
      <c r="AP11" s="529"/>
      <c r="AQ11" s="528"/>
      <c r="AR11" s="529"/>
      <c r="AS11" s="528"/>
      <c r="AT11" s="529"/>
      <c r="AU11" s="528"/>
      <c r="AV11" s="529"/>
      <c r="AW11" s="528"/>
      <c r="AX11" s="529"/>
      <c r="AY11" s="528"/>
      <c r="AZ11" s="529"/>
      <c r="BA11" s="528"/>
      <c r="BB11" s="529"/>
      <c r="BC11" s="528"/>
      <c r="BD11" s="529"/>
      <c r="BE11" s="528"/>
      <c r="BF11" s="529"/>
      <c r="BG11" s="528"/>
      <c r="BH11" s="529"/>
      <c r="BI11" s="528"/>
      <c r="BJ11" s="529"/>
      <c r="BK11" s="528"/>
      <c r="BL11" s="529"/>
      <c r="BM11" s="528"/>
      <c r="BN11" s="529"/>
      <c r="BO11" s="528"/>
      <c r="BP11" s="529"/>
      <c r="BQ11" s="528"/>
      <c r="BR11" s="529"/>
      <c r="BS11" s="528"/>
      <c r="BT11" s="529"/>
      <c r="BU11" s="528"/>
      <c r="BV11" s="529"/>
      <c r="BW11" s="528"/>
      <c r="BX11" s="529"/>
      <c r="BY11" s="528"/>
      <c r="BZ11" s="529"/>
      <c r="CA11" s="528"/>
      <c r="CB11" s="529"/>
      <c r="CC11" s="528"/>
      <c r="CD11" s="529"/>
      <c r="CE11" s="528"/>
      <c r="CF11" s="529"/>
      <c r="CG11" s="528"/>
      <c r="CH11" s="529"/>
      <c r="CI11" s="528"/>
      <c r="CJ11" s="529"/>
      <c r="CK11" s="528"/>
      <c r="CL11" s="529"/>
      <c r="CM11" s="528"/>
      <c r="CN11" s="529"/>
      <c r="CO11" s="528"/>
      <c r="CP11" s="529"/>
      <c r="CQ11" s="528"/>
      <c r="CR11" s="529"/>
      <c r="CS11" s="528"/>
      <c r="CT11" s="529"/>
      <c r="CU11" s="528"/>
      <c r="CV11" s="529"/>
      <c r="CW11" s="528"/>
      <c r="CX11" s="529"/>
      <c r="CY11" s="528"/>
      <c r="CZ11" s="529"/>
      <c r="DA11" s="528"/>
      <c r="DB11" s="529"/>
      <c r="DC11" s="528"/>
      <c r="DD11" s="529"/>
      <c r="DE11" s="528"/>
      <c r="DF11" s="529"/>
      <c r="DG11" s="528"/>
      <c r="DH11" s="529"/>
      <c r="DI11" s="528"/>
      <c r="DJ11" s="529"/>
      <c r="DK11" s="565" t="s">
        <v>2</v>
      </c>
      <c r="DL11" s="566"/>
    </row>
    <row r="12" spans="1:139" ht="47.25" customHeight="1" thickBot="1" x14ac:dyDescent="0.25">
      <c r="A12" s="283" t="s">
        <v>74</v>
      </c>
      <c r="B12" s="283" t="s">
        <v>9</v>
      </c>
      <c r="C12" s="283" t="s">
        <v>58</v>
      </c>
      <c r="D12" s="283" t="s">
        <v>243</v>
      </c>
      <c r="E12" s="283" t="s">
        <v>246</v>
      </c>
      <c r="F12" s="283" t="s">
        <v>95</v>
      </c>
      <c r="G12" s="283" t="s">
        <v>69</v>
      </c>
      <c r="H12" s="283" t="s">
        <v>237</v>
      </c>
      <c r="I12" s="283" t="s">
        <v>63</v>
      </c>
      <c r="J12" s="283" t="s">
        <v>54</v>
      </c>
      <c r="K12" s="284" t="s">
        <v>64</v>
      </c>
      <c r="L12" s="278"/>
      <c r="M12" s="278" t="s">
        <v>258</v>
      </c>
      <c r="N12" s="278" t="s">
        <v>65</v>
      </c>
      <c r="O12" s="278" t="s">
        <v>258</v>
      </c>
      <c r="P12" s="278" t="s">
        <v>65</v>
      </c>
      <c r="Q12" s="278" t="s">
        <v>258</v>
      </c>
      <c r="R12" s="278" t="s">
        <v>65</v>
      </c>
      <c r="S12" s="278" t="s">
        <v>258</v>
      </c>
      <c r="T12" s="278" t="s">
        <v>65</v>
      </c>
      <c r="U12" s="278" t="s">
        <v>258</v>
      </c>
      <c r="V12" s="278" t="s">
        <v>65</v>
      </c>
      <c r="W12" s="278" t="s">
        <v>258</v>
      </c>
      <c r="X12" s="278" t="s">
        <v>65</v>
      </c>
      <c r="Y12" s="278" t="s">
        <v>258</v>
      </c>
      <c r="Z12" s="278" t="s">
        <v>65</v>
      </c>
      <c r="AA12" s="278" t="s">
        <v>258</v>
      </c>
      <c r="AB12" s="278" t="s">
        <v>65</v>
      </c>
      <c r="AC12" s="278" t="s">
        <v>258</v>
      </c>
      <c r="AD12" s="278" t="s">
        <v>65</v>
      </c>
      <c r="AE12" s="278" t="s">
        <v>258</v>
      </c>
      <c r="AF12" s="278" t="s">
        <v>65</v>
      </c>
      <c r="AG12" s="278" t="s">
        <v>258</v>
      </c>
      <c r="AH12" s="278" t="s">
        <v>65</v>
      </c>
      <c r="AI12" s="278" t="s">
        <v>258</v>
      </c>
      <c r="AJ12" s="278" t="s">
        <v>65</v>
      </c>
      <c r="AK12" s="278" t="s">
        <v>258</v>
      </c>
      <c r="AL12" s="278" t="s">
        <v>65</v>
      </c>
      <c r="AM12" s="278" t="s">
        <v>258</v>
      </c>
      <c r="AN12" s="278" t="s">
        <v>65</v>
      </c>
      <c r="AO12" s="278" t="s">
        <v>258</v>
      </c>
      <c r="AP12" s="278" t="s">
        <v>65</v>
      </c>
      <c r="AQ12" s="278" t="s">
        <v>258</v>
      </c>
      <c r="AR12" s="278" t="s">
        <v>65</v>
      </c>
      <c r="AS12" s="278" t="s">
        <v>258</v>
      </c>
      <c r="AT12" s="278" t="s">
        <v>65</v>
      </c>
      <c r="AU12" s="278" t="s">
        <v>258</v>
      </c>
      <c r="AV12" s="278" t="s">
        <v>65</v>
      </c>
      <c r="AW12" s="278" t="s">
        <v>258</v>
      </c>
      <c r="AX12" s="278" t="s">
        <v>65</v>
      </c>
      <c r="AY12" s="278" t="s">
        <v>258</v>
      </c>
      <c r="AZ12" s="278" t="s">
        <v>65</v>
      </c>
      <c r="BA12" s="278" t="s">
        <v>258</v>
      </c>
      <c r="BB12" s="278" t="s">
        <v>65</v>
      </c>
      <c r="BC12" s="278" t="s">
        <v>258</v>
      </c>
      <c r="BD12" s="278" t="s">
        <v>65</v>
      </c>
      <c r="BE12" s="278" t="s">
        <v>258</v>
      </c>
      <c r="BF12" s="278" t="s">
        <v>65</v>
      </c>
      <c r="BG12" s="278" t="s">
        <v>258</v>
      </c>
      <c r="BH12" s="278" t="s">
        <v>65</v>
      </c>
      <c r="BI12" s="278" t="s">
        <v>258</v>
      </c>
      <c r="BJ12" s="278" t="s">
        <v>65</v>
      </c>
      <c r="BK12" s="278" t="s">
        <v>258</v>
      </c>
      <c r="BL12" s="278" t="s">
        <v>65</v>
      </c>
      <c r="BM12" s="278" t="s">
        <v>258</v>
      </c>
      <c r="BN12" s="278" t="s">
        <v>65</v>
      </c>
      <c r="BO12" s="278" t="s">
        <v>258</v>
      </c>
      <c r="BP12" s="278" t="s">
        <v>65</v>
      </c>
      <c r="BQ12" s="278" t="s">
        <v>258</v>
      </c>
      <c r="BR12" s="278" t="s">
        <v>65</v>
      </c>
      <c r="BS12" s="278" t="s">
        <v>258</v>
      </c>
      <c r="BT12" s="278" t="s">
        <v>65</v>
      </c>
      <c r="BU12" s="278" t="s">
        <v>258</v>
      </c>
      <c r="BV12" s="278" t="s">
        <v>65</v>
      </c>
      <c r="BW12" s="278" t="s">
        <v>258</v>
      </c>
      <c r="BX12" s="278" t="s">
        <v>65</v>
      </c>
      <c r="BY12" s="278" t="s">
        <v>258</v>
      </c>
      <c r="BZ12" s="278" t="s">
        <v>65</v>
      </c>
      <c r="CA12" s="278" t="s">
        <v>258</v>
      </c>
      <c r="CB12" s="278" t="s">
        <v>65</v>
      </c>
      <c r="CC12" s="278" t="s">
        <v>258</v>
      </c>
      <c r="CD12" s="278" t="s">
        <v>65</v>
      </c>
      <c r="CE12" s="278" t="s">
        <v>258</v>
      </c>
      <c r="CF12" s="278" t="s">
        <v>65</v>
      </c>
      <c r="CG12" s="278" t="s">
        <v>258</v>
      </c>
      <c r="CH12" s="278" t="s">
        <v>65</v>
      </c>
      <c r="CI12" s="278" t="s">
        <v>258</v>
      </c>
      <c r="CJ12" s="278" t="s">
        <v>65</v>
      </c>
      <c r="CK12" s="278" t="s">
        <v>258</v>
      </c>
      <c r="CL12" s="278" t="s">
        <v>65</v>
      </c>
      <c r="CM12" s="278" t="s">
        <v>258</v>
      </c>
      <c r="CN12" s="278" t="s">
        <v>65</v>
      </c>
      <c r="CO12" s="278" t="s">
        <v>258</v>
      </c>
      <c r="CP12" s="278" t="s">
        <v>65</v>
      </c>
      <c r="CQ12" s="278" t="s">
        <v>258</v>
      </c>
      <c r="CR12" s="278" t="s">
        <v>65</v>
      </c>
      <c r="CS12" s="278" t="s">
        <v>258</v>
      </c>
      <c r="CT12" s="278" t="s">
        <v>65</v>
      </c>
      <c r="CU12" s="278" t="s">
        <v>258</v>
      </c>
      <c r="CV12" s="278" t="s">
        <v>65</v>
      </c>
      <c r="CW12" s="278" t="s">
        <v>258</v>
      </c>
      <c r="CX12" s="278" t="s">
        <v>65</v>
      </c>
      <c r="CY12" s="278" t="s">
        <v>258</v>
      </c>
      <c r="CZ12" s="278" t="s">
        <v>65</v>
      </c>
      <c r="DA12" s="278" t="s">
        <v>258</v>
      </c>
      <c r="DB12" s="278" t="s">
        <v>65</v>
      </c>
      <c r="DC12" s="278" t="s">
        <v>258</v>
      </c>
      <c r="DD12" s="278" t="s">
        <v>65</v>
      </c>
      <c r="DE12" s="278" t="s">
        <v>258</v>
      </c>
      <c r="DF12" s="278" t="s">
        <v>65</v>
      </c>
      <c r="DG12" s="278" t="s">
        <v>258</v>
      </c>
      <c r="DH12" s="278" t="s">
        <v>65</v>
      </c>
      <c r="DI12" s="278" t="s">
        <v>258</v>
      </c>
      <c r="DJ12" s="278" t="s">
        <v>65</v>
      </c>
      <c r="DK12" s="278" t="s">
        <v>258</v>
      </c>
      <c r="DL12" s="278" t="s">
        <v>65</v>
      </c>
    </row>
    <row r="13" spans="1:139" ht="12" customHeight="1" thickBot="1" x14ac:dyDescent="0.25">
      <c r="A13" s="507"/>
      <c r="B13" s="242"/>
      <c r="C13" s="242"/>
      <c r="D13" s="242"/>
      <c r="E13" s="242"/>
      <c r="F13" s="242"/>
      <c r="G13" s="242"/>
      <c r="H13" s="242"/>
      <c r="I13" s="242"/>
      <c r="J13" s="242"/>
      <c r="K13" s="285"/>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row>
    <row r="14" spans="1:139" ht="12" customHeight="1" x14ac:dyDescent="0.2">
      <c r="A14" s="286">
        <f>'Effort Billable Hours'!D13</f>
        <v>0</v>
      </c>
      <c r="B14" s="286">
        <f>'Effort Billable Hours'!D14</f>
        <v>0</v>
      </c>
      <c r="C14" s="329"/>
      <c r="D14" s="287">
        <f>'Effort Billable Hours'!D37</f>
        <v>0</v>
      </c>
      <c r="E14" s="449"/>
      <c r="F14" s="288">
        <f>C14*D14</f>
        <v>0</v>
      </c>
      <c r="G14" s="331">
        <f>IF(E14="Benefits Eligible",F14*$G$11,0)</f>
        <v>0</v>
      </c>
      <c r="H14" s="331">
        <f>IF(E14="Benefits Ineligible",F14*$H$11,0)</f>
        <v>0</v>
      </c>
      <c r="I14" s="331">
        <f>IF(E14="Benefits Eligible",F14*$I$11,0)</f>
        <v>0</v>
      </c>
      <c r="J14" s="289">
        <f>G14-I14</f>
        <v>0</v>
      </c>
      <c r="K14" s="290">
        <f>F14+H14+I14</f>
        <v>0</v>
      </c>
      <c r="L14" s="291"/>
      <c r="M14" s="287">
        <f>'Effort Billable Hours'!I50</f>
        <v>0</v>
      </c>
      <c r="N14" s="292">
        <f>M14*$K14</f>
        <v>0</v>
      </c>
      <c r="O14" s="287">
        <f>'Effort Billable Hours'!L50</f>
        <v>0</v>
      </c>
      <c r="P14" s="292">
        <f t="shared" ref="P14:P21" si="0">O14*$K14</f>
        <v>0</v>
      </c>
      <c r="Q14" s="287">
        <f>'Effort Billable Hours'!O50</f>
        <v>0</v>
      </c>
      <c r="R14" s="292">
        <f t="shared" ref="R14:R21" si="1">Q14*$K14</f>
        <v>0</v>
      </c>
      <c r="S14" s="287">
        <f>'Effort Billable Hours'!R50</f>
        <v>0</v>
      </c>
      <c r="T14" s="292">
        <f t="shared" ref="T14:T21" si="2">S14*$K14</f>
        <v>0</v>
      </c>
      <c r="U14" s="287">
        <f>'Effort Billable Hours'!U50</f>
        <v>0</v>
      </c>
      <c r="V14" s="292">
        <f t="shared" ref="V14:V21" si="3">U14*$K14</f>
        <v>0</v>
      </c>
      <c r="W14" s="287">
        <f>'Effort Billable Hours'!X50</f>
        <v>0</v>
      </c>
      <c r="X14" s="292">
        <f t="shared" ref="X14:X21" si="4">W14*$K14</f>
        <v>0</v>
      </c>
      <c r="Y14" s="287">
        <f>'Effort Billable Hours'!AB50</f>
        <v>0</v>
      </c>
      <c r="Z14" s="292">
        <f t="shared" ref="Z14:Z21" si="5">Y14*$K14</f>
        <v>0</v>
      </c>
      <c r="AA14" s="287">
        <f>'Effort Billable Hours'!AD50</f>
        <v>0</v>
      </c>
      <c r="AB14" s="292">
        <f t="shared" ref="AB14:AB21" si="6">AA14*$K14</f>
        <v>0</v>
      </c>
      <c r="AC14" s="287">
        <f>'Effort Billable Hours'!AG50</f>
        <v>0</v>
      </c>
      <c r="AD14" s="292">
        <f t="shared" ref="AD14:AD21" si="7">AC14*$K14</f>
        <v>0</v>
      </c>
      <c r="AE14" s="287">
        <f>'Effort Billable Hours'!AJ50</f>
        <v>0</v>
      </c>
      <c r="AF14" s="292">
        <f t="shared" ref="AF14:AF21" si="8">AE14*$K14</f>
        <v>0</v>
      </c>
      <c r="AG14" s="287">
        <f>'Effort Billable Hours'!AM50</f>
        <v>0</v>
      </c>
      <c r="AH14" s="292">
        <f t="shared" ref="AH14:AH21" si="9">AG14*$K14</f>
        <v>0</v>
      </c>
      <c r="AI14" s="287">
        <f>'Effort Billable Hours'!AP50</f>
        <v>0</v>
      </c>
      <c r="AJ14" s="292">
        <f t="shared" ref="AJ14:AJ21" si="10">AI14*$K14</f>
        <v>0</v>
      </c>
      <c r="AK14" s="287">
        <f>'Effort Billable Hours'!AS50</f>
        <v>0</v>
      </c>
      <c r="AL14" s="292">
        <f t="shared" ref="AL14:AL21" si="11">AK14*$K14</f>
        <v>0</v>
      </c>
      <c r="AM14" s="287">
        <f>'Effort Billable Hours'!AV50</f>
        <v>0</v>
      </c>
      <c r="AN14" s="292">
        <f t="shared" ref="AN14:AN21" si="12">AM14*$K14</f>
        <v>0</v>
      </c>
      <c r="AO14" s="287">
        <f>'Effort Billable Hours'!AY50</f>
        <v>0</v>
      </c>
      <c r="AP14" s="292">
        <f t="shared" ref="AP14:AP21" si="13">AO14*$K14</f>
        <v>0</v>
      </c>
      <c r="AQ14" s="287">
        <f>'Effort Billable Hours'!BB50</f>
        <v>0</v>
      </c>
      <c r="AR14" s="292">
        <f t="shared" ref="AR14:AR21" si="14">AQ14*$K14</f>
        <v>0</v>
      </c>
      <c r="AS14" s="287">
        <f>'Effort Billable Hours'!BE50</f>
        <v>0</v>
      </c>
      <c r="AT14" s="292">
        <f t="shared" ref="AT14:AT21" si="15">AS14*$K14</f>
        <v>0</v>
      </c>
      <c r="AU14" s="287">
        <f>'Effort Billable Hours'!BH50</f>
        <v>0</v>
      </c>
      <c r="AV14" s="292">
        <f t="shared" ref="AV14:AV21" si="16">AU14*$K14</f>
        <v>0</v>
      </c>
      <c r="AW14" s="287">
        <f>'Effort Billable Hours'!BK50</f>
        <v>0</v>
      </c>
      <c r="AX14" s="292">
        <f t="shared" ref="AX14:AX21" si="17">AW14*$K14</f>
        <v>0</v>
      </c>
      <c r="AY14" s="287">
        <f>'Effort Billable Hours'!BN50</f>
        <v>0</v>
      </c>
      <c r="AZ14" s="292">
        <f t="shared" ref="AZ14:AZ21" si="18">AY14*$K14</f>
        <v>0</v>
      </c>
      <c r="BA14" s="287">
        <f>'Effort Billable Hours'!BQ50</f>
        <v>0</v>
      </c>
      <c r="BB14" s="292">
        <f t="shared" ref="BB14:BB21" si="19">BA14*$K14</f>
        <v>0</v>
      </c>
      <c r="BC14" s="287">
        <f>'Effort Billable Hours'!BT50</f>
        <v>0</v>
      </c>
      <c r="BD14" s="292">
        <f t="shared" ref="BD14:BD21" si="20">BC14*$K14</f>
        <v>0</v>
      </c>
      <c r="BE14" s="287">
        <f>'Effort Billable Hours'!BW50</f>
        <v>0</v>
      </c>
      <c r="BF14" s="292">
        <f t="shared" ref="BF14:BF21" si="21">BE14*$K14</f>
        <v>0</v>
      </c>
      <c r="BG14" s="287">
        <f>'Effort Billable Hours'!BZ50</f>
        <v>0</v>
      </c>
      <c r="BH14" s="292">
        <f t="shared" ref="BH14:BH21" si="22">BG14*$K14</f>
        <v>0</v>
      </c>
      <c r="BI14" s="287">
        <f>'Effort Billable Hours'!CC50</f>
        <v>0</v>
      </c>
      <c r="BJ14" s="292">
        <f t="shared" ref="BJ14:BJ21" si="23">BI14*$K14</f>
        <v>0</v>
      </c>
      <c r="BK14" s="287">
        <f>'Effort Billable Hours'!CF50</f>
        <v>0</v>
      </c>
      <c r="BL14" s="292">
        <f t="shared" ref="BL14:BL21" si="24">BK14*$K14</f>
        <v>0</v>
      </c>
      <c r="BM14" s="287">
        <f>'Effort Billable Hours'!CI50</f>
        <v>0</v>
      </c>
      <c r="BN14" s="292">
        <f t="shared" ref="BN14:BN21" si="25">BM14*$K14</f>
        <v>0</v>
      </c>
      <c r="BO14" s="287">
        <f>'Effort Billable Hours'!CL50</f>
        <v>0</v>
      </c>
      <c r="BP14" s="292">
        <f t="shared" ref="BP14:BP21" si="26">BO14*$K14</f>
        <v>0</v>
      </c>
      <c r="BQ14" s="287">
        <f>'Effort Billable Hours'!CO50</f>
        <v>0</v>
      </c>
      <c r="BR14" s="292">
        <f t="shared" ref="BR14:BR21" si="27">BQ14*$K14</f>
        <v>0</v>
      </c>
      <c r="BS14" s="287">
        <f>'Effort Billable Hours'!CR50</f>
        <v>0</v>
      </c>
      <c r="BT14" s="292">
        <f t="shared" ref="BT14:BT21" si="28">BS14*$K14</f>
        <v>0</v>
      </c>
      <c r="BU14" s="287">
        <f>'Effort Billable Hours'!CU50</f>
        <v>0</v>
      </c>
      <c r="BV14" s="292">
        <f t="shared" ref="BV14:BV21" si="29">BU14*$K14</f>
        <v>0</v>
      </c>
      <c r="BW14" s="287">
        <f>'Effort Billable Hours'!CX50</f>
        <v>0</v>
      </c>
      <c r="BX14" s="292">
        <f t="shared" ref="BX14:BX21" si="30">BW14*$K14</f>
        <v>0</v>
      </c>
      <c r="BY14" s="287">
        <f>'Effort Billable Hours'!DA50</f>
        <v>0</v>
      </c>
      <c r="BZ14" s="292">
        <f t="shared" ref="BZ14:BZ21" si="31">BY14*$K14</f>
        <v>0</v>
      </c>
      <c r="CA14" s="287">
        <f>'Effort Billable Hours'!DD50</f>
        <v>0</v>
      </c>
      <c r="CB14" s="292">
        <f t="shared" ref="CB14:CB21" si="32">CA14*$K14</f>
        <v>0</v>
      </c>
      <c r="CC14" s="287">
        <f>'Effort Billable Hours'!DG50</f>
        <v>0</v>
      </c>
      <c r="CD14" s="292">
        <f t="shared" ref="CD14:CD21" si="33">CC14*$K14</f>
        <v>0</v>
      </c>
      <c r="CE14" s="287">
        <f>'Effort Billable Hours'!DJ50</f>
        <v>0</v>
      </c>
      <c r="CF14" s="292">
        <f t="shared" ref="CF14:CF21" si="34">CE14*$K14</f>
        <v>0</v>
      </c>
      <c r="CG14" s="287">
        <f>'Effort Billable Hours'!DM50</f>
        <v>0</v>
      </c>
      <c r="CH14" s="292">
        <f t="shared" ref="CH14:CH21" si="35">CG14*$K14</f>
        <v>0</v>
      </c>
      <c r="CI14" s="287">
        <f>'Effort Billable Hours'!DP50</f>
        <v>0</v>
      </c>
      <c r="CJ14" s="292">
        <f t="shared" ref="CJ14:CJ21" si="36">CI14*$K14</f>
        <v>0</v>
      </c>
      <c r="CK14" s="287">
        <f>'Effort Billable Hours'!DS50</f>
        <v>0</v>
      </c>
      <c r="CL14" s="292">
        <f t="shared" ref="CL14:CL21" si="37">CK14*$K14</f>
        <v>0</v>
      </c>
      <c r="CM14" s="287">
        <f>'Effort Billable Hours'!DV50</f>
        <v>0</v>
      </c>
      <c r="CN14" s="292">
        <f t="shared" ref="CN14:CN21" si="38">CM14*$K14</f>
        <v>0</v>
      </c>
      <c r="CO14" s="287">
        <f>'Effort Billable Hours'!DY50</f>
        <v>0</v>
      </c>
      <c r="CP14" s="292">
        <f t="shared" ref="CP14:CP21" si="39">CO14*$K14</f>
        <v>0</v>
      </c>
      <c r="CQ14" s="287">
        <f>'Effort Billable Hours'!EB50</f>
        <v>0</v>
      </c>
      <c r="CR14" s="292">
        <f t="shared" ref="CR14:CR21" si="40">CQ14*$K14</f>
        <v>0</v>
      </c>
      <c r="CS14" s="287">
        <f>'Effort Billable Hours'!EE50</f>
        <v>0</v>
      </c>
      <c r="CT14" s="292">
        <f t="shared" ref="CT14:CT21" si="41">CS14*$K14</f>
        <v>0</v>
      </c>
      <c r="CU14" s="287">
        <f>'Effort Billable Hours'!EH50</f>
        <v>0</v>
      </c>
      <c r="CV14" s="292">
        <f t="shared" ref="CV14:CV21" si="42">CU14*$K14</f>
        <v>0</v>
      </c>
      <c r="CW14" s="287">
        <f>'Effort Billable Hours'!EK50</f>
        <v>0</v>
      </c>
      <c r="CX14" s="292">
        <f t="shared" ref="CX14:CX21" si="43">CW14*$K14</f>
        <v>0</v>
      </c>
      <c r="CY14" s="287">
        <f>'Effort Billable Hours'!EN50</f>
        <v>0</v>
      </c>
      <c r="CZ14" s="292">
        <f t="shared" ref="CZ14:CZ21" si="44">CY14*$K14</f>
        <v>0</v>
      </c>
      <c r="DA14" s="287">
        <f>'Effort Billable Hours'!EQ50</f>
        <v>0</v>
      </c>
      <c r="DB14" s="292">
        <f t="shared" ref="DB14:DB21" si="45">DA14*$K14</f>
        <v>0</v>
      </c>
      <c r="DC14" s="287">
        <f>'Effort Billable Hours'!ET50</f>
        <v>0</v>
      </c>
      <c r="DD14" s="292">
        <f t="shared" ref="DD14:DD21" si="46">DC14*$K14</f>
        <v>0</v>
      </c>
      <c r="DE14" s="287">
        <f>'Effort Billable Hours'!EW50</f>
        <v>0</v>
      </c>
      <c r="DF14" s="292">
        <f t="shared" ref="DF14:DF21" si="47">DE14*$K14</f>
        <v>0</v>
      </c>
      <c r="DG14" s="287">
        <f>'Effort Billable Hours'!EZ50</f>
        <v>0</v>
      </c>
      <c r="DH14" s="292">
        <f t="shared" ref="DH14:DH21" si="48">DG14*$K14</f>
        <v>0</v>
      </c>
      <c r="DI14" s="287">
        <f>'Effort Billable Hours'!FC50</f>
        <v>0</v>
      </c>
      <c r="DJ14" s="292">
        <f t="shared" ref="DJ14:DJ21" si="49">DI14*$K14</f>
        <v>0</v>
      </c>
      <c r="DK14" s="293">
        <f>SUM(M14+O14+Q14+S14+U14+W14+Y14+AA14+AC14+AE14+AG14+AI14+AK14+AM14+AO14+AQ14+AS14+AU14+AW14+AY14+BA14+BC14+BE14+BG14+BI14+BK14+BM14+BO14+BQ14+BS14+BU14+BW14+BY14+CA14+CC14+CE14+CG14+CI14+CK14+CM14+CO14+CQ14+CS14+CU14+CW14+CY14+DA14+DC14+DE14+DG14+DI14)</f>
        <v>0</v>
      </c>
      <c r="DL14" s="294">
        <f>SUM(N14+P14+R14+T14+V14+X14+Z14+AB14+AD14+AF14+AH14+AJ14+AL14+AN14+AP14+AR14+AT14+AV14+AX14+AZ14+BB14+BD14+BF14+BH14+BJ14+BL14+BN14+BP14+BR14+BT14+BV14+BX14+BZ14+CB14+CD14+CF14+CH14+CJ14+CL14+CN14+CP14+CR14+CT14+CV14+CX14+CZ14+DB14+DD14+DF14+DH14+DJ14)</f>
        <v>0</v>
      </c>
    </row>
    <row r="15" spans="1:139" ht="12" customHeight="1" x14ac:dyDescent="0.2">
      <c r="A15" s="286">
        <f>'Effort Billable Hours'!E13</f>
        <v>0</v>
      </c>
      <c r="B15" s="286">
        <f>'Effort Billable Hours'!E14</f>
        <v>0</v>
      </c>
      <c r="C15" s="329"/>
      <c r="D15" s="287">
        <f>'Effort Billable Hours'!E37</f>
        <v>0</v>
      </c>
      <c r="E15" s="449"/>
      <c r="F15" s="288">
        <f t="shared" ref="F15:F21" si="50">C15*D15</f>
        <v>0</v>
      </c>
      <c r="G15" s="331">
        <f t="shared" ref="G15:G26" si="51">IF(E15="Benefits Eligible",F15*$G$11,0)</f>
        <v>0</v>
      </c>
      <c r="H15" s="331">
        <f t="shared" ref="H15:H26" si="52">IF(E15="Benefits Ineligible",F15*$H$11,0)</f>
        <v>0</v>
      </c>
      <c r="I15" s="331">
        <f t="shared" ref="I15:I26" si="53">IF(E15="Benefits Eligible",F15*$I$11,0)</f>
        <v>0</v>
      </c>
      <c r="J15" s="289">
        <f>G15-I15</f>
        <v>0</v>
      </c>
      <c r="K15" s="290">
        <f t="shared" ref="K15:K26" si="54">F15+H15+I15</f>
        <v>0</v>
      </c>
      <c r="L15" s="291"/>
      <c r="M15" s="287">
        <f>'Effort Billable Hours'!I51</f>
        <v>0</v>
      </c>
      <c r="N15" s="292">
        <f>M15*$K15</f>
        <v>0</v>
      </c>
      <c r="O15" s="287">
        <f>'Effort Billable Hours'!L51</f>
        <v>0</v>
      </c>
      <c r="P15" s="292">
        <f t="shared" si="0"/>
        <v>0</v>
      </c>
      <c r="Q15" s="287">
        <f>'Effort Billable Hours'!O51</f>
        <v>0</v>
      </c>
      <c r="R15" s="292">
        <f t="shared" si="1"/>
        <v>0</v>
      </c>
      <c r="S15" s="287">
        <f>'Effort Billable Hours'!R51</f>
        <v>0</v>
      </c>
      <c r="T15" s="292">
        <f t="shared" si="2"/>
        <v>0</v>
      </c>
      <c r="U15" s="287">
        <f>'Effort Billable Hours'!U51</f>
        <v>0</v>
      </c>
      <c r="V15" s="292">
        <f t="shared" si="3"/>
        <v>0</v>
      </c>
      <c r="W15" s="287">
        <f>'Effort Billable Hours'!X51</f>
        <v>0</v>
      </c>
      <c r="X15" s="292">
        <f t="shared" si="4"/>
        <v>0</v>
      </c>
      <c r="Y15" s="287">
        <f>'Effort Billable Hours'!AB51</f>
        <v>0</v>
      </c>
      <c r="Z15" s="292">
        <f t="shared" si="5"/>
        <v>0</v>
      </c>
      <c r="AA15" s="287">
        <f>'Effort Billable Hours'!AD51</f>
        <v>0</v>
      </c>
      <c r="AB15" s="292">
        <f t="shared" si="6"/>
        <v>0</v>
      </c>
      <c r="AC15" s="287">
        <f>'Effort Billable Hours'!AG51</f>
        <v>0</v>
      </c>
      <c r="AD15" s="292">
        <f t="shared" si="7"/>
        <v>0</v>
      </c>
      <c r="AE15" s="287">
        <f>'Effort Billable Hours'!AJ51</f>
        <v>0</v>
      </c>
      <c r="AF15" s="292">
        <f t="shared" si="8"/>
        <v>0</v>
      </c>
      <c r="AG15" s="287">
        <f>'Effort Billable Hours'!AM51</f>
        <v>0</v>
      </c>
      <c r="AH15" s="292">
        <f t="shared" si="9"/>
        <v>0</v>
      </c>
      <c r="AI15" s="287">
        <f>'Effort Billable Hours'!AP51</f>
        <v>0</v>
      </c>
      <c r="AJ15" s="292">
        <f t="shared" si="10"/>
        <v>0</v>
      </c>
      <c r="AK15" s="287">
        <f>'Effort Billable Hours'!AS51</f>
        <v>0</v>
      </c>
      <c r="AL15" s="292">
        <f t="shared" si="11"/>
        <v>0</v>
      </c>
      <c r="AM15" s="287">
        <f>'Effort Billable Hours'!AV51</f>
        <v>0</v>
      </c>
      <c r="AN15" s="292">
        <f t="shared" si="12"/>
        <v>0</v>
      </c>
      <c r="AO15" s="287">
        <f>'Effort Billable Hours'!AY51</f>
        <v>0</v>
      </c>
      <c r="AP15" s="292">
        <f t="shared" si="13"/>
        <v>0</v>
      </c>
      <c r="AQ15" s="287">
        <f>'Effort Billable Hours'!BB51</f>
        <v>0</v>
      </c>
      <c r="AR15" s="292">
        <f t="shared" si="14"/>
        <v>0</v>
      </c>
      <c r="AS15" s="287">
        <f>'Effort Billable Hours'!BE51</f>
        <v>0</v>
      </c>
      <c r="AT15" s="292">
        <f t="shared" si="15"/>
        <v>0</v>
      </c>
      <c r="AU15" s="287">
        <f>'Effort Billable Hours'!BH51</f>
        <v>0</v>
      </c>
      <c r="AV15" s="292">
        <f t="shared" si="16"/>
        <v>0</v>
      </c>
      <c r="AW15" s="287">
        <f>'Effort Billable Hours'!BK51</f>
        <v>0</v>
      </c>
      <c r="AX15" s="292">
        <f t="shared" si="17"/>
        <v>0</v>
      </c>
      <c r="AY15" s="287">
        <f>'Effort Billable Hours'!BN51</f>
        <v>0</v>
      </c>
      <c r="AZ15" s="292">
        <f t="shared" si="18"/>
        <v>0</v>
      </c>
      <c r="BA15" s="287">
        <f>'Effort Billable Hours'!BQ51</f>
        <v>0</v>
      </c>
      <c r="BB15" s="292">
        <f t="shared" si="19"/>
        <v>0</v>
      </c>
      <c r="BC15" s="287">
        <f>'Effort Billable Hours'!BT51</f>
        <v>0</v>
      </c>
      <c r="BD15" s="292">
        <f t="shared" si="20"/>
        <v>0</v>
      </c>
      <c r="BE15" s="287">
        <f>'Effort Billable Hours'!BW51</f>
        <v>0</v>
      </c>
      <c r="BF15" s="292">
        <f t="shared" si="21"/>
        <v>0</v>
      </c>
      <c r="BG15" s="287">
        <f>'Effort Billable Hours'!BZ51</f>
        <v>0</v>
      </c>
      <c r="BH15" s="292">
        <f t="shared" si="22"/>
        <v>0</v>
      </c>
      <c r="BI15" s="287">
        <f>'Effort Billable Hours'!CC51</f>
        <v>0</v>
      </c>
      <c r="BJ15" s="292">
        <f t="shared" si="23"/>
        <v>0</v>
      </c>
      <c r="BK15" s="287">
        <f>'Effort Billable Hours'!CF51</f>
        <v>0</v>
      </c>
      <c r="BL15" s="292">
        <f t="shared" si="24"/>
        <v>0</v>
      </c>
      <c r="BM15" s="287">
        <f>'Effort Billable Hours'!CI51</f>
        <v>0</v>
      </c>
      <c r="BN15" s="292">
        <f t="shared" si="25"/>
        <v>0</v>
      </c>
      <c r="BO15" s="287">
        <f>'Effort Billable Hours'!CL51</f>
        <v>0</v>
      </c>
      <c r="BP15" s="292">
        <f t="shared" si="26"/>
        <v>0</v>
      </c>
      <c r="BQ15" s="287">
        <f>'Effort Billable Hours'!CO51</f>
        <v>0</v>
      </c>
      <c r="BR15" s="292">
        <f t="shared" si="27"/>
        <v>0</v>
      </c>
      <c r="BS15" s="287">
        <f>'Effort Billable Hours'!CR51</f>
        <v>0</v>
      </c>
      <c r="BT15" s="292">
        <f t="shared" si="28"/>
        <v>0</v>
      </c>
      <c r="BU15" s="287">
        <f>'Effort Billable Hours'!CU51</f>
        <v>0</v>
      </c>
      <c r="BV15" s="292">
        <f t="shared" si="29"/>
        <v>0</v>
      </c>
      <c r="BW15" s="287">
        <f>'Effort Billable Hours'!CX51</f>
        <v>0</v>
      </c>
      <c r="BX15" s="292">
        <f t="shared" si="30"/>
        <v>0</v>
      </c>
      <c r="BY15" s="287">
        <f>'Effort Billable Hours'!DA51</f>
        <v>0</v>
      </c>
      <c r="BZ15" s="292">
        <f t="shared" si="31"/>
        <v>0</v>
      </c>
      <c r="CA15" s="287">
        <f>'Effort Billable Hours'!DD51</f>
        <v>0</v>
      </c>
      <c r="CB15" s="292">
        <f t="shared" si="32"/>
        <v>0</v>
      </c>
      <c r="CC15" s="287">
        <f>'Effort Billable Hours'!DG51</f>
        <v>0</v>
      </c>
      <c r="CD15" s="292">
        <f t="shared" si="33"/>
        <v>0</v>
      </c>
      <c r="CE15" s="287">
        <f>'Effort Billable Hours'!DJ51</f>
        <v>0</v>
      </c>
      <c r="CF15" s="292">
        <f t="shared" si="34"/>
        <v>0</v>
      </c>
      <c r="CG15" s="287">
        <f>'Effort Billable Hours'!DM51</f>
        <v>0</v>
      </c>
      <c r="CH15" s="292">
        <f t="shared" si="35"/>
        <v>0</v>
      </c>
      <c r="CI15" s="287">
        <f>'Effort Billable Hours'!DP51</f>
        <v>0</v>
      </c>
      <c r="CJ15" s="292">
        <f t="shared" si="36"/>
        <v>0</v>
      </c>
      <c r="CK15" s="287">
        <f>'Effort Billable Hours'!DS51</f>
        <v>0</v>
      </c>
      <c r="CL15" s="292">
        <f t="shared" si="37"/>
        <v>0</v>
      </c>
      <c r="CM15" s="287">
        <f>'Effort Billable Hours'!DV51</f>
        <v>0</v>
      </c>
      <c r="CN15" s="292">
        <f t="shared" si="38"/>
        <v>0</v>
      </c>
      <c r="CO15" s="287">
        <f>'Effort Billable Hours'!DY51</f>
        <v>0</v>
      </c>
      <c r="CP15" s="292">
        <f t="shared" si="39"/>
        <v>0</v>
      </c>
      <c r="CQ15" s="287">
        <f>'Effort Billable Hours'!EB51</f>
        <v>0</v>
      </c>
      <c r="CR15" s="292">
        <f t="shared" si="40"/>
        <v>0</v>
      </c>
      <c r="CS15" s="287">
        <f>'Effort Billable Hours'!EE51</f>
        <v>0</v>
      </c>
      <c r="CT15" s="292">
        <f t="shared" si="41"/>
        <v>0</v>
      </c>
      <c r="CU15" s="287">
        <f>'Effort Billable Hours'!EH51</f>
        <v>0</v>
      </c>
      <c r="CV15" s="292">
        <f t="shared" si="42"/>
        <v>0</v>
      </c>
      <c r="CW15" s="287">
        <f>'Effort Billable Hours'!EK51</f>
        <v>0</v>
      </c>
      <c r="CX15" s="292">
        <f t="shared" si="43"/>
        <v>0</v>
      </c>
      <c r="CY15" s="287">
        <f>'Effort Billable Hours'!EN51</f>
        <v>0</v>
      </c>
      <c r="CZ15" s="292">
        <f t="shared" si="44"/>
        <v>0</v>
      </c>
      <c r="DA15" s="287">
        <f>'Effort Billable Hours'!EQ51</f>
        <v>0</v>
      </c>
      <c r="DB15" s="292">
        <f t="shared" si="45"/>
        <v>0</v>
      </c>
      <c r="DC15" s="287">
        <f>'Effort Billable Hours'!ET51</f>
        <v>0</v>
      </c>
      <c r="DD15" s="292">
        <f t="shared" si="46"/>
        <v>0</v>
      </c>
      <c r="DE15" s="287">
        <f>'Effort Billable Hours'!EW51</f>
        <v>0</v>
      </c>
      <c r="DF15" s="292">
        <f t="shared" si="47"/>
        <v>0</v>
      </c>
      <c r="DG15" s="287">
        <f>'Effort Billable Hours'!EZ51</f>
        <v>0</v>
      </c>
      <c r="DH15" s="292">
        <f t="shared" si="48"/>
        <v>0</v>
      </c>
      <c r="DI15" s="287">
        <f>'Effort Billable Hours'!FC51</f>
        <v>0</v>
      </c>
      <c r="DJ15" s="292">
        <f t="shared" si="49"/>
        <v>0</v>
      </c>
      <c r="DK15" s="293">
        <f t="shared" ref="DK15:DK26" si="55">SUM(M15+O15+Q15+S15+U15+W15+Y15+AA15+AC15+AE15+AG15+AI15+AK15+AM15+AO15+AQ15+AS15+AU15+AW15+AY15+BA15+BC15+BE15+BG15+BI15+BK15+BM15+BO15+BQ15+BS15+BU15+BW15+BY15+CA15+CC15+CE15+CG15+CI15+CK15+CM15+CO15+CQ15+CS15+CU15+CW15+CY15+DA15+DC15+DE15+DG15+DI15)</f>
        <v>0</v>
      </c>
      <c r="DL15" s="294">
        <f t="shared" ref="DL15:DL26" si="56">SUM(N15+P15+R15+T15+V15+X15+Z15+AB15+AD15+AF15+AH15+AJ15+AL15+AN15+AP15+AR15+AT15+AV15+AX15+AZ15+BB15+BD15+BF15+BH15+BJ15+BL15+BN15+BP15+BR15+BT15+BV15+BX15+BZ15+CB15+CD15+CF15+CH15+CJ15+CL15+CN15+CP15+CR15+CT15+CV15+CX15+CZ15+DB15+DD15+DF15+DH15+DJ15)</f>
        <v>0</v>
      </c>
    </row>
    <row r="16" spans="1:139" ht="12" customHeight="1" x14ac:dyDescent="0.2">
      <c r="A16" s="286">
        <f>'Effort Billable Hours'!F13</f>
        <v>0</v>
      </c>
      <c r="B16" s="286">
        <f>'Effort Billable Hours'!F14</f>
        <v>0</v>
      </c>
      <c r="C16" s="330"/>
      <c r="D16" s="287">
        <f>'Effort Billable Hours'!F37</f>
        <v>0</v>
      </c>
      <c r="E16" s="449"/>
      <c r="F16" s="288">
        <f t="shared" si="50"/>
        <v>0</v>
      </c>
      <c r="G16" s="331">
        <f t="shared" si="51"/>
        <v>0</v>
      </c>
      <c r="H16" s="331">
        <f t="shared" si="52"/>
        <v>0</v>
      </c>
      <c r="I16" s="331">
        <f t="shared" si="53"/>
        <v>0</v>
      </c>
      <c r="J16" s="289">
        <f>G16-I16</f>
        <v>0</v>
      </c>
      <c r="K16" s="290">
        <f t="shared" si="54"/>
        <v>0</v>
      </c>
      <c r="L16" s="295"/>
      <c r="M16" s="287">
        <f>'Effort Billable Hours'!I52</f>
        <v>0</v>
      </c>
      <c r="N16" s="292">
        <f t="shared" ref="N16:N21" si="57">M16*$K16</f>
        <v>0</v>
      </c>
      <c r="O16" s="287">
        <f>'Effort Billable Hours'!L52</f>
        <v>0</v>
      </c>
      <c r="P16" s="292">
        <f t="shared" si="0"/>
        <v>0</v>
      </c>
      <c r="Q16" s="287">
        <f>'Effort Billable Hours'!O52</f>
        <v>0</v>
      </c>
      <c r="R16" s="292">
        <f t="shared" si="1"/>
        <v>0</v>
      </c>
      <c r="S16" s="287">
        <f>'Effort Billable Hours'!R52</f>
        <v>0</v>
      </c>
      <c r="T16" s="292">
        <f t="shared" si="2"/>
        <v>0</v>
      </c>
      <c r="U16" s="287">
        <f>'Effort Billable Hours'!U52</f>
        <v>0</v>
      </c>
      <c r="V16" s="292">
        <f t="shared" si="3"/>
        <v>0</v>
      </c>
      <c r="W16" s="287">
        <f>'Effort Billable Hours'!X52</f>
        <v>0</v>
      </c>
      <c r="X16" s="292">
        <f t="shared" si="4"/>
        <v>0</v>
      </c>
      <c r="Y16" s="287">
        <f>'Effort Billable Hours'!AB52</f>
        <v>0</v>
      </c>
      <c r="Z16" s="292">
        <f t="shared" si="5"/>
        <v>0</v>
      </c>
      <c r="AA16" s="287">
        <f>'Effort Billable Hours'!AD52</f>
        <v>0</v>
      </c>
      <c r="AB16" s="292">
        <f t="shared" si="6"/>
        <v>0</v>
      </c>
      <c r="AC16" s="287">
        <f>'Effort Billable Hours'!AG52</f>
        <v>0</v>
      </c>
      <c r="AD16" s="292">
        <f t="shared" si="7"/>
        <v>0</v>
      </c>
      <c r="AE16" s="287">
        <f>'Effort Billable Hours'!AJ52</f>
        <v>0</v>
      </c>
      <c r="AF16" s="292">
        <f t="shared" si="8"/>
        <v>0</v>
      </c>
      <c r="AG16" s="287">
        <f>'Effort Billable Hours'!AM52</f>
        <v>0</v>
      </c>
      <c r="AH16" s="292">
        <f t="shared" si="9"/>
        <v>0</v>
      </c>
      <c r="AI16" s="287">
        <f>'Effort Billable Hours'!AP52</f>
        <v>0</v>
      </c>
      <c r="AJ16" s="292">
        <f t="shared" si="10"/>
        <v>0</v>
      </c>
      <c r="AK16" s="287">
        <f>'Effort Billable Hours'!AS52</f>
        <v>0</v>
      </c>
      <c r="AL16" s="292">
        <f t="shared" si="11"/>
        <v>0</v>
      </c>
      <c r="AM16" s="287">
        <f>'Effort Billable Hours'!AV52</f>
        <v>0</v>
      </c>
      <c r="AN16" s="292">
        <f t="shared" si="12"/>
        <v>0</v>
      </c>
      <c r="AO16" s="287">
        <f>'Effort Billable Hours'!AY52</f>
        <v>0</v>
      </c>
      <c r="AP16" s="292">
        <f t="shared" si="13"/>
        <v>0</v>
      </c>
      <c r="AQ16" s="287">
        <f>'Effort Billable Hours'!BB52</f>
        <v>0</v>
      </c>
      <c r="AR16" s="292">
        <f t="shared" si="14"/>
        <v>0</v>
      </c>
      <c r="AS16" s="287">
        <f>'Effort Billable Hours'!BE52</f>
        <v>0</v>
      </c>
      <c r="AT16" s="292">
        <f t="shared" si="15"/>
        <v>0</v>
      </c>
      <c r="AU16" s="287">
        <f>'Effort Billable Hours'!BH52</f>
        <v>0</v>
      </c>
      <c r="AV16" s="292">
        <f t="shared" si="16"/>
        <v>0</v>
      </c>
      <c r="AW16" s="287">
        <f>'Effort Billable Hours'!BK52</f>
        <v>0</v>
      </c>
      <c r="AX16" s="292">
        <f t="shared" si="17"/>
        <v>0</v>
      </c>
      <c r="AY16" s="287">
        <f>'Effort Billable Hours'!BN52</f>
        <v>0</v>
      </c>
      <c r="AZ16" s="292">
        <f t="shared" si="18"/>
        <v>0</v>
      </c>
      <c r="BA16" s="287">
        <f>'Effort Billable Hours'!BQ52</f>
        <v>0</v>
      </c>
      <c r="BB16" s="292">
        <f t="shared" si="19"/>
        <v>0</v>
      </c>
      <c r="BC16" s="287">
        <f>'Effort Billable Hours'!BT52</f>
        <v>0</v>
      </c>
      <c r="BD16" s="292">
        <f t="shared" si="20"/>
        <v>0</v>
      </c>
      <c r="BE16" s="287">
        <f>'Effort Billable Hours'!BW52</f>
        <v>0</v>
      </c>
      <c r="BF16" s="292">
        <f t="shared" si="21"/>
        <v>0</v>
      </c>
      <c r="BG16" s="287">
        <f>'Effort Billable Hours'!BZ52</f>
        <v>0</v>
      </c>
      <c r="BH16" s="292">
        <f t="shared" si="22"/>
        <v>0</v>
      </c>
      <c r="BI16" s="287">
        <f>'Effort Billable Hours'!CC52</f>
        <v>0</v>
      </c>
      <c r="BJ16" s="292">
        <f t="shared" si="23"/>
        <v>0</v>
      </c>
      <c r="BK16" s="287">
        <f>'Effort Billable Hours'!CF52</f>
        <v>0</v>
      </c>
      <c r="BL16" s="292">
        <f t="shared" si="24"/>
        <v>0</v>
      </c>
      <c r="BM16" s="287">
        <f>'Effort Billable Hours'!CI52</f>
        <v>0</v>
      </c>
      <c r="BN16" s="292">
        <f t="shared" si="25"/>
        <v>0</v>
      </c>
      <c r="BO16" s="287">
        <f>'Effort Billable Hours'!CL52</f>
        <v>0</v>
      </c>
      <c r="BP16" s="292">
        <f t="shared" si="26"/>
        <v>0</v>
      </c>
      <c r="BQ16" s="287">
        <f>'Effort Billable Hours'!CO52</f>
        <v>0</v>
      </c>
      <c r="BR16" s="292">
        <f t="shared" si="27"/>
        <v>0</v>
      </c>
      <c r="BS16" s="287">
        <f>'Effort Billable Hours'!CR52</f>
        <v>0</v>
      </c>
      <c r="BT16" s="292">
        <f t="shared" si="28"/>
        <v>0</v>
      </c>
      <c r="BU16" s="287">
        <f>'Effort Billable Hours'!CU52</f>
        <v>0</v>
      </c>
      <c r="BV16" s="292">
        <f t="shared" si="29"/>
        <v>0</v>
      </c>
      <c r="BW16" s="287">
        <f>'Effort Billable Hours'!CX52</f>
        <v>0</v>
      </c>
      <c r="BX16" s="292">
        <f t="shared" si="30"/>
        <v>0</v>
      </c>
      <c r="BY16" s="287">
        <f>'Effort Billable Hours'!DA52</f>
        <v>0</v>
      </c>
      <c r="BZ16" s="292">
        <f t="shared" si="31"/>
        <v>0</v>
      </c>
      <c r="CA16" s="287">
        <f>'Effort Billable Hours'!DD52</f>
        <v>0</v>
      </c>
      <c r="CB16" s="292">
        <f t="shared" si="32"/>
        <v>0</v>
      </c>
      <c r="CC16" s="287">
        <f>'Effort Billable Hours'!DG52</f>
        <v>0</v>
      </c>
      <c r="CD16" s="292">
        <f t="shared" si="33"/>
        <v>0</v>
      </c>
      <c r="CE16" s="287">
        <f>'Effort Billable Hours'!DJ52</f>
        <v>0</v>
      </c>
      <c r="CF16" s="292">
        <f t="shared" si="34"/>
        <v>0</v>
      </c>
      <c r="CG16" s="287">
        <f>'Effort Billable Hours'!DM52</f>
        <v>0</v>
      </c>
      <c r="CH16" s="292">
        <f t="shared" si="35"/>
        <v>0</v>
      </c>
      <c r="CI16" s="287">
        <f>'Effort Billable Hours'!DP52</f>
        <v>0</v>
      </c>
      <c r="CJ16" s="292">
        <f t="shared" si="36"/>
        <v>0</v>
      </c>
      <c r="CK16" s="287">
        <f>'Effort Billable Hours'!DS52</f>
        <v>0</v>
      </c>
      <c r="CL16" s="292">
        <f t="shared" si="37"/>
        <v>0</v>
      </c>
      <c r="CM16" s="287">
        <f>'Effort Billable Hours'!DV52</f>
        <v>0</v>
      </c>
      <c r="CN16" s="292">
        <f t="shared" si="38"/>
        <v>0</v>
      </c>
      <c r="CO16" s="287">
        <f>'Effort Billable Hours'!DY52</f>
        <v>0</v>
      </c>
      <c r="CP16" s="292">
        <f t="shared" si="39"/>
        <v>0</v>
      </c>
      <c r="CQ16" s="287">
        <f>'Effort Billable Hours'!EB52</f>
        <v>0</v>
      </c>
      <c r="CR16" s="292">
        <f t="shared" si="40"/>
        <v>0</v>
      </c>
      <c r="CS16" s="287">
        <f>'Effort Billable Hours'!EE52</f>
        <v>0</v>
      </c>
      <c r="CT16" s="292">
        <f t="shared" si="41"/>
        <v>0</v>
      </c>
      <c r="CU16" s="287">
        <f>'Effort Billable Hours'!EH52</f>
        <v>0</v>
      </c>
      <c r="CV16" s="292">
        <f t="shared" si="42"/>
        <v>0</v>
      </c>
      <c r="CW16" s="287">
        <f>'Effort Billable Hours'!EK52</f>
        <v>0</v>
      </c>
      <c r="CX16" s="292">
        <f t="shared" si="43"/>
        <v>0</v>
      </c>
      <c r="CY16" s="287">
        <f>'Effort Billable Hours'!EN52</f>
        <v>0</v>
      </c>
      <c r="CZ16" s="292">
        <f t="shared" si="44"/>
        <v>0</v>
      </c>
      <c r="DA16" s="287">
        <f>'Effort Billable Hours'!EQ52</f>
        <v>0</v>
      </c>
      <c r="DB16" s="292">
        <f t="shared" si="45"/>
        <v>0</v>
      </c>
      <c r="DC16" s="287">
        <f>'Effort Billable Hours'!ET52</f>
        <v>0</v>
      </c>
      <c r="DD16" s="292">
        <f t="shared" si="46"/>
        <v>0</v>
      </c>
      <c r="DE16" s="287">
        <f>'Effort Billable Hours'!EW52</f>
        <v>0</v>
      </c>
      <c r="DF16" s="292">
        <f t="shared" si="47"/>
        <v>0</v>
      </c>
      <c r="DG16" s="287">
        <f>'Effort Billable Hours'!EZ52</f>
        <v>0</v>
      </c>
      <c r="DH16" s="292">
        <f t="shared" si="48"/>
        <v>0</v>
      </c>
      <c r="DI16" s="287">
        <f>'Effort Billable Hours'!FC52</f>
        <v>0</v>
      </c>
      <c r="DJ16" s="292">
        <f t="shared" si="49"/>
        <v>0</v>
      </c>
      <c r="DK16" s="293">
        <f t="shared" si="55"/>
        <v>0</v>
      </c>
      <c r="DL16" s="294">
        <f t="shared" si="56"/>
        <v>0</v>
      </c>
    </row>
    <row r="17" spans="1:116" ht="12" customHeight="1" x14ac:dyDescent="0.2">
      <c r="A17" s="286">
        <f>'Effort Billable Hours'!G13</f>
        <v>0</v>
      </c>
      <c r="B17" s="286">
        <f>'Effort Billable Hours'!G14</f>
        <v>0</v>
      </c>
      <c r="C17" s="330"/>
      <c r="D17" s="287">
        <f>'Effort Billable Hours'!G37</f>
        <v>0</v>
      </c>
      <c r="E17" s="449"/>
      <c r="F17" s="288">
        <f t="shared" si="50"/>
        <v>0</v>
      </c>
      <c r="G17" s="331">
        <f t="shared" si="51"/>
        <v>0</v>
      </c>
      <c r="H17" s="331">
        <f t="shared" si="52"/>
        <v>0</v>
      </c>
      <c r="I17" s="331">
        <f t="shared" si="53"/>
        <v>0</v>
      </c>
      <c r="J17" s="289">
        <f>G17-I17</f>
        <v>0</v>
      </c>
      <c r="K17" s="290">
        <f t="shared" si="54"/>
        <v>0</v>
      </c>
      <c r="L17" s="295"/>
      <c r="M17" s="287">
        <f>'Effort Billable Hours'!I53</f>
        <v>0</v>
      </c>
      <c r="N17" s="292">
        <f t="shared" si="57"/>
        <v>0</v>
      </c>
      <c r="O17" s="287">
        <f>'Effort Billable Hours'!L53</f>
        <v>0</v>
      </c>
      <c r="P17" s="292">
        <f t="shared" si="0"/>
        <v>0</v>
      </c>
      <c r="Q17" s="287">
        <f>'Effort Billable Hours'!O53</f>
        <v>0</v>
      </c>
      <c r="R17" s="292">
        <f t="shared" si="1"/>
        <v>0</v>
      </c>
      <c r="S17" s="287">
        <f>'Effort Billable Hours'!R53</f>
        <v>0</v>
      </c>
      <c r="T17" s="292">
        <f t="shared" si="2"/>
        <v>0</v>
      </c>
      <c r="U17" s="287">
        <f>'Effort Billable Hours'!U53</f>
        <v>0</v>
      </c>
      <c r="V17" s="292">
        <f t="shared" si="3"/>
        <v>0</v>
      </c>
      <c r="W17" s="287">
        <f>'Effort Billable Hours'!X53</f>
        <v>0</v>
      </c>
      <c r="X17" s="292">
        <f t="shared" si="4"/>
        <v>0</v>
      </c>
      <c r="Y17" s="287">
        <f>'Effort Billable Hours'!AB53</f>
        <v>0</v>
      </c>
      <c r="Z17" s="292">
        <f t="shared" si="5"/>
        <v>0</v>
      </c>
      <c r="AA17" s="287">
        <f>'Effort Billable Hours'!AD53</f>
        <v>0</v>
      </c>
      <c r="AB17" s="292">
        <f t="shared" si="6"/>
        <v>0</v>
      </c>
      <c r="AC17" s="287">
        <f>'Effort Billable Hours'!AG53</f>
        <v>0</v>
      </c>
      <c r="AD17" s="292">
        <f t="shared" si="7"/>
        <v>0</v>
      </c>
      <c r="AE17" s="287">
        <f>'Effort Billable Hours'!AJ53</f>
        <v>0</v>
      </c>
      <c r="AF17" s="292">
        <f t="shared" si="8"/>
        <v>0</v>
      </c>
      <c r="AG17" s="287">
        <f>'Effort Billable Hours'!AM53</f>
        <v>0</v>
      </c>
      <c r="AH17" s="292">
        <f t="shared" si="9"/>
        <v>0</v>
      </c>
      <c r="AI17" s="287">
        <f>'Effort Billable Hours'!AP53</f>
        <v>0</v>
      </c>
      <c r="AJ17" s="292">
        <f t="shared" si="10"/>
        <v>0</v>
      </c>
      <c r="AK17" s="287">
        <f>'Effort Billable Hours'!AS53</f>
        <v>0</v>
      </c>
      <c r="AL17" s="292">
        <f t="shared" si="11"/>
        <v>0</v>
      </c>
      <c r="AM17" s="287">
        <f>'Effort Billable Hours'!AV53</f>
        <v>0</v>
      </c>
      <c r="AN17" s="292">
        <f t="shared" si="12"/>
        <v>0</v>
      </c>
      <c r="AO17" s="287">
        <f>'Effort Billable Hours'!AY53</f>
        <v>0</v>
      </c>
      <c r="AP17" s="292">
        <f t="shared" si="13"/>
        <v>0</v>
      </c>
      <c r="AQ17" s="287">
        <f>'Effort Billable Hours'!BB53</f>
        <v>0</v>
      </c>
      <c r="AR17" s="292">
        <f t="shared" si="14"/>
        <v>0</v>
      </c>
      <c r="AS17" s="287">
        <f>'Effort Billable Hours'!BE53</f>
        <v>0</v>
      </c>
      <c r="AT17" s="292">
        <f t="shared" si="15"/>
        <v>0</v>
      </c>
      <c r="AU17" s="287">
        <f>'Effort Billable Hours'!BH53</f>
        <v>0</v>
      </c>
      <c r="AV17" s="292">
        <f t="shared" si="16"/>
        <v>0</v>
      </c>
      <c r="AW17" s="287">
        <f>'Effort Billable Hours'!BK53</f>
        <v>0</v>
      </c>
      <c r="AX17" s="292">
        <f t="shared" si="17"/>
        <v>0</v>
      </c>
      <c r="AY17" s="287">
        <f>'Effort Billable Hours'!BN53</f>
        <v>0</v>
      </c>
      <c r="AZ17" s="292">
        <f t="shared" si="18"/>
        <v>0</v>
      </c>
      <c r="BA17" s="287">
        <f>'Effort Billable Hours'!BQ53</f>
        <v>0</v>
      </c>
      <c r="BB17" s="292">
        <f t="shared" si="19"/>
        <v>0</v>
      </c>
      <c r="BC17" s="287">
        <f>'Effort Billable Hours'!BT53</f>
        <v>0</v>
      </c>
      <c r="BD17" s="292">
        <f t="shared" si="20"/>
        <v>0</v>
      </c>
      <c r="BE17" s="287">
        <f>'Effort Billable Hours'!BW53</f>
        <v>0</v>
      </c>
      <c r="BF17" s="292">
        <f t="shared" si="21"/>
        <v>0</v>
      </c>
      <c r="BG17" s="287">
        <f>'Effort Billable Hours'!BZ53</f>
        <v>0</v>
      </c>
      <c r="BH17" s="292">
        <f t="shared" si="22"/>
        <v>0</v>
      </c>
      <c r="BI17" s="287">
        <f>'Effort Billable Hours'!CC53</f>
        <v>0</v>
      </c>
      <c r="BJ17" s="292">
        <f t="shared" si="23"/>
        <v>0</v>
      </c>
      <c r="BK17" s="287">
        <f>'Effort Billable Hours'!CF53</f>
        <v>0</v>
      </c>
      <c r="BL17" s="292">
        <f t="shared" si="24"/>
        <v>0</v>
      </c>
      <c r="BM17" s="287">
        <f>'Effort Billable Hours'!CI53</f>
        <v>0</v>
      </c>
      <c r="BN17" s="292">
        <f t="shared" si="25"/>
        <v>0</v>
      </c>
      <c r="BO17" s="287">
        <f>'Effort Billable Hours'!CL53</f>
        <v>0</v>
      </c>
      <c r="BP17" s="292">
        <f t="shared" si="26"/>
        <v>0</v>
      </c>
      <c r="BQ17" s="287">
        <f>'Effort Billable Hours'!CO53</f>
        <v>0</v>
      </c>
      <c r="BR17" s="292">
        <f t="shared" si="27"/>
        <v>0</v>
      </c>
      <c r="BS17" s="287">
        <f>'Effort Billable Hours'!CR53</f>
        <v>0</v>
      </c>
      <c r="BT17" s="292">
        <f t="shared" si="28"/>
        <v>0</v>
      </c>
      <c r="BU17" s="287">
        <f>'Effort Billable Hours'!CU53</f>
        <v>0</v>
      </c>
      <c r="BV17" s="292">
        <f t="shared" si="29"/>
        <v>0</v>
      </c>
      <c r="BW17" s="287">
        <f>'Effort Billable Hours'!CX53</f>
        <v>0</v>
      </c>
      <c r="BX17" s="292">
        <f t="shared" si="30"/>
        <v>0</v>
      </c>
      <c r="BY17" s="287">
        <f>'Effort Billable Hours'!DA53</f>
        <v>0</v>
      </c>
      <c r="BZ17" s="292">
        <f t="shared" si="31"/>
        <v>0</v>
      </c>
      <c r="CA17" s="287">
        <f>'Effort Billable Hours'!DD53</f>
        <v>0</v>
      </c>
      <c r="CB17" s="292">
        <f t="shared" si="32"/>
        <v>0</v>
      </c>
      <c r="CC17" s="287">
        <f>'Effort Billable Hours'!DG53</f>
        <v>0</v>
      </c>
      <c r="CD17" s="292">
        <f t="shared" si="33"/>
        <v>0</v>
      </c>
      <c r="CE17" s="287">
        <f>'Effort Billable Hours'!DJ53</f>
        <v>0</v>
      </c>
      <c r="CF17" s="292">
        <f t="shared" si="34"/>
        <v>0</v>
      </c>
      <c r="CG17" s="287">
        <f>'Effort Billable Hours'!DM53</f>
        <v>0</v>
      </c>
      <c r="CH17" s="292">
        <f t="shared" si="35"/>
        <v>0</v>
      </c>
      <c r="CI17" s="287">
        <f>'Effort Billable Hours'!DP53</f>
        <v>0</v>
      </c>
      <c r="CJ17" s="292">
        <f t="shared" si="36"/>
        <v>0</v>
      </c>
      <c r="CK17" s="287">
        <f>'Effort Billable Hours'!DS53</f>
        <v>0</v>
      </c>
      <c r="CL17" s="292">
        <f t="shared" si="37"/>
        <v>0</v>
      </c>
      <c r="CM17" s="287">
        <f>'Effort Billable Hours'!DV53</f>
        <v>0</v>
      </c>
      <c r="CN17" s="292">
        <f t="shared" si="38"/>
        <v>0</v>
      </c>
      <c r="CO17" s="287">
        <f>'Effort Billable Hours'!DY53</f>
        <v>0</v>
      </c>
      <c r="CP17" s="292">
        <f t="shared" si="39"/>
        <v>0</v>
      </c>
      <c r="CQ17" s="287">
        <f>'Effort Billable Hours'!EB53</f>
        <v>0</v>
      </c>
      <c r="CR17" s="292">
        <f t="shared" si="40"/>
        <v>0</v>
      </c>
      <c r="CS17" s="287">
        <f>'Effort Billable Hours'!EE53</f>
        <v>0</v>
      </c>
      <c r="CT17" s="292">
        <f t="shared" si="41"/>
        <v>0</v>
      </c>
      <c r="CU17" s="287">
        <f>'Effort Billable Hours'!EH53</f>
        <v>0</v>
      </c>
      <c r="CV17" s="292">
        <f t="shared" si="42"/>
        <v>0</v>
      </c>
      <c r="CW17" s="287">
        <f>'Effort Billable Hours'!EK53</f>
        <v>0</v>
      </c>
      <c r="CX17" s="292">
        <f t="shared" si="43"/>
        <v>0</v>
      </c>
      <c r="CY17" s="287">
        <f>'Effort Billable Hours'!EN53</f>
        <v>0</v>
      </c>
      <c r="CZ17" s="292">
        <f t="shared" si="44"/>
        <v>0</v>
      </c>
      <c r="DA17" s="287">
        <f>'Effort Billable Hours'!EQ53</f>
        <v>0</v>
      </c>
      <c r="DB17" s="292">
        <f t="shared" si="45"/>
        <v>0</v>
      </c>
      <c r="DC17" s="287">
        <f>'Effort Billable Hours'!ET53</f>
        <v>0</v>
      </c>
      <c r="DD17" s="292">
        <f t="shared" si="46"/>
        <v>0</v>
      </c>
      <c r="DE17" s="287">
        <f>'Effort Billable Hours'!EW53</f>
        <v>0</v>
      </c>
      <c r="DF17" s="292">
        <f t="shared" si="47"/>
        <v>0</v>
      </c>
      <c r="DG17" s="287">
        <f>'Effort Billable Hours'!EZ53</f>
        <v>0</v>
      </c>
      <c r="DH17" s="292">
        <f t="shared" si="48"/>
        <v>0</v>
      </c>
      <c r="DI17" s="287">
        <f>'Effort Billable Hours'!FC53</f>
        <v>0</v>
      </c>
      <c r="DJ17" s="292">
        <f t="shared" si="49"/>
        <v>0</v>
      </c>
      <c r="DK17" s="293">
        <f t="shared" si="55"/>
        <v>0</v>
      </c>
      <c r="DL17" s="294">
        <f t="shared" si="56"/>
        <v>0</v>
      </c>
    </row>
    <row r="18" spans="1:116" ht="12" customHeight="1" x14ac:dyDescent="0.2">
      <c r="A18" s="286">
        <f>'Effort Billable Hours'!I13</f>
        <v>0</v>
      </c>
      <c r="B18" s="286">
        <f>'Effort Billable Hours'!I14</f>
        <v>0</v>
      </c>
      <c r="C18" s="330"/>
      <c r="D18" s="287">
        <f>'Effort Billable Hours'!I37</f>
        <v>0</v>
      </c>
      <c r="E18" s="449"/>
      <c r="F18" s="288">
        <f t="shared" si="50"/>
        <v>0</v>
      </c>
      <c r="G18" s="331">
        <f t="shared" si="51"/>
        <v>0</v>
      </c>
      <c r="H18" s="331">
        <f t="shared" si="52"/>
        <v>0</v>
      </c>
      <c r="I18" s="331">
        <f t="shared" si="53"/>
        <v>0</v>
      </c>
      <c r="J18" s="289">
        <f>G18-I18</f>
        <v>0</v>
      </c>
      <c r="K18" s="290">
        <f t="shared" si="54"/>
        <v>0</v>
      </c>
      <c r="L18" s="295"/>
      <c r="M18" s="287">
        <f>'Effort Billable Hours'!I54</f>
        <v>0</v>
      </c>
      <c r="N18" s="292">
        <f t="shared" si="57"/>
        <v>0</v>
      </c>
      <c r="O18" s="287">
        <f>'Effort Billable Hours'!L54</f>
        <v>0</v>
      </c>
      <c r="P18" s="292">
        <f t="shared" si="0"/>
        <v>0</v>
      </c>
      <c r="Q18" s="287">
        <f>'Effort Billable Hours'!O54</f>
        <v>0</v>
      </c>
      <c r="R18" s="292">
        <f t="shared" si="1"/>
        <v>0</v>
      </c>
      <c r="S18" s="287">
        <f>'Effort Billable Hours'!R54</f>
        <v>0</v>
      </c>
      <c r="T18" s="292">
        <f t="shared" si="2"/>
        <v>0</v>
      </c>
      <c r="U18" s="287">
        <f>'Effort Billable Hours'!U54</f>
        <v>0</v>
      </c>
      <c r="V18" s="292">
        <f t="shared" si="3"/>
        <v>0</v>
      </c>
      <c r="W18" s="287">
        <f>'Effort Billable Hours'!X54</f>
        <v>0</v>
      </c>
      <c r="X18" s="292">
        <f t="shared" si="4"/>
        <v>0</v>
      </c>
      <c r="Y18" s="287">
        <f>'Effort Billable Hours'!AB54</f>
        <v>0</v>
      </c>
      <c r="Z18" s="292">
        <f t="shared" si="5"/>
        <v>0</v>
      </c>
      <c r="AA18" s="287">
        <f>'Effort Billable Hours'!AD54</f>
        <v>0</v>
      </c>
      <c r="AB18" s="292">
        <f t="shared" si="6"/>
        <v>0</v>
      </c>
      <c r="AC18" s="287">
        <f>'Effort Billable Hours'!AG54</f>
        <v>0</v>
      </c>
      <c r="AD18" s="292">
        <f t="shared" si="7"/>
        <v>0</v>
      </c>
      <c r="AE18" s="287">
        <f>'Effort Billable Hours'!AJ54</f>
        <v>0</v>
      </c>
      <c r="AF18" s="292">
        <f t="shared" si="8"/>
        <v>0</v>
      </c>
      <c r="AG18" s="287">
        <f>'Effort Billable Hours'!AM54</f>
        <v>0</v>
      </c>
      <c r="AH18" s="292">
        <f t="shared" si="9"/>
        <v>0</v>
      </c>
      <c r="AI18" s="287">
        <f>'Effort Billable Hours'!AP54</f>
        <v>0</v>
      </c>
      <c r="AJ18" s="292">
        <f t="shared" si="10"/>
        <v>0</v>
      </c>
      <c r="AK18" s="287">
        <f>'Effort Billable Hours'!AS54</f>
        <v>0</v>
      </c>
      <c r="AL18" s="292">
        <f t="shared" si="11"/>
        <v>0</v>
      </c>
      <c r="AM18" s="287">
        <f>'Effort Billable Hours'!AV54</f>
        <v>0</v>
      </c>
      <c r="AN18" s="292">
        <f t="shared" si="12"/>
        <v>0</v>
      </c>
      <c r="AO18" s="287">
        <f>'Effort Billable Hours'!AY54</f>
        <v>0</v>
      </c>
      <c r="AP18" s="292">
        <f t="shared" si="13"/>
        <v>0</v>
      </c>
      <c r="AQ18" s="287">
        <f>'Effort Billable Hours'!BB54</f>
        <v>0</v>
      </c>
      <c r="AR18" s="292">
        <f t="shared" si="14"/>
        <v>0</v>
      </c>
      <c r="AS18" s="287">
        <f>'Effort Billable Hours'!BE54</f>
        <v>0</v>
      </c>
      <c r="AT18" s="292">
        <f t="shared" si="15"/>
        <v>0</v>
      </c>
      <c r="AU18" s="287">
        <f>'Effort Billable Hours'!BH54</f>
        <v>0</v>
      </c>
      <c r="AV18" s="292">
        <f t="shared" si="16"/>
        <v>0</v>
      </c>
      <c r="AW18" s="287">
        <f>'Effort Billable Hours'!BK54</f>
        <v>0</v>
      </c>
      <c r="AX18" s="292">
        <f t="shared" si="17"/>
        <v>0</v>
      </c>
      <c r="AY18" s="287">
        <f>'Effort Billable Hours'!BN54</f>
        <v>0</v>
      </c>
      <c r="AZ18" s="292">
        <f t="shared" si="18"/>
        <v>0</v>
      </c>
      <c r="BA18" s="287">
        <f>'Effort Billable Hours'!BQ54</f>
        <v>0</v>
      </c>
      <c r="BB18" s="292">
        <f t="shared" si="19"/>
        <v>0</v>
      </c>
      <c r="BC18" s="287">
        <f>'Effort Billable Hours'!BT54</f>
        <v>0</v>
      </c>
      <c r="BD18" s="292">
        <f t="shared" si="20"/>
        <v>0</v>
      </c>
      <c r="BE18" s="287">
        <f>'Effort Billable Hours'!BW54</f>
        <v>0</v>
      </c>
      <c r="BF18" s="292">
        <f t="shared" si="21"/>
        <v>0</v>
      </c>
      <c r="BG18" s="287">
        <f>'Effort Billable Hours'!BZ54</f>
        <v>0</v>
      </c>
      <c r="BH18" s="292">
        <f t="shared" si="22"/>
        <v>0</v>
      </c>
      <c r="BI18" s="287">
        <f>'Effort Billable Hours'!CC54</f>
        <v>0</v>
      </c>
      <c r="BJ18" s="292">
        <f t="shared" si="23"/>
        <v>0</v>
      </c>
      <c r="BK18" s="287">
        <f>'Effort Billable Hours'!CF54</f>
        <v>0</v>
      </c>
      <c r="BL18" s="292">
        <f t="shared" si="24"/>
        <v>0</v>
      </c>
      <c r="BM18" s="287">
        <f>'Effort Billable Hours'!CI54</f>
        <v>0</v>
      </c>
      <c r="BN18" s="292">
        <f t="shared" si="25"/>
        <v>0</v>
      </c>
      <c r="BO18" s="287">
        <f>'Effort Billable Hours'!CL54</f>
        <v>0</v>
      </c>
      <c r="BP18" s="292">
        <f t="shared" si="26"/>
        <v>0</v>
      </c>
      <c r="BQ18" s="287">
        <f>'Effort Billable Hours'!CO54</f>
        <v>0</v>
      </c>
      <c r="BR18" s="292">
        <f t="shared" si="27"/>
        <v>0</v>
      </c>
      <c r="BS18" s="287">
        <f>'Effort Billable Hours'!CR54</f>
        <v>0</v>
      </c>
      <c r="BT18" s="292">
        <f t="shared" si="28"/>
        <v>0</v>
      </c>
      <c r="BU18" s="287">
        <f>'Effort Billable Hours'!CU54</f>
        <v>0</v>
      </c>
      <c r="BV18" s="292">
        <f t="shared" si="29"/>
        <v>0</v>
      </c>
      <c r="BW18" s="287">
        <f>'Effort Billable Hours'!CX54</f>
        <v>0</v>
      </c>
      <c r="BX18" s="292">
        <f t="shared" si="30"/>
        <v>0</v>
      </c>
      <c r="BY18" s="287">
        <f>'Effort Billable Hours'!DA54</f>
        <v>0</v>
      </c>
      <c r="BZ18" s="292">
        <f t="shared" si="31"/>
        <v>0</v>
      </c>
      <c r="CA18" s="287">
        <f>'Effort Billable Hours'!DD54</f>
        <v>0</v>
      </c>
      <c r="CB18" s="292">
        <f t="shared" si="32"/>
        <v>0</v>
      </c>
      <c r="CC18" s="287">
        <f>'Effort Billable Hours'!DG54</f>
        <v>0</v>
      </c>
      <c r="CD18" s="292">
        <f t="shared" si="33"/>
        <v>0</v>
      </c>
      <c r="CE18" s="287">
        <f>'Effort Billable Hours'!DJ54</f>
        <v>0</v>
      </c>
      <c r="CF18" s="292">
        <f t="shared" si="34"/>
        <v>0</v>
      </c>
      <c r="CG18" s="287">
        <f>'Effort Billable Hours'!DM54</f>
        <v>0</v>
      </c>
      <c r="CH18" s="292">
        <f t="shared" si="35"/>
        <v>0</v>
      </c>
      <c r="CI18" s="287">
        <f>'Effort Billable Hours'!DP54</f>
        <v>0</v>
      </c>
      <c r="CJ18" s="292">
        <f t="shared" si="36"/>
        <v>0</v>
      </c>
      <c r="CK18" s="287">
        <f>'Effort Billable Hours'!DS54</f>
        <v>0</v>
      </c>
      <c r="CL18" s="292">
        <f t="shared" si="37"/>
        <v>0</v>
      </c>
      <c r="CM18" s="287">
        <f>'Effort Billable Hours'!DV54</f>
        <v>0</v>
      </c>
      <c r="CN18" s="292">
        <f t="shared" si="38"/>
        <v>0</v>
      </c>
      <c r="CO18" s="287">
        <f>'Effort Billable Hours'!DY54</f>
        <v>0</v>
      </c>
      <c r="CP18" s="292">
        <f t="shared" si="39"/>
        <v>0</v>
      </c>
      <c r="CQ18" s="287">
        <f>'Effort Billable Hours'!EB54</f>
        <v>0</v>
      </c>
      <c r="CR18" s="292">
        <f t="shared" si="40"/>
        <v>0</v>
      </c>
      <c r="CS18" s="287">
        <f>'Effort Billable Hours'!EE54</f>
        <v>0</v>
      </c>
      <c r="CT18" s="292">
        <f t="shared" si="41"/>
        <v>0</v>
      </c>
      <c r="CU18" s="287">
        <f>'Effort Billable Hours'!EH54</f>
        <v>0</v>
      </c>
      <c r="CV18" s="292">
        <f t="shared" si="42"/>
        <v>0</v>
      </c>
      <c r="CW18" s="287">
        <f>'Effort Billable Hours'!EK54</f>
        <v>0</v>
      </c>
      <c r="CX18" s="292">
        <f t="shared" si="43"/>
        <v>0</v>
      </c>
      <c r="CY18" s="287">
        <f>'Effort Billable Hours'!EN54</f>
        <v>0</v>
      </c>
      <c r="CZ18" s="292">
        <f t="shared" si="44"/>
        <v>0</v>
      </c>
      <c r="DA18" s="287">
        <f>'Effort Billable Hours'!EQ54</f>
        <v>0</v>
      </c>
      <c r="DB18" s="292">
        <f t="shared" si="45"/>
        <v>0</v>
      </c>
      <c r="DC18" s="287">
        <f>'Effort Billable Hours'!ET54</f>
        <v>0</v>
      </c>
      <c r="DD18" s="292">
        <f t="shared" si="46"/>
        <v>0</v>
      </c>
      <c r="DE18" s="287">
        <f>'Effort Billable Hours'!EW54</f>
        <v>0</v>
      </c>
      <c r="DF18" s="292">
        <f t="shared" si="47"/>
        <v>0</v>
      </c>
      <c r="DG18" s="287">
        <f>'Effort Billable Hours'!EZ54</f>
        <v>0</v>
      </c>
      <c r="DH18" s="292">
        <f t="shared" si="48"/>
        <v>0</v>
      </c>
      <c r="DI18" s="287">
        <f>'Effort Billable Hours'!FC54</f>
        <v>0</v>
      </c>
      <c r="DJ18" s="292">
        <f t="shared" si="49"/>
        <v>0</v>
      </c>
      <c r="DK18" s="293">
        <f t="shared" si="55"/>
        <v>0</v>
      </c>
      <c r="DL18" s="294">
        <f t="shared" si="56"/>
        <v>0</v>
      </c>
    </row>
    <row r="19" spans="1:116" ht="12" customHeight="1" x14ac:dyDescent="0.2">
      <c r="A19" s="286">
        <f>'Effort Billable Hours'!J13</f>
        <v>0</v>
      </c>
      <c r="B19" s="286">
        <f>'Effort Billable Hours'!J14</f>
        <v>0</v>
      </c>
      <c r="C19" s="330"/>
      <c r="D19" s="287">
        <f>'Effort Billable Hours'!J37</f>
        <v>0</v>
      </c>
      <c r="E19" s="449"/>
      <c r="F19" s="288">
        <f t="shared" si="50"/>
        <v>0</v>
      </c>
      <c r="G19" s="331">
        <f t="shared" si="51"/>
        <v>0</v>
      </c>
      <c r="H19" s="331">
        <f t="shared" si="52"/>
        <v>0</v>
      </c>
      <c r="I19" s="331">
        <f t="shared" si="53"/>
        <v>0</v>
      </c>
      <c r="J19" s="289">
        <f t="shared" ref="J19:J26" si="58">G19-I19</f>
        <v>0</v>
      </c>
      <c r="K19" s="290">
        <f t="shared" si="54"/>
        <v>0</v>
      </c>
      <c r="L19" s="295"/>
      <c r="M19" s="287">
        <f>'Effort Billable Hours'!I55</f>
        <v>0</v>
      </c>
      <c r="N19" s="292">
        <f t="shared" si="57"/>
        <v>0</v>
      </c>
      <c r="O19" s="287">
        <f>'Effort Billable Hours'!L55</f>
        <v>0</v>
      </c>
      <c r="P19" s="292">
        <f t="shared" si="0"/>
        <v>0</v>
      </c>
      <c r="Q19" s="287">
        <f>'Effort Billable Hours'!O55</f>
        <v>0</v>
      </c>
      <c r="R19" s="292">
        <f t="shared" si="1"/>
        <v>0</v>
      </c>
      <c r="S19" s="287">
        <f>'Effort Billable Hours'!R55</f>
        <v>0</v>
      </c>
      <c r="T19" s="292">
        <f t="shared" si="2"/>
        <v>0</v>
      </c>
      <c r="U19" s="287">
        <f>'Effort Billable Hours'!U55</f>
        <v>0</v>
      </c>
      <c r="V19" s="292">
        <f t="shared" si="3"/>
        <v>0</v>
      </c>
      <c r="W19" s="287">
        <f>'Effort Billable Hours'!X55</f>
        <v>0</v>
      </c>
      <c r="X19" s="292">
        <f t="shared" si="4"/>
        <v>0</v>
      </c>
      <c r="Y19" s="287">
        <f>'Effort Billable Hours'!AB55</f>
        <v>0</v>
      </c>
      <c r="Z19" s="292">
        <f t="shared" si="5"/>
        <v>0</v>
      </c>
      <c r="AA19" s="287">
        <f>'Effort Billable Hours'!AD55</f>
        <v>0</v>
      </c>
      <c r="AB19" s="292">
        <f t="shared" si="6"/>
        <v>0</v>
      </c>
      <c r="AC19" s="287">
        <f>'Effort Billable Hours'!AG55</f>
        <v>0</v>
      </c>
      <c r="AD19" s="292">
        <f t="shared" si="7"/>
        <v>0</v>
      </c>
      <c r="AE19" s="287">
        <f>'Effort Billable Hours'!AJ55</f>
        <v>0</v>
      </c>
      <c r="AF19" s="292">
        <f t="shared" si="8"/>
        <v>0</v>
      </c>
      <c r="AG19" s="287">
        <f>'Effort Billable Hours'!AM55</f>
        <v>0</v>
      </c>
      <c r="AH19" s="292">
        <f t="shared" si="9"/>
        <v>0</v>
      </c>
      <c r="AI19" s="287">
        <f>'Effort Billable Hours'!AP55</f>
        <v>0</v>
      </c>
      <c r="AJ19" s="292">
        <f t="shared" si="10"/>
        <v>0</v>
      </c>
      <c r="AK19" s="287">
        <f>'Effort Billable Hours'!AS55</f>
        <v>0</v>
      </c>
      <c r="AL19" s="292">
        <f t="shared" si="11"/>
        <v>0</v>
      </c>
      <c r="AM19" s="287">
        <f>'Effort Billable Hours'!AV55</f>
        <v>0</v>
      </c>
      <c r="AN19" s="292">
        <f t="shared" si="12"/>
        <v>0</v>
      </c>
      <c r="AO19" s="287">
        <f>'Effort Billable Hours'!AY55</f>
        <v>0</v>
      </c>
      <c r="AP19" s="292">
        <f t="shared" si="13"/>
        <v>0</v>
      </c>
      <c r="AQ19" s="287">
        <f>'Effort Billable Hours'!BB55</f>
        <v>0</v>
      </c>
      <c r="AR19" s="292">
        <f t="shared" si="14"/>
        <v>0</v>
      </c>
      <c r="AS19" s="287">
        <f>'Effort Billable Hours'!BE55</f>
        <v>0</v>
      </c>
      <c r="AT19" s="292">
        <f t="shared" si="15"/>
        <v>0</v>
      </c>
      <c r="AU19" s="287">
        <f>'Effort Billable Hours'!BH55</f>
        <v>0</v>
      </c>
      <c r="AV19" s="292">
        <f t="shared" si="16"/>
        <v>0</v>
      </c>
      <c r="AW19" s="287">
        <f>'Effort Billable Hours'!BK55</f>
        <v>0</v>
      </c>
      <c r="AX19" s="292">
        <f t="shared" si="17"/>
        <v>0</v>
      </c>
      <c r="AY19" s="287">
        <f>'Effort Billable Hours'!BN55</f>
        <v>0</v>
      </c>
      <c r="AZ19" s="292">
        <f t="shared" si="18"/>
        <v>0</v>
      </c>
      <c r="BA19" s="287">
        <f>'Effort Billable Hours'!BQ55</f>
        <v>0</v>
      </c>
      <c r="BB19" s="292">
        <f t="shared" si="19"/>
        <v>0</v>
      </c>
      <c r="BC19" s="287">
        <f>'Effort Billable Hours'!BT55</f>
        <v>0</v>
      </c>
      <c r="BD19" s="292">
        <f t="shared" si="20"/>
        <v>0</v>
      </c>
      <c r="BE19" s="287">
        <f>'Effort Billable Hours'!BW55</f>
        <v>0</v>
      </c>
      <c r="BF19" s="292">
        <f t="shared" si="21"/>
        <v>0</v>
      </c>
      <c r="BG19" s="287">
        <f>'Effort Billable Hours'!BZ55</f>
        <v>0</v>
      </c>
      <c r="BH19" s="292">
        <f t="shared" si="22"/>
        <v>0</v>
      </c>
      <c r="BI19" s="287">
        <f>'Effort Billable Hours'!CC55</f>
        <v>0</v>
      </c>
      <c r="BJ19" s="292">
        <f t="shared" si="23"/>
        <v>0</v>
      </c>
      <c r="BK19" s="287">
        <f>'Effort Billable Hours'!CF55</f>
        <v>0</v>
      </c>
      <c r="BL19" s="292">
        <f t="shared" si="24"/>
        <v>0</v>
      </c>
      <c r="BM19" s="287">
        <f>'Effort Billable Hours'!CI55</f>
        <v>0</v>
      </c>
      <c r="BN19" s="292">
        <f t="shared" si="25"/>
        <v>0</v>
      </c>
      <c r="BO19" s="287">
        <f>'Effort Billable Hours'!CL55</f>
        <v>0</v>
      </c>
      <c r="BP19" s="292">
        <f t="shared" si="26"/>
        <v>0</v>
      </c>
      <c r="BQ19" s="287">
        <f>'Effort Billable Hours'!CO55</f>
        <v>0</v>
      </c>
      <c r="BR19" s="292">
        <f t="shared" si="27"/>
        <v>0</v>
      </c>
      <c r="BS19" s="287">
        <f>'Effort Billable Hours'!CR55</f>
        <v>0</v>
      </c>
      <c r="BT19" s="292">
        <f t="shared" si="28"/>
        <v>0</v>
      </c>
      <c r="BU19" s="287">
        <f>'Effort Billable Hours'!CU55</f>
        <v>0</v>
      </c>
      <c r="BV19" s="292">
        <f t="shared" si="29"/>
        <v>0</v>
      </c>
      <c r="BW19" s="287">
        <f>'Effort Billable Hours'!CX55</f>
        <v>0</v>
      </c>
      <c r="BX19" s="292">
        <f t="shared" si="30"/>
        <v>0</v>
      </c>
      <c r="BY19" s="287">
        <f>'Effort Billable Hours'!DA55</f>
        <v>0</v>
      </c>
      <c r="BZ19" s="292">
        <f t="shared" si="31"/>
        <v>0</v>
      </c>
      <c r="CA19" s="287">
        <f>'Effort Billable Hours'!DD55</f>
        <v>0</v>
      </c>
      <c r="CB19" s="292">
        <f t="shared" si="32"/>
        <v>0</v>
      </c>
      <c r="CC19" s="287">
        <f>'Effort Billable Hours'!DG55</f>
        <v>0</v>
      </c>
      <c r="CD19" s="292">
        <f t="shared" si="33"/>
        <v>0</v>
      </c>
      <c r="CE19" s="287">
        <f>'Effort Billable Hours'!DJ55</f>
        <v>0</v>
      </c>
      <c r="CF19" s="292">
        <f t="shared" si="34"/>
        <v>0</v>
      </c>
      <c r="CG19" s="287">
        <f>'Effort Billable Hours'!DM55</f>
        <v>0</v>
      </c>
      <c r="CH19" s="292">
        <f t="shared" si="35"/>
        <v>0</v>
      </c>
      <c r="CI19" s="287">
        <f>'Effort Billable Hours'!DP55</f>
        <v>0</v>
      </c>
      <c r="CJ19" s="292">
        <f t="shared" si="36"/>
        <v>0</v>
      </c>
      <c r="CK19" s="287">
        <f>'Effort Billable Hours'!DS55</f>
        <v>0</v>
      </c>
      <c r="CL19" s="292">
        <f t="shared" si="37"/>
        <v>0</v>
      </c>
      <c r="CM19" s="287">
        <f>'Effort Billable Hours'!DV55</f>
        <v>0</v>
      </c>
      <c r="CN19" s="292">
        <f t="shared" si="38"/>
        <v>0</v>
      </c>
      <c r="CO19" s="287">
        <f>'Effort Billable Hours'!DY55</f>
        <v>0</v>
      </c>
      <c r="CP19" s="292">
        <f t="shared" si="39"/>
        <v>0</v>
      </c>
      <c r="CQ19" s="287">
        <f>'Effort Billable Hours'!EB55</f>
        <v>0</v>
      </c>
      <c r="CR19" s="292">
        <f t="shared" si="40"/>
        <v>0</v>
      </c>
      <c r="CS19" s="287">
        <f>'Effort Billable Hours'!EE55</f>
        <v>0</v>
      </c>
      <c r="CT19" s="292">
        <f t="shared" si="41"/>
        <v>0</v>
      </c>
      <c r="CU19" s="287">
        <f>'Effort Billable Hours'!EH55</f>
        <v>0</v>
      </c>
      <c r="CV19" s="292">
        <f t="shared" si="42"/>
        <v>0</v>
      </c>
      <c r="CW19" s="287">
        <f>'Effort Billable Hours'!EK55</f>
        <v>0</v>
      </c>
      <c r="CX19" s="292">
        <f t="shared" si="43"/>
        <v>0</v>
      </c>
      <c r="CY19" s="287">
        <f>'Effort Billable Hours'!EN55</f>
        <v>0</v>
      </c>
      <c r="CZ19" s="292">
        <f t="shared" si="44"/>
        <v>0</v>
      </c>
      <c r="DA19" s="287">
        <f>'Effort Billable Hours'!EQ55</f>
        <v>0</v>
      </c>
      <c r="DB19" s="292">
        <f t="shared" si="45"/>
        <v>0</v>
      </c>
      <c r="DC19" s="287">
        <f>'Effort Billable Hours'!ET55</f>
        <v>0</v>
      </c>
      <c r="DD19" s="292">
        <f t="shared" si="46"/>
        <v>0</v>
      </c>
      <c r="DE19" s="287">
        <f>'Effort Billable Hours'!EW55</f>
        <v>0</v>
      </c>
      <c r="DF19" s="292">
        <f t="shared" si="47"/>
        <v>0</v>
      </c>
      <c r="DG19" s="287">
        <f>'Effort Billable Hours'!EZ55</f>
        <v>0</v>
      </c>
      <c r="DH19" s="292">
        <f t="shared" si="48"/>
        <v>0</v>
      </c>
      <c r="DI19" s="287">
        <f>'Effort Billable Hours'!FC55</f>
        <v>0</v>
      </c>
      <c r="DJ19" s="292">
        <f t="shared" si="49"/>
        <v>0</v>
      </c>
      <c r="DK19" s="293">
        <f t="shared" si="55"/>
        <v>0</v>
      </c>
      <c r="DL19" s="294">
        <f t="shared" si="56"/>
        <v>0</v>
      </c>
    </row>
    <row r="20" spans="1:116" ht="12" customHeight="1" x14ac:dyDescent="0.2">
      <c r="A20" s="286">
        <f>'Effort Billable Hours'!L13</f>
        <v>0</v>
      </c>
      <c r="B20" s="286">
        <f>'Effort Billable Hours'!L14</f>
        <v>0</v>
      </c>
      <c r="C20" s="330"/>
      <c r="D20" s="287">
        <f>'Effort Billable Hours'!L37</f>
        <v>0</v>
      </c>
      <c r="E20" s="449"/>
      <c r="F20" s="288">
        <f t="shared" si="50"/>
        <v>0</v>
      </c>
      <c r="G20" s="331">
        <f t="shared" si="51"/>
        <v>0</v>
      </c>
      <c r="H20" s="331">
        <f t="shared" si="52"/>
        <v>0</v>
      </c>
      <c r="I20" s="331">
        <f t="shared" si="53"/>
        <v>0</v>
      </c>
      <c r="J20" s="289">
        <f t="shared" si="58"/>
        <v>0</v>
      </c>
      <c r="K20" s="290">
        <f t="shared" si="54"/>
        <v>0</v>
      </c>
      <c r="L20" s="295"/>
      <c r="M20" s="287">
        <f>'Effort Billable Hours'!I56</f>
        <v>0</v>
      </c>
      <c r="N20" s="292">
        <f t="shared" si="57"/>
        <v>0</v>
      </c>
      <c r="O20" s="287">
        <f>'Effort Billable Hours'!L56</f>
        <v>0</v>
      </c>
      <c r="P20" s="292">
        <f t="shared" si="0"/>
        <v>0</v>
      </c>
      <c r="Q20" s="287">
        <f>'Effort Billable Hours'!O56</f>
        <v>0</v>
      </c>
      <c r="R20" s="292">
        <f t="shared" si="1"/>
        <v>0</v>
      </c>
      <c r="S20" s="287">
        <f>'Effort Billable Hours'!R56</f>
        <v>0</v>
      </c>
      <c r="T20" s="292">
        <f t="shared" si="2"/>
        <v>0</v>
      </c>
      <c r="U20" s="287">
        <f>'Effort Billable Hours'!U56</f>
        <v>0</v>
      </c>
      <c r="V20" s="292">
        <f t="shared" si="3"/>
        <v>0</v>
      </c>
      <c r="W20" s="287">
        <f>'Effort Billable Hours'!X56</f>
        <v>0</v>
      </c>
      <c r="X20" s="292">
        <f t="shared" si="4"/>
        <v>0</v>
      </c>
      <c r="Y20" s="287">
        <f>'Effort Billable Hours'!AB56</f>
        <v>0</v>
      </c>
      <c r="Z20" s="292">
        <f t="shared" si="5"/>
        <v>0</v>
      </c>
      <c r="AA20" s="287">
        <f>'Effort Billable Hours'!AD56</f>
        <v>0</v>
      </c>
      <c r="AB20" s="292">
        <f t="shared" si="6"/>
        <v>0</v>
      </c>
      <c r="AC20" s="287">
        <f>'Effort Billable Hours'!AG56</f>
        <v>0</v>
      </c>
      <c r="AD20" s="292">
        <f t="shared" si="7"/>
        <v>0</v>
      </c>
      <c r="AE20" s="287">
        <f>'Effort Billable Hours'!AJ56</f>
        <v>0</v>
      </c>
      <c r="AF20" s="292">
        <f t="shared" si="8"/>
        <v>0</v>
      </c>
      <c r="AG20" s="287">
        <f>'Effort Billable Hours'!AM56</f>
        <v>0</v>
      </c>
      <c r="AH20" s="292">
        <f t="shared" si="9"/>
        <v>0</v>
      </c>
      <c r="AI20" s="287">
        <f>'Effort Billable Hours'!AP56</f>
        <v>0</v>
      </c>
      <c r="AJ20" s="292">
        <f t="shared" si="10"/>
        <v>0</v>
      </c>
      <c r="AK20" s="287">
        <f>'Effort Billable Hours'!AS56</f>
        <v>0</v>
      </c>
      <c r="AL20" s="292">
        <f t="shared" si="11"/>
        <v>0</v>
      </c>
      <c r="AM20" s="287">
        <f>'Effort Billable Hours'!AV56</f>
        <v>0</v>
      </c>
      <c r="AN20" s="292">
        <f t="shared" si="12"/>
        <v>0</v>
      </c>
      <c r="AO20" s="287">
        <f>'Effort Billable Hours'!AY56</f>
        <v>0</v>
      </c>
      <c r="AP20" s="292">
        <f t="shared" si="13"/>
        <v>0</v>
      </c>
      <c r="AQ20" s="287">
        <f>'Effort Billable Hours'!BB56</f>
        <v>0</v>
      </c>
      <c r="AR20" s="292">
        <f t="shared" si="14"/>
        <v>0</v>
      </c>
      <c r="AS20" s="287">
        <f>'Effort Billable Hours'!BE56</f>
        <v>0</v>
      </c>
      <c r="AT20" s="292">
        <f t="shared" si="15"/>
        <v>0</v>
      </c>
      <c r="AU20" s="287">
        <f>'Effort Billable Hours'!BH56</f>
        <v>0</v>
      </c>
      <c r="AV20" s="292">
        <f t="shared" si="16"/>
        <v>0</v>
      </c>
      <c r="AW20" s="287">
        <f>'Effort Billable Hours'!BK56</f>
        <v>0</v>
      </c>
      <c r="AX20" s="292">
        <f t="shared" si="17"/>
        <v>0</v>
      </c>
      <c r="AY20" s="287">
        <f>'Effort Billable Hours'!BN56</f>
        <v>0</v>
      </c>
      <c r="AZ20" s="292">
        <f t="shared" si="18"/>
        <v>0</v>
      </c>
      <c r="BA20" s="287">
        <f>'Effort Billable Hours'!BQ56</f>
        <v>0</v>
      </c>
      <c r="BB20" s="292">
        <f t="shared" si="19"/>
        <v>0</v>
      </c>
      <c r="BC20" s="287">
        <f>'Effort Billable Hours'!BT56</f>
        <v>0</v>
      </c>
      <c r="BD20" s="292">
        <f t="shared" si="20"/>
        <v>0</v>
      </c>
      <c r="BE20" s="287">
        <f>'Effort Billable Hours'!BW56</f>
        <v>0</v>
      </c>
      <c r="BF20" s="292">
        <f t="shared" si="21"/>
        <v>0</v>
      </c>
      <c r="BG20" s="287">
        <f>'Effort Billable Hours'!BZ56</f>
        <v>0</v>
      </c>
      <c r="BH20" s="292">
        <f t="shared" si="22"/>
        <v>0</v>
      </c>
      <c r="BI20" s="287">
        <f>'Effort Billable Hours'!CC56</f>
        <v>0</v>
      </c>
      <c r="BJ20" s="292">
        <f t="shared" si="23"/>
        <v>0</v>
      </c>
      <c r="BK20" s="287">
        <f>'Effort Billable Hours'!CF56</f>
        <v>0</v>
      </c>
      <c r="BL20" s="292">
        <f t="shared" si="24"/>
        <v>0</v>
      </c>
      <c r="BM20" s="287">
        <f>'Effort Billable Hours'!CI56</f>
        <v>0</v>
      </c>
      <c r="BN20" s="292">
        <f t="shared" si="25"/>
        <v>0</v>
      </c>
      <c r="BO20" s="287">
        <f>'Effort Billable Hours'!CL56</f>
        <v>0</v>
      </c>
      <c r="BP20" s="292">
        <f t="shared" si="26"/>
        <v>0</v>
      </c>
      <c r="BQ20" s="287">
        <f>'Effort Billable Hours'!CO56</f>
        <v>0</v>
      </c>
      <c r="BR20" s="292">
        <f t="shared" si="27"/>
        <v>0</v>
      </c>
      <c r="BS20" s="287">
        <f>'Effort Billable Hours'!CR56</f>
        <v>0</v>
      </c>
      <c r="BT20" s="292">
        <f t="shared" si="28"/>
        <v>0</v>
      </c>
      <c r="BU20" s="287">
        <f>'Effort Billable Hours'!CU56</f>
        <v>0</v>
      </c>
      <c r="BV20" s="292">
        <f t="shared" si="29"/>
        <v>0</v>
      </c>
      <c r="BW20" s="287">
        <f>'Effort Billable Hours'!CX56</f>
        <v>0</v>
      </c>
      <c r="BX20" s="292">
        <f t="shared" si="30"/>
        <v>0</v>
      </c>
      <c r="BY20" s="287">
        <f>'Effort Billable Hours'!DA56</f>
        <v>0</v>
      </c>
      <c r="BZ20" s="292">
        <f t="shared" si="31"/>
        <v>0</v>
      </c>
      <c r="CA20" s="287">
        <f>'Effort Billable Hours'!DD56</f>
        <v>0</v>
      </c>
      <c r="CB20" s="292">
        <f t="shared" si="32"/>
        <v>0</v>
      </c>
      <c r="CC20" s="287">
        <f>'Effort Billable Hours'!DG56</f>
        <v>0</v>
      </c>
      <c r="CD20" s="292">
        <f t="shared" si="33"/>
        <v>0</v>
      </c>
      <c r="CE20" s="287">
        <f>'Effort Billable Hours'!DJ56</f>
        <v>0</v>
      </c>
      <c r="CF20" s="292">
        <f t="shared" si="34"/>
        <v>0</v>
      </c>
      <c r="CG20" s="287">
        <f>'Effort Billable Hours'!DM56</f>
        <v>0</v>
      </c>
      <c r="CH20" s="292">
        <f t="shared" si="35"/>
        <v>0</v>
      </c>
      <c r="CI20" s="287">
        <f>'Effort Billable Hours'!DP56</f>
        <v>0</v>
      </c>
      <c r="CJ20" s="292">
        <f t="shared" si="36"/>
        <v>0</v>
      </c>
      <c r="CK20" s="287">
        <f>'Effort Billable Hours'!DS56</f>
        <v>0</v>
      </c>
      <c r="CL20" s="292">
        <f t="shared" si="37"/>
        <v>0</v>
      </c>
      <c r="CM20" s="287">
        <f>'Effort Billable Hours'!DV56</f>
        <v>0</v>
      </c>
      <c r="CN20" s="292">
        <f t="shared" si="38"/>
        <v>0</v>
      </c>
      <c r="CO20" s="287">
        <f>'Effort Billable Hours'!DY56</f>
        <v>0</v>
      </c>
      <c r="CP20" s="292">
        <f t="shared" si="39"/>
        <v>0</v>
      </c>
      <c r="CQ20" s="287">
        <f>'Effort Billable Hours'!EB56</f>
        <v>0</v>
      </c>
      <c r="CR20" s="292">
        <f t="shared" si="40"/>
        <v>0</v>
      </c>
      <c r="CS20" s="287">
        <f>'Effort Billable Hours'!EE56</f>
        <v>0</v>
      </c>
      <c r="CT20" s="292">
        <f t="shared" si="41"/>
        <v>0</v>
      </c>
      <c r="CU20" s="287">
        <f>'Effort Billable Hours'!EH56</f>
        <v>0</v>
      </c>
      <c r="CV20" s="292">
        <f t="shared" si="42"/>
        <v>0</v>
      </c>
      <c r="CW20" s="287">
        <f>'Effort Billable Hours'!EK56</f>
        <v>0</v>
      </c>
      <c r="CX20" s="292">
        <f t="shared" si="43"/>
        <v>0</v>
      </c>
      <c r="CY20" s="287">
        <f>'Effort Billable Hours'!EN56</f>
        <v>0</v>
      </c>
      <c r="CZ20" s="292">
        <f t="shared" si="44"/>
        <v>0</v>
      </c>
      <c r="DA20" s="287">
        <f>'Effort Billable Hours'!EQ56</f>
        <v>0</v>
      </c>
      <c r="DB20" s="292">
        <f t="shared" si="45"/>
        <v>0</v>
      </c>
      <c r="DC20" s="287">
        <f>'Effort Billable Hours'!ET56</f>
        <v>0</v>
      </c>
      <c r="DD20" s="292">
        <f t="shared" si="46"/>
        <v>0</v>
      </c>
      <c r="DE20" s="287">
        <f>'Effort Billable Hours'!EW56</f>
        <v>0</v>
      </c>
      <c r="DF20" s="292">
        <f t="shared" si="47"/>
        <v>0</v>
      </c>
      <c r="DG20" s="287">
        <f>'Effort Billable Hours'!EZ56</f>
        <v>0</v>
      </c>
      <c r="DH20" s="292">
        <f t="shared" si="48"/>
        <v>0</v>
      </c>
      <c r="DI20" s="287">
        <f>'Effort Billable Hours'!FC56</f>
        <v>0</v>
      </c>
      <c r="DJ20" s="292">
        <f t="shared" si="49"/>
        <v>0</v>
      </c>
      <c r="DK20" s="293">
        <f t="shared" si="55"/>
        <v>0</v>
      </c>
      <c r="DL20" s="294">
        <f t="shared" si="56"/>
        <v>0</v>
      </c>
    </row>
    <row r="21" spans="1:116" ht="12" customHeight="1" x14ac:dyDescent="0.2">
      <c r="A21" s="286">
        <f>'Effort Billable Hours'!M13</f>
        <v>0</v>
      </c>
      <c r="B21" s="286">
        <f>'Effort Billable Hours'!M14</f>
        <v>0</v>
      </c>
      <c r="C21" s="330"/>
      <c r="D21" s="287">
        <f>'Effort Billable Hours'!M37</f>
        <v>0</v>
      </c>
      <c r="E21" s="449"/>
      <c r="F21" s="288">
        <f t="shared" si="50"/>
        <v>0</v>
      </c>
      <c r="G21" s="331">
        <f t="shared" si="51"/>
        <v>0</v>
      </c>
      <c r="H21" s="331">
        <f t="shared" si="52"/>
        <v>0</v>
      </c>
      <c r="I21" s="331">
        <f t="shared" si="53"/>
        <v>0</v>
      </c>
      <c r="J21" s="289">
        <f t="shared" si="58"/>
        <v>0</v>
      </c>
      <c r="K21" s="290">
        <f t="shared" si="54"/>
        <v>0</v>
      </c>
      <c r="L21" s="295"/>
      <c r="M21" s="287">
        <f>'Effort Billable Hours'!I57</f>
        <v>0</v>
      </c>
      <c r="N21" s="292">
        <f t="shared" si="57"/>
        <v>0</v>
      </c>
      <c r="O21" s="287">
        <f>'Effort Billable Hours'!L57</f>
        <v>0</v>
      </c>
      <c r="P21" s="292">
        <f t="shared" si="0"/>
        <v>0</v>
      </c>
      <c r="Q21" s="287">
        <f>'Effort Billable Hours'!O57</f>
        <v>0</v>
      </c>
      <c r="R21" s="292">
        <f t="shared" si="1"/>
        <v>0</v>
      </c>
      <c r="S21" s="287">
        <f>'Effort Billable Hours'!R57</f>
        <v>0</v>
      </c>
      <c r="T21" s="292">
        <f t="shared" si="2"/>
        <v>0</v>
      </c>
      <c r="U21" s="287">
        <f>'Effort Billable Hours'!U57</f>
        <v>0</v>
      </c>
      <c r="V21" s="292">
        <f t="shared" si="3"/>
        <v>0</v>
      </c>
      <c r="W21" s="287">
        <f>'Effort Billable Hours'!X57</f>
        <v>0</v>
      </c>
      <c r="X21" s="292">
        <f t="shared" si="4"/>
        <v>0</v>
      </c>
      <c r="Y21" s="287">
        <f>'Effort Billable Hours'!AB57</f>
        <v>0</v>
      </c>
      <c r="Z21" s="292">
        <f t="shared" si="5"/>
        <v>0</v>
      </c>
      <c r="AA21" s="287">
        <f>'Effort Billable Hours'!AD57</f>
        <v>0</v>
      </c>
      <c r="AB21" s="292">
        <f t="shared" si="6"/>
        <v>0</v>
      </c>
      <c r="AC21" s="287">
        <f>'Effort Billable Hours'!AG57</f>
        <v>0</v>
      </c>
      <c r="AD21" s="292">
        <f t="shared" si="7"/>
        <v>0</v>
      </c>
      <c r="AE21" s="287">
        <f>'Effort Billable Hours'!AJ57</f>
        <v>0</v>
      </c>
      <c r="AF21" s="292">
        <f t="shared" si="8"/>
        <v>0</v>
      </c>
      <c r="AG21" s="287">
        <f>'Effort Billable Hours'!AM57</f>
        <v>0</v>
      </c>
      <c r="AH21" s="292">
        <f t="shared" si="9"/>
        <v>0</v>
      </c>
      <c r="AI21" s="287">
        <f>'Effort Billable Hours'!AP57</f>
        <v>0</v>
      </c>
      <c r="AJ21" s="292">
        <f t="shared" si="10"/>
        <v>0</v>
      </c>
      <c r="AK21" s="287">
        <f>'Effort Billable Hours'!AS57</f>
        <v>0</v>
      </c>
      <c r="AL21" s="292">
        <f t="shared" si="11"/>
        <v>0</v>
      </c>
      <c r="AM21" s="287">
        <f>'Effort Billable Hours'!AV57</f>
        <v>0</v>
      </c>
      <c r="AN21" s="292">
        <f t="shared" si="12"/>
        <v>0</v>
      </c>
      <c r="AO21" s="287">
        <f>'Effort Billable Hours'!AY57</f>
        <v>0</v>
      </c>
      <c r="AP21" s="292">
        <f t="shared" si="13"/>
        <v>0</v>
      </c>
      <c r="AQ21" s="287">
        <f>'Effort Billable Hours'!BB57</f>
        <v>0</v>
      </c>
      <c r="AR21" s="292">
        <f t="shared" si="14"/>
        <v>0</v>
      </c>
      <c r="AS21" s="287">
        <f>'Effort Billable Hours'!BE57</f>
        <v>0</v>
      </c>
      <c r="AT21" s="292">
        <f t="shared" si="15"/>
        <v>0</v>
      </c>
      <c r="AU21" s="287">
        <f>'Effort Billable Hours'!BH57</f>
        <v>0</v>
      </c>
      <c r="AV21" s="292">
        <f t="shared" si="16"/>
        <v>0</v>
      </c>
      <c r="AW21" s="287">
        <f>'Effort Billable Hours'!BK57</f>
        <v>0</v>
      </c>
      <c r="AX21" s="292">
        <f t="shared" si="17"/>
        <v>0</v>
      </c>
      <c r="AY21" s="287">
        <f>'Effort Billable Hours'!BN57</f>
        <v>0</v>
      </c>
      <c r="AZ21" s="292">
        <f t="shared" si="18"/>
        <v>0</v>
      </c>
      <c r="BA21" s="287">
        <f>'Effort Billable Hours'!BQ57</f>
        <v>0</v>
      </c>
      <c r="BB21" s="292">
        <f t="shared" si="19"/>
        <v>0</v>
      </c>
      <c r="BC21" s="287">
        <f>'Effort Billable Hours'!BT57</f>
        <v>0</v>
      </c>
      <c r="BD21" s="292">
        <f t="shared" si="20"/>
        <v>0</v>
      </c>
      <c r="BE21" s="287">
        <f>'Effort Billable Hours'!BW57</f>
        <v>0</v>
      </c>
      <c r="BF21" s="292">
        <f t="shared" si="21"/>
        <v>0</v>
      </c>
      <c r="BG21" s="287">
        <f>'Effort Billable Hours'!BZ57</f>
        <v>0</v>
      </c>
      <c r="BH21" s="292">
        <f t="shared" si="22"/>
        <v>0</v>
      </c>
      <c r="BI21" s="287">
        <f>'Effort Billable Hours'!CC57</f>
        <v>0</v>
      </c>
      <c r="BJ21" s="292">
        <f t="shared" si="23"/>
        <v>0</v>
      </c>
      <c r="BK21" s="287">
        <f>'Effort Billable Hours'!CF57</f>
        <v>0</v>
      </c>
      <c r="BL21" s="292">
        <f t="shared" si="24"/>
        <v>0</v>
      </c>
      <c r="BM21" s="287">
        <f>'Effort Billable Hours'!CI57</f>
        <v>0</v>
      </c>
      <c r="BN21" s="292">
        <f t="shared" si="25"/>
        <v>0</v>
      </c>
      <c r="BO21" s="287">
        <f>'Effort Billable Hours'!CL57</f>
        <v>0</v>
      </c>
      <c r="BP21" s="292">
        <f t="shared" si="26"/>
        <v>0</v>
      </c>
      <c r="BQ21" s="287">
        <f>'Effort Billable Hours'!CO57</f>
        <v>0</v>
      </c>
      <c r="BR21" s="292">
        <f t="shared" si="27"/>
        <v>0</v>
      </c>
      <c r="BS21" s="287">
        <f>'Effort Billable Hours'!CR57</f>
        <v>0</v>
      </c>
      <c r="BT21" s="292">
        <f t="shared" si="28"/>
        <v>0</v>
      </c>
      <c r="BU21" s="287">
        <f>'Effort Billable Hours'!CU57</f>
        <v>0</v>
      </c>
      <c r="BV21" s="292">
        <f t="shared" si="29"/>
        <v>0</v>
      </c>
      <c r="BW21" s="287">
        <f>'Effort Billable Hours'!CX57</f>
        <v>0</v>
      </c>
      <c r="BX21" s="292">
        <f t="shared" si="30"/>
        <v>0</v>
      </c>
      <c r="BY21" s="287">
        <f>'Effort Billable Hours'!DA57</f>
        <v>0</v>
      </c>
      <c r="BZ21" s="292">
        <f t="shared" si="31"/>
        <v>0</v>
      </c>
      <c r="CA21" s="287">
        <f>'Effort Billable Hours'!DD57</f>
        <v>0</v>
      </c>
      <c r="CB21" s="292">
        <f t="shared" si="32"/>
        <v>0</v>
      </c>
      <c r="CC21" s="287">
        <f>'Effort Billable Hours'!DG57</f>
        <v>0</v>
      </c>
      <c r="CD21" s="292">
        <f t="shared" si="33"/>
        <v>0</v>
      </c>
      <c r="CE21" s="287">
        <f>'Effort Billable Hours'!DJ57</f>
        <v>0</v>
      </c>
      <c r="CF21" s="292">
        <f t="shared" si="34"/>
        <v>0</v>
      </c>
      <c r="CG21" s="287">
        <f>'Effort Billable Hours'!DM57</f>
        <v>0</v>
      </c>
      <c r="CH21" s="292">
        <f t="shared" si="35"/>
        <v>0</v>
      </c>
      <c r="CI21" s="287">
        <f>'Effort Billable Hours'!DP57</f>
        <v>0</v>
      </c>
      <c r="CJ21" s="292">
        <f t="shared" si="36"/>
        <v>0</v>
      </c>
      <c r="CK21" s="287">
        <f>'Effort Billable Hours'!DS57</f>
        <v>0</v>
      </c>
      <c r="CL21" s="292">
        <f t="shared" si="37"/>
        <v>0</v>
      </c>
      <c r="CM21" s="287">
        <f>'Effort Billable Hours'!DV57</f>
        <v>0</v>
      </c>
      <c r="CN21" s="292">
        <f t="shared" si="38"/>
        <v>0</v>
      </c>
      <c r="CO21" s="287">
        <f>'Effort Billable Hours'!DY57</f>
        <v>0</v>
      </c>
      <c r="CP21" s="292">
        <f t="shared" si="39"/>
        <v>0</v>
      </c>
      <c r="CQ21" s="287">
        <f>'Effort Billable Hours'!EB57</f>
        <v>0</v>
      </c>
      <c r="CR21" s="292">
        <f t="shared" si="40"/>
        <v>0</v>
      </c>
      <c r="CS21" s="287">
        <f>'Effort Billable Hours'!EE57</f>
        <v>0</v>
      </c>
      <c r="CT21" s="292">
        <f t="shared" si="41"/>
        <v>0</v>
      </c>
      <c r="CU21" s="287">
        <f>'Effort Billable Hours'!EH57</f>
        <v>0</v>
      </c>
      <c r="CV21" s="292">
        <f t="shared" si="42"/>
        <v>0</v>
      </c>
      <c r="CW21" s="287">
        <f>'Effort Billable Hours'!EK57</f>
        <v>0</v>
      </c>
      <c r="CX21" s="292">
        <f t="shared" si="43"/>
        <v>0</v>
      </c>
      <c r="CY21" s="287">
        <f>'Effort Billable Hours'!EN57</f>
        <v>0</v>
      </c>
      <c r="CZ21" s="292">
        <f t="shared" si="44"/>
        <v>0</v>
      </c>
      <c r="DA21" s="287">
        <f>'Effort Billable Hours'!EQ57</f>
        <v>0</v>
      </c>
      <c r="DB21" s="292">
        <f t="shared" si="45"/>
        <v>0</v>
      </c>
      <c r="DC21" s="287">
        <f>'Effort Billable Hours'!ET57</f>
        <v>0</v>
      </c>
      <c r="DD21" s="292">
        <f t="shared" si="46"/>
        <v>0</v>
      </c>
      <c r="DE21" s="287">
        <f>'Effort Billable Hours'!EW57</f>
        <v>0</v>
      </c>
      <c r="DF21" s="292">
        <f t="shared" si="47"/>
        <v>0</v>
      </c>
      <c r="DG21" s="287">
        <f>'Effort Billable Hours'!EZ57</f>
        <v>0</v>
      </c>
      <c r="DH21" s="292">
        <f t="shared" si="48"/>
        <v>0</v>
      </c>
      <c r="DI21" s="287">
        <f>'Effort Billable Hours'!FC57</f>
        <v>0</v>
      </c>
      <c r="DJ21" s="292">
        <f t="shared" si="49"/>
        <v>0</v>
      </c>
      <c r="DK21" s="293">
        <f t="shared" si="55"/>
        <v>0</v>
      </c>
      <c r="DL21" s="294">
        <f t="shared" si="56"/>
        <v>0</v>
      </c>
    </row>
    <row r="22" spans="1:116" ht="12" customHeight="1" x14ac:dyDescent="0.2">
      <c r="A22" s="286">
        <f>'Effort Billable Hours'!O13</f>
        <v>0</v>
      </c>
      <c r="B22" s="286">
        <f>'Effort Billable Hours'!O14</f>
        <v>0</v>
      </c>
      <c r="C22" s="330"/>
      <c r="D22" s="287">
        <f>'Effort Billable Hours'!O37</f>
        <v>0</v>
      </c>
      <c r="E22" s="449"/>
      <c r="F22" s="288">
        <f>C22*D22</f>
        <v>0</v>
      </c>
      <c r="G22" s="331">
        <f t="shared" si="51"/>
        <v>0</v>
      </c>
      <c r="H22" s="331">
        <f t="shared" si="52"/>
        <v>0</v>
      </c>
      <c r="I22" s="331">
        <f t="shared" si="53"/>
        <v>0</v>
      </c>
      <c r="J22" s="289">
        <f t="shared" si="58"/>
        <v>0</v>
      </c>
      <c r="K22" s="290">
        <f t="shared" si="54"/>
        <v>0</v>
      </c>
      <c r="L22" s="295"/>
      <c r="M22" s="287">
        <f>'Effort Billable Hours'!I58</f>
        <v>0</v>
      </c>
      <c r="N22" s="292">
        <f t="shared" ref="N22:P26" si="59">M22*$K22</f>
        <v>0</v>
      </c>
      <c r="O22" s="287">
        <f>'Effort Billable Hours'!L58</f>
        <v>0</v>
      </c>
      <c r="P22" s="292">
        <f t="shared" si="59"/>
        <v>0</v>
      </c>
      <c r="Q22" s="287">
        <f>'Effort Billable Hours'!O58</f>
        <v>0</v>
      </c>
      <c r="R22" s="292">
        <f>Q22*$K22</f>
        <v>0</v>
      </c>
      <c r="S22" s="287">
        <f>'Effort Billable Hours'!R58</f>
        <v>0</v>
      </c>
      <c r="T22" s="292">
        <f>S22*$K22</f>
        <v>0</v>
      </c>
      <c r="U22" s="287">
        <f>'Effort Billable Hours'!U58</f>
        <v>0</v>
      </c>
      <c r="V22" s="292">
        <f>U22*$K22</f>
        <v>0</v>
      </c>
      <c r="W22" s="287">
        <f>'Effort Billable Hours'!X58</f>
        <v>0</v>
      </c>
      <c r="X22" s="292">
        <f>W22*$K22</f>
        <v>0</v>
      </c>
      <c r="Y22" s="287">
        <f>'Effort Billable Hours'!AB58</f>
        <v>0</v>
      </c>
      <c r="Z22" s="292">
        <f>Y22*$K22</f>
        <v>0</v>
      </c>
      <c r="AA22" s="287">
        <f>'Effort Billable Hours'!AD58</f>
        <v>0</v>
      </c>
      <c r="AB22" s="292">
        <f>AA22*$K22</f>
        <v>0</v>
      </c>
      <c r="AC22" s="287">
        <f>'Effort Billable Hours'!AG58</f>
        <v>0</v>
      </c>
      <c r="AD22" s="292">
        <f>AC22*$K22</f>
        <v>0</v>
      </c>
      <c r="AE22" s="287">
        <f>'Effort Billable Hours'!AJ58</f>
        <v>0</v>
      </c>
      <c r="AF22" s="292">
        <f>AE22*$K22</f>
        <v>0</v>
      </c>
      <c r="AG22" s="287">
        <f>'Effort Billable Hours'!AM58</f>
        <v>0</v>
      </c>
      <c r="AH22" s="292">
        <f>AG22*$K22</f>
        <v>0</v>
      </c>
      <c r="AI22" s="287">
        <f>'Effort Billable Hours'!AP58</f>
        <v>0</v>
      </c>
      <c r="AJ22" s="292">
        <f>AI22*$K22</f>
        <v>0</v>
      </c>
      <c r="AK22" s="287">
        <f>'Effort Billable Hours'!AS58</f>
        <v>0</v>
      </c>
      <c r="AL22" s="292">
        <f>AK22*$K22</f>
        <v>0</v>
      </c>
      <c r="AM22" s="287">
        <f>'Effort Billable Hours'!AV58</f>
        <v>0</v>
      </c>
      <c r="AN22" s="292">
        <f>AM22*$K22</f>
        <v>0</v>
      </c>
      <c r="AO22" s="287">
        <f>'Effort Billable Hours'!AY58</f>
        <v>0</v>
      </c>
      <c r="AP22" s="292">
        <f>AO22*$K22</f>
        <v>0</v>
      </c>
      <c r="AQ22" s="287">
        <f>'Effort Billable Hours'!BB58</f>
        <v>0</v>
      </c>
      <c r="AR22" s="292">
        <f>AQ22*$K22</f>
        <v>0</v>
      </c>
      <c r="AS22" s="287">
        <f>'Effort Billable Hours'!BE58</f>
        <v>0</v>
      </c>
      <c r="AT22" s="292">
        <f>AS22*$K22</f>
        <v>0</v>
      </c>
      <c r="AU22" s="287">
        <f>'Effort Billable Hours'!BH58</f>
        <v>0</v>
      </c>
      <c r="AV22" s="292">
        <f>AU22*$K22</f>
        <v>0</v>
      </c>
      <c r="AW22" s="287">
        <f>'Effort Billable Hours'!BK58</f>
        <v>0</v>
      </c>
      <c r="AX22" s="292">
        <f>AW22*$K22</f>
        <v>0</v>
      </c>
      <c r="AY22" s="287">
        <f>'Effort Billable Hours'!BN58</f>
        <v>0</v>
      </c>
      <c r="AZ22" s="292">
        <f>AY22*$K22</f>
        <v>0</v>
      </c>
      <c r="BA22" s="287">
        <f>'Effort Billable Hours'!BQ58</f>
        <v>0</v>
      </c>
      <c r="BB22" s="292">
        <f>BA22*$K22</f>
        <v>0</v>
      </c>
      <c r="BC22" s="287">
        <f>'Effort Billable Hours'!BT58</f>
        <v>0</v>
      </c>
      <c r="BD22" s="292">
        <f>BC22*$K22</f>
        <v>0</v>
      </c>
      <c r="BE22" s="287">
        <f>'Effort Billable Hours'!BW58</f>
        <v>0</v>
      </c>
      <c r="BF22" s="292">
        <f>BE22*$K22</f>
        <v>0</v>
      </c>
      <c r="BG22" s="287">
        <f>'Effort Billable Hours'!BZ58</f>
        <v>0</v>
      </c>
      <c r="BH22" s="292">
        <f>BG22*$K22</f>
        <v>0</v>
      </c>
      <c r="BI22" s="287">
        <f>'Effort Billable Hours'!CC58</f>
        <v>0</v>
      </c>
      <c r="BJ22" s="292">
        <f>BI22*$K22</f>
        <v>0</v>
      </c>
      <c r="BK22" s="287">
        <f>'Effort Billable Hours'!CF58</f>
        <v>0</v>
      </c>
      <c r="BL22" s="292">
        <f>BK22*$K22</f>
        <v>0</v>
      </c>
      <c r="BM22" s="287">
        <f>'Effort Billable Hours'!CI58</f>
        <v>0</v>
      </c>
      <c r="BN22" s="292">
        <f>BM22*$K22</f>
        <v>0</v>
      </c>
      <c r="BO22" s="287">
        <f>'Effort Billable Hours'!CL58</f>
        <v>0</v>
      </c>
      <c r="BP22" s="292">
        <f>BO22*$K22</f>
        <v>0</v>
      </c>
      <c r="BQ22" s="287">
        <f>'Effort Billable Hours'!CO58</f>
        <v>0</v>
      </c>
      <c r="BR22" s="292">
        <f>BQ22*$K22</f>
        <v>0</v>
      </c>
      <c r="BS22" s="287">
        <f>'Effort Billable Hours'!CR58</f>
        <v>0</v>
      </c>
      <c r="BT22" s="292">
        <f>BS22*$K22</f>
        <v>0</v>
      </c>
      <c r="BU22" s="287">
        <f>'Effort Billable Hours'!CU58</f>
        <v>0</v>
      </c>
      <c r="BV22" s="292">
        <f>BU22*$K22</f>
        <v>0</v>
      </c>
      <c r="BW22" s="287">
        <f>'Effort Billable Hours'!CX58</f>
        <v>0</v>
      </c>
      <c r="BX22" s="292">
        <f>BW22*$K22</f>
        <v>0</v>
      </c>
      <c r="BY22" s="287">
        <f>'Effort Billable Hours'!DA58</f>
        <v>0</v>
      </c>
      <c r="BZ22" s="292">
        <f>BY22*$K22</f>
        <v>0</v>
      </c>
      <c r="CA22" s="287">
        <f>'Effort Billable Hours'!DD58</f>
        <v>0</v>
      </c>
      <c r="CB22" s="292">
        <f>CA22*$K22</f>
        <v>0</v>
      </c>
      <c r="CC22" s="287">
        <f>'Effort Billable Hours'!DG58</f>
        <v>0</v>
      </c>
      <c r="CD22" s="292">
        <f>CC22*$K22</f>
        <v>0</v>
      </c>
      <c r="CE22" s="287">
        <f>'Effort Billable Hours'!DJ58</f>
        <v>0</v>
      </c>
      <c r="CF22" s="292">
        <f>CE22*$K22</f>
        <v>0</v>
      </c>
      <c r="CG22" s="287">
        <f>'Effort Billable Hours'!DM58</f>
        <v>0</v>
      </c>
      <c r="CH22" s="292">
        <f>CG22*$K22</f>
        <v>0</v>
      </c>
      <c r="CI22" s="287">
        <f>'Effort Billable Hours'!DP58</f>
        <v>0</v>
      </c>
      <c r="CJ22" s="292">
        <f>CI22*$K22</f>
        <v>0</v>
      </c>
      <c r="CK22" s="287">
        <f>'Effort Billable Hours'!DS58</f>
        <v>0</v>
      </c>
      <c r="CL22" s="292">
        <f>CK22*$K22</f>
        <v>0</v>
      </c>
      <c r="CM22" s="287">
        <f>'Effort Billable Hours'!DV58</f>
        <v>0</v>
      </c>
      <c r="CN22" s="292">
        <f>CM22*$K22</f>
        <v>0</v>
      </c>
      <c r="CO22" s="287">
        <f>'Effort Billable Hours'!DY58</f>
        <v>0</v>
      </c>
      <c r="CP22" s="292">
        <f>CO22*$K22</f>
        <v>0</v>
      </c>
      <c r="CQ22" s="287">
        <f>'Effort Billable Hours'!EB58</f>
        <v>0</v>
      </c>
      <c r="CR22" s="292">
        <f>CQ22*$K22</f>
        <v>0</v>
      </c>
      <c r="CS22" s="287">
        <f>'Effort Billable Hours'!EE58</f>
        <v>0</v>
      </c>
      <c r="CT22" s="292">
        <f>CS22*$K22</f>
        <v>0</v>
      </c>
      <c r="CU22" s="287">
        <f>'Effort Billable Hours'!EH58</f>
        <v>0</v>
      </c>
      <c r="CV22" s="292">
        <f>CU22*$K22</f>
        <v>0</v>
      </c>
      <c r="CW22" s="287">
        <f>'Effort Billable Hours'!EK58</f>
        <v>0</v>
      </c>
      <c r="CX22" s="292">
        <f>CW22*$K22</f>
        <v>0</v>
      </c>
      <c r="CY22" s="287">
        <f>'Effort Billable Hours'!EN58</f>
        <v>0</v>
      </c>
      <c r="CZ22" s="292">
        <f>CY22*$K22</f>
        <v>0</v>
      </c>
      <c r="DA22" s="287">
        <f>'Effort Billable Hours'!EQ58</f>
        <v>0</v>
      </c>
      <c r="DB22" s="292">
        <f>DA22*$K22</f>
        <v>0</v>
      </c>
      <c r="DC22" s="287">
        <f>'Effort Billable Hours'!ET58</f>
        <v>0</v>
      </c>
      <c r="DD22" s="292">
        <f>DC22*$K22</f>
        <v>0</v>
      </c>
      <c r="DE22" s="287">
        <f>'Effort Billable Hours'!EW58</f>
        <v>0</v>
      </c>
      <c r="DF22" s="292">
        <f>DE22*$K22</f>
        <v>0</v>
      </c>
      <c r="DG22" s="287">
        <f>'Effort Billable Hours'!EZ58</f>
        <v>0</v>
      </c>
      <c r="DH22" s="292">
        <f>DG22*$K22</f>
        <v>0</v>
      </c>
      <c r="DI22" s="287">
        <f>'Effort Billable Hours'!FC58</f>
        <v>0</v>
      </c>
      <c r="DJ22" s="292">
        <f>DI22*$K22</f>
        <v>0</v>
      </c>
      <c r="DK22" s="293">
        <f t="shared" si="55"/>
        <v>0</v>
      </c>
      <c r="DL22" s="294">
        <f t="shared" si="56"/>
        <v>0</v>
      </c>
    </row>
    <row r="23" spans="1:116" ht="12" customHeight="1" x14ac:dyDescent="0.2">
      <c r="A23" s="286">
        <f>'Effort Billable Hours'!P13</f>
        <v>0</v>
      </c>
      <c r="B23" s="286">
        <f>'Effort Billable Hours'!P14</f>
        <v>0</v>
      </c>
      <c r="C23" s="330"/>
      <c r="D23" s="287">
        <f>'Effort Billable Hours'!P37</f>
        <v>0</v>
      </c>
      <c r="E23" s="449"/>
      <c r="F23" s="288">
        <f>C23*D23</f>
        <v>0</v>
      </c>
      <c r="G23" s="331">
        <f t="shared" si="51"/>
        <v>0</v>
      </c>
      <c r="H23" s="331">
        <f t="shared" si="52"/>
        <v>0</v>
      </c>
      <c r="I23" s="331">
        <f t="shared" si="53"/>
        <v>0</v>
      </c>
      <c r="J23" s="289">
        <f t="shared" si="58"/>
        <v>0</v>
      </c>
      <c r="K23" s="290">
        <f t="shared" si="54"/>
        <v>0</v>
      </c>
      <c r="L23" s="295"/>
      <c r="M23" s="287">
        <f>'Effort Billable Hours'!I59</f>
        <v>0</v>
      </c>
      <c r="N23" s="292">
        <f t="shared" si="59"/>
        <v>0</v>
      </c>
      <c r="O23" s="287">
        <f>'Effort Billable Hours'!L59</f>
        <v>0</v>
      </c>
      <c r="P23" s="292">
        <f t="shared" si="59"/>
        <v>0</v>
      </c>
      <c r="Q23" s="287">
        <f>'Effort Billable Hours'!O59</f>
        <v>0</v>
      </c>
      <c r="R23" s="292">
        <f>Q23*$K23</f>
        <v>0</v>
      </c>
      <c r="S23" s="287">
        <f>'Effort Billable Hours'!R59</f>
        <v>0</v>
      </c>
      <c r="T23" s="292">
        <f>S23*$K23</f>
        <v>0</v>
      </c>
      <c r="U23" s="287">
        <f>'Effort Billable Hours'!U59</f>
        <v>0</v>
      </c>
      <c r="V23" s="292">
        <f>U23*$K23</f>
        <v>0</v>
      </c>
      <c r="W23" s="287">
        <f>'Effort Billable Hours'!X59</f>
        <v>0</v>
      </c>
      <c r="X23" s="292">
        <f>W23*$K23</f>
        <v>0</v>
      </c>
      <c r="Y23" s="287">
        <f>'Effort Billable Hours'!AB59</f>
        <v>0</v>
      </c>
      <c r="Z23" s="292">
        <f>Y23*$K23</f>
        <v>0</v>
      </c>
      <c r="AA23" s="287">
        <f>'Effort Billable Hours'!AD59</f>
        <v>0</v>
      </c>
      <c r="AB23" s="292">
        <f>AA23*$K23</f>
        <v>0</v>
      </c>
      <c r="AC23" s="287">
        <f>'Effort Billable Hours'!AG59</f>
        <v>0</v>
      </c>
      <c r="AD23" s="292">
        <f>AC23*$K23</f>
        <v>0</v>
      </c>
      <c r="AE23" s="287">
        <f>'Effort Billable Hours'!AJ59</f>
        <v>0</v>
      </c>
      <c r="AF23" s="292">
        <f>AE23*$K23</f>
        <v>0</v>
      </c>
      <c r="AG23" s="287">
        <f>'Effort Billable Hours'!AM59</f>
        <v>0</v>
      </c>
      <c r="AH23" s="292">
        <f>AG23*$K23</f>
        <v>0</v>
      </c>
      <c r="AI23" s="287">
        <f>'Effort Billable Hours'!AP59</f>
        <v>0</v>
      </c>
      <c r="AJ23" s="292">
        <f>AI23*$K23</f>
        <v>0</v>
      </c>
      <c r="AK23" s="287">
        <f>'Effort Billable Hours'!AS59</f>
        <v>0</v>
      </c>
      <c r="AL23" s="292">
        <f>AK23*$K23</f>
        <v>0</v>
      </c>
      <c r="AM23" s="287">
        <f>'Effort Billable Hours'!AV59</f>
        <v>0</v>
      </c>
      <c r="AN23" s="292">
        <f>AM23*$K23</f>
        <v>0</v>
      </c>
      <c r="AO23" s="287">
        <f>'Effort Billable Hours'!AY59</f>
        <v>0</v>
      </c>
      <c r="AP23" s="292">
        <f>AO23*$K23</f>
        <v>0</v>
      </c>
      <c r="AQ23" s="287">
        <f>'Effort Billable Hours'!BB59</f>
        <v>0</v>
      </c>
      <c r="AR23" s="292">
        <f>AQ23*$K23</f>
        <v>0</v>
      </c>
      <c r="AS23" s="287">
        <f>'Effort Billable Hours'!BE59</f>
        <v>0</v>
      </c>
      <c r="AT23" s="292">
        <f>AS23*$K23</f>
        <v>0</v>
      </c>
      <c r="AU23" s="287">
        <f>'Effort Billable Hours'!BH59</f>
        <v>0</v>
      </c>
      <c r="AV23" s="292">
        <f>AU23*$K23</f>
        <v>0</v>
      </c>
      <c r="AW23" s="287">
        <f>'Effort Billable Hours'!BK59</f>
        <v>0</v>
      </c>
      <c r="AX23" s="292">
        <f>AW23*$K23</f>
        <v>0</v>
      </c>
      <c r="AY23" s="287">
        <f>'Effort Billable Hours'!BN59</f>
        <v>0</v>
      </c>
      <c r="AZ23" s="292">
        <f>AY23*$K23</f>
        <v>0</v>
      </c>
      <c r="BA23" s="287">
        <f>'Effort Billable Hours'!BQ59</f>
        <v>0</v>
      </c>
      <c r="BB23" s="292">
        <f>BA23*$K23</f>
        <v>0</v>
      </c>
      <c r="BC23" s="287">
        <f>'Effort Billable Hours'!BT59</f>
        <v>0</v>
      </c>
      <c r="BD23" s="292">
        <f>BC23*$K23</f>
        <v>0</v>
      </c>
      <c r="BE23" s="287">
        <f>'Effort Billable Hours'!BW59</f>
        <v>0</v>
      </c>
      <c r="BF23" s="292">
        <f>BE23*$K23</f>
        <v>0</v>
      </c>
      <c r="BG23" s="287">
        <f>'Effort Billable Hours'!BZ59</f>
        <v>0</v>
      </c>
      <c r="BH23" s="292">
        <f>BG23*$K23</f>
        <v>0</v>
      </c>
      <c r="BI23" s="287">
        <f>'Effort Billable Hours'!CC59</f>
        <v>0</v>
      </c>
      <c r="BJ23" s="292">
        <f>BI23*$K23</f>
        <v>0</v>
      </c>
      <c r="BK23" s="287">
        <f>'Effort Billable Hours'!CF59</f>
        <v>0</v>
      </c>
      <c r="BL23" s="292">
        <f>BK23*$K23</f>
        <v>0</v>
      </c>
      <c r="BM23" s="287">
        <f>'Effort Billable Hours'!CI59</f>
        <v>0</v>
      </c>
      <c r="BN23" s="292">
        <f>BM23*$K23</f>
        <v>0</v>
      </c>
      <c r="BO23" s="287">
        <f>'Effort Billable Hours'!CL59</f>
        <v>0</v>
      </c>
      <c r="BP23" s="292">
        <f>BO23*$K23</f>
        <v>0</v>
      </c>
      <c r="BQ23" s="287">
        <f>'Effort Billable Hours'!CO59</f>
        <v>0</v>
      </c>
      <c r="BR23" s="292">
        <f>BQ23*$K23</f>
        <v>0</v>
      </c>
      <c r="BS23" s="287">
        <f>'Effort Billable Hours'!CR59</f>
        <v>0</v>
      </c>
      <c r="BT23" s="292">
        <f>BS23*$K23</f>
        <v>0</v>
      </c>
      <c r="BU23" s="287">
        <f>'Effort Billable Hours'!CU59</f>
        <v>0</v>
      </c>
      <c r="BV23" s="292">
        <f>BU23*$K23</f>
        <v>0</v>
      </c>
      <c r="BW23" s="287">
        <f>'Effort Billable Hours'!CX59</f>
        <v>0</v>
      </c>
      <c r="BX23" s="292">
        <f>BW23*$K23</f>
        <v>0</v>
      </c>
      <c r="BY23" s="287">
        <f>'Effort Billable Hours'!DA59</f>
        <v>0</v>
      </c>
      <c r="BZ23" s="292">
        <f>BY23*$K23</f>
        <v>0</v>
      </c>
      <c r="CA23" s="287">
        <f>'Effort Billable Hours'!DD59</f>
        <v>0</v>
      </c>
      <c r="CB23" s="292">
        <f>CA23*$K23</f>
        <v>0</v>
      </c>
      <c r="CC23" s="287">
        <f>'Effort Billable Hours'!DG59</f>
        <v>0</v>
      </c>
      <c r="CD23" s="292">
        <f>CC23*$K23</f>
        <v>0</v>
      </c>
      <c r="CE23" s="287">
        <f>'Effort Billable Hours'!DJ59</f>
        <v>0</v>
      </c>
      <c r="CF23" s="292">
        <f>CE23*$K23</f>
        <v>0</v>
      </c>
      <c r="CG23" s="287">
        <f>'Effort Billable Hours'!DM59</f>
        <v>0</v>
      </c>
      <c r="CH23" s="292">
        <f>CG23*$K23</f>
        <v>0</v>
      </c>
      <c r="CI23" s="287">
        <f>'Effort Billable Hours'!DP59</f>
        <v>0</v>
      </c>
      <c r="CJ23" s="292">
        <f>CI23*$K23</f>
        <v>0</v>
      </c>
      <c r="CK23" s="287">
        <f>'Effort Billable Hours'!DS59</f>
        <v>0</v>
      </c>
      <c r="CL23" s="292">
        <f>CK23*$K23</f>
        <v>0</v>
      </c>
      <c r="CM23" s="287">
        <f>'Effort Billable Hours'!DV59</f>
        <v>0</v>
      </c>
      <c r="CN23" s="292">
        <f>CM23*$K23</f>
        <v>0</v>
      </c>
      <c r="CO23" s="287">
        <f>'Effort Billable Hours'!DY59</f>
        <v>0</v>
      </c>
      <c r="CP23" s="292">
        <f>CO23*$K23</f>
        <v>0</v>
      </c>
      <c r="CQ23" s="287">
        <f>'Effort Billable Hours'!EB59</f>
        <v>0</v>
      </c>
      <c r="CR23" s="292">
        <f>CQ23*$K23</f>
        <v>0</v>
      </c>
      <c r="CS23" s="287">
        <f>'Effort Billable Hours'!EE59</f>
        <v>0</v>
      </c>
      <c r="CT23" s="292">
        <f>CS23*$K23</f>
        <v>0</v>
      </c>
      <c r="CU23" s="287">
        <f>'Effort Billable Hours'!EH59</f>
        <v>0</v>
      </c>
      <c r="CV23" s="292">
        <f>CU23*$K23</f>
        <v>0</v>
      </c>
      <c r="CW23" s="287">
        <f>'Effort Billable Hours'!EK59</f>
        <v>0</v>
      </c>
      <c r="CX23" s="292">
        <f>CW23*$K23</f>
        <v>0</v>
      </c>
      <c r="CY23" s="287">
        <f>'Effort Billable Hours'!EN59</f>
        <v>0</v>
      </c>
      <c r="CZ23" s="292">
        <f>CY23*$K23</f>
        <v>0</v>
      </c>
      <c r="DA23" s="287">
        <f>'Effort Billable Hours'!EQ59</f>
        <v>0</v>
      </c>
      <c r="DB23" s="292">
        <f>DA23*$K23</f>
        <v>0</v>
      </c>
      <c r="DC23" s="287">
        <f>'Effort Billable Hours'!ET59</f>
        <v>0</v>
      </c>
      <c r="DD23" s="292">
        <f>DC23*$K23</f>
        <v>0</v>
      </c>
      <c r="DE23" s="287">
        <f>'Effort Billable Hours'!EW59</f>
        <v>0</v>
      </c>
      <c r="DF23" s="292">
        <f>DE23*$K23</f>
        <v>0</v>
      </c>
      <c r="DG23" s="287">
        <f>'Effort Billable Hours'!EZ59</f>
        <v>0</v>
      </c>
      <c r="DH23" s="292">
        <f>DG23*$K23</f>
        <v>0</v>
      </c>
      <c r="DI23" s="287">
        <f>'Effort Billable Hours'!FC59</f>
        <v>0</v>
      </c>
      <c r="DJ23" s="292">
        <f>DI23*$K23</f>
        <v>0</v>
      </c>
      <c r="DK23" s="293">
        <f t="shared" si="55"/>
        <v>0</v>
      </c>
      <c r="DL23" s="294">
        <f t="shared" si="56"/>
        <v>0</v>
      </c>
    </row>
    <row r="24" spans="1:116" ht="12" customHeight="1" x14ac:dyDescent="0.2">
      <c r="A24" s="286">
        <f>'Effort Billable Hours'!R13</f>
        <v>0</v>
      </c>
      <c r="B24" s="286">
        <f>'Effort Billable Hours'!R14</f>
        <v>0</v>
      </c>
      <c r="C24" s="330"/>
      <c r="D24" s="287">
        <f>'Effort Billable Hours'!R37</f>
        <v>0</v>
      </c>
      <c r="E24" s="449"/>
      <c r="F24" s="288">
        <f>C24*D24</f>
        <v>0</v>
      </c>
      <c r="G24" s="331">
        <f t="shared" si="51"/>
        <v>0</v>
      </c>
      <c r="H24" s="331">
        <f t="shared" si="52"/>
        <v>0</v>
      </c>
      <c r="I24" s="331">
        <f t="shared" si="53"/>
        <v>0</v>
      </c>
      <c r="J24" s="289">
        <f t="shared" si="58"/>
        <v>0</v>
      </c>
      <c r="K24" s="290">
        <f t="shared" si="54"/>
        <v>0</v>
      </c>
      <c r="L24" s="295"/>
      <c r="M24" s="287">
        <f>'Effort Billable Hours'!I60</f>
        <v>0</v>
      </c>
      <c r="N24" s="292">
        <f t="shared" si="59"/>
        <v>0</v>
      </c>
      <c r="O24" s="287">
        <f>'Effort Billable Hours'!L60</f>
        <v>0</v>
      </c>
      <c r="P24" s="292">
        <f t="shared" si="59"/>
        <v>0</v>
      </c>
      <c r="Q24" s="287">
        <f>'Effort Billable Hours'!O60</f>
        <v>0</v>
      </c>
      <c r="R24" s="292">
        <f>Q24*$K24</f>
        <v>0</v>
      </c>
      <c r="S24" s="287">
        <f>'Effort Billable Hours'!R60</f>
        <v>0</v>
      </c>
      <c r="T24" s="292">
        <f>S24*$K24</f>
        <v>0</v>
      </c>
      <c r="U24" s="287">
        <f>'Effort Billable Hours'!U60</f>
        <v>0</v>
      </c>
      <c r="V24" s="292">
        <f>U24*$K24</f>
        <v>0</v>
      </c>
      <c r="W24" s="287">
        <f>'Effort Billable Hours'!X60</f>
        <v>0</v>
      </c>
      <c r="X24" s="292">
        <f>W24*$K24</f>
        <v>0</v>
      </c>
      <c r="Y24" s="287">
        <f>'Effort Billable Hours'!AB60</f>
        <v>0</v>
      </c>
      <c r="Z24" s="292">
        <f>Y24*$K24</f>
        <v>0</v>
      </c>
      <c r="AA24" s="287">
        <f>'Effort Billable Hours'!AD60</f>
        <v>0</v>
      </c>
      <c r="AB24" s="292">
        <f>AA24*$K24</f>
        <v>0</v>
      </c>
      <c r="AC24" s="287">
        <f>'Effort Billable Hours'!AG60</f>
        <v>0</v>
      </c>
      <c r="AD24" s="292">
        <f>AC24*$K24</f>
        <v>0</v>
      </c>
      <c r="AE24" s="287">
        <f>'Effort Billable Hours'!AJ60</f>
        <v>0</v>
      </c>
      <c r="AF24" s="292">
        <f>AE24*$K24</f>
        <v>0</v>
      </c>
      <c r="AG24" s="287">
        <f>'Effort Billable Hours'!AM60</f>
        <v>0</v>
      </c>
      <c r="AH24" s="292">
        <f>AG24*$K24</f>
        <v>0</v>
      </c>
      <c r="AI24" s="287">
        <f>'Effort Billable Hours'!AP60</f>
        <v>0</v>
      </c>
      <c r="AJ24" s="292">
        <f>AI24*$K24</f>
        <v>0</v>
      </c>
      <c r="AK24" s="287">
        <f>'Effort Billable Hours'!AS60</f>
        <v>0</v>
      </c>
      <c r="AL24" s="292">
        <f>AK24*$K24</f>
        <v>0</v>
      </c>
      <c r="AM24" s="287">
        <f>'Effort Billable Hours'!AV60</f>
        <v>0</v>
      </c>
      <c r="AN24" s="292">
        <f>AM24*$K24</f>
        <v>0</v>
      </c>
      <c r="AO24" s="287">
        <f>'Effort Billable Hours'!AY60</f>
        <v>0</v>
      </c>
      <c r="AP24" s="292">
        <f>AO24*$K24</f>
        <v>0</v>
      </c>
      <c r="AQ24" s="287">
        <f>'Effort Billable Hours'!BB60</f>
        <v>0</v>
      </c>
      <c r="AR24" s="292">
        <f>AQ24*$K24</f>
        <v>0</v>
      </c>
      <c r="AS24" s="287">
        <f>'Effort Billable Hours'!BE60</f>
        <v>0</v>
      </c>
      <c r="AT24" s="292">
        <f>AS24*$K24</f>
        <v>0</v>
      </c>
      <c r="AU24" s="287">
        <f>'Effort Billable Hours'!BH60</f>
        <v>0</v>
      </c>
      <c r="AV24" s="292">
        <f>AU24*$K24</f>
        <v>0</v>
      </c>
      <c r="AW24" s="287">
        <f>'Effort Billable Hours'!BK60</f>
        <v>0</v>
      </c>
      <c r="AX24" s="292">
        <f>AW24*$K24</f>
        <v>0</v>
      </c>
      <c r="AY24" s="287">
        <f>'Effort Billable Hours'!BN60</f>
        <v>0</v>
      </c>
      <c r="AZ24" s="292">
        <f>AY24*$K24</f>
        <v>0</v>
      </c>
      <c r="BA24" s="287">
        <f>'Effort Billable Hours'!BQ60</f>
        <v>0</v>
      </c>
      <c r="BB24" s="292">
        <f>BA24*$K24</f>
        <v>0</v>
      </c>
      <c r="BC24" s="287">
        <f>'Effort Billable Hours'!BT60</f>
        <v>0</v>
      </c>
      <c r="BD24" s="292">
        <f>BC24*$K24</f>
        <v>0</v>
      </c>
      <c r="BE24" s="287">
        <f>'Effort Billable Hours'!BW60</f>
        <v>0</v>
      </c>
      <c r="BF24" s="292">
        <f>BE24*$K24</f>
        <v>0</v>
      </c>
      <c r="BG24" s="287">
        <f>'Effort Billable Hours'!BZ60</f>
        <v>0</v>
      </c>
      <c r="BH24" s="292">
        <f>BG24*$K24</f>
        <v>0</v>
      </c>
      <c r="BI24" s="287">
        <f>'Effort Billable Hours'!CC60</f>
        <v>0</v>
      </c>
      <c r="BJ24" s="292">
        <f>BI24*$K24</f>
        <v>0</v>
      </c>
      <c r="BK24" s="287">
        <f>'Effort Billable Hours'!CF60</f>
        <v>0</v>
      </c>
      <c r="BL24" s="292">
        <f>BK24*$K24</f>
        <v>0</v>
      </c>
      <c r="BM24" s="287">
        <f>'Effort Billable Hours'!CI60</f>
        <v>0</v>
      </c>
      <c r="BN24" s="292">
        <f>BM24*$K24</f>
        <v>0</v>
      </c>
      <c r="BO24" s="287">
        <f>'Effort Billable Hours'!CL60</f>
        <v>0</v>
      </c>
      <c r="BP24" s="292">
        <f>BO24*$K24</f>
        <v>0</v>
      </c>
      <c r="BQ24" s="287">
        <f>'Effort Billable Hours'!CO60</f>
        <v>0</v>
      </c>
      <c r="BR24" s="292">
        <f>BQ24*$K24</f>
        <v>0</v>
      </c>
      <c r="BS24" s="287">
        <f>'Effort Billable Hours'!CR60</f>
        <v>0</v>
      </c>
      <c r="BT24" s="292">
        <f>BS24*$K24</f>
        <v>0</v>
      </c>
      <c r="BU24" s="287">
        <f>'Effort Billable Hours'!CU60</f>
        <v>0</v>
      </c>
      <c r="BV24" s="292">
        <f>BU24*$K24</f>
        <v>0</v>
      </c>
      <c r="BW24" s="287">
        <f>'Effort Billable Hours'!CX60</f>
        <v>0</v>
      </c>
      <c r="BX24" s="292">
        <f>BW24*$K24</f>
        <v>0</v>
      </c>
      <c r="BY24" s="287">
        <f>'Effort Billable Hours'!DA60</f>
        <v>0</v>
      </c>
      <c r="BZ24" s="292">
        <f>BY24*$K24</f>
        <v>0</v>
      </c>
      <c r="CA24" s="287">
        <f>'Effort Billable Hours'!DD60</f>
        <v>0</v>
      </c>
      <c r="CB24" s="292">
        <f>CA24*$K24</f>
        <v>0</v>
      </c>
      <c r="CC24" s="287">
        <f>'Effort Billable Hours'!DG60</f>
        <v>0</v>
      </c>
      <c r="CD24" s="292">
        <f>CC24*$K24</f>
        <v>0</v>
      </c>
      <c r="CE24" s="287">
        <f>'Effort Billable Hours'!DJ60</f>
        <v>0</v>
      </c>
      <c r="CF24" s="292">
        <f>CE24*$K24</f>
        <v>0</v>
      </c>
      <c r="CG24" s="287">
        <f>'Effort Billable Hours'!DM60</f>
        <v>0</v>
      </c>
      <c r="CH24" s="292">
        <f>CG24*$K24</f>
        <v>0</v>
      </c>
      <c r="CI24" s="287">
        <f>'Effort Billable Hours'!DP60</f>
        <v>0</v>
      </c>
      <c r="CJ24" s="292">
        <f>CI24*$K24</f>
        <v>0</v>
      </c>
      <c r="CK24" s="287">
        <f>'Effort Billable Hours'!DS60</f>
        <v>0</v>
      </c>
      <c r="CL24" s="292">
        <f>CK24*$K24</f>
        <v>0</v>
      </c>
      <c r="CM24" s="287">
        <f>'Effort Billable Hours'!DV60</f>
        <v>0</v>
      </c>
      <c r="CN24" s="292">
        <f>CM24*$K24</f>
        <v>0</v>
      </c>
      <c r="CO24" s="287">
        <f>'Effort Billable Hours'!DY60</f>
        <v>0</v>
      </c>
      <c r="CP24" s="292">
        <f>CO24*$K24</f>
        <v>0</v>
      </c>
      <c r="CQ24" s="287">
        <f>'Effort Billable Hours'!EB60</f>
        <v>0</v>
      </c>
      <c r="CR24" s="292">
        <f>CQ24*$K24</f>
        <v>0</v>
      </c>
      <c r="CS24" s="287">
        <f>'Effort Billable Hours'!EE60</f>
        <v>0</v>
      </c>
      <c r="CT24" s="292">
        <f>CS24*$K24</f>
        <v>0</v>
      </c>
      <c r="CU24" s="287">
        <f>'Effort Billable Hours'!EH60</f>
        <v>0</v>
      </c>
      <c r="CV24" s="292">
        <f>CU24*$K24</f>
        <v>0</v>
      </c>
      <c r="CW24" s="287">
        <f>'Effort Billable Hours'!EK60</f>
        <v>0</v>
      </c>
      <c r="CX24" s="292">
        <f>CW24*$K24</f>
        <v>0</v>
      </c>
      <c r="CY24" s="287">
        <f>'Effort Billable Hours'!EN60</f>
        <v>0</v>
      </c>
      <c r="CZ24" s="292">
        <f>CY24*$K24</f>
        <v>0</v>
      </c>
      <c r="DA24" s="287">
        <f>'Effort Billable Hours'!EQ60</f>
        <v>0</v>
      </c>
      <c r="DB24" s="292">
        <f>DA24*$K24</f>
        <v>0</v>
      </c>
      <c r="DC24" s="287">
        <f>'Effort Billable Hours'!ET60</f>
        <v>0</v>
      </c>
      <c r="DD24" s="292">
        <f>DC24*$K24</f>
        <v>0</v>
      </c>
      <c r="DE24" s="287">
        <f>'Effort Billable Hours'!EW60</f>
        <v>0</v>
      </c>
      <c r="DF24" s="292">
        <f>DE24*$K24</f>
        <v>0</v>
      </c>
      <c r="DG24" s="287">
        <f>'Effort Billable Hours'!EZ60</f>
        <v>0</v>
      </c>
      <c r="DH24" s="292">
        <f>DG24*$K24</f>
        <v>0</v>
      </c>
      <c r="DI24" s="287">
        <f>'Effort Billable Hours'!FC60</f>
        <v>0</v>
      </c>
      <c r="DJ24" s="292">
        <f>DI24*$K24</f>
        <v>0</v>
      </c>
      <c r="DK24" s="293">
        <f t="shared" si="55"/>
        <v>0</v>
      </c>
      <c r="DL24" s="294">
        <f t="shared" si="56"/>
        <v>0</v>
      </c>
    </row>
    <row r="25" spans="1:116" ht="12" customHeight="1" x14ac:dyDescent="0.2">
      <c r="A25" s="286">
        <f>'Effort Billable Hours'!S13</f>
        <v>0</v>
      </c>
      <c r="B25" s="286">
        <f>'Effort Billable Hours'!S14</f>
        <v>0</v>
      </c>
      <c r="C25" s="330"/>
      <c r="D25" s="287">
        <f>'Effort Billable Hours'!S37</f>
        <v>0</v>
      </c>
      <c r="E25" s="449"/>
      <c r="F25" s="288">
        <f>C25*D25</f>
        <v>0</v>
      </c>
      <c r="G25" s="331">
        <f t="shared" si="51"/>
        <v>0</v>
      </c>
      <c r="H25" s="331">
        <f t="shared" si="52"/>
        <v>0</v>
      </c>
      <c r="I25" s="331">
        <f t="shared" si="53"/>
        <v>0</v>
      </c>
      <c r="J25" s="289">
        <f t="shared" si="58"/>
        <v>0</v>
      </c>
      <c r="K25" s="290">
        <f t="shared" si="54"/>
        <v>0</v>
      </c>
      <c r="L25" s="295"/>
      <c r="M25" s="287">
        <f>'Effort Billable Hours'!I61</f>
        <v>0</v>
      </c>
      <c r="N25" s="292">
        <f t="shared" si="59"/>
        <v>0</v>
      </c>
      <c r="O25" s="287">
        <f>'Effort Billable Hours'!L61</f>
        <v>0</v>
      </c>
      <c r="P25" s="292">
        <f t="shared" si="59"/>
        <v>0</v>
      </c>
      <c r="Q25" s="287">
        <f>'Effort Billable Hours'!O61</f>
        <v>0</v>
      </c>
      <c r="R25" s="292">
        <f>Q25*$K25</f>
        <v>0</v>
      </c>
      <c r="S25" s="287">
        <f>'Effort Billable Hours'!R61</f>
        <v>0</v>
      </c>
      <c r="T25" s="292">
        <f>S25*$K25</f>
        <v>0</v>
      </c>
      <c r="U25" s="287">
        <f>'Effort Billable Hours'!U61</f>
        <v>0</v>
      </c>
      <c r="V25" s="292">
        <f>U25*$K25</f>
        <v>0</v>
      </c>
      <c r="W25" s="287">
        <f>'Effort Billable Hours'!X61</f>
        <v>0</v>
      </c>
      <c r="X25" s="292">
        <f>W25*$K25</f>
        <v>0</v>
      </c>
      <c r="Y25" s="287">
        <f>'Effort Billable Hours'!AB61</f>
        <v>0</v>
      </c>
      <c r="Z25" s="292">
        <f>Y25*$K25</f>
        <v>0</v>
      </c>
      <c r="AA25" s="287">
        <f>'Effort Billable Hours'!AD61</f>
        <v>0</v>
      </c>
      <c r="AB25" s="292">
        <f>AA25*$K25</f>
        <v>0</v>
      </c>
      <c r="AC25" s="287">
        <f>'Effort Billable Hours'!AG61</f>
        <v>0</v>
      </c>
      <c r="AD25" s="292">
        <f>AC25*$K25</f>
        <v>0</v>
      </c>
      <c r="AE25" s="287">
        <f>'Effort Billable Hours'!AJ61</f>
        <v>0</v>
      </c>
      <c r="AF25" s="292">
        <f>AE25*$K25</f>
        <v>0</v>
      </c>
      <c r="AG25" s="287">
        <f>'Effort Billable Hours'!AM61</f>
        <v>0</v>
      </c>
      <c r="AH25" s="292">
        <f>AG25*$K25</f>
        <v>0</v>
      </c>
      <c r="AI25" s="287">
        <f>'Effort Billable Hours'!AP61</f>
        <v>0</v>
      </c>
      <c r="AJ25" s="292">
        <f>AI25*$K25</f>
        <v>0</v>
      </c>
      <c r="AK25" s="287">
        <f>'Effort Billable Hours'!AS61</f>
        <v>0</v>
      </c>
      <c r="AL25" s="292">
        <f>AK25*$K25</f>
        <v>0</v>
      </c>
      <c r="AM25" s="287">
        <f>'Effort Billable Hours'!AV61</f>
        <v>0</v>
      </c>
      <c r="AN25" s="292">
        <f>AM25*$K25</f>
        <v>0</v>
      </c>
      <c r="AO25" s="287">
        <f>'Effort Billable Hours'!AY61</f>
        <v>0</v>
      </c>
      <c r="AP25" s="292">
        <f>AO25*$K25</f>
        <v>0</v>
      </c>
      <c r="AQ25" s="287">
        <f>'Effort Billable Hours'!BB61</f>
        <v>0</v>
      </c>
      <c r="AR25" s="292">
        <f>AQ25*$K25</f>
        <v>0</v>
      </c>
      <c r="AS25" s="287">
        <f>'Effort Billable Hours'!BE61</f>
        <v>0</v>
      </c>
      <c r="AT25" s="292">
        <f>AS25*$K25</f>
        <v>0</v>
      </c>
      <c r="AU25" s="287">
        <f>'Effort Billable Hours'!BH61</f>
        <v>0</v>
      </c>
      <c r="AV25" s="292">
        <f>AU25*$K25</f>
        <v>0</v>
      </c>
      <c r="AW25" s="287">
        <f>'Effort Billable Hours'!BK61</f>
        <v>0</v>
      </c>
      <c r="AX25" s="292">
        <f>AW25*$K25</f>
        <v>0</v>
      </c>
      <c r="AY25" s="287">
        <f>'Effort Billable Hours'!BN61</f>
        <v>0</v>
      </c>
      <c r="AZ25" s="292">
        <f>AY25*$K25</f>
        <v>0</v>
      </c>
      <c r="BA25" s="287">
        <f>'Effort Billable Hours'!BQ61</f>
        <v>0</v>
      </c>
      <c r="BB25" s="292">
        <f>BA25*$K25</f>
        <v>0</v>
      </c>
      <c r="BC25" s="287">
        <f>'Effort Billable Hours'!BT61</f>
        <v>0</v>
      </c>
      <c r="BD25" s="292">
        <f>BC25*$K25</f>
        <v>0</v>
      </c>
      <c r="BE25" s="287">
        <f>'Effort Billable Hours'!BW61</f>
        <v>0</v>
      </c>
      <c r="BF25" s="292">
        <f>BE25*$K25</f>
        <v>0</v>
      </c>
      <c r="BG25" s="287">
        <f>'Effort Billable Hours'!BZ61</f>
        <v>0</v>
      </c>
      <c r="BH25" s="292">
        <f>BG25*$K25</f>
        <v>0</v>
      </c>
      <c r="BI25" s="287">
        <f>'Effort Billable Hours'!CC61</f>
        <v>0</v>
      </c>
      <c r="BJ25" s="292">
        <f>BI25*$K25</f>
        <v>0</v>
      </c>
      <c r="BK25" s="287">
        <f>'Effort Billable Hours'!CF61</f>
        <v>0</v>
      </c>
      <c r="BL25" s="292">
        <f>BK25*$K25</f>
        <v>0</v>
      </c>
      <c r="BM25" s="287">
        <f>'Effort Billable Hours'!CI61</f>
        <v>0</v>
      </c>
      <c r="BN25" s="292">
        <f>BM25*$K25</f>
        <v>0</v>
      </c>
      <c r="BO25" s="287">
        <f>'Effort Billable Hours'!CL61</f>
        <v>0</v>
      </c>
      <c r="BP25" s="292">
        <f>BO25*$K25</f>
        <v>0</v>
      </c>
      <c r="BQ25" s="287">
        <f>'Effort Billable Hours'!CO61</f>
        <v>0</v>
      </c>
      <c r="BR25" s="292">
        <f>BQ25*$K25</f>
        <v>0</v>
      </c>
      <c r="BS25" s="287">
        <f>'Effort Billable Hours'!CR61</f>
        <v>0</v>
      </c>
      <c r="BT25" s="292">
        <f>BS25*$K25</f>
        <v>0</v>
      </c>
      <c r="BU25" s="287">
        <f>'Effort Billable Hours'!CU61</f>
        <v>0</v>
      </c>
      <c r="BV25" s="292">
        <f>BU25*$K25</f>
        <v>0</v>
      </c>
      <c r="BW25" s="287">
        <f>'Effort Billable Hours'!CX61</f>
        <v>0</v>
      </c>
      <c r="BX25" s="292">
        <f>BW25*$K25</f>
        <v>0</v>
      </c>
      <c r="BY25" s="287">
        <f>'Effort Billable Hours'!DA61</f>
        <v>0</v>
      </c>
      <c r="BZ25" s="292">
        <f>BY25*$K25</f>
        <v>0</v>
      </c>
      <c r="CA25" s="287">
        <f>'Effort Billable Hours'!DD61</f>
        <v>0</v>
      </c>
      <c r="CB25" s="292">
        <f>CA25*$K25</f>
        <v>0</v>
      </c>
      <c r="CC25" s="287">
        <f>'Effort Billable Hours'!DG61</f>
        <v>0</v>
      </c>
      <c r="CD25" s="292">
        <f>CC25*$K25</f>
        <v>0</v>
      </c>
      <c r="CE25" s="287">
        <f>'Effort Billable Hours'!DJ61</f>
        <v>0</v>
      </c>
      <c r="CF25" s="292">
        <f>CE25*$K25</f>
        <v>0</v>
      </c>
      <c r="CG25" s="287">
        <f>'Effort Billable Hours'!DM61</f>
        <v>0</v>
      </c>
      <c r="CH25" s="292">
        <f>CG25*$K25</f>
        <v>0</v>
      </c>
      <c r="CI25" s="287">
        <f>'Effort Billable Hours'!DP61</f>
        <v>0</v>
      </c>
      <c r="CJ25" s="292">
        <f>CI25*$K25</f>
        <v>0</v>
      </c>
      <c r="CK25" s="287">
        <f>'Effort Billable Hours'!DS61</f>
        <v>0</v>
      </c>
      <c r="CL25" s="292">
        <f>CK25*$K25</f>
        <v>0</v>
      </c>
      <c r="CM25" s="287">
        <f>'Effort Billable Hours'!DV61</f>
        <v>0</v>
      </c>
      <c r="CN25" s="292">
        <f>CM25*$K25</f>
        <v>0</v>
      </c>
      <c r="CO25" s="287">
        <f>'Effort Billable Hours'!DY61</f>
        <v>0</v>
      </c>
      <c r="CP25" s="292">
        <f>CO25*$K25</f>
        <v>0</v>
      </c>
      <c r="CQ25" s="287">
        <f>'Effort Billable Hours'!EB61</f>
        <v>0</v>
      </c>
      <c r="CR25" s="292">
        <f>CQ25*$K25</f>
        <v>0</v>
      </c>
      <c r="CS25" s="287">
        <f>'Effort Billable Hours'!EE61</f>
        <v>0</v>
      </c>
      <c r="CT25" s="292">
        <f>CS25*$K25</f>
        <v>0</v>
      </c>
      <c r="CU25" s="287">
        <f>'Effort Billable Hours'!EH61</f>
        <v>0</v>
      </c>
      <c r="CV25" s="292">
        <f>CU25*$K25</f>
        <v>0</v>
      </c>
      <c r="CW25" s="287">
        <f>'Effort Billable Hours'!EK61</f>
        <v>0</v>
      </c>
      <c r="CX25" s="292">
        <f>CW25*$K25</f>
        <v>0</v>
      </c>
      <c r="CY25" s="287">
        <f>'Effort Billable Hours'!EN61</f>
        <v>0</v>
      </c>
      <c r="CZ25" s="292">
        <f>CY25*$K25</f>
        <v>0</v>
      </c>
      <c r="DA25" s="287">
        <f>'Effort Billable Hours'!EQ61</f>
        <v>0</v>
      </c>
      <c r="DB25" s="292">
        <f>DA25*$K25</f>
        <v>0</v>
      </c>
      <c r="DC25" s="287">
        <f>'Effort Billable Hours'!ET61</f>
        <v>0</v>
      </c>
      <c r="DD25" s="292">
        <f>DC25*$K25</f>
        <v>0</v>
      </c>
      <c r="DE25" s="287">
        <f>'Effort Billable Hours'!EW61</f>
        <v>0</v>
      </c>
      <c r="DF25" s="292">
        <f>DE25*$K25</f>
        <v>0</v>
      </c>
      <c r="DG25" s="287">
        <f>'Effort Billable Hours'!EZ61</f>
        <v>0</v>
      </c>
      <c r="DH25" s="292">
        <f>DG25*$K25</f>
        <v>0</v>
      </c>
      <c r="DI25" s="287">
        <f>'Effort Billable Hours'!FC61</f>
        <v>0</v>
      </c>
      <c r="DJ25" s="292">
        <f>DI25*$K25</f>
        <v>0</v>
      </c>
      <c r="DK25" s="293">
        <f t="shared" si="55"/>
        <v>0</v>
      </c>
      <c r="DL25" s="294">
        <f t="shared" si="56"/>
        <v>0</v>
      </c>
    </row>
    <row r="26" spans="1:116" ht="12" customHeight="1" x14ac:dyDescent="0.2">
      <c r="A26" s="286">
        <f>'Effort Billable Hours'!U13</f>
        <v>0</v>
      </c>
      <c r="B26" s="286">
        <f>'Effort Billable Hours'!U14</f>
        <v>0</v>
      </c>
      <c r="C26" s="329"/>
      <c r="D26" s="287">
        <f>'Effort Billable Hours'!U37</f>
        <v>0</v>
      </c>
      <c r="E26" s="449"/>
      <c r="F26" s="288">
        <f>C26*D26</f>
        <v>0</v>
      </c>
      <c r="G26" s="331">
        <f t="shared" si="51"/>
        <v>0</v>
      </c>
      <c r="H26" s="331">
        <f t="shared" si="52"/>
        <v>0</v>
      </c>
      <c r="I26" s="331">
        <f t="shared" si="53"/>
        <v>0</v>
      </c>
      <c r="J26" s="289">
        <f t="shared" si="58"/>
        <v>0</v>
      </c>
      <c r="K26" s="290">
        <f t="shared" si="54"/>
        <v>0</v>
      </c>
      <c r="L26" s="291"/>
      <c r="M26" s="287">
        <f>'Effort Billable Hours'!I62</f>
        <v>0</v>
      </c>
      <c r="N26" s="292">
        <f t="shared" si="59"/>
        <v>0</v>
      </c>
      <c r="O26" s="287">
        <f>'Effort Billable Hours'!L62</f>
        <v>0</v>
      </c>
      <c r="P26" s="292">
        <f>O26*$K26</f>
        <v>0</v>
      </c>
      <c r="Q26" s="287">
        <f>'Effort Billable Hours'!O62</f>
        <v>0</v>
      </c>
      <c r="R26" s="292">
        <f>Q26*$K26</f>
        <v>0</v>
      </c>
      <c r="S26" s="287">
        <f>'Effort Billable Hours'!R62</f>
        <v>0</v>
      </c>
      <c r="T26" s="292">
        <f>S26*$K26</f>
        <v>0</v>
      </c>
      <c r="U26" s="287">
        <f>'Effort Billable Hours'!U62</f>
        <v>0</v>
      </c>
      <c r="V26" s="292">
        <f>U26*$K26</f>
        <v>0</v>
      </c>
      <c r="W26" s="287">
        <f>'Effort Billable Hours'!X62</f>
        <v>0</v>
      </c>
      <c r="X26" s="292">
        <f>W26*$K26</f>
        <v>0</v>
      </c>
      <c r="Y26" s="287">
        <f>'Effort Billable Hours'!AB62</f>
        <v>0</v>
      </c>
      <c r="Z26" s="292">
        <f>Y26*$K26</f>
        <v>0</v>
      </c>
      <c r="AA26" s="287">
        <f>'Effort Billable Hours'!AD62</f>
        <v>0</v>
      </c>
      <c r="AB26" s="292">
        <f>AA26*$K26</f>
        <v>0</v>
      </c>
      <c r="AC26" s="287">
        <f>'Effort Billable Hours'!AG62</f>
        <v>0</v>
      </c>
      <c r="AD26" s="292">
        <f>AC26*$K26</f>
        <v>0</v>
      </c>
      <c r="AE26" s="287">
        <f>'Effort Billable Hours'!AJ62</f>
        <v>0</v>
      </c>
      <c r="AF26" s="292">
        <f>AE26*$K26</f>
        <v>0</v>
      </c>
      <c r="AG26" s="287">
        <f>'Effort Billable Hours'!AM62</f>
        <v>0</v>
      </c>
      <c r="AH26" s="292">
        <f>AG26*$K26</f>
        <v>0</v>
      </c>
      <c r="AI26" s="287">
        <f>'Effort Billable Hours'!AP62</f>
        <v>0</v>
      </c>
      <c r="AJ26" s="292">
        <f>AI26*$K26</f>
        <v>0</v>
      </c>
      <c r="AK26" s="287">
        <f>'Effort Billable Hours'!AS62</f>
        <v>0</v>
      </c>
      <c r="AL26" s="292">
        <f>AK26*$K26</f>
        <v>0</v>
      </c>
      <c r="AM26" s="287">
        <f>'Effort Billable Hours'!AV62</f>
        <v>0</v>
      </c>
      <c r="AN26" s="292">
        <f>AM26*$K26</f>
        <v>0</v>
      </c>
      <c r="AO26" s="287">
        <f>'Effort Billable Hours'!AY62</f>
        <v>0</v>
      </c>
      <c r="AP26" s="292">
        <f>AO26*$K26</f>
        <v>0</v>
      </c>
      <c r="AQ26" s="287">
        <f>'Effort Billable Hours'!BB62</f>
        <v>0</v>
      </c>
      <c r="AR26" s="292">
        <f>AQ26*$K26</f>
        <v>0</v>
      </c>
      <c r="AS26" s="287">
        <f>'Effort Billable Hours'!BE62</f>
        <v>0</v>
      </c>
      <c r="AT26" s="292">
        <f>AS26*$K26</f>
        <v>0</v>
      </c>
      <c r="AU26" s="287">
        <f>'Effort Billable Hours'!BH62</f>
        <v>0</v>
      </c>
      <c r="AV26" s="292">
        <f>AU26*$K26</f>
        <v>0</v>
      </c>
      <c r="AW26" s="287">
        <f>'Effort Billable Hours'!BK62</f>
        <v>0</v>
      </c>
      <c r="AX26" s="292">
        <f>AW26*$K26</f>
        <v>0</v>
      </c>
      <c r="AY26" s="287">
        <f>'Effort Billable Hours'!BN62</f>
        <v>0</v>
      </c>
      <c r="AZ26" s="292">
        <f>AY26*$K26</f>
        <v>0</v>
      </c>
      <c r="BA26" s="287">
        <f>'Effort Billable Hours'!BQ62</f>
        <v>0</v>
      </c>
      <c r="BB26" s="292">
        <f>BA26*$K26</f>
        <v>0</v>
      </c>
      <c r="BC26" s="287">
        <f>'Effort Billable Hours'!BT62</f>
        <v>0</v>
      </c>
      <c r="BD26" s="292">
        <f>BC26*$K26</f>
        <v>0</v>
      </c>
      <c r="BE26" s="287">
        <f>'Effort Billable Hours'!BW62</f>
        <v>0</v>
      </c>
      <c r="BF26" s="292">
        <f>BE26*$K26</f>
        <v>0</v>
      </c>
      <c r="BG26" s="287">
        <f>'Effort Billable Hours'!BZ62</f>
        <v>0</v>
      </c>
      <c r="BH26" s="292">
        <f>BG26*$K26</f>
        <v>0</v>
      </c>
      <c r="BI26" s="287">
        <f>'Effort Billable Hours'!CC62</f>
        <v>0</v>
      </c>
      <c r="BJ26" s="292">
        <f>BI26*$K26</f>
        <v>0</v>
      </c>
      <c r="BK26" s="287">
        <f>'Effort Billable Hours'!CF62</f>
        <v>0</v>
      </c>
      <c r="BL26" s="292">
        <f>BK26*$K26</f>
        <v>0</v>
      </c>
      <c r="BM26" s="287">
        <f>'Effort Billable Hours'!CI62</f>
        <v>0</v>
      </c>
      <c r="BN26" s="292">
        <f>BM26*$K26</f>
        <v>0</v>
      </c>
      <c r="BO26" s="287">
        <f>'Effort Billable Hours'!CL62</f>
        <v>0</v>
      </c>
      <c r="BP26" s="292">
        <f>BO26*$K26</f>
        <v>0</v>
      </c>
      <c r="BQ26" s="287">
        <f>'Effort Billable Hours'!CO62</f>
        <v>0</v>
      </c>
      <c r="BR26" s="292">
        <f>BQ26*$K26</f>
        <v>0</v>
      </c>
      <c r="BS26" s="287">
        <f>'Effort Billable Hours'!CR62</f>
        <v>0</v>
      </c>
      <c r="BT26" s="292">
        <f>BS26*$K26</f>
        <v>0</v>
      </c>
      <c r="BU26" s="287">
        <f>'Effort Billable Hours'!CU62</f>
        <v>0</v>
      </c>
      <c r="BV26" s="292">
        <f>BU26*$K26</f>
        <v>0</v>
      </c>
      <c r="BW26" s="287">
        <f>'Effort Billable Hours'!CX62</f>
        <v>0</v>
      </c>
      <c r="BX26" s="292">
        <f>BW26*$K26</f>
        <v>0</v>
      </c>
      <c r="BY26" s="287">
        <f>'Effort Billable Hours'!DA62</f>
        <v>0</v>
      </c>
      <c r="BZ26" s="292">
        <f>BY26*$K26</f>
        <v>0</v>
      </c>
      <c r="CA26" s="287">
        <f>'Effort Billable Hours'!DD62</f>
        <v>0</v>
      </c>
      <c r="CB26" s="292">
        <f>CA26*$K26</f>
        <v>0</v>
      </c>
      <c r="CC26" s="287">
        <f>'Effort Billable Hours'!DG62</f>
        <v>0</v>
      </c>
      <c r="CD26" s="292">
        <f>CC26*$K26</f>
        <v>0</v>
      </c>
      <c r="CE26" s="287">
        <f>'Effort Billable Hours'!DJ62</f>
        <v>0</v>
      </c>
      <c r="CF26" s="292">
        <f>CE26*$K26</f>
        <v>0</v>
      </c>
      <c r="CG26" s="287">
        <f>'Effort Billable Hours'!DM62</f>
        <v>0</v>
      </c>
      <c r="CH26" s="292">
        <f>CG26*$K26</f>
        <v>0</v>
      </c>
      <c r="CI26" s="287">
        <f>'Effort Billable Hours'!DP62</f>
        <v>0</v>
      </c>
      <c r="CJ26" s="292">
        <f>CI26*$K26</f>
        <v>0</v>
      </c>
      <c r="CK26" s="287">
        <f>'Effort Billable Hours'!DS62</f>
        <v>0</v>
      </c>
      <c r="CL26" s="292">
        <f>CK26*$K26</f>
        <v>0</v>
      </c>
      <c r="CM26" s="287">
        <f>'Effort Billable Hours'!DV62</f>
        <v>0</v>
      </c>
      <c r="CN26" s="292">
        <f>CM26*$K26</f>
        <v>0</v>
      </c>
      <c r="CO26" s="287">
        <f>'Effort Billable Hours'!DY62</f>
        <v>0</v>
      </c>
      <c r="CP26" s="292">
        <f>CO26*$K26</f>
        <v>0</v>
      </c>
      <c r="CQ26" s="287">
        <f>'Effort Billable Hours'!EB62</f>
        <v>0</v>
      </c>
      <c r="CR26" s="292">
        <f>CQ26*$K26</f>
        <v>0</v>
      </c>
      <c r="CS26" s="287">
        <f>'Effort Billable Hours'!EE62</f>
        <v>0</v>
      </c>
      <c r="CT26" s="292">
        <f>CS26*$K26</f>
        <v>0</v>
      </c>
      <c r="CU26" s="287">
        <f>'Effort Billable Hours'!EH62</f>
        <v>0</v>
      </c>
      <c r="CV26" s="292">
        <f>CU26*$K26</f>
        <v>0</v>
      </c>
      <c r="CW26" s="287">
        <f>'Effort Billable Hours'!EK62</f>
        <v>0</v>
      </c>
      <c r="CX26" s="292">
        <f>CW26*$K26</f>
        <v>0</v>
      </c>
      <c r="CY26" s="287">
        <f>'Effort Billable Hours'!EN62</f>
        <v>0</v>
      </c>
      <c r="CZ26" s="292">
        <f>CY26*$K26</f>
        <v>0</v>
      </c>
      <c r="DA26" s="287">
        <f>'Effort Billable Hours'!EQ62</f>
        <v>0</v>
      </c>
      <c r="DB26" s="292">
        <f>DA26*$K26</f>
        <v>0</v>
      </c>
      <c r="DC26" s="287">
        <f>'Effort Billable Hours'!ET62</f>
        <v>0</v>
      </c>
      <c r="DD26" s="292">
        <f>DC26*$K26</f>
        <v>0</v>
      </c>
      <c r="DE26" s="287">
        <f>'Effort Billable Hours'!EW62</f>
        <v>0</v>
      </c>
      <c r="DF26" s="292">
        <f>DE26*$K26</f>
        <v>0</v>
      </c>
      <c r="DG26" s="287">
        <f>'Effort Billable Hours'!EZ62</f>
        <v>0</v>
      </c>
      <c r="DH26" s="292">
        <f>DG26*$K26</f>
        <v>0</v>
      </c>
      <c r="DI26" s="287">
        <f>'Effort Billable Hours'!FC62</f>
        <v>0</v>
      </c>
      <c r="DJ26" s="292">
        <f>DI26*$K26</f>
        <v>0</v>
      </c>
      <c r="DK26" s="293">
        <f t="shared" si="55"/>
        <v>0</v>
      </c>
      <c r="DL26" s="294">
        <f t="shared" si="56"/>
        <v>0</v>
      </c>
    </row>
    <row r="27" spans="1:116" ht="12" customHeight="1" x14ac:dyDescent="0.2">
      <c r="A27" s="296"/>
      <c r="B27" s="296"/>
      <c r="C27" s="297"/>
      <c r="D27" s="298"/>
      <c r="E27" s="448"/>
      <c r="F27" s="292"/>
      <c r="G27" s="292"/>
      <c r="H27" s="401"/>
      <c r="I27" s="292"/>
      <c r="J27" s="289"/>
      <c r="K27" s="290"/>
      <c r="L27" s="291"/>
      <c r="M27" s="299"/>
      <c r="N27" s="300"/>
      <c r="O27" s="301"/>
      <c r="P27" s="300"/>
      <c r="Q27" s="301"/>
      <c r="R27" s="300"/>
      <c r="S27" s="301"/>
      <c r="T27" s="300"/>
      <c r="U27" s="301"/>
      <c r="V27" s="300"/>
      <c r="W27" s="301"/>
      <c r="X27" s="300"/>
      <c r="Y27" s="301"/>
      <c r="Z27" s="300"/>
      <c r="AA27" s="301"/>
      <c r="AB27" s="300"/>
      <c r="AC27" s="301"/>
      <c r="AD27" s="300"/>
      <c r="AE27" s="301"/>
      <c r="AF27" s="300"/>
      <c r="AG27" s="301"/>
      <c r="AH27" s="300"/>
      <c r="AI27" s="301"/>
      <c r="AJ27" s="300"/>
      <c r="AK27" s="301"/>
      <c r="AL27" s="300"/>
      <c r="AM27" s="301"/>
      <c r="AN27" s="300"/>
      <c r="AO27" s="301"/>
      <c r="AP27" s="300"/>
      <c r="AQ27" s="301"/>
      <c r="AR27" s="300"/>
      <c r="AS27" s="301"/>
      <c r="AT27" s="300"/>
      <c r="AU27" s="301"/>
      <c r="AV27" s="300"/>
      <c r="AW27" s="301"/>
      <c r="AX27" s="300"/>
      <c r="AY27" s="301"/>
      <c r="AZ27" s="300"/>
      <c r="BA27" s="301"/>
      <c r="BB27" s="300"/>
      <c r="BC27" s="301"/>
      <c r="BD27" s="300"/>
      <c r="BE27" s="301"/>
      <c r="BF27" s="300"/>
      <c r="BG27" s="301"/>
      <c r="BH27" s="300"/>
      <c r="BI27" s="301"/>
      <c r="BJ27" s="300"/>
      <c r="BK27" s="301"/>
      <c r="BL27" s="300"/>
      <c r="BM27" s="301"/>
      <c r="BN27" s="300"/>
      <c r="BO27" s="301"/>
      <c r="BP27" s="300"/>
      <c r="BQ27" s="301"/>
      <c r="BR27" s="300"/>
      <c r="BS27" s="301"/>
      <c r="BT27" s="300"/>
      <c r="BU27" s="301"/>
      <c r="BV27" s="300"/>
      <c r="BW27" s="301"/>
      <c r="BX27" s="300"/>
      <c r="BY27" s="301"/>
      <c r="BZ27" s="300"/>
      <c r="CA27" s="301"/>
      <c r="CB27" s="300"/>
      <c r="CC27" s="301"/>
      <c r="CD27" s="300"/>
      <c r="CE27" s="301"/>
      <c r="CF27" s="300"/>
      <c r="CG27" s="301"/>
      <c r="CH27" s="300"/>
      <c r="CI27" s="301"/>
      <c r="CJ27" s="300"/>
      <c r="CK27" s="301"/>
      <c r="CL27" s="300"/>
      <c r="CM27" s="301"/>
      <c r="CN27" s="300"/>
      <c r="CO27" s="301"/>
      <c r="CP27" s="300"/>
      <c r="CQ27" s="301"/>
      <c r="CR27" s="300"/>
      <c r="CS27" s="301"/>
      <c r="CT27" s="300"/>
      <c r="CU27" s="301"/>
      <c r="CV27" s="300"/>
      <c r="CW27" s="301"/>
      <c r="CX27" s="300"/>
      <c r="CY27" s="301"/>
      <c r="CZ27" s="300"/>
      <c r="DA27" s="301"/>
      <c r="DB27" s="300"/>
      <c r="DC27" s="301"/>
      <c r="DD27" s="300"/>
      <c r="DE27" s="301"/>
      <c r="DF27" s="300"/>
      <c r="DG27" s="301"/>
      <c r="DH27" s="300"/>
      <c r="DI27" s="301"/>
      <c r="DJ27" s="300"/>
      <c r="DK27" s="301"/>
      <c r="DL27" s="299"/>
    </row>
    <row r="28" spans="1:116" ht="12" customHeight="1" x14ac:dyDescent="0.2">
      <c r="A28" s="302" t="s">
        <v>11</v>
      </c>
      <c r="B28" s="296"/>
      <c r="C28" s="294"/>
      <c r="D28" s="303"/>
      <c r="E28" s="311"/>
      <c r="F28" s="276">
        <f t="shared" ref="F28:K28" si="60">SUM(F14:F26)</f>
        <v>0</v>
      </c>
      <c r="G28" s="276">
        <f t="shared" si="60"/>
        <v>0</v>
      </c>
      <c r="H28" s="276">
        <f t="shared" si="60"/>
        <v>0</v>
      </c>
      <c r="I28" s="276">
        <f t="shared" si="60"/>
        <v>0</v>
      </c>
      <c r="J28" s="304">
        <f t="shared" si="60"/>
        <v>0</v>
      </c>
      <c r="K28" s="305">
        <f t="shared" si="60"/>
        <v>0</v>
      </c>
      <c r="L28" s="306"/>
      <c r="M28" s="218"/>
      <c r="N28" s="276">
        <f>SUM(N14:N26)</f>
        <v>0</v>
      </c>
      <c r="O28" s="218"/>
      <c r="P28" s="276">
        <f>SUM(P14:P26)</f>
        <v>0</v>
      </c>
      <c r="Q28" s="218"/>
      <c r="R28" s="276">
        <f>SUM(R14:R26)</f>
        <v>0</v>
      </c>
      <c r="S28" s="218"/>
      <c r="T28" s="276">
        <f>SUM(T14:T26)</f>
        <v>0</v>
      </c>
      <c r="U28" s="218"/>
      <c r="V28" s="276">
        <f>SUM(V14:V26)</f>
        <v>0</v>
      </c>
      <c r="W28" s="218"/>
      <c r="X28" s="276">
        <f>SUM(X14:X26)</f>
        <v>0</v>
      </c>
      <c r="Y28" s="218"/>
      <c r="Z28" s="276">
        <f>SUM(Z14:Z26)</f>
        <v>0</v>
      </c>
      <c r="AA28" s="218"/>
      <c r="AB28" s="276">
        <f>SUM(AB14:AB26)</f>
        <v>0</v>
      </c>
      <c r="AC28" s="218"/>
      <c r="AD28" s="276">
        <f>SUM(AD14:AD26)</f>
        <v>0</v>
      </c>
      <c r="AE28" s="218"/>
      <c r="AF28" s="276">
        <f>SUM(AF14:AF26)</f>
        <v>0</v>
      </c>
      <c r="AG28" s="218"/>
      <c r="AH28" s="276">
        <f>SUM(AH14:AH26)</f>
        <v>0</v>
      </c>
      <c r="AI28" s="218"/>
      <c r="AJ28" s="276">
        <f>SUM(AJ14:AJ26)</f>
        <v>0</v>
      </c>
      <c r="AK28" s="218"/>
      <c r="AL28" s="276">
        <f>SUM(AL14:AL26)</f>
        <v>0</v>
      </c>
      <c r="AM28" s="218"/>
      <c r="AN28" s="276">
        <f>SUM(AN14:AN26)</f>
        <v>0</v>
      </c>
      <c r="AO28" s="218"/>
      <c r="AP28" s="276">
        <f>SUM(AP14:AP26)</f>
        <v>0</v>
      </c>
      <c r="AQ28" s="218"/>
      <c r="AR28" s="276">
        <f>SUM(AR14:AR26)</f>
        <v>0</v>
      </c>
      <c r="AS28" s="218"/>
      <c r="AT28" s="276">
        <f>SUM(AT14:AT26)</f>
        <v>0</v>
      </c>
      <c r="AU28" s="218"/>
      <c r="AV28" s="276">
        <f>SUM(AV14:AV26)</f>
        <v>0</v>
      </c>
      <c r="AW28" s="218"/>
      <c r="AX28" s="276">
        <f>SUM(AX14:AX26)</f>
        <v>0</v>
      </c>
      <c r="AY28" s="218"/>
      <c r="AZ28" s="276">
        <f>SUM(AZ14:AZ26)</f>
        <v>0</v>
      </c>
      <c r="BA28" s="218"/>
      <c r="BB28" s="276">
        <f>SUM(BB14:BB26)</f>
        <v>0</v>
      </c>
      <c r="BC28" s="218"/>
      <c r="BD28" s="276">
        <f>SUM(BD14:BD26)</f>
        <v>0</v>
      </c>
      <c r="BE28" s="218"/>
      <c r="BF28" s="276">
        <f>SUM(BF14:BF26)</f>
        <v>0</v>
      </c>
      <c r="BG28" s="218"/>
      <c r="BH28" s="276">
        <f>SUM(BH14:BH26)</f>
        <v>0</v>
      </c>
      <c r="BI28" s="218"/>
      <c r="BJ28" s="276">
        <f>SUM(BJ14:BJ26)</f>
        <v>0</v>
      </c>
      <c r="BK28" s="218"/>
      <c r="BL28" s="276">
        <f>SUM(BL14:BL26)</f>
        <v>0</v>
      </c>
      <c r="BM28" s="218"/>
      <c r="BN28" s="276">
        <f>SUM(BN14:BN26)</f>
        <v>0</v>
      </c>
      <c r="BO28" s="218"/>
      <c r="BP28" s="276">
        <f>SUM(BP14:BP26)</f>
        <v>0</v>
      </c>
      <c r="BQ28" s="218"/>
      <c r="BR28" s="276">
        <f>SUM(BR14:BR26)</f>
        <v>0</v>
      </c>
      <c r="BS28" s="218"/>
      <c r="BT28" s="276">
        <f>SUM(BT14:BT26)</f>
        <v>0</v>
      </c>
      <c r="BU28" s="218"/>
      <c r="BV28" s="276">
        <f>SUM(BV14:BV26)</f>
        <v>0</v>
      </c>
      <c r="BW28" s="218"/>
      <c r="BX28" s="276">
        <f>SUM(BX14:BX26)</f>
        <v>0</v>
      </c>
      <c r="BY28" s="218"/>
      <c r="BZ28" s="276">
        <f>SUM(BZ14:BZ26)</f>
        <v>0</v>
      </c>
      <c r="CA28" s="218"/>
      <c r="CB28" s="276">
        <f>SUM(CB14:CB26)</f>
        <v>0</v>
      </c>
      <c r="CC28" s="218"/>
      <c r="CD28" s="276">
        <f>SUM(CD14:CD26)</f>
        <v>0</v>
      </c>
      <c r="CE28" s="218"/>
      <c r="CF28" s="276">
        <f>SUM(CF14:CF26)</f>
        <v>0</v>
      </c>
      <c r="CG28" s="218"/>
      <c r="CH28" s="276">
        <f>SUM(CH14:CH26)</f>
        <v>0</v>
      </c>
      <c r="CI28" s="218"/>
      <c r="CJ28" s="276">
        <f>SUM(CJ14:CJ26)</f>
        <v>0</v>
      </c>
      <c r="CK28" s="218"/>
      <c r="CL28" s="276">
        <f>SUM(CL14:CL26)</f>
        <v>0</v>
      </c>
      <c r="CM28" s="218"/>
      <c r="CN28" s="276">
        <f>SUM(CN14:CN26)</f>
        <v>0</v>
      </c>
      <c r="CO28" s="218"/>
      <c r="CP28" s="276">
        <f>SUM(CP14:CP26)</f>
        <v>0</v>
      </c>
      <c r="CQ28" s="218"/>
      <c r="CR28" s="276">
        <f>SUM(CR14:CR26)</f>
        <v>0</v>
      </c>
      <c r="CS28" s="218"/>
      <c r="CT28" s="276">
        <f>SUM(CT14:CT26)</f>
        <v>0</v>
      </c>
      <c r="CU28" s="218"/>
      <c r="CV28" s="276">
        <f>SUM(CV14:CV26)</f>
        <v>0</v>
      </c>
      <c r="CW28" s="218"/>
      <c r="CX28" s="276">
        <f>SUM(CX14:CX26)</f>
        <v>0</v>
      </c>
      <c r="CY28" s="218"/>
      <c r="CZ28" s="276">
        <f>SUM(CZ14:CZ26)</f>
        <v>0</v>
      </c>
      <c r="DA28" s="218"/>
      <c r="DB28" s="276">
        <f>SUM(DB14:DB26)</f>
        <v>0</v>
      </c>
      <c r="DC28" s="218"/>
      <c r="DD28" s="276">
        <f>SUM(DD14:DD26)</f>
        <v>0</v>
      </c>
      <c r="DE28" s="218"/>
      <c r="DF28" s="276">
        <f>SUM(DF14:DF26)</f>
        <v>0</v>
      </c>
      <c r="DG28" s="218"/>
      <c r="DH28" s="276">
        <f>SUM(DH14:DH26)</f>
        <v>0</v>
      </c>
      <c r="DI28" s="218"/>
      <c r="DJ28" s="276">
        <f>SUM(DJ14:DJ26)</f>
        <v>0</v>
      </c>
      <c r="DK28" s="218"/>
      <c r="DL28" s="307">
        <f>SUM(DL14:DL26)</f>
        <v>0</v>
      </c>
    </row>
    <row r="29" spans="1:116" ht="12" customHeight="1" x14ac:dyDescent="0.2">
      <c r="A29" s="302"/>
      <c r="B29" s="296"/>
      <c r="C29" s="308"/>
      <c r="D29" s="308"/>
      <c r="E29" s="309"/>
      <c r="F29" s="309"/>
      <c r="G29" s="309"/>
      <c r="H29" s="309"/>
      <c r="I29" s="309"/>
      <c r="J29" s="310"/>
      <c r="K29" s="311"/>
      <c r="L29" s="291"/>
      <c r="M29" s="309"/>
      <c r="N29" s="309"/>
      <c r="O29" s="312"/>
      <c r="P29" s="309"/>
      <c r="Q29" s="312"/>
      <c r="R29" s="309"/>
      <c r="S29" s="312"/>
      <c r="T29" s="309"/>
      <c r="U29" s="312"/>
      <c r="V29" s="309"/>
      <c r="W29" s="312"/>
      <c r="X29" s="309"/>
      <c r="AM29" s="312"/>
      <c r="AN29" s="309"/>
    </row>
    <row r="30" spans="1:116" ht="12" customHeight="1" x14ac:dyDescent="0.2">
      <c r="A30" s="296"/>
      <c r="B30" s="296"/>
      <c r="C30" s="313"/>
      <c r="D30" s="313"/>
      <c r="E30" s="313"/>
      <c r="F30" s="296"/>
      <c r="G30" s="296"/>
      <c r="H30" s="402"/>
      <c r="I30" s="296"/>
      <c r="J30" s="314"/>
      <c r="K30" s="218"/>
      <c r="L30" s="291"/>
      <c r="M30" s="222" t="s">
        <v>67</v>
      </c>
      <c r="N30" s="218"/>
      <c r="O30" s="293"/>
      <c r="P30" s="218"/>
      <c r="Q30" s="218"/>
      <c r="R30" s="218"/>
      <c r="S30" s="218"/>
      <c r="T30" s="218"/>
      <c r="U30" s="218"/>
      <c r="V30" s="218"/>
      <c r="W30" s="218"/>
      <c r="X30" s="218"/>
      <c r="Y30" s="218"/>
      <c r="Z30" s="218"/>
      <c r="AA30" s="218"/>
      <c r="AB30" s="218"/>
      <c r="AC30" s="218"/>
    </row>
    <row r="31" spans="1:116" ht="12" customHeight="1" x14ac:dyDescent="0.2">
      <c r="M31" s="315" t="s">
        <v>56</v>
      </c>
      <c r="P31" s="218"/>
      <c r="Q31" s="218"/>
      <c r="R31" s="218"/>
      <c r="S31" s="218"/>
      <c r="T31" s="218"/>
      <c r="U31" s="218"/>
      <c r="V31" s="218"/>
      <c r="W31" s="218"/>
      <c r="X31" s="218"/>
      <c r="Y31" s="218"/>
      <c r="Z31" s="218"/>
      <c r="AA31" s="218"/>
      <c r="AB31" s="218"/>
      <c r="AC31" s="218"/>
    </row>
    <row r="32" spans="1:116" ht="12" customHeight="1" x14ac:dyDescent="0.2">
      <c r="A32" s="218"/>
      <c r="B32" s="218"/>
      <c r="C32" s="218"/>
      <c r="D32" s="218"/>
      <c r="E32" s="218"/>
      <c r="F32" s="218"/>
      <c r="G32" s="218"/>
      <c r="H32" s="218"/>
      <c r="I32" s="218"/>
      <c r="J32" s="218"/>
      <c r="K32" s="218"/>
      <c r="L32" s="218"/>
      <c r="M32" s="218"/>
      <c r="U32" s="218"/>
      <c r="V32" s="218"/>
      <c r="W32" s="218"/>
      <c r="X32" s="218"/>
      <c r="Y32" s="218"/>
      <c r="Z32" s="218"/>
      <c r="AA32" s="218"/>
      <c r="AB32" s="218"/>
      <c r="AC32" s="218"/>
    </row>
    <row r="33" spans="1:116" ht="12" customHeight="1" x14ac:dyDescent="0.2">
      <c r="A33" s="218"/>
      <c r="B33" s="218"/>
      <c r="C33" s="218"/>
      <c r="D33" s="218"/>
      <c r="E33" s="218"/>
      <c r="F33" s="218"/>
      <c r="G33" s="218"/>
      <c r="H33" s="218"/>
      <c r="I33" s="218"/>
      <c r="J33" s="218"/>
      <c r="K33" s="218"/>
      <c r="L33" s="218"/>
      <c r="M33" s="270" t="s">
        <v>66</v>
      </c>
      <c r="P33" s="271">
        <f>P28</f>
        <v>0</v>
      </c>
      <c r="R33" s="271">
        <f>R28</f>
        <v>0</v>
      </c>
      <c r="S33" s="271"/>
      <c r="T33" s="271">
        <f>T28</f>
        <v>0</v>
      </c>
      <c r="U33" s="271"/>
      <c r="V33" s="271">
        <f>V28</f>
        <v>0</v>
      </c>
      <c r="X33" s="271">
        <f>X28</f>
        <v>0</v>
      </c>
      <c r="Z33" s="271">
        <f>Z28</f>
        <v>0</v>
      </c>
      <c r="AB33" s="271">
        <f>AB28</f>
        <v>0</v>
      </c>
      <c r="AD33" s="271">
        <f>AD28</f>
        <v>0</v>
      </c>
      <c r="AF33" s="271">
        <f>AF28</f>
        <v>0</v>
      </c>
      <c r="AH33" s="271">
        <f>AH28</f>
        <v>0</v>
      </c>
      <c r="AJ33" s="271">
        <f>AJ28</f>
        <v>0</v>
      </c>
      <c r="AL33" s="271">
        <f>AL28</f>
        <v>0</v>
      </c>
      <c r="AN33" s="271">
        <f>AN28</f>
        <v>0</v>
      </c>
      <c r="AP33" s="271">
        <f>AP28</f>
        <v>0</v>
      </c>
      <c r="AR33" s="271">
        <f>AR28</f>
        <v>0</v>
      </c>
      <c r="AT33" s="271">
        <f>AT28</f>
        <v>0</v>
      </c>
      <c r="AV33" s="271">
        <f>AV28</f>
        <v>0</v>
      </c>
      <c r="AX33" s="271">
        <f>AX28</f>
        <v>0</v>
      </c>
      <c r="AZ33" s="271">
        <f>AZ28</f>
        <v>0</v>
      </c>
      <c r="BB33" s="271">
        <f>BB28</f>
        <v>0</v>
      </c>
      <c r="BD33" s="271">
        <f>BD28</f>
        <v>0</v>
      </c>
      <c r="BF33" s="271">
        <f>BF28</f>
        <v>0</v>
      </c>
      <c r="BH33" s="271">
        <f>BH28</f>
        <v>0</v>
      </c>
      <c r="BJ33" s="271">
        <f>BJ28</f>
        <v>0</v>
      </c>
      <c r="BL33" s="271">
        <f>BL28</f>
        <v>0</v>
      </c>
      <c r="BN33" s="271">
        <f>BN28</f>
        <v>0</v>
      </c>
      <c r="BP33" s="271">
        <f>BP28</f>
        <v>0</v>
      </c>
      <c r="BR33" s="271">
        <f>BR28</f>
        <v>0</v>
      </c>
      <c r="BT33" s="271">
        <f>BT28</f>
        <v>0</v>
      </c>
      <c r="BV33" s="271">
        <f>BV28</f>
        <v>0</v>
      </c>
      <c r="BX33" s="271">
        <f>BX28</f>
        <v>0</v>
      </c>
      <c r="BZ33" s="271">
        <f>BZ28</f>
        <v>0</v>
      </c>
      <c r="CB33" s="271">
        <f>CB28</f>
        <v>0</v>
      </c>
      <c r="CD33" s="271">
        <f>CD28</f>
        <v>0</v>
      </c>
      <c r="CF33" s="271">
        <f>CF28</f>
        <v>0</v>
      </c>
      <c r="CH33" s="271">
        <f>CH28</f>
        <v>0</v>
      </c>
      <c r="CJ33" s="271">
        <f>CJ28</f>
        <v>0</v>
      </c>
      <c r="CL33" s="271">
        <f>CL28</f>
        <v>0</v>
      </c>
      <c r="CN33" s="271">
        <f>CN28</f>
        <v>0</v>
      </c>
      <c r="CP33" s="271">
        <f>CP28</f>
        <v>0</v>
      </c>
      <c r="CR33" s="271">
        <f>CR28</f>
        <v>0</v>
      </c>
      <c r="CT33" s="271">
        <f>CT28</f>
        <v>0</v>
      </c>
      <c r="CV33" s="271">
        <f>CV28</f>
        <v>0</v>
      </c>
      <c r="CX33" s="271">
        <f>CX28</f>
        <v>0</v>
      </c>
      <c r="CZ33" s="271">
        <f>CZ28</f>
        <v>0</v>
      </c>
      <c r="DB33" s="271">
        <f>DB28</f>
        <v>0</v>
      </c>
      <c r="DD33" s="271">
        <f>DD28</f>
        <v>0</v>
      </c>
      <c r="DF33" s="271">
        <f>DF28</f>
        <v>0</v>
      </c>
      <c r="DH33" s="271">
        <f>DH28</f>
        <v>0</v>
      </c>
      <c r="DJ33" s="271">
        <f>DJ28</f>
        <v>0</v>
      </c>
      <c r="DL33" s="272">
        <f>SUM(P33:DJ33)</f>
        <v>0</v>
      </c>
    </row>
    <row r="34" spans="1:116" ht="12" customHeight="1" x14ac:dyDescent="0.2">
      <c r="A34" s="218"/>
      <c r="B34" s="218"/>
      <c r="C34" s="218"/>
      <c r="D34" s="218"/>
      <c r="E34" s="218"/>
      <c r="F34" s="218"/>
      <c r="G34" s="218"/>
      <c r="H34" s="218"/>
      <c r="I34" s="218"/>
      <c r="J34" s="218"/>
      <c r="K34" s="218"/>
      <c r="L34" s="218"/>
      <c r="DL34" s="247"/>
    </row>
    <row r="35" spans="1:116" ht="12" customHeight="1" thickBot="1" x14ac:dyDescent="0.25">
      <c r="A35" s="218"/>
      <c r="B35" s="218"/>
      <c r="C35" s="218"/>
      <c r="D35" s="218"/>
      <c r="E35" s="218"/>
      <c r="F35" s="218"/>
      <c r="G35" s="218"/>
      <c r="H35" s="218"/>
      <c r="I35" s="218"/>
      <c r="J35" s="218"/>
      <c r="K35" s="218"/>
      <c r="L35" s="218"/>
      <c r="M35" s="273" t="s">
        <v>202</v>
      </c>
      <c r="P35" s="234">
        <f>IF($DL$33=0,0,P33/$DL$33)</f>
        <v>0</v>
      </c>
      <c r="Q35" s="234"/>
      <c r="R35" s="234">
        <f>IF($DL$33=0,0,R33/$DL$33)</f>
        <v>0</v>
      </c>
      <c r="S35" s="234"/>
      <c r="T35" s="234">
        <f>IF($DL$33=0,0,T33/$DL$33)</f>
        <v>0</v>
      </c>
      <c r="U35" s="234"/>
      <c r="V35" s="234">
        <f>IF($DL$33=0,0,V33/$DL$33)</f>
        <v>0</v>
      </c>
      <c r="W35" s="234"/>
      <c r="X35" s="234">
        <f>IF($DL$33=0,0,X33/$DL$33)</f>
        <v>0</v>
      </c>
      <c r="Y35" s="234"/>
      <c r="Z35" s="234">
        <f>IF($DL$33=0,0,Z33/$DL$33)</f>
        <v>0</v>
      </c>
      <c r="AA35" s="234"/>
      <c r="AB35" s="234">
        <f>IF($DL$33=0,0,AB33/$DL$33)</f>
        <v>0</v>
      </c>
      <c r="AC35" s="234"/>
      <c r="AD35" s="234">
        <f>IF($DL$33=0,0,AD33/$DL$33)</f>
        <v>0</v>
      </c>
      <c r="AE35" s="234"/>
      <c r="AF35" s="234">
        <f>IF($DL$33=0,0,AF33/$DL$33)</f>
        <v>0</v>
      </c>
      <c r="AG35" s="234"/>
      <c r="AH35" s="234">
        <f>IF($DL$33=0,0,AH33/$DL$33)</f>
        <v>0</v>
      </c>
      <c r="AI35" s="234"/>
      <c r="AJ35" s="234">
        <f>IF($DL$33=0,0,AJ33/$DL$33)</f>
        <v>0</v>
      </c>
      <c r="AK35" s="234"/>
      <c r="AL35" s="234">
        <f>IF($DL$33=0,0,AL33/$DL$33)</f>
        <v>0</v>
      </c>
      <c r="AM35" s="234"/>
      <c r="AN35" s="234">
        <f>IF($DL$33=0,0,AN33/$DL$33)</f>
        <v>0</v>
      </c>
      <c r="AO35" s="234"/>
      <c r="AP35" s="234">
        <f>IF($DL$33=0,0,AP33/$DL$33)</f>
        <v>0</v>
      </c>
      <c r="AQ35" s="234"/>
      <c r="AR35" s="234">
        <f>IF($DL$33=0,0,AR33/$DL$33)</f>
        <v>0</v>
      </c>
      <c r="AS35" s="234"/>
      <c r="AT35" s="234">
        <f>IF($DL$33=0,0,AT33/$DL$33)</f>
        <v>0</v>
      </c>
      <c r="AU35" s="234"/>
      <c r="AV35" s="234">
        <f>IF($DL$33=0,0,AV33/$DL$33)</f>
        <v>0</v>
      </c>
      <c r="AW35" s="234"/>
      <c r="AX35" s="234">
        <f>IF($DL$33=0,0,AX33/$DL$33)</f>
        <v>0</v>
      </c>
      <c r="AY35" s="234"/>
      <c r="AZ35" s="234">
        <f>IF($DL$33=0,0,AZ33/$DL$33)</f>
        <v>0</v>
      </c>
      <c r="BA35" s="234"/>
      <c r="BB35" s="234">
        <f>IF($DL$33=0,0,BB33/$DL$33)</f>
        <v>0</v>
      </c>
      <c r="BC35" s="234"/>
      <c r="BD35" s="234">
        <f>IF($DL$33=0,0,BD33/$DL$33)</f>
        <v>0</v>
      </c>
      <c r="BE35" s="234"/>
      <c r="BF35" s="234">
        <f>IF($DL$33=0,0,BF33/$DL$33)</f>
        <v>0</v>
      </c>
      <c r="BG35" s="234"/>
      <c r="BH35" s="234">
        <f>IF($DL$33=0,0,BH33/$DL$33)</f>
        <v>0</v>
      </c>
      <c r="BI35" s="234"/>
      <c r="BJ35" s="234">
        <f>IF($DL$33=0,0,BJ33/$DL$33)</f>
        <v>0</v>
      </c>
      <c r="BK35" s="234"/>
      <c r="BL35" s="234">
        <f>IF($DL$33=0,0,BL33/$DL$33)</f>
        <v>0</v>
      </c>
      <c r="BM35" s="234"/>
      <c r="BN35" s="234">
        <f>IF($DL$33=0,0,BN33/$DL$33)</f>
        <v>0</v>
      </c>
      <c r="BO35" s="234"/>
      <c r="BP35" s="234">
        <f>IF($DL$33=0,0,BP33/$DL$33)</f>
        <v>0</v>
      </c>
      <c r="BQ35" s="234"/>
      <c r="BR35" s="234">
        <f>IF($DL$33=0,0,BR33/$DL$33)</f>
        <v>0</v>
      </c>
      <c r="BS35" s="234"/>
      <c r="BT35" s="234">
        <f>IF($DL$33=0,0,BT33/$DL$33)</f>
        <v>0</v>
      </c>
      <c r="BU35" s="234"/>
      <c r="BV35" s="234">
        <f>IF($DL$33=0,0,BV33/$DL$33)</f>
        <v>0</v>
      </c>
      <c r="BW35" s="234"/>
      <c r="BX35" s="234">
        <f>IF($DL$33=0,0,BX33/$DL$33)</f>
        <v>0</v>
      </c>
      <c r="BY35" s="234"/>
      <c r="BZ35" s="234">
        <f>IF($DL$33=0,0,BZ33/$DL$33)</f>
        <v>0</v>
      </c>
      <c r="CA35" s="234"/>
      <c r="CB35" s="234">
        <f>IF($DL$33=0,0,CB33/$DL$33)</f>
        <v>0</v>
      </c>
      <c r="CC35" s="234"/>
      <c r="CD35" s="234">
        <f>IF($DL$33=0,0,CD33/$DL$33)</f>
        <v>0</v>
      </c>
      <c r="CE35" s="234"/>
      <c r="CF35" s="234">
        <f>IF($DL$33=0,0,CF33/$DL$33)</f>
        <v>0</v>
      </c>
      <c r="CG35" s="234"/>
      <c r="CH35" s="234">
        <f>IF($DL$33=0,0,CH33/$DL$33)</f>
        <v>0</v>
      </c>
      <c r="CI35" s="234"/>
      <c r="CJ35" s="234">
        <f>IF($DL$33=0,0,CJ33/$DL$33)</f>
        <v>0</v>
      </c>
      <c r="CK35" s="234"/>
      <c r="CL35" s="234">
        <f>IF($DL$33=0,0,CL33/$DL$33)</f>
        <v>0</v>
      </c>
      <c r="CM35" s="234"/>
      <c r="CN35" s="234">
        <f>IF($DL$33=0,0,CN33/$DL$33)</f>
        <v>0</v>
      </c>
      <c r="CO35" s="234"/>
      <c r="CP35" s="234">
        <f>IF($DL$33=0,0,CP33/$DL$33)</f>
        <v>0</v>
      </c>
      <c r="CQ35" s="234"/>
      <c r="CR35" s="234">
        <f>IF($DL$33=0,0,CR33/$DL$33)</f>
        <v>0</v>
      </c>
      <c r="CS35" s="234"/>
      <c r="CT35" s="234">
        <f>IF($DL$33=0,0,CT33/$DL$33)</f>
        <v>0</v>
      </c>
      <c r="CU35" s="234"/>
      <c r="CV35" s="234">
        <f>IF($DL$33=0,0,CV33/$DL$33)</f>
        <v>0</v>
      </c>
      <c r="CW35" s="234"/>
      <c r="CX35" s="234">
        <f>IF($DL$33=0,0,CX33/$DL$33)</f>
        <v>0</v>
      </c>
      <c r="CY35" s="234"/>
      <c r="CZ35" s="234">
        <f>IF($DL$33=0,0,CZ33/$DL$33)</f>
        <v>0</v>
      </c>
      <c r="DA35" s="234"/>
      <c r="DB35" s="234">
        <f>IF($DL$33=0,0,DB33/$DL$33)</f>
        <v>0</v>
      </c>
      <c r="DC35" s="234"/>
      <c r="DD35" s="234">
        <f>IF($DL$33=0,0,DD33/$DL$33)</f>
        <v>0</v>
      </c>
      <c r="DE35" s="234"/>
      <c r="DF35" s="234">
        <f>IF($DL$33=0,0,DF33/$DL$33)</f>
        <v>0</v>
      </c>
      <c r="DG35" s="234"/>
      <c r="DH35" s="234">
        <f>IF($DL$33=0,0,DH33/$DL$33)</f>
        <v>0</v>
      </c>
      <c r="DI35" s="234"/>
      <c r="DJ35" s="234">
        <f>IF($DL$33=0,0,DJ33/$DL$33)</f>
        <v>0</v>
      </c>
      <c r="DK35" s="234"/>
      <c r="DL35" s="274">
        <f>SUM(P35:DJ35)</f>
        <v>0</v>
      </c>
    </row>
    <row r="36" spans="1:116" ht="12" customHeight="1" thickBot="1" x14ac:dyDescent="0.25">
      <c r="B36" s="508"/>
      <c r="C36" s="218"/>
      <c r="D36" s="218"/>
      <c r="E36" s="218"/>
      <c r="F36" s="218"/>
      <c r="G36" s="218"/>
      <c r="H36" s="218"/>
      <c r="I36" s="218"/>
      <c r="J36" s="218"/>
      <c r="K36" s="218"/>
      <c r="L36" s="218"/>
      <c r="DL36" s="247"/>
    </row>
    <row r="37" spans="1:116" ht="12" customHeight="1" x14ac:dyDescent="0.2">
      <c r="A37" s="218"/>
      <c r="B37" s="218"/>
      <c r="C37" s="218"/>
      <c r="D37" s="218"/>
      <c r="E37" s="218"/>
      <c r="F37" s="218"/>
      <c r="G37" s="218"/>
      <c r="H37" s="218"/>
      <c r="I37" s="218"/>
      <c r="J37" s="218"/>
      <c r="K37" s="218"/>
      <c r="L37" s="218"/>
      <c r="M37" s="270" t="s">
        <v>203</v>
      </c>
      <c r="P37" s="271">
        <f>P35*$N$28</f>
        <v>0</v>
      </c>
      <c r="Q37" s="271"/>
      <c r="R37" s="271">
        <f>R35*$N$28</f>
        <v>0</v>
      </c>
      <c r="S37" s="271"/>
      <c r="T37" s="271">
        <f>T35*$N$28</f>
        <v>0</v>
      </c>
      <c r="U37" s="271"/>
      <c r="V37" s="271">
        <f>V35*$N$28</f>
        <v>0</v>
      </c>
      <c r="W37" s="271"/>
      <c r="X37" s="271">
        <f>X35*$N$28</f>
        <v>0</v>
      </c>
      <c r="Y37" s="271"/>
      <c r="Z37" s="271">
        <f>Z35*$N$28</f>
        <v>0</v>
      </c>
      <c r="AA37" s="271"/>
      <c r="AB37" s="271">
        <f>AB35*$N$28</f>
        <v>0</v>
      </c>
      <c r="AC37" s="271"/>
      <c r="AD37" s="271">
        <f>AD35*$N$28</f>
        <v>0</v>
      </c>
      <c r="AE37" s="271"/>
      <c r="AF37" s="271">
        <f>AF35*$N$28</f>
        <v>0</v>
      </c>
      <c r="AG37" s="271"/>
      <c r="AH37" s="271">
        <f>AH35*$N$28</f>
        <v>0</v>
      </c>
      <c r="AI37" s="271"/>
      <c r="AJ37" s="271">
        <f>AJ35*$N$28</f>
        <v>0</v>
      </c>
      <c r="AK37" s="271"/>
      <c r="AL37" s="271">
        <f>AL35*$N$28</f>
        <v>0</v>
      </c>
      <c r="AM37" s="271"/>
      <c r="AN37" s="271">
        <f>AN35*$N$28</f>
        <v>0</v>
      </c>
      <c r="AO37" s="271"/>
      <c r="AP37" s="271">
        <f>AP35*$N$28</f>
        <v>0</v>
      </c>
      <c r="AQ37" s="271"/>
      <c r="AR37" s="271">
        <f>AR35*$N$28</f>
        <v>0</v>
      </c>
      <c r="AS37" s="271"/>
      <c r="AT37" s="271">
        <f>AT35*$N$28</f>
        <v>0</v>
      </c>
      <c r="AU37" s="271"/>
      <c r="AV37" s="271">
        <f>AV35*$N$28</f>
        <v>0</v>
      </c>
      <c r="AW37" s="271"/>
      <c r="AX37" s="271">
        <f>AX35*$N$28</f>
        <v>0</v>
      </c>
      <c r="AY37" s="271"/>
      <c r="AZ37" s="271">
        <f>AZ35*$N$28</f>
        <v>0</v>
      </c>
      <c r="BA37" s="271"/>
      <c r="BB37" s="271">
        <f>BB35*$N$28</f>
        <v>0</v>
      </c>
      <c r="BC37" s="271"/>
      <c r="BD37" s="271">
        <f>BD35*$N$28</f>
        <v>0</v>
      </c>
      <c r="BE37" s="271"/>
      <c r="BF37" s="271">
        <f>BF35*$N$28</f>
        <v>0</v>
      </c>
      <c r="BG37" s="271"/>
      <c r="BH37" s="271">
        <f>BH35*$N$28</f>
        <v>0</v>
      </c>
      <c r="BI37" s="271"/>
      <c r="BJ37" s="271">
        <f>BJ35*$N$28</f>
        <v>0</v>
      </c>
      <c r="BK37" s="271"/>
      <c r="BL37" s="271">
        <f>BL35*$N$28</f>
        <v>0</v>
      </c>
      <c r="BM37" s="271"/>
      <c r="BN37" s="271">
        <f>BN35*$N$28</f>
        <v>0</v>
      </c>
      <c r="BO37" s="271"/>
      <c r="BP37" s="271">
        <f>BP35*$N$28</f>
        <v>0</v>
      </c>
      <c r="BQ37" s="271"/>
      <c r="BR37" s="271">
        <f>BR35*$N$28</f>
        <v>0</v>
      </c>
      <c r="BS37" s="271"/>
      <c r="BT37" s="271">
        <f>BT35*$N$28</f>
        <v>0</v>
      </c>
      <c r="BU37" s="271"/>
      <c r="BV37" s="271">
        <f>BV35*$N$28</f>
        <v>0</v>
      </c>
      <c r="BW37" s="271"/>
      <c r="BX37" s="271">
        <f>BX35*$N$28</f>
        <v>0</v>
      </c>
      <c r="BY37" s="271"/>
      <c r="BZ37" s="271">
        <f>BZ35*$N$28</f>
        <v>0</v>
      </c>
      <c r="CA37" s="271"/>
      <c r="CB37" s="271">
        <f>CB35*$N$28</f>
        <v>0</v>
      </c>
      <c r="CC37" s="271"/>
      <c r="CD37" s="271">
        <f t="shared" ref="CD37:DJ37" si="61">CD35*$N$28</f>
        <v>0</v>
      </c>
      <c r="CE37" s="271"/>
      <c r="CF37" s="271">
        <f t="shared" si="61"/>
        <v>0</v>
      </c>
      <c r="CG37" s="271"/>
      <c r="CH37" s="271">
        <f t="shared" si="61"/>
        <v>0</v>
      </c>
      <c r="CI37" s="271"/>
      <c r="CJ37" s="271">
        <f t="shared" si="61"/>
        <v>0</v>
      </c>
      <c r="CK37" s="271"/>
      <c r="CL37" s="271">
        <f t="shared" si="61"/>
        <v>0</v>
      </c>
      <c r="CM37" s="271"/>
      <c r="CN37" s="271">
        <f t="shared" si="61"/>
        <v>0</v>
      </c>
      <c r="CO37" s="271"/>
      <c r="CP37" s="271">
        <f t="shared" si="61"/>
        <v>0</v>
      </c>
      <c r="CQ37" s="271"/>
      <c r="CR37" s="271">
        <f t="shared" si="61"/>
        <v>0</v>
      </c>
      <c r="CS37" s="271"/>
      <c r="CT37" s="271">
        <f t="shared" si="61"/>
        <v>0</v>
      </c>
      <c r="CU37" s="271"/>
      <c r="CV37" s="271">
        <f t="shared" si="61"/>
        <v>0</v>
      </c>
      <c r="CW37" s="271"/>
      <c r="CX37" s="271">
        <f t="shared" si="61"/>
        <v>0</v>
      </c>
      <c r="CY37" s="271"/>
      <c r="CZ37" s="271">
        <f t="shared" si="61"/>
        <v>0</v>
      </c>
      <c r="DA37" s="271"/>
      <c r="DB37" s="271">
        <f t="shared" si="61"/>
        <v>0</v>
      </c>
      <c r="DC37" s="271"/>
      <c r="DD37" s="271">
        <f t="shared" si="61"/>
        <v>0</v>
      </c>
      <c r="DE37" s="271"/>
      <c r="DF37" s="271">
        <f t="shared" si="61"/>
        <v>0</v>
      </c>
      <c r="DG37" s="271"/>
      <c r="DH37" s="271">
        <f t="shared" si="61"/>
        <v>0</v>
      </c>
      <c r="DI37" s="271"/>
      <c r="DJ37" s="271">
        <f t="shared" si="61"/>
        <v>0</v>
      </c>
      <c r="DK37" s="271"/>
      <c r="DL37" s="272">
        <f>SUM(P37:DJ37)</f>
        <v>0</v>
      </c>
    </row>
    <row r="38" spans="1:116" ht="12" customHeight="1" x14ac:dyDescent="0.2">
      <c r="A38" s="218"/>
      <c r="B38" s="218"/>
      <c r="C38" s="218"/>
      <c r="D38" s="218"/>
      <c r="E38" s="218"/>
      <c r="F38" s="218"/>
      <c r="G38" s="218"/>
      <c r="H38" s="218"/>
      <c r="I38" s="218"/>
      <c r="J38" s="218"/>
      <c r="K38" s="218"/>
      <c r="L38" s="218"/>
      <c r="DL38" s="247"/>
    </row>
    <row r="39" spans="1:116" ht="12" customHeight="1" thickBot="1" x14ac:dyDescent="0.25">
      <c r="A39" s="218"/>
      <c r="B39" s="218"/>
      <c r="C39" s="218"/>
      <c r="D39" s="218"/>
      <c r="E39" s="218"/>
      <c r="F39" s="218"/>
      <c r="G39" s="218"/>
      <c r="H39" s="218"/>
      <c r="I39" s="218"/>
      <c r="J39" s="218"/>
      <c r="K39" s="218"/>
      <c r="L39" s="218"/>
      <c r="M39" s="275" t="s">
        <v>204</v>
      </c>
      <c r="P39" s="276">
        <f>SUM(P33+P37)</f>
        <v>0</v>
      </c>
      <c r="Q39" s="271"/>
      <c r="R39" s="276">
        <f>SUM(R33+R37)</f>
        <v>0</v>
      </c>
      <c r="S39" s="271"/>
      <c r="T39" s="276">
        <f>SUM(T33+T37)</f>
        <v>0</v>
      </c>
      <c r="U39" s="271"/>
      <c r="V39" s="276">
        <f>SUM(V33+V37)</f>
        <v>0</v>
      </c>
      <c r="W39" s="271"/>
      <c r="X39" s="276">
        <f>SUM(X33+X37)</f>
        <v>0</v>
      </c>
      <c r="Y39" s="271"/>
      <c r="Z39" s="276">
        <f t="shared" ref="Z39:CB39" si="62">SUM(Z33+Z37)</f>
        <v>0</v>
      </c>
      <c r="AA39" s="271"/>
      <c r="AB39" s="276">
        <f t="shared" si="62"/>
        <v>0</v>
      </c>
      <c r="AC39" s="271"/>
      <c r="AD39" s="276">
        <f t="shared" si="62"/>
        <v>0</v>
      </c>
      <c r="AE39" s="271"/>
      <c r="AF39" s="276">
        <f t="shared" si="62"/>
        <v>0</v>
      </c>
      <c r="AG39" s="271"/>
      <c r="AH39" s="276">
        <f t="shared" si="62"/>
        <v>0</v>
      </c>
      <c r="AI39" s="271"/>
      <c r="AJ39" s="276">
        <f t="shared" si="62"/>
        <v>0</v>
      </c>
      <c r="AK39" s="271"/>
      <c r="AL39" s="276">
        <f t="shared" si="62"/>
        <v>0</v>
      </c>
      <c r="AM39" s="271"/>
      <c r="AN39" s="276">
        <f t="shared" si="62"/>
        <v>0</v>
      </c>
      <c r="AO39" s="271"/>
      <c r="AP39" s="276">
        <f t="shared" si="62"/>
        <v>0</v>
      </c>
      <c r="AQ39" s="271"/>
      <c r="AR39" s="276">
        <f t="shared" si="62"/>
        <v>0</v>
      </c>
      <c r="AS39" s="271"/>
      <c r="AT39" s="276">
        <f t="shared" si="62"/>
        <v>0</v>
      </c>
      <c r="AU39" s="271"/>
      <c r="AV39" s="276">
        <f t="shared" si="62"/>
        <v>0</v>
      </c>
      <c r="AW39" s="271"/>
      <c r="AX39" s="276">
        <f t="shared" si="62"/>
        <v>0</v>
      </c>
      <c r="AY39" s="271"/>
      <c r="AZ39" s="276">
        <f t="shared" si="62"/>
        <v>0</v>
      </c>
      <c r="BA39" s="271"/>
      <c r="BB39" s="276">
        <f t="shared" si="62"/>
        <v>0</v>
      </c>
      <c r="BC39" s="271"/>
      <c r="BD39" s="276">
        <f t="shared" si="62"/>
        <v>0</v>
      </c>
      <c r="BE39" s="271"/>
      <c r="BF39" s="276">
        <f t="shared" si="62"/>
        <v>0</v>
      </c>
      <c r="BG39" s="271"/>
      <c r="BH39" s="276">
        <f t="shared" si="62"/>
        <v>0</v>
      </c>
      <c r="BI39" s="271"/>
      <c r="BJ39" s="276">
        <f t="shared" si="62"/>
        <v>0</v>
      </c>
      <c r="BK39" s="271"/>
      <c r="BL39" s="276">
        <f t="shared" si="62"/>
        <v>0</v>
      </c>
      <c r="BM39" s="271"/>
      <c r="BN39" s="276">
        <f t="shared" si="62"/>
        <v>0</v>
      </c>
      <c r="BO39" s="271"/>
      <c r="BP39" s="276">
        <f t="shared" si="62"/>
        <v>0</v>
      </c>
      <c r="BQ39" s="271"/>
      <c r="BR39" s="276">
        <f t="shared" si="62"/>
        <v>0</v>
      </c>
      <c r="BS39" s="271"/>
      <c r="BT39" s="276">
        <f t="shared" si="62"/>
        <v>0</v>
      </c>
      <c r="BU39" s="271"/>
      <c r="BV39" s="276">
        <f t="shared" si="62"/>
        <v>0</v>
      </c>
      <c r="BW39" s="271"/>
      <c r="BX39" s="276">
        <f t="shared" si="62"/>
        <v>0</v>
      </c>
      <c r="BY39" s="271"/>
      <c r="BZ39" s="276">
        <f t="shared" si="62"/>
        <v>0</v>
      </c>
      <c r="CA39" s="271"/>
      <c r="CB39" s="276">
        <f t="shared" si="62"/>
        <v>0</v>
      </c>
      <c r="CC39" s="271"/>
      <c r="CD39" s="276">
        <f t="shared" ref="CD39:DJ39" si="63">SUM(CD33+CD37)</f>
        <v>0</v>
      </c>
      <c r="CE39" s="271"/>
      <c r="CF39" s="276">
        <f t="shared" si="63"/>
        <v>0</v>
      </c>
      <c r="CG39" s="271"/>
      <c r="CH39" s="276">
        <f t="shared" si="63"/>
        <v>0</v>
      </c>
      <c r="CI39" s="271"/>
      <c r="CJ39" s="276">
        <f t="shared" si="63"/>
        <v>0</v>
      </c>
      <c r="CK39" s="271"/>
      <c r="CL39" s="276">
        <f t="shared" si="63"/>
        <v>0</v>
      </c>
      <c r="CM39" s="271"/>
      <c r="CN39" s="276">
        <f t="shared" si="63"/>
        <v>0</v>
      </c>
      <c r="CO39" s="271"/>
      <c r="CP39" s="276">
        <f t="shared" si="63"/>
        <v>0</v>
      </c>
      <c r="CQ39" s="271"/>
      <c r="CR39" s="276">
        <f t="shared" si="63"/>
        <v>0</v>
      </c>
      <c r="CS39" s="271"/>
      <c r="CT39" s="276">
        <f t="shared" si="63"/>
        <v>0</v>
      </c>
      <c r="CU39" s="271"/>
      <c r="CV39" s="276">
        <f t="shared" si="63"/>
        <v>0</v>
      </c>
      <c r="CW39" s="271"/>
      <c r="CX39" s="276">
        <f t="shared" si="63"/>
        <v>0</v>
      </c>
      <c r="CY39" s="271"/>
      <c r="CZ39" s="276">
        <f t="shared" si="63"/>
        <v>0</v>
      </c>
      <c r="DA39" s="271"/>
      <c r="DB39" s="276">
        <f t="shared" si="63"/>
        <v>0</v>
      </c>
      <c r="DC39" s="271"/>
      <c r="DD39" s="276">
        <f t="shared" si="63"/>
        <v>0</v>
      </c>
      <c r="DE39" s="271"/>
      <c r="DF39" s="276">
        <f t="shared" si="63"/>
        <v>0</v>
      </c>
      <c r="DG39" s="271"/>
      <c r="DH39" s="276">
        <f t="shared" si="63"/>
        <v>0</v>
      </c>
      <c r="DI39" s="271"/>
      <c r="DJ39" s="276">
        <f t="shared" si="63"/>
        <v>0</v>
      </c>
      <c r="DL39" s="277">
        <f>SUM(P39:DJ39)</f>
        <v>0</v>
      </c>
    </row>
    <row r="40" spans="1:116" ht="12" customHeight="1" thickTop="1" x14ac:dyDescent="0.2">
      <c r="A40" s="218"/>
      <c r="B40" s="218"/>
      <c r="C40" s="218"/>
      <c r="D40" s="218"/>
      <c r="E40" s="218"/>
      <c r="F40" s="218"/>
      <c r="G40" s="218"/>
      <c r="H40" s="218"/>
      <c r="I40" s="218"/>
      <c r="J40" s="218"/>
      <c r="K40" s="218"/>
      <c r="L40" s="218"/>
    </row>
    <row r="41" spans="1:116" ht="12" customHeight="1" x14ac:dyDescent="0.2">
      <c r="A41" s="218"/>
      <c r="B41" s="218"/>
      <c r="C41" s="218"/>
      <c r="D41" s="218"/>
      <c r="E41" s="218"/>
      <c r="F41" s="218"/>
      <c r="G41" s="218"/>
      <c r="H41" s="218"/>
      <c r="I41" s="218"/>
      <c r="J41" s="218"/>
      <c r="K41" s="218"/>
      <c r="L41" s="218"/>
      <c r="M41" s="559" t="s">
        <v>249</v>
      </c>
      <c r="N41" s="559"/>
    </row>
    <row r="42" spans="1:116" ht="12.75" x14ac:dyDescent="0.2">
      <c r="A42" s="218"/>
      <c r="B42" s="218"/>
      <c r="C42" s="218"/>
      <c r="D42" s="218"/>
      <c r="E42" s="218"/>
      <c r="F42" s="218"/>
      <c r="G42" s="218"/>
      <c r="H42" s="218"/>
      <c r="I42" s="218"/>
      <c r="J42" s="218"/>
      <c r="K42" s="218"/>
      <c r="L42" s="218"/>
      <c r="M42" s="559"/>
      <c r="N42" s="559"/>
    </row>
    <row r="43" spans="1:116" ht="12.75" x14ac:dyDescent="0.2">
      <c r="A43" s="218"/>
      <c r="B43" s="218"/>
      <c r="C43" s="218"/>
      <c r="D43" s="218"/>
      <c r="E43" s="218"/>
      <c r="F43" s="218"/>
      <c r="G43" s="218"/>
      <c r="H43" s="218"/>
      <c r="I43" s="218"/>
      <c r="J43" s="218"/>
      <c r="K43" s="218"/>
      <c r="L43" s="218"/>
      <c r="M43" s="559"/>
      <c r="N43" s="559"/>
    </row>
    <row r="44" spans="1:116" ht="12.75" x14ac:dyDescent="0.2">
      <c r="A44" s="218"/>
      <c r="B44" s="218"/>
      <c r="C44" s="218"/>
      <c r="D44" s="218"/>
      <c r="E44" s="218"/>
      <c r="F44" s="218"/>
      <c r="G44" s="218"/>
      <c r="H44" s="218"/>
      <c r="I44" s="218"/>
      <c r="J44" s="218"/>
      <c r="K44" s="218"/>
      <c r="M44" s="316"/>
    </row>
    <row r="45" spans="1:116" ht="12.75" x14ac:dyDescent="0.2">
      <c r="A45" s="218"/>
      <c r="B45" s="218"/>
      <c r="C45" s="218"/>
      <c r="D45" s="218"/>
      <c r="E45" s="218"/>
      <c r="F45" s="218"/>
      <c r="G45" s="218"/>
      <c r="H45" s="218"/>
      <c r="I45" s="218"/>
      <c r="J45" s="218"/>
      <c r="K45" s="218"/>
    </row>
    <row r="46" spans="1:116" ht="12.75" x14ac:dyDescent="0.2">
      <c r="A46" s="218"/>
      <c r="B46" s="218"/>
      <c r="C46" s="218"/>
      <c r="D46" s="218"/>
      <c r="E46" s="218"/>
      <c r="F46" s="218"/>
      <c r="G46" s="218"/>
      <c r="H46" s="218"/>
      <c r="I46" s="218"/>
      <c r="J46" s="218"/>
      <c r="K46" s="218"/>
    </row>
    <row r="47" spans="1:116" ht="12.75" x14ac:dyDescent="0.2">
      <c r="A47" s="218"/>
      <c r="B47" s="218"/>
      <c r="C47" s="218"/>
      <c r="D47" s="218"/>
      <c r="E47" s="218"/>
      <c r="F47" s="218"/>
      <c r="G47" s="218"/>
      <c r="H47" s="218"/>
      <c r="I47" s="218"/>
      <c r="J47" s="218"/>
      <c r="K47" s="218"/>
    </row>
    <row r="48" spans="1:116" ht="12.75" x14ac:dyDescent="0.2">
      <c r="A48" s="218"/>
      <c r="B48" s="218"/>
      <c r="C48" s="218"/>
      <c r="D48" s="218"/>
      <c r="E48" s="218"/>
      <c r="F48" s="218"/>
      <c r="G48" s="218"/>
      <c r="H48" s="218"/>
      <c r="I48" s="218"/>
      <c r="J48" s="218"/>
      <c r="K48" s="218"/>
    </row>
    <row r="49" spans="1:11" ht="12.75" x14ac:dyDescent="0.2">
      <c r="A49" s="218"/>
      <c r="B49" s="218"/>
      <c r="C49" s="218"/>
      <c r="D49" s="218"/>
      <c r="E49" s="218"/>
      <c r="F49" s="218"/>
      <c r="G49" s="218"/>
      <c r="H49" s="218"/>
      <c r="I49" s="218"/>
      <c r="J49" s="218"/>
      <c r="K49" s="218"/>
    </row>
    <row r="50" spans="1:11" ht="12.75" x14ac:dyDescent="0.2">
      <c r="A50" s="218"/>
      <c r="B50" s="218"/>
      <c r="C50" s="218"/>
      <c r="D50" s="218"/>
      <c r="E50" s="218"/>
      <c r="F50" s="218"/>
      <c r="G50" s="218"/>
      <c r="H50" s="218"/>
      <c r="I50" s="218"/>
      <c r="J50" s="218"/>
      <c r="K50" s="218"/>
    </row>
    <row r="51" spans="1:11" ht="12.75" x14ac:dyDescent="0.2">
      <c r="A51" s="218"/>
      <c r="B51" s="218"/>
      <c r="C51" s="218"/>
      <c r="D51" s="218"/>
      <c r="E51" s="218"/>
      <c r="F51" s="218"/>
      <c r="G51" s="218"/>
      <c r="H51" s="218"/>
      <c r="I51" s="218"/>
      <c r="J51" s="218"/>
      <c r="K51" s="218"/>
    </row>
    <row r="52" spans="1:11" ht="12.75" x14ac:dyDescent="0.2">
      <c r="A52" s="218"/>
      <c r="B52" s="218"/>
      <c r="C52" s="218"/>
      <c r="D52" s="218"/>
      <c r="E52" s="218"/>
      <c r="F52" s="218"/>
      <c r="G52" s="218"/>
      <c r="H52" s="218"/>
      <c r="I52" s="218"/>
      <c r="J52" s="218"/>
      <c r="K52" s="218"/>
    </row>
    <row r="53" spans="1:11" ht="12.75" x14ac:dyDescent="0.2">
      <c r="A53" s="218"/>
    </row>
    <row r="54" spans="1:11" ht="12.75" x14ac:dyDescent="0.2">
      <c r="A54" s="218"/>
    </row>
    <row r="55" spans="1:11" ht="12.75" x14ac:dyDescent="0.2">
      <c r="A55" s="218"/>
    </row>
    <row r="56" spans="1:11" ht="12.75" x14ac:dyDescent="0.2">
      <c r="A56" s="218"/>
    </row>
    <row r="57" spans="1:11" ht="12.75" x14ac:dyDescent="0.2">
      <c r="A57" s="218"/>
    </row>
    <row r="58" spans="1:11" ht="12.75" x14ac:dyDescent="0.2">
      <c r="A58" s="218"/>
    </row>
    <row r="59" spans="1:11" ht="12.75" x14ac:dyDescent="0.2">
      <c r="A59" s="218"/>
    </row>
    <row r="60" spans="1:11" ht="12.75" x14ac:dyDescent="0.2">
      <c r="A60" s="218"/>
    </row>
    <row r="61" spans="1:11" ht="12.75" x14ac:dyDescent="0.2">
      <c r="A61" s="218"/>
    </row>
    <row r="62" spans="1:11" ht="12.75" x14ac:dyDescent="0.2">
      <c r="A62" s="218"/>
    </row>
    <row r="63" spans="1:11" ht="12.75" x14ac:dyDescent="0.2">
      <c r="A63" s="218"/>
    </row>
    <row r="64" spans="1:11" ht="12.75" x14ac:dyDescent="0.2">
      <c r="A64" s="218"/>
    </row>
    <row r="65" spans="1:1" ht="12.75" x14ac:dyDescent="0.2">
      <c r="A65" s="218"/>
    </row>
    <row r="66" spans="1:1" ht="12.75" x14ac:dyDescent="0.2">
      <c r="A66" s="218"/>
    </row>
    <row r="67" spans="1:1" ht="12.75" x14ac:dyDescent="0.2">
      <c r="A67" s="218"/>
    </row>
    <row r="68" spans="1:1" ht="12.75" x14ac:dyDescent="0.2">
      <c r="A68" s="218"/>
    </row>
    <row r="69" spans="1:1" ht="12.75" x14ac:dyDescent="0.2">
      <c r="A69" s="218"/>
    </row>
    <row r="70" spans="1:1" ht="12.75" x14ac:dyDescent="0.2">
      <c r="A70" s="218"/>
    </row>
    <row r="71" spans="1:1" ht="12.75" x14ac:dyDescent="0.2">
      <c r="A71" s="218"/>
    </row>
    <row r="72" spans="1:1" ht="12.75" x14ac:dyDescent="0.2">
      <c r="A72" s="218"/>
    </row>
    <row r="73" spans="1:1" ht="12.75" x14ac:dyDescent="0.2">
      <c r="A73" s="218"/>
    </row>
    <row r="74" spans="1:1" ht="12.75" x14ac:dyDescent="0.2">
      <c r="A74" s="218"/>
    </row>
    <row r="75" spans="1:1" ht="12.75" x14ac:dyDescent="0.2">
      <c r="A75" s="218"/>
    </row>
    <row r="76" spans="1:1" ht="12.75" x14ac:dyDescent="0.2">
      <c r="A76" s="218"/>
    </row>
    <row r="77" spans="1:1" ht="12.75" x14ac:dyDescent="0.2">
      <c r="A77" s="218"/>
    </row>
    <row r="78" spans="1:1" ht="12.75" x14ac:dyDescent="0.2">
      <c r="A78" s="218"/>
    </row>
    <row r="79" spans="1:1" ht="12.75" x14ac:dyDescent="0.2">
      <c r="A79" s="218"/>
    </row>
    <row r="80" spans="1:1" ht="12.75" x14ac:dyDescent="0.2">
      <c r="A80" s="218"/>
    </row>
    <row r="81" spans="1:1" ht="12.75" x14ac:dyDescent="0.2">
      <c r="A81" s="218"/>
    </row>
    <row r="82" spans="1:1" ht="12.75" x14ac:dyDescent="0.2">
      <c r="A82" s="218"/>
    </row>
    <row r="83" spans="1:1" ht="12.75" x14ac:dyDescent="0.2">
      <c r="A83" s="218"/>
    </row>
    <row r="84" spans="1:1" ht="12.75" x14ac:dyDescent="0.2">
      <c r="A84" s="218"/>
    </row>
    <row r="85" spans="1:1" ht="12.75" x14ac:dyDescent="0.2">
      <c r="A85" s="218"/>
    </row>
    <row r="86" spans="1:1" ht="12.75" x14ac:dyDescent="0.2">
      <c r="A86" s="218"/>
    </row>
    <row r="87" spans="1:1" ht="12.75" x14ac:dyDescent="0.2">
      <c r="A87" s="218"/>
    </row>
    <row r="88" spans="1:1" ht="12.75" x14ac:dyDescent="0.2">
      <c r="A88" s="218"/>
    </row>
    <row r="89" spans="1:1" ht="12.75" x14ac:dyDescent="0.2">
      <c r="A89" s="218"/>
    </row>
    <row r="90" spans="1:1" ht="12.75" x14ac:dyDescent="0.2">
      <c r="A90" s="218"/>
    </row>
    <row r="91" spans="1:1" ht="12.75" x14ac:dyDescent="0.2">
      <c r="A91" s="218"/>
    </row>
    <row r="92" spans="1:1" ht="12.75" x14ac:dyDescent="0.2">
      <c r="A92" s="218"/>
    </row>
    <row r="93" spans="1:1" ht="12.75" x14ac:dyDescent="0.2">
      <c r="A93" s="218"/>
    </row>
    <row r="94" spans="1:1" ht="12.75" x14ac:dyDescent="0.2">
      <c r="A94" s="218"/>
    </row>
    <row r="95" spans="1:1" ht="12.75" x14ac:dyDescent="0.2">
      <c r="A95" s="218"/>
    </row>
    <row r="96" spans="1:1" ht="12.75" x14ac:dyDescent="0.2">
      <c r="A96" s="218"/>
    </row>
    <row r="97" spans="1:1" ht="12.75" x14ac:dyDescent="0.2">
      <c r="A97" s="218"/>
    </row>
    <row r="98" spans="1:1" ht="12.75" x14ac:dyDescent="0.2">
      <c r="A98" s="218"/>
    </row>
    <row r="99" spans="1:1" ht="12.75" x14ac:dyDescent="0.2">
      <c r="A99" s="218"/>
    </row>
    <row r="100" spans="1:1" ht="12.75" x14ac:dyDescent="0.2">
      <c r="A100" s="218"/>
    </row>
    <row r="101" spans="1:1" ht="12.75" x14ac:dyDescent="0.2">
      <c r="A101" s="218"/>
    </row>
    <row r="102" spans="1:1" ht="12.75" x14ac:dyDescent="0.2">
      <c r="A102" s="218"/>
    </row>
    <row r="103" spans="1:1" ht="12.75" x14ac:dyDescent="0.2">
      <c r="A103" s="218"/>
    </row>
    <row r="104" spans="1:1" ht="12.75" x14ac:dyDescent="0.2">
      <c r="A104" s="218"/>
    </row>
    <row r="105" spans="1:1" ht="12.75" x14ac:dyDescent="0.2">
      <c r="A105" s="218"/>
    </row>
    <row r="106" spans="1:1" ht="12.75" x14ac:dyDescent="0.2">
      <c r="A106" s="218"/>
    </row>
    <row r="107" spans="1:1" ht="12.75" x14ac:dyDescent="0.2">
      <c r="A107" s="218"/>
    </row>
    <row r="108" spans="1:1" ht="12.75" x14ac:dyDescent="0.2">
      <c r="A108" s="218"/>
    </row>
    <row r="109" spans="1:1" ht="12.75" x14ac:dyDescent="0.2">
      <c r="A109" s="218"/>
    </row>
    <row r="110" spans="1:1" ht="12.75" x14ac:dyDescent="0.2">
      <c r="A110" s="218"/>
    </row>
    <row r="111" spans="1:1" ht="12.75" x14ac:dyDescent="0.2">
      <c r="A111" s="218"/>
    </row>
    <row r="112" spans="1:1" ht="12.75" x14ac:dyDescent="0.2">
      <c r="A112" s="218"/>
    </row>
    <row r="113" spans="1:1" ht="12.75" x14ac:dyDescent="0.2">
      <c r="A113" s="218"/>
    </row>
    <row r="114" spans="1:1" ht="12.75" x14ac:dyDescent="0.2">
      <c r="A114" s="218"/>
    </row>
    <row r="115" spans="1:1" ht="12.75" x14ac:dyDescent="0.2">
      <c r="A115" s="218"/>
    </row>
    <row r="116" spans="1:1" ht="12.75" x14ac:dyDescent="0.2">
      <c r="A116" s="218"/>
    </row>
    <row r="117" spans="1:1" ht="12.75" x14ac:dyDescent="0.2">
      <c r="A117" s="218"/>
    </row>
    <row r="118" spans="1:1" ht="12.75" x14ac:dyDescent="0.2">
      <c r="A118" s="218"/>
    </row>
    <row r="119" spans="1:1" ht="12.75" x14ac:dyDescent="0.2">
      <c r="A119" s="218"/>
    </row>
    <row r="120" spans="1:1" ht="12.75" x14ac:dyDescent="0.2">
      <c r="A120" s="218"/>
    </row>
    <row r="121" spans="1:1" ht="12.75" x14ac:dyDescent="0.2">
      <c r="A121" s="218"/>
    </row>
    <row r="122" spans="1:1" ht="12.75" x14ac:dyDescent="0.2">
      <c r="A122" s="218"/>
    </row>
    <row r="123" spans="1:1" ht="12.75" x14ac:dyDescent="0.2">
      <c r="A123" s="218"/>
    </row>
    <row r="124" spans="1:1" ht="12.75" x14ac:dyDescent="0.2">
      <c r="A124" s="218"/>
    </row>
    <row r="125" spans="1:1" ht="12.75" x14ac:dyDescent="0.2">
      <c r="A125" s="218"/>
    </row>
    <row r="126" spans="1:1" ht="12.75" x14ac:dyDescent="0.2">
      <c r="A126" s="218"/>
    </row>
    <row r="127" spans="1:1" ht="12.75" x14ac:dyDescent="0.2">
      <c r="A127" s="218"/>
    </row>
    <row r="128" spans="1:1" ht="12.75" x14ac:dyDescent="0.2">
      <c r="A128" s="218"/>
    </row>
    <row r="129" spans="1:1" ht="12.75" x14ac:dyDescent="0.2">
      <c r="A129" s="218"/>
    </row>
    <row r="130" spans="1:1" ht="12.75" x14ac:dyDescent="0.2">
      <c r="A130" s="218"/>
    </row>
    <row r="131" spans="1:1" ht="12.75" x14ac:dyDescent="0.2">
      <c r="A131" s="218"/>
    </row>
    <row r="132" spans="1:1" ht="12.75" x14ac:dyDescent="0.2">
      <c r="A132" s="218"/>
    </row>
    <row r="133" spans="1:1" ht="12.75" x14ac:dyDescent="0.2">
      <c r="A133" s="218"/>
    </row>
    <row r="134" spans="1:1" ht="12.75" x14ac:dyDescent="0.2">
      <c r="A134" s="218"/>
    </row>
    <row r="135" spans="1:1" ht="12.75" x14ac:dyDescent="0.2">
      <c r="A135" s="218"/>
    </row>
    <row r="136" spans="1:1" ht="12.75" x14ac:dyDescent="0.2">
      <c r="A136" s="218"/>
    </row>
    <row r="137" spans="1:1" ht="12.75" x14ac:dyDescent="0.2">
      <c r="A137" s="218"/>
    </row>
    <row r="138" spans="1:1" ht="12.75" x14ac:dyDescent="0.2">
      <c r="A138" s="218"/>
    </row>
    <row r="139" spans="1:1" ht="12.75" x14ac:dyDescent="0.2">
      <c r="A139" s="218"/>
    </row>
    <row r="140" spans="1:1" ht="12.75" x14ac:dyDescent="0.2">
      <c r="A140" s="218"/>
    </row>
    <row r="141" spans="1:1" ht="12.75" x14ac:dyDescent="0.2">
      <c r="A141" s="218"/>
    </row>
    <row r="142" spans="1:1" ht="12.75" x14ac:dyDescent="0.2">
      <c r="A142" s="218"/>
    </row>
    <row r="143" spans="1:1" ht="12.75" x14ac:dyDescent="0.2">
      <c r="A143" s="218"/>
    </row>
    <row r="144" spans="1:1" ht="12.75" x14ac:dyDescent="0.2">
      <c r="A144" s="218"/>
    </row>
    <row r="145" spans="1:1" ht="12.75" x14ac:dyDescent="0.2">
      <c r="A145" s="218"/>
    </row>
    <row r="146" spans="1:1" ht="12.75" x14ac:dyDescent="0.2">
      <c r="A146" s="218"/>
    </row>
    <row r="147" spans="1:1" ht="12.75" x14ac:dyDescent="0.2">
      <c r="A147" s="218"/>
    </row>
    <row r="148" spans="1:1" ht="12.75" x14ac:dyDescent="0.2">
      <c r="A148" s="218"/>
    </row>
    <row r="149" spans="1:1" ht="12.75" x14ac:dyDescent="0.2">
      <c r="A149" s="218"/>
    </row>
    <row r="150" spans="1:1" ht="12.75" x14ac:dyDescent="0.2">
      <c r="A150" s="218"/>
    </row>
    <row r="151" spans="1:1" ht="12.75" x14ac:dyDescent="0.2">
      <c r="A151" s="218"/>
    </row>
    <row r="152" spans="1:1" ht="12.75" x14ac:dyDescent="0.2">
      <c r="A152" s="218"/>
    </row>
    <row r="153" spans="1:1" ht="12.75" x14ac:dyDescent="0.2">
      <c r="A153" s="218"/>
    </row>
    <row r="154" spans="1:1" ht="12.75" x14ac:dyDescent="0.2">
      <c r="A154" s="218"/>
    </row>
    <row r="155" spans="1:1" ht="12.75" x14ac:dyDescent="0.2">
      <c r="A155" s="218"/>
    </row>
    <row r="156" spans="1:1" ht="12.75" x14ac:dyDescent="0.2">
      <c r="A156" s="218"/>
    </row>
    <row r="157" spans="1:1" ht="12.75" x14ac:dyDescent="0.2">
      <c r="A157" s="218"/>
    </row>
    <row r="158" spans="1:1" ht="12.75" x14ac:dyDescent="0.2">
      <c r="A158" s="218"/>
    </row>
    <row r="159" spans="1:1" ht="12.75" x14ac:dyDescent="0.2">
      <c r="A159" s="218"/>
    </row>
    <row r="160" spans="1:1" ht="12.75" x14ac:dyDescent="0.2">
      <c r="A160" s="218"/>
    </row>
    <row r="161" spans="1:1" ht="12.75" x14ac:dyDescent="0.2">
      <c r="A161" s="218"/>
    </row>
    <row r="162" spans="1:1" ht="12.75" x14ac:dyDescent="0.2">
      <c r="A162" s="218"/>
    </row>
    <row r="163" spans="1:1" ht="12.75" x14ac:dyDescent="0.2">
      <c r="A163" s="218"/>
    </row>
    <row r="164" spans="1:1" ht="12.75" x14ac:dyDescent="0.2">
      <c r="A164" s="218"/>
    </row>
    <row r="165" spans="1:1" ht="12.75" x14ac:dyDescent="0.2">
      <c r="A165" s="218"/>
    </row>
    <row r="166" spans="1:1" ht="12.75" x14ac:dyDescent="0.2">
      <c r="A166" s="218"/>
    </row>
    <row r="167" spans="1:1" ht="12.75" x14ac:dyDescent="0.2">
      <c r="A167" s="218"/>
    </row>
    <row r="168" spans="1:1" ht="12.75" x14ac:dyDescent="0.2">
      <c r="A168" s="218"/>
    </row>
    <row r="169" spans="1:1" ht="12.75" x14ac:dyDescent="0.2">
      <c r="A169" s="218"/>
    </row>
    <row r="170" spans="1:1" ht="12.75" x14ac:dyDescent="0.2">
      <c r="A170" s="218"/>
    </row>
    <row r="171" spans="1:1" ht="12.75" x14ac:dyDescent="0.2">
      <c r="A171" s="218"/>
    </row>
    <row r="172" spans="1:1" ht="12.75" x14ac:dyDescent="0.2">
      <c r="A172" s="218"/>
    </row>
    <row r="173" spans="1:1" ht="12.75" x14ac:dyDescent="0.2">
      <c r="A173" s="218"/>
    </row>
    <row r="174" spans="1:1" ht="12.75" x14ac:dyDescent="0.2">
      <c r="A174" s="218"/>
    </row>
    <row r="175" spans="1:1" ht="12.75" x14ac:dyDescent="0.2">
      <c r="A175" s="218"/>
    </row>
    <row r="176" spans="1:1" ht="12.75" x14ac:dyDescent="0.2">
      <c r="A176" s="218"/>
    </row>
    <row r="177" spans="1:1" ht="12.75" x14ac:dyDescent="0.2">
      <c r="A177" s="218"/>
    </row>
    <row r="178" spans="1:1" ht="12.75" x14ac:dyDescent="0.2">
      <c r="A178" s="218"/>
    </row>
    <row r="179" spans="1:1" ht="12.75" x14ac:dyDescent="0.2">
      <c r="A179" s="218"/>
    </row>
    <row r="180" spans="1:1" ht="12.75" x14ac:dyDescent="0.2">
      <c r="A180" s="218"/>
    </row>
    <row r="181" spans="1:1" ht="12.75" x14ac:dyDescent="0.2">
      <c r="A181" s="218"/>
    </row>
    <row r="182" spans="1:1" ht="12.75" x14ac:dyDescent="0.2">
      <c r="A182" s="218"/>
    </row>
    <row r="183" spans="1:1" ht="12.75" x14ac:dyDescent="0.2">
      <c r="A183" s="218"/>
    </row>
    <row r="184" spans="1:1" ht="12.75" x14ac:dyDescent="0.2">
      <c r="A184" s="218"/>
    </row>
    <row r="185" spans="1:1" ht="12.75" x14ac:dyDescent="0.2">
      <c r="A185" s="218"/>
    </row>
    <row r="186" spans="1:1" ht="12.75" x14ac:dyDescent="0.2">
      <c r="A186" s="218"/>
    </row>
    <row r="187" spans="1:1" ht="12.75" x14ac:dyDescent="0.2">
      <c r="A187" s="218"/>
    </row>
    <row r="188" spans="1:1" ht="12.75" x14ac:dyDescent="0.2">
      <c r="A188" s="218"/>
    </row>
    <row r="189" spans="1:1" ht="12.75" x14ac:dyDescent="0.2">
      <c r="A189" s="218"/>
    </row>
    <row r="190" spans="1:1" ht="12.75" x14ac:dyDescent="0.2">
      <c r="A190" s="218"/>
    </row>
    <row r="191" spans="1:1" ht="12.75" x14ac:dyDescent="0.2">
      <c r="A191" s="218"/>
    </row>
    <row r="192" spans="1:1" ht="12.75" x14ac:dyDescent="0.2">
      <c r="A192" s="218"/>
    </row>
    <row r="193" spans="1:1" ht="12.75" x14ac:dyDescent="0.2">
      <c r="A193" s="218"/>
    </row>
    <row r="194" spans="1:1" ht="12.75" x14ac:dyDescent="0.2">
      <c r="A194" s="218"/>
    </row>
    <row r="195" spans="1:1" ht="12.75" x14ac:dyDescent="0.2">
      <c r="A195" s="218"/>
    </row>
    <row r="196" spans="1:1" ht="12.75" x14ac:dyDescent="0.2">
      <c r="A196" s="218"/>
    </row>
    <row r="197" spans="1:1" ht="12.75" x14ac:dyDescent="0.2">
      <c r="A197" s="218"/>
    </row>
    <row r="198" spans="1:1" ht="12.75" x14ac:dyDescent="0.2">
      <c r="A198" s="218"/>
    </row>
    <row r="199" spans="1:1" ht="12.75" x14ac:dyDescent="0.2">
      <c r="A199" s="218"/>
    </row>
    <row r="200" spans="1:1" ht="12.75" x14ac:dyDescent="0.2">
      <c r="A200" s="218"/>
    </row>
    <row r="201" spans="1:1" ht="12.75" x14ac:dyDescent="0.2">
      <c r="A201" s="218"/>
    </row>
    <row r="202" spans="1:1" ht="12.75" x14ac:dyDescent="0.2">
      <c r="A202" s="218"/>
    </row>
    <row r="203" spans="1:1" ht="12.75" x14ac:dyDescent="0.2">
      <c r="A203" s="218"/>
    </row>
    <row r="204" spans="1:1" ht="12.75" x14ac:dyDescent="0.2">
      <c r="A204" s="218"/>
    </row>
    <row r="205" spans="1:1" ht="12.75" x14ac:dyDescent="0.2">
      <c r="A205" s="218"/>
    </row>
    <row r="206" spans="1:1" ht="12.75" x14ac:dyDescent="0.2">
      <c r="A206" s="218"/>
    </row>
    <row r="207" spans="1:1" ht="12.75" x14ac:dyDescent="0.2">
      <c r="A207" s="218"/>
    </row>
    <row r="208" spans="1:1" ht="12.75" x14ac:dyDescent="0.2">
      <c r="A208" s="218"/>
    </row>
    <row r="209" spans="1:1" ht="12.75" x14ac:dyDescent="0.2">
      <c r="A209" s="218"/>
    </row>
    <row r="210" spans="1:1" ht="12.75" x14ac:dyDescent="0.2">
      <c r="A210" s="218"/>
    </row>
    <row r="211" spans="1:1" ht="12.75" x14ac:dyDescent="0.2">
      <c r="A211" s="218"/>
    </row>
    <row r="212" spans="1:1" ht="12.75" x14ac:dyDescent="0.2">
      <c r="A212" s="218"/>
    </row>
    <row r="213" spans="1:1" ht="12.75" x14ac:dyDescent="0.2">
      <c r="A213" s="218"/>
    </row>
    <row r="214" spans="1:1" ht="12.75" x14ac:dyDescent="0.2">
      <c r="A214" s="218"/>
    </row>
    <row r="215" spans="1:1" ht="12.75" x14ac:dyDescent="0.2">
      <c r="A215" s="218"/>
    </row>
    <row r="216" spans="1:1" ht="12.75" x14ac:dyDescent="0.2">
      <c r="A216" s="218"/>
    </row>
    <row r="217" spans="1:1" ht="12.75" x14ac:dyDescent="0.2">
      <c r="A217" s="218"/>
    </row>
    <row r="218" spans="1:1" ht="12.75" x14ac:dyDescent="0.2">
      <c r="A218" s="218"/>
    </row>
    <row r="219" spans="1:1" ht="12.75" x14ac:dyDescent="0.2">
      <c r="A219" s="218"/>
    </row>
    <row r="220" spans="1:1" ht="12.75" x14ac:dyDescent="0.2">
      <c r="A220" s="218"/>
    </row>
    <row r="221" spans="1:1" ht="12.75" x14ac:dyDescent="0.2">
      <c r="A221" s="218"/>
    </row>
    <row r="222" spans="1:1" ht="12.75" x14ac:dyDescent="0.2">
      <c r="A222" s="218"/>
    </row>
    <row r="223" spans="1:1" ht="12.75" x14ac:dyDescent="0.2">
      <c r="A223" s="218"/>
    </row>
    <row r="224" spans="1:1" ht="12.75" x14ac:dyDescent="0.2">
      <c r="A224" s="218"/>
    </row>
    <row r="225" spans="1:1" ht="12.75" x14ac:dyDescent="0.2">
      <c r="A225" s="218"/>
    </row>
    <row r="226" spans="1:1" ht="12.75" x14ac:dyDescent="0.2">
      <c r="A226" s="218"/>
    </row>
    <row r="227" spans="1:1" ht="12.75" x14ac:dyDescent="0.2">
      <c r="A227" s="218"/>
    </row>
    <row r="228" spans="1:1" ht="12.75" x14ac:dyDescent="0.2">
      <c r="A228" s="218"/>
    </row>
    <row r="229" spans="1:1" ht="12.75" x14ac:dyDescent="0.2">
      <c r="A229" s="218"/>
    </row>
    <row r="230" spans="1:1" ht="12.75" x14ac:dyDescent="0.2">
      <c r="A230" s="218"/>
    </row>
    <row r="231" spans="1:1" ht="12.75" x14ac:dyDescent="0.2">
      <c r="A231" s="218"/>
    </row>
    <row r="232" spans="1:1" ht="12.75" x14ac:dyDescent="0.2">
      <c r="A232" s="218"/>
    </row>
    <row r="233" spans="1:1" ht="12.75" x14ac:dyDescent="0.2">
      <c r="A233" s="218"/>
    </row>
    <row r="234" spans="1:1" ht="12.75" x14ac:dyDescent="0.2">
      <c r="A234" s="218"/>
    </row>
    <row r="235" spans="1:1" ht="12.75" x14ac:dyDescent="0.2">
      <c r="A235" s="218"/>
    </row>
    <row r="236" spans="1:1" ht="12.75" x14ac:dyDescent="0.2">
      <c r="A236" s="218"/>
    </row>
    <row r="237" spans="1:1" ht="12.75" x14ac:dyDescent="0.2">
      <c r="A237" s="218"/>
    </row>
    <row r="238" spans="1:1" ht="12.75" x14ac:dyDescent="0.2">
      <c r="A238" s="218"/>
    </row>
    <row r="239" spans="1:1" ht="12.75" x14ac:dyDescent="0.2">
      <c r="A239" s="218"/>
    </row>
    <row r="240" spans="1:1" ht="12.75" x14ac:dyDescent="0.2">
      <c r="A240" s="218"/>
    </row>
    <row r="241" spans="1:1" ht="12.75" x14ac:dyDescent="0.2">
      <c r="A241" s="218"/>
    </row>
    <row r="242" spans="1:1" ht="12.75" x14ac:dyDescent="0.2">
      <c r="A242" s="218"/>
    </row>
    <row r="243" spans="1:1" ht="12.75" x14ac:dyDescent="0.2">
      <c r="A243" s="218"/>
    </row>
    <row r="244" spans="1:1" ht="12.75" x14ac:dyDescent="0.2">
      <c r="A244" s="218"/>
    </row>
    <row r="245" spans="1:1" ht="12.75" x14ac:dyDescent="0.2">
      <c r="A245" s="218"/>
    </row>
    <row r="246" spans="1:1" ht="12.75" x14ac:dyDescent="0.2">
      <c r="A246" s="218"/>
    </row>
    <row r="247" spans="1:1" ht="12.75" x14ac:dyDescent="0.2">
      <c r="A247" s="218"/>
    </row>
    <row r="248" spans="1:1" ht="12.75" x14ac:dyDescent="0.2">
      <c r="A248" s="218"/>
    </row>
    <row r="249" spans="1:1" ht="12.75" x14ac:dyDescent="0.2">
      <c r="A249" s="218"/>
    </row>
    <row r="250" spans="1:1" ht="12.75" x14ac:dyDescent="0.2">
      <c r="A250" s="218"/>
    </row>
    <row r="251" spans="1:1" ht="12.75" x14ac:dyDescent="0.2">
      <c r="A251" s="218"/>
    </row>
    <row r="252" spans="1:1" ht="12.75" x14ac:dyDescent="0.2">
      <c r="A252" s="218"/>
    </row>
    <row r="253" spans="1:1" ht="12.75" x14ac:dyDescent="0.2">
      <c r="A253" s="218"/>
    </row>
    <row r="254" spans="1:1" ht="12.75" x14ac:dyDescent="0.2">
      <c r="A254" s="218"/>
    </row>
    <row r="255" spans="1:1" ht="12.75" x14ac:dyDescent="0.2">
      <c r="A255" s="218"/>
    </row>
    <row r="256" spans="1:1" ht="12.75" x14ac:dyDescent="0.2">
      <c r="A256" s="218"/>
    </row>
    <row r="257" spans="1:1" ht="12.75" x14ac:dyDescent="0.2">
      <c r="A257" s="218"/>
    </row>
    <row r="258" spans="1:1" ht="12.75" x14ac:dyDescent="0.2">
      <c r="A258" s="218"/>
    </row>
    <row r="259" spans="1:1" ht="12.75" x14ac:dyDescent="0.2">
      <c r="A259" s="218"/>
    </row>
    <row r="260" spans="1:1" ht="12.75" x14ac:dyDescent="0.2">
      <c r="A260" s="218"/>
    </row>
    <row r="261" spans="1:1" ht="12.75" x14ac:dyDescent="0.2">
      <c r="A261" s="218"/>
    </row>
    <row r="262" spans="1:1" ht="12.75" x14ac:dyDescent="0.2">
      <c r="A262" s="218"/>
    </row>
    <row r="263" spans="1:1" ht="12.75" x14ac:dyDescent="0.2">
      <c r="A263" s="218"/>
    </row>
    <row r="264" spans="1:1" ht="12.75" x14ac:dyDescent="0.2">
      <c r="A264" s="218"/>
    </row>
    <row r="265" spans="1:1" ht="12.75" x14ac:dyDescent="0.2">
      <c r="A265" s="218"/>
    </row>
    <row r="266" spans="1:1" ht="12.75" x14ac:dyDescent="0.2">
      <c r="A266" s="218"/>
    </row>
    <row r="267" spans="1:1" ht="12.75" x14ac:dyDescent="0.2">
      <c r="A267" s="218"/>
    </row>
    <row r="268" spans="1:1" ht="12.75" x14ac:dyDescent="0.2">
      <c r="A268" s="218"/>
    </row>
    <row r="269" spans="1:1" ht="12.75" x14ac:dyDescent="0.2">
      <c r="A269" s="218"/>
    </row>
    <row r="270" spans="1:1" ht="12.75" x14ac:dyDescent="0.2">
      <c r="A270" s="218"/>
    </row>
    <row r="271" spans="1:1" ht="12.75" x14ac:dyDescent="0.2">
      <c r="A271" s="218"/>
    </row>
    <row r="272" spans="1:1" ht="12.75" x14ac:dyDescent="0.2">
      <c r="A272" s="218"/>
    </row>
    <row r="273" spans="1:1" ht="12.75" x14ac:dyDescent="0.2">
      <c r="A273" s="218"/>
    </row>
    <row r="274" spans="1:1" ht="12.75" x14ac:dyDescent="0.2">
      <c r="A274" s="218"/>
    </row>
    <row r="275" spans="1:1" ht="12.75" x14ac:dyDescent="0.2">
      <c r="A275" s="218"/>
    </row>
    <row r="276" spans="1:1" ht="12.75" x14ac:dyDescent="0.2">
      <c r="A276" s="218"/>
    </row>
    <row r="277" spans="1:1" ht="12.75" x14ac:dyDescent="0.2">
      <c r="A277" s="218"/>
    </row>
    <row r="278" spans="1:1" ht="12.75" x14ac:dyDescent="0.2">
      <c r="A278" s="218"/>
    </row>
    <row r="279" spans="1:1" ht="12.75" x14ac:dyDescent="0.2">
      <c r="A279" s="218"/>
    </row>
    <row r="280" spans="1:1" ht="12.75" x14ac:dyDescent="0.2">
      <c r="A280" s="218"/>
    </row>
    <row r="281" spans="1:1" ht="12.75" x14ac:dyDescent="0.2">
      <c r="A281" s="218"/>
    </row>
    <row r="282" spans="1:1" ht="12.75" x14ac:dyDescent="0.2">
      <c r="A282" s="218"/>
    </row>
    <row r="283" spans="1:1" ht="12.75" x14ac:dyDescent="0.2">
      <c r="A283" s="218"/>
    </row>
    <row r="284" spans="1:1" ht="12.75" x14ac:dyDescent="0.2">
      <c r="A284" s="218"/>
    </row>
    <row r="285" spans="1:1" ht="12.75" x14ac:dyDescent="0.2">
      <c r="A285" s="218"/>
    </row>
    <row r="286" spans="1:1" ht="12.75" x14ac:dyDescent="0.2">
      <c r="A286" s="218"/>
    </row>
    <row r="287" spans="1:1" ht="12.75" x14ac:dyDescent="0.2">
      <c r="A287" s="218"/>
    </row>
    <row r="288" spans="1:1" ht="12.75" x14ac:dyDescent="0.2">
      <c r="A288" s="218"/>
    </row>
    <row r="289" spans="1:1" ht="12.75" x14ac:dyDescent="0.2">
      <c r="A289" s="218"/>
    </row>
    <row r="290" spans="1:1" ht="12.75" x14ac:dyDescent="0.2">
      <c r="A290" s="218"/>
    </row>
    <row r="291" spans="1:1" ht="12.75" x14ac:dyDescent="0.2">
      <c r="A291" s="218"/>
    </row>
    <row r="292" spans="1:1" ht="12.75" x14ac:dyDescent="0.2">
      <c r="A292" s="218"/>
    </row>
    <row r="293" spans="1:1" ht="12.75" x14ac:dyDescent="0.2">
      <c r="A293" s="218"/>
    </row>
    <row r="294" spans="1:1" ht="12.75" x14ac:dyDescent="0.2">
      <c r="A294" s="218"/>
    </row>
    <row r="295" spans="1:1" ht="12.75" x14ac:dyDescent="0.2">
      <c r="A295" s="218"/>
    </row>
    <row r="296" spans="1:1" ht="12.75" x14ac:dyDescent="0.2">
      <c r="A296" s="218"/>
    </row>
    <row r="297" spans="1:1" ht="12.75" x14ac:dyDescent="0.2">
      <c r="A297" s="218"/>
    </row>
    <row r="298" spans="1:1" ht="12.75" x14ac:dyDescent="0.2">
      <c r="A298" s="218"/>
    </row>
    <row r="299" spans="1:1" ht="12.75" x14ac:dyDescent="0.2">
      <c r="A299" s="218"/>
    </row>
    <row r="300" spans="1:1" ht="12.75" x14ac:dyDescent="0.2">
      <c r="A300" s="218"/>
    </row>
    <row r="301" spans="1:1" ht="12.75" x14ac:dyDescent="0.2">
      <c r="A301" s="218"/>
    </row>
    <row r="302" spans="1:1" ht="12.75" x14ac:dyDescent="0.2">
      <c r="A302" s="218"/>
    </row>
    <row r="303" spans="1:1" ht="12.75" x14ac:dyDescent="0.2">
      <c r="A303" s="218"/>
    </row>
    <row r="304" spans="1:1" ht="12.75" x14ac:dyDescent="0.2">
      <c r="A304" s="218"/>
    </row>
    <row r="305" spans="1:1" ht="12.75" x14ac:dyDescent="0.2">
      <c r="A305" s="218"/>
    </row>
    <row r="306" spans="1:1" ht="12.75" x14ac:dyDescent="0.2">
      <c r="A306" s="218"/>
    </row>
    <row r="307" spans="1:1" ht="12.75" x14ac:dyDescent="0.2">
      <c r="A307" s="218"/>
    </row>
    <row r="308" spans="1:1" ht="12.75" x14ac:dyDescent="0.2">
      <c r="A308" s="218"/>
    </row>
    <row r="309" spans="1:1" ht="12.75" x14ac:dyDescent="0.2">
      <c r="A309" s="218"/>
    </row>
    <row r="310" spans="1:1" ht="12.75" x14ac:dyDescent="0.2">
      <c r="A310" s="218"/>
    </row>
    <row r="311" spans="1:1" ht="12.75" x14ac:dyDescent="0.2">
      <c r="A311" s="218"/>
    </row>
  </sheetData>
  <sheetProtection formatColumns="0" formatRows="0"/>
  <mergeCells count="55">
    <mergeCell ref="M9:DL9"/>
    <mergeCell ref="DK10:DL10"/>
    <mergeCell ref="DK11:DL11"/>
    <mergeCell ref="M10:N11"/>
    <mergeCell ref="W10:X11"/>
    <mergeCell ref="Y10:Z11"/>
    <mergeCell ref="AA10:AB11"/>
    <mergeCell ref="AC10:AD11"/>
    <mergeCell ref="AE10:AF11"/>
    <mergeCell ref="AG10:AH11"/>
    <mergeCell ref="AI10:AJ11"/>
    <mergeCell ref="AK10:AL11"/>
    <mergeCell ref="AM10:AN11"/>
    <mergeCell ref="AO10:AP11"/>
    <mergeCell ref="AQ10:AR11"/>
    <mergeCell ref="AS10:AT11"/>
    <mergeCell ref="AU10:AV11"/>
    <mergeCell ref="AW10:AX11"/>
    <mergeCell ref="AY10:AZ11"/>
    <mergeCell ref="BA10:BB11"/>
    <mergeCell ref="BC10:BD11"/>
    <mergeCell ref="BE10:BF11"/>
    <mergeCell ref="BG10:BH11"/>
    <mergeCell ref="BI10:BJ11"/>
    <mergeCell ref="BK10:BL11"/>
    <mergeCell ref="BM10:BN11"/>
    <mergeCell ref="BO10:BP11"/>
    <mergeCell ref="BQ10:BR11"/>
    <mergeCell ref="BS10:BT11"/>
    <mergeCell ref="BU10:BV11"/>
    <mergeCell ref="BW10:BX11"/>
    <mergeCell ref="BY10:BZ11"/>
    <mergeCell ref="CA10:CB11"/>
    <mergeCell ref="CC10:CD11"/>
    <mergeCell ref="CE10:CF11"/>
    <mergeCell ref="CG10:CH11"/>
    <mergeCell ref="CI10:CJ11"/>
    <mergeCell ref="CK10:CL11"/>
    <mergeCell ref="CM10:CN11"/>
    <mergeCell ref="CO10:CP11"/>
    <mergeCell ref="CQ10:CR11"/>
    <mergeCell ref="DE10:DF11"/>
    <mergeCell ref="DG10:DH11"/>
    <mergeCell ref="DI10:DJ11"/>
    <mergeCell ref="DC10:DD11"/>
    <mergeCell ref="CS10:CT11"/>
    <mergeCell ref="CU10:CV11"/>
    <mergeCell ref="CW10:CX11"/>
    <mergeCell ref="CY10:CZ11"/>
    <mergeCell ref="DA10:DB11"/>
    <mergeCell ref="M41:N43"/>
    <mergeCell ref="O10:P11"/>
    <mergeCell ref="Q10:R11"/>
    <mergeCell ref="S10:T11"/>
    <mergeCell ref="U10:V11"/>
  </mergeCells>
  <phoneticPr fontId="0" type="noConversion"/>
  <dataValidations count="1">
    <dataValidation type="list" allowBlank="1" showInputMessage="1" showErrorMessage="1" sqref="E14:E26">
      <formula1>$EI$2:$EI$4</formula1>
    </dataValidation>
  </dataValidations>
  <printOptions horizontalCentered="1"/>
  <pageMargins left="0" right="0" top="0.5" bottom="0.5" header="0.5" footer="0.5"/>
  <pageSetup scale="37" orientation="landscape" r:id="rId1"/>
  <headerFooter alignWithMargins="0">
    <oddFooter>&amp;R&amp;A\&amp;F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B86"/>
  <sheetViews>
    <sheetView topLeftCell="A28" workbookViewId="0">
      <selection activeCell="O19" sqref="O19"/>
    </sheetView>
  </sheetViews>
  <sheetFormatPr defaultColWidth="8.85546875" defaultRowHeight="11.25" x14ac:dyDescent="0.2"/>
  <cols>
    <col min="1" max="1" width="3.7109375" style="41" customWidth="1"/>
    <col min="2" max="2" width="33.5703125" style="41" customWidth="1"/>
    <col min="3" max="3" width="14.42578125" style="41" bestFit="1" customWidth="1"/>
    <col min="4" max="4" width="1.7109375" style="41" customWidth="1"/>
    <col min="5" max="5" width="8.85546875" style="41" customWidth="1"/>
    <col min="6" max="6" width="11.42578125" style="41" customWidth="1"/>
    <col min="7" max="7" width="8.85546875" style="41" customWidth="1"/>
    <col min="8" max="8" width="11.42578125" style="41" customWidth="1"/>
    <col min="9" max="9" width="8.85546875" style="41" customWidth="1"/>
    <col min="10" max="10" width="11.42578125" style="41" customWidth="1"/>
    <col min="11" max="11" width="8.85546875" style="41" customWidth="1"/>
    <col min="12" max="12" width="11.42578125" style="41" customWidth="1"/>
    <col min="13" max="13" width="8.85546875" style="41" customWidth="1"/>
    <col min="14" max="14" width="11.42578125" style="41" customWidth="1"/>
    <col min="15" max="15" width="8.85546875" style="41" customWidth="1"/>
    <col min="16" max="16" width="11.42578125" style="41" customWidth="1"/>
    <col min="17" max="17" width="8.85546875" style="41" customWidth="1"/>
    <col min="18" max="18" width="11.42578125" style="41" customWidth="1"/>
    <col min="19" max="19" width="8.85546875" style="41" customWidth="1"/>
    <col min="20" max="20" width="11.42578125" style="41" customWidth="1"/>
    <col min="21" max="21" width="8.85546875" style="41" customWidth="1"/>
    <col min="22" max="22" width="11.42578125" style="41" customWidth="1"/>
    <col min="23" max="23" width="8.85546875" style="41" customWidth="1"/>
    <col min="24" max="24" width="11.42578125" style="41" customWidth="1"/>
    <col min="25" max="25" width="8.85546875" style="41" hidden="1" customWidth="1"/>
    <col min="26" max="26" width="11.42578125" style="41" hidden="1" customWidth="1"/>
    <col min="27" max="27" width="8.85546875" style="41" hidden="1" customWidth="1"/>
    <col min="28" max="28" width="11.42578125" style="41" hidden="1" customWidth="1"/>
    <col min="29" max="29" width="8.85546875" style="41" hidden="1" customWidth="1"/>
    <col min="30" max="30" width="11.42578125" style="41" hidden="1" customWidth="1"/>
    <col min="31" max="31" width="8.85546875" style="41" hidden="1" customWidth="1"/>
    <col min="32" max="32" width="11.42578125" style="41" hidden="1" customWidth="1"/>
    <col min="33" max="33" width="8.85546875" style="41" hidden="1" customWidth="1"/>
    <col min="34" max="34" width="11.42578125" style="41" hidden="1" customWidth="1"/>
    <col min="35" max="35" width="8.85546875" style="41" hidden="1" customWidth="1"/>
    <col min="36" max="36" width="11.42578125" style="41" hidden="1" customWidth="1"/>
    <col min="37" max="37" width="8.85546875" style="41" hidden="1" customWidth="1"/>
    <col min="38" max="38" width="11.42578125" style="41" hidden="1" customWidth="1"/>
    <col min="39" max="39" width="8.85546875" style="41" hidden="1" customWidth="1"/>
    <col min="40" max="40" width="11.42578125" style="41" hidden="1" customWidth="1"/>
    <col min="41" max="41" width="8.85546875" style="41" hidden="1" customWidth="1"/>
    <col min="42" max="42" width="11.42578125" style="41" hidden="1" customWidth="1"/>
    <col min="43" max="43" width="8.85546875" style="41" hidden="1" customWidth="1"/>
    <col min="44" max="44" width="11.42578125" style="41" hidden="1" customWidth="1"/>
    <col min="45" max="45" width="8.85546875" style="41" hidden="1" customWidth="1"/>
    <col min="46" max="46" width="11.42578125" style="41" hidden="1" customWidth="1"/>
    <col min="47" max="47" width="8.85546875" style="41" hidden="1" customWidth="1"/>
    <col min="48" max="48" width="11.42578125" style="41" hidden="1" customWidth="1"/>
    <col min="49" max="49" width="8.85546875" style="41" hidden="1" customWidth="1"/>
    <col min="50" max="50" width="11.42578125" style="41" hidden="1" customWidth="1"/>
    <col min="51" max="51" width="8.85546875" style="41" hidden="1" customWidth="1"/>
    <col min="52" max="52" width="11.42578125" style="41" hidden="1" customWidth="1"/>
    <col min="53" max="53" width="8.85546875" style="41" hidden="1" customWidth="1"/>
    <col min="54" max="54" width="11.42578125" style="41" hidden="1" customWidth="1"/>
    <col min="55" max="55" width="8.85546875" style="41" hidden="1" customWidth="1"/>
    <col min="56" max="56" width="11.42578125" style="41" hidden="1" customWidth="1"/>
    <col min="57" max="57" width="8.85546875" style="41" hidden="1" customWidth="1"/>
    <col min="58" max="58" width="11.42578125" style="41" hidden="1" customWidth="1"/>
    <col min="59" max="59" width="8.85546875" style="41" hidden="1" customWidth="1"/>
    <col min="60" max="60" width="11.42578125" style="41" hidden="1" customWidth="1"/>
    <col min="61" max="61" width="8.85546875" style="41" hidden="1" customWidth="1"/>
    <col min="62" max="62" width="11.42578125" style="41" hidden="1" customWidth="1"/>
    <col min="63" max="63" width="8.85546875" style="41" hidden="1" customWidth="1"/>
    <col min="64" max="64" width="11.42578125" style="41" hidden="1" customWidth="1"/>
    <col min="65" max="65" width="8.85546875" style="41" hidden="1" customWidth="1"/>
    <col min="66" max="66" width="11.42578125" style="41" hidden="1" customWidth="1"/>
    <col min="67" max="67" width="8.85546875" style="41" hidden="1" customWidth="1"/>
    <col min="68" max="68" width="11.42578125" style="41" hidden="1" customWidth="1"/>
    <col min="69" max="69" width="8.85546875" style="41" hidden="1" customWidth="1"/>
    <col min="70" max="70" width="11.42578125" style="41" hidden="1" customWidth="1"/>
    <col min="71" max="71" width="8.85546875" style="41" hidden="1" customWidth="1"/>
    <col min="72" max="72" width="11.42578125" style="41" hidden="1" customWidth="1"/>
    <col min="73" max="73" width="8.85546875" style="41" hidden="1" customWidth="1"/>
    <col min="74" max="74" width="11.42578125" style="41" hidden="1" customWidth="1"/>
    <col min="75" max="75" width="8.85546875" style="41" hidden="1" customWidth="1"/>
    <col min="76" max="76" width="11.42578125" style="41" hidden="1" customWidth="1"/>
    <col min="77" max="77" width="8.85546875" style="41" hidden="1" customWidth="1"/>
    <col min="78" max="78" width="11.42578125" style="41" hidden="1" customWidth="1"/>
    <col min="79" max="79" width="8.85546875" style="41" hidden="1" customWidth="1"/>
    <col min="80" max="80" width="11.42578125" style="41" hidden="1" customWidth="1"/>
    <col min="81" max="81" width="8.85546875" style="41" hidden="1" customWidth="1"/>
    <col min="82" max="82" width="11.42578125" style="41" hidden="1" customWidth="1"/>
    <col min="83" max="83" width="8.85546875" style="41" hidden="1" customWidth="1"/>
    <col min="84" max="84" width="11.42578125" style="41" hidden="1" customWidth="1"/>
    <col min="85" max="85" width="8.85546875" style="41" hidden="1" customWidth="1"/>
    <col min="86" max="86" width="11.42578125" style="41" hidden="1" customWidth="1"/>
    <col min="87" max="87" width="8.85546875" style="41" hidden="1" customWidth="1"/>
    <col min="88" max="88" width="11.42578125" style="41" hidden="1" customWidth="1"/>
    <col min="89" max="89" width="8.85546875" style="41" hidden="1" customWidth="1"/>
    <col min="90" max="90" width="11.42578125" style="41" hidden="1" customWidth="1"/>
    <col min="91" max="91" width="8.85546875" style="41" hidden="1" customWidth="1"/>
    <col min="92" max="92" width="11.42578125" style="41" hidden="1" customWidth="1"/>
    <col min="93" max="93" width="8.85546875" style="41" hidden="1" customWidth="1"/>
    <col min="94" max="94" width="11.42578125" style="41" hidden="1" customWidth="1"/>
    <col min="95" max="95" width="8.85546875" style="41" hidden="1" customWidth="1"/>
    <col min="96" max="96" width="11.42578125" style="41" hidden="1" customWidth="1"/>
    <col min="97" max="97" width="8.85546875" style="41" hidden="1" customWidth="1"/>
    <col min="98" max="98" width="11.42578125" style="41" hidden="1" customWidth="1"/>
    <col min="99" max="99" width="8.85546875" style="41" hidden="1" customWidth="1"/>
    <col min="100" max="100" width="11.42578125" style="41" hidden="1" customWidth="1"/>
    <col min="101" max="101" width="8.85546875" style="41" hidden="1" customWidth="1"/>
    <col min="102" max="102" width="11.42578125" style="41" hidden="1" customWidth="1"/>
    <col min="103" max="103" width="8.85546875" style="41" hidden="1" customWidth="1"/>
    <col min="104" max="104" width="11.42578125" style="41" hidden="1" customWidth="1"/>
    <col min="105" max="105" width="8.85546875" style="41" customWidth="1"/>
    <col min="106" max="106" width="12" style="41" bestFit="1" customWidth="1"/>
    <col min="107" max="16384" width="8.85546875" style="41"/>
  </cols>
  <sheetData>
    <row r="1" spans="1:106" ht="12" customHeight="1" x14ac:dyDescent="0.2">
      <c r="A1" s="35" t="str">
        <f>'Description of Services'!A1</f>
        <v>Texas Tech University - Rate Calculation Worksheet</v>
      </c>
      <c r="B1" s="36"/>
      <c r="G1" s="66" t="str">
        <f>'Description of Services'!E1</f>
        <v>Applicable for Fiscal Year:</v>
      </c>
      <c r="H1" s="456">
        <f>'Description of Services'!F1</f>
        <v>2017</v>
      </c>
    </row>
    <row r="2" spans="1:106" ht="12" customHeight="1" x14ac:dyDescent="0.2">
      <c r="A2" s="35" t="s">
        <v>13</v>
      </c>
      <c r="B2" s="36"/>
    </row>
    <row r="3" spans="1:106" ht="12" customHeight="1" x14ac:dyDescent="0.2">
      <c r="A3" s="35"/>
      <c r="B3" s="36"/>
    </row>
    <row r="4" spans="1:106" ht="12" customHeight="1" x14ac:dyDescent="0.2">
      <c r="A4" s="35" t="str">
        <f>'Description of Services'!A4</f>
        <v xml:space="preserve">Name of Service Center: </v>
      </c>
      <c r="B4" s="36"/>
      <c r="C4" s="454">
        <f>'Description of Services'!B4</f>
        <v>0</v>
      </c>
      <c r="D4" s="110"/>
      <c r="E4" s="110"/>
      <c r="F4" s="110"/>
    </row>
    <row r="5" spans="1:106" ht="12" customHeight="1" x14ac:dyDescent="0.2">
      <c r="A5" s="35" t="str">
        <f>'Description of Services'!A5</f>
        <v>FUND Number</v>
      </c>
      <c r="B5" s="36"/>
      <c r="C5" s="454" t="str">
        <f>'Description of Services'!B5</f>
        <v>TBD</v>
      </c>
      <c r="D5" s="110"/>
      <c r="E5" s="110"/>
      <c r="F5" s="110"/>
    </row>
    <row r="6" spans="1:106" ht="12" customHeight="1" x14ac:dyDescent="0.2">
      <c r="A6" s="35" t="s">
        <v>232</v>
      </c>
      <c r="B6" s="36"/>
      <c r="C6" s="455">
        <f>'Description of Services'!B6</f>
        <v>0</v>
      </c>
      <c r="D6" s="110"/>
      <c r="E6" s="110"/>
      <c r="F6" s="110"/>
    </row>
    <row r="7" spans="1:106" ht="12" customHeight="1" x14ac:dyDescent="0.2">
      <c r="A7" s="35" t="s">
        <v>227</v>
      </c>
      <c r="B7" s="36"/>
      <c r="C7" s="259">
        <f>'Description of Services'!B7</f>
        <v>0</v>
      </c>
      <c r="D7" s="110"/>
      <c r="E7" s="110"/>
      <c r="F7" s="110"/>
    </row>
    <row r="8" spans="1:106" ht="12" customHeight="1" x14ac:dyDescent="0.2">
      <c r="A8" s="35" t="s">
        <v>269</v>
      </c>
      <c r="B8" s="36"/>
      <c r="C8" s="256">
        <f>'Description of Services'!B8</f>
        <v>0</v>
      </c>
      <c r="D8" s="110"/>
      <c r="E8" s="110"/>
      <c r="F8" s="110"/>
    </row>
    <row r="9" spans="1:106" ht="12" customHeight="1" x14ac:dyDescent="0.2">
      <c r="A9" s="35"/>
      <c r="B9" s="36"/>
    </row>
    <row r="10" spans="1:106" ht="12" customHeight="1" x14ac:dyDescent="0.2">
      <c r="A10" s="36"/>
      <c r="B10" s="36"/>
    </row>
    <row r="11" spans="1:106" ht="12" customHeight="1" x14ac:dyDescent="0.2">
      <c r="C11" s="203"/>
      <c r="D11" s="203"/>
      <c r="E11" s="581" t="s">
        <v>17</v>
      </c>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2"/>
      <c r="AZ11" s="582"/>
      <c r="BA11" s="582"/>
      <c r="BB11" s="582"/>
      <c r="BC11" s="582"/>
      <c r="BD11" s="582"/>
      <c r="BE11" s="582"/>
      <c r="BF11" s="582"/>
      <c r="BG11" s="582"/>
      <c r="BH11" s="582"/>
      <c r="BI11" s="582"/>
      <c r="BJ11" s="582"/>
      <c r="BK11" s="582"/>
      <c r="BL11" s="582"/>
      <c r="BM11" s="582"/>
      <c r="BN11" s="582"/>
      <c r="BO11" s="582"/>
      <c r="BP11" s="582"/>
      <c r="BQ11" s="582"/>
      <c r="BR11" s="582"/>
      <c r="BS11" s="582"/>
      <c r="BT11" s="582"/>
      <c r="BU11" s="582"/>
      <c r="BV11" s="582"/>
      <c r="BW11" s="582"/>
      <c r="BX11" s="582"/>
      <c r="BY11" s="582"/>
      <c r="BZ11" s="582"/>
      <c r="CA11" s="582"/>
      <c r="CB11" s="582"/>
      <c r="CC11" s="582"/>
      <c r="CD11" s="582"/>
      <c r="CE11" s="582"/>
      <c r="CF11" s="582"/>
      <c r="CG11" s="582"/>
      <c r="CH11" s="582"/>
      <c r="CI11" s="582"/>
      <c r="CJ11" s="582"/>
      <c r="CK11" s="582"/>
      <c r="CL11" s="582"/>
      <c r="CM11" s="582"/>
      <c r="CN11" s="582"/>
      <c r="CO11" s="582"/>
      <c r="CP11" s="582"/>
      <c r="CQ11" s="582"/>
      <c r="CR11" s="582"/>
      <c r="CS11" s="582"/>
      <c r="CT11" s="582"/>
      <c r="CU11" s="582"/>
      <c r="CV11" s="582"/>
      <c r="CW11" s="582"/>
      <c r="CX11" s="582"/>
      <c r="CY11" s="582"/>
      <c r="CZ11" s="582"/>
      <c r="DA11" s="582"/>
      <c r="DB11" s="583"/>
    </row>
    <row r="12" spans="1:106" ht="12" customHeight="1" x14ac:dyDescent="0.2">
      <c r="C12" s="80"/>
      <c r="D12" s="80"/>
      <c r="E12" s="571" t="str">
        <f>'Description of Services'!B15</f>
        <v xml:space="preserve">Service 1: </v>
      </c>
      <c r="F12" s="572"/>
      <c r="G12" s="571" t="str">
        <f>'Description of Services'!D15</f>
        <v>Service 2:</v>
      </c>
      <c r="H12" s="572"/>
      <c r="I12" s="571" t="str">
        <f>'Description of Services'!F15</f>
        <v xml:space="preserve">Service 3: </v>
      </c>
      <c r="J12" s="572"/>
      <c r="K12" s="571" t="str">
        <f>'Description of Services'!H15</f>
        <v xml:space="preserve">Service 4: </v>
      </c>
      <c r="L12" s="572"/>
      <c r="M12" s="571" t="str">
        <f>'Description of Services'!J15</f>
        <v xml:space="preserve">Service 5: </v>
      </c>
      <c r="N12" s="572"/>
      <c r="O12" s="571" t="str">
        <f>'Description of Services'!L15</f>
        <v xml:space="preserve">Service 6: </v>
      </c>
      <c r="P12" s="572"/>
      <c r="Q12" s="571" t="str">
        <f>'Description of Services'!N15</f>
        <v>Service 7:</v>
      </c>
      <c r="R12" s="572"/>
      <c r="S12" s="571" t="str">
        <f>'Description of Services'!P15</f>
        <v>Service 8:</v>
      </c>
      <c r="T12" s="572"/>
      <c r="U12" s="571" t="str">
        <f>'Description of Services'!R15</f>
        <v>Service 9:</v>
      </c>
      <c r="V12" s="572"/>
      <c r="W12" s="571" t="str">
        <f>'Description of Services'!T15</f>
        <v>Service 10:</v>
      </c>
      <c r="X12" s="572"/>
      <c r="Y12" s="571" t="str">
        <f>'Description of Services'!V15</f>
        <v>Service 11:</v>
      </c>
      <c r="Z12" s="572"/>
      <c r="AA12" s="571" t="str">
        <f>'Description of Services'!X15</f>
        <v>Service 12:</v>
      </c>
      <c r="AB12" s="572"/>
      <c r="AC12" s="571" t="str">
        <f>'Description of Services'!Z15</f>
        <v>Service 13:</v>
      </c>
      <c r="AD12" s="572"/>
      <c r="AE12" s="571" t="str">
        <f>'Description of Services'!AB15</f>
        <v>Service 14:</v>
      </c>
      <c r="AF12" s="572"/>
      <c r="AG12" s="571" t="str">
        <f>'Description of Services'!AD15</f>
        <v>Service 15:</v>
      </c>
      <c r="AH12" s="572"/>
      <c r="AI12" s="571" t="str">
        <f>'Description of Services'!AF15</f>
        <v>Service 16:</v>
      </c>
      <c r="AJ12" s="572"/>
      <c r="AK12" s="571" t="str">
        <f>'Description of Services'!AH15</f>
        <v>Service 17:</v>
      </c>
      <c r="AL12" s="572"/>
      <c r="AM12" s="571" t="str">
        <f>'Description of Services'!AJ15</f>
        <v>Service 18:</v>
      </c>
      <c r="AN12" s="572"/>
      <c r="AO12" s="571" t="str">
        <f>'Description of Services'!AL15</f>
        <v>Service 19:</v>
      </c>
      <c r="AP12" s="572"/>
      <c r="AQ12" s="571" t="str">
        <f>'Description of Services'!AN15</f>
        <v>Service 20:</v>
      </c>
      <c r="AR12" s="572"/>
      <c r="AS12" s="571" t="str">
        <f>'Description of Services'!AP15</f>
        <v>Service 21:</v>
      </c>
      <c r="AT12" s="572"/>
      <c r="AU12" s="571" t="str">
        <f>'Description of Services'!AR15</f>
        <v>Service 22:</v>
      </c>
      <c r="AV12" s="572"/>
      <c r="AW12" s="571" t="str">
        <f>'Description of Services'!AT15</f>
        <v>Service 23:</v>
      </c>
      <c r="AX12" s="572"/>
      <c r="AY12" s="571" t="str">
        <f>'Description of Services'!AV15</f>
        <v>Service 24:</v>
      </c>
      <c r="AZ12" s="572"/>
      <c r="BA12" s="571" t="str">
        <f>'Description of Services'!AX15</f>
        <v>Service 25:</v>
      </c>
      <c r="BB12" s="572"/>
      <c r="BC12" s="571" t="str">
        <f>'Description of Services'!AZ15</f>
        <v>Service 26:</v>
      </c>
      <c r="BD12" s="572"/>
      <c r="BE12" s="571" t="str">
        <f>'Description of Services'!BB15</f>
        <v>Service 27:</v>
      </c>
      <c r="BF12" s="572"/>
      <c r="BG12" s="571" t="str">
        <f>'Description of Services'!BD15</f>
        <v>Service 28:</v>
      </c>
      <c r="BH12" s="572"/>
      <c r="BI12" s="571" t="str">
        <f>'Description of Services'!BF15</f>
        <v>Service 29:</v>
      </c>
      <c r="BJ12" s="572"/>
      <c r="BK12" s="571" t="str">
        <f>'Description of Services'!BH15</f>
        <v>Service 30:</v>
      </c>
      <c r="BL12" s="572"/>
      <c r="BM12" s="571" t="str">
        <f>'Description of Services'!BJ15</f>
        <v>Service 31:</v>
      </c>
      <c r="BN12" s="572"/>
      <c r="BO12" s="571" t="str">
        <f>'Description of Services'!BL15</f>
        <v>Service 32:</v>
      </c>
      <c r="BP12" s="572"/>
      <c r="BQ12" s="571" t="str">
        <f>'Description of Services'!BN15</f>
        <v>Service 33:</v>
      </c>
      <c r="BR12" s="572"/>
      <c r="BS12" s="571" t="str">
        <f>'Description of Services'!BP15</f>
        <v>Service 34:</v>
      </c>
      <c r="BT12" s="572"/>
      <c r="BU12" s="571" t="str">
        <f>'Description of Services'!BR15</f>
        <v>Service 35:</v>
      </c>
      <c r="BV12" s="572"/>
      <c r="BW12" s="571" t="str">
        <f>'Description of Services'!BT15</f>
        <v>Service 36:</v>
      </c>
      <c r="BX12" s="572"/>
      <c r="BY12" s="571" t="str">
        <f>'Description of Services'!BV15</f>
        <v>Service 37:</v>
      </c>
      <c r="BZ12" s="572"/>
      <c r="CA12" s="571" t="str">
        <f>'Description of Services'!BX15</f>
        <v>Service 38:</v>
      </c>
      <c r="CB12" s="572"/>
      <c r="CC12" s="571" t="str">
        <f>'Description of Services'!BZ15</f>
        <v>Service 39:</v>
      </c>
      <c r="CD12" s="572"/>
      <c r="CE12" s="571" t="str">
        <f>'Description of Services'!CB15</f>
        <v>Service 40:</v>
      </c>
      <c r="CF12" s="572"/>
      <c r="CG12" s="571" t="str">
        <f>'Description of Services'!CD15</f>
        <v>Service 41:</v>
      </c>
      <c r="CH12" s="572"/>
      <c r="CI12" s="571" t="str">
        <f>'Description of Services'!CF15</f>
        <v>Service 42:</v>
      </c>
      <c r="CJ12" s="572"/>
      <c r="CK12" s="571" t="str">
        <f>'Description of Services'!CH15</f>
        <v>Service 43:</v>
      </c>
      <c r="CL12" s="572"/>
      <c r="CM12" s="571" t="str">
        <f>'Description of Services'!CJ15</f>
        <v>Service 44:</v>
      </c>
      <c r="CN12" s="572"/>
      <c r="CO12" s="571" t="str">
        <f>'Description of Services'!CL15</f>
        <v>Service 45:</v>
      </c>
      <c r="CP12" s="572"/>
      <c r="CQ12" s="571" t="str">
        <f>'Description of Services'!CN15</f>
        <v>Service 46:</v>
      </c>
      <c r="CR12" s="572"/>
      <c r="CS12" s="571" t="str">
        <f>'Description of Services'!CP15</f>
        <v>Service 47:</v>
      </c>
      <c r="CT12" s="572"/>
      <c r="CU12" s="571" t="str">
        <f>'Description of Services'!CR15</f>
        <v>Service 48:</v>
      </c>
      <c r="CV12" s="572"/>
      <c r="CW12" s="571" t="str">
        <f>'Description of Services'!CT15</f>
        <v>Service 49:</v>
      </c>
      <c r="CX12" s="572"/>
      <c r="CY12" s="571" t="str">
        <f>'Description of Services'!CV15</f>
        <v>Service 50:</v>
      </c>
      <c r="CZ12" s="572"/>
      <c r="DA12" s="575" t="s">
        <v>2</v>
      </c>
      <c r="DB12" s="576"/>
    </row>
    <row r="13" spans="1:106" ht="21.75" customHeight="1" x14ac:dyDescent="0.2">
      <c r="C13" s="80"/>
      <c r="D13" s="80"/>
      <c r="E13" s="573"/>
      <c r="F13" s="574"/>
      <c r="G13" s="573"/>
      <c r="H13" s="574"/>
      <c r="I13" s="573"/>
      <c r="J13" s="574"/>
      <c r="K13" s="573"/>
      <c r="L13" s="574"/>
      <c r="M13" s="573"/>
      <c r="N13" s="574"/>
      <c r="O13" s="573"/>
      <c r="P13" s="574"/>
      <c r="Q13" s="573"/>
      <c r="R13" s="574"/>
      <c r="S13" s="573"/>
      <c r="T13" s="574"/>
      <c r="U13" s="573"/>
      <c r="V13" s="574"/>
      <c r="W13" s="573"/>
      <c r="X13" s="574"/>
      <c r="Y13" s="573"/>
      <c r="Z13" s="574"/>
      <c r="AA13" s="573"/>
      <c r="AB13" s="574"/>
      <c r="AC13" s="573"/>
      <c r="AD13" s="574"/>
      <c r="AE13" s="573"/>
      <c r="AF13" s="574"/>
      <c r="AG13" s="573"/>
      <c r="AH13" s="574"/>
      <c r="AI13" s="573"/>
      <c r="AJ13" s="574"/>
      <c r="AK13" s="573"/>
      <c r="AL13" s="574"/>
      <c r="AM13" s="573"/>
      <c r="AN13" s="574"/>
      <c r="AO13" s="573"/>
      <c r="AP13" s="574"/>
      <c r="AQ13" s="573"/>
      <c r="AR13" s="574"/>
      <c r="AS13" s="573"/>
      <c r="AT13" s="574"/>
      <c r="AU13" s="573"/>
      <c r="AV13" s="574"/>
      <c r="AW13" s="573"/>
      <c r="AX13" s="574"/>
      <c r="AY13" s="573"/>
      <c r="AZ13" s="574"/>
      <c r="BA13" s="573"/>
      <c r="BB13" s="574"/>
      <c r="BC13" s="573"/>
      <c r="BD13" s="574"/>
      <c r="BE13" s="573"/>
      <c r="BF13" s="574"/>
      <c r="BG13" s="573"/>
      <c r="BH13" s="574"/>
      <c r="BI13" s="573"/>
      <c r="BJ13" s="574"/>
      <c r="BK13" s="573"/>
      <c r="BL13" s="574"/>
      <c r="BM13" s="573"/>
      <c r="BN13" s="574"/>
      <c r="BO13" s="573"/>
      <c r="BP13" s="574"/>
      <c r="BQ13" s="573"/>
      <c r="BR13" s="574"/>
      <c r="BS13" s="573"/>
      <c r="BT13" s="574"/>
      <c r="BU13" s="573"/>
      <c r="BV13" s="574"/>
      <c r="BW13" s="573"/>
      <c r="BX13" s="574"/>
      <c r="BY13" s="573"/>
      <c r="BZ13" s="574"/>
      <c r="CA13" s="573"/>
      <c r="CB13" s="574"/>
      <c r="CC13" s="573"/>
      <c r="CD13" s="574"/>
      <c r="CE13" s="573"/>
      <c r="CF13" s="574"/>
      <c r="CG13" s="573"/>
      <c r="CH13" s="574"/>
      <c r="CI13" s="573"/>
      <c r="CJ13" s="574"/>
      <c r="CK13" s="573"/>
      <c r="CL13" s="574"/>
      <c r="CM13" s="573"/>
      <c r="CN13" s="574"/>
      <c r="CO13" s="573"/>
      <c r="CP13" s="574"/>
      <c r="CQ13" s="573"/>
      <c r="CR13" s="574"/>
      <c r="CS13" s="573"/>
      <c r="CT13" s="574"/>
      <c r="CU13" s="573"/>
      <c r="CV13" s="574"/>
      <c r="CW13" s="573"/>
      <c r="CX13" s="574"/>
      <c r="CY13" s="573"/>
      <c r="CZ13" s="574"/>
      <c r="DA13" s="577" t="s">
        <v>3</v>
      </c>
      <c r="DB13" s="578"/>
    </row>
    <row r="14" spans="1:106" ht="24" customHeight="1" thickBot="1" x14ac:dyDescent="0.25">
      <c r="A14" s="179" t="s">
        <v>10</v>
      </c>
      <c r="B14" s="180"/>
      <c r="C14" s="177" t="s">
        <v>93</v>
      </c>
      <c r="D14" s="179"/>
      <c r="E14" s="177" t="s">
        <v>4</v>
      </c>
      <c r="F14" s="177" t="s">
        <v>5</v>
      </c>
      <c r="G14" s="177" t="s">
        <v>4</v>
      </c>
      <c r="H14" s="177" t="s">
        <v>5</v>
      </c>
      <c r="I14" s="177" t="s">
        <v>4</v>
      </c>
      <c r="J14" s="177" t="s">
        <v>5</v>
      </c>
      <c r="K14" s="177" t="s">
        <v>4</v>
      </c>
      <c r="L14" s="177" t="s">
        <v>5</v>
      </c>
      <c r="M14" s="177" t="s">
        <v>4</v>
      </c>
      <c r="N14" s="177" t="s">
        <v>5</v>
      </c>
      <c r="O14" s="177" t="s">
        <v>4</v>
      </c>
      <c r="P14" s="177" t="s">
        <v>5</v>
      </c>
      <c r="Q14" s="177" t="s">
        <v>4</v>
      </c>
      <c r="R14" s="177" t="s">
        <v>5</v>
      </c>
      <c r="S14" s="177" t="s">
        <v>4</v>
      </c>
      <c r="T14" s="177" t="s">
        <v>5</v>
      </c>
      <c r="U14" s="177" t="s">
        <v>4</v>
      </c>
      <c r="V14" s="177" t="s">
        <v>5</v>
      </c>
      <c r="W14" s="177" t="s">
        <v>4</v>
      </c>
      <c r="X14" s="177" t="s">
        <v>5</v>
      </c>
      <c r="Y14" s="177" t="s">
        <v>4</v>
      </c>
      <c r="Z14" s="177" t="s">
        <v>5</v>
      </c>
      <c r="AA14" s="177" t="s">
        <v>4</v>
      </c>
      <c r="AB14" s="177" t="s">
        <v>5</v>
      </c>
      <c r="AC14" s="177" t="s">
        <v>4</v>
      </c>
      <c r="AD14" s="177" t="s">
        <v>5</v>
      </c>
      <c r="AE14" s="177" t="s">
        <v>4</v>
      </c>
      <c r="AF14" s="177" t="s">
        <v>5</v>
      </c>
      <c r="AG14" s="177" t="s">
        <v>4</v>
      </c>
      <c r="AH14" s="177" t="s">
        <v>5</v>
      </c>
      <c r="AI14" s="177" t="s">
        <v>4</v>
      </c>
      <c r="AJ14" s="177" t="s">
        <v>5</v>
      </c>
      <c r="AK14" s="177" t="s">
        <v>4</v>
      </c>
      <c r="AL14" s="177" t="s">
        <v>5</v>
      </c>
      <c r="AM14" s="177" t="s">
        <v>4</v>
      </c>
      <c r="AN14" s="177" t="s">
        <v>5</v>
      </c>
      <c r="AO14" s="177" t="s">
        <v>4</v>
      </c>
      <c r="AP14" s="177" t="s">
        <v>5</v>
      </c>
      <c r="AQ14" s="177" t="s">
        <v>4</v>
      </c>
      <c r="AR14" s="177" t="s">
        <v>5</v>
      </c>
      <c r="AS14" s="177" t="s">
        <v>4</v>
      </c>
      <c r="AT14" s="177" t="s">
        <v>5</v>
      </c>
      <c r="AU14" s="177" t="s">
        <v>4</v>
      </c>
      <c r="AV14" s="177" t="s">
        <v>5</v>
      </c>
      <c r="AW14" s="177" t="s">
        <v>4</v>
      </c>
      <c r="AX14" s="177" t="s">
        <v>5</v>
      </c>
      <c r="AY14" s="177" t="s">
        <v>4</v>
      </c>
      <c r="AZ14" s="177" t="s">
        <v>5</v>
      </c>
      <c r="BA14" s="177" t="s">
        <v>4</v>
      </c>
      <c r="BB14" s="177" t="s">
        <v>5</v>
      </c>
      <c r="BC14" s="177" t="s">
        <v>4</v>
      </c>
      <c r="BD14" s="177" t="s">
        <v>5</v>
      </c>
      <c r="BE14" s="177" t="s">
        <v>4</v>
      </c>
      <c r="BF14" s="177" t="s">
        <v>5</v>
      </c>
      <c r="BG14" s="177" t="s">
        <v>4</v>
      </c>
      <c r="BH14" s="177" t="s">
        <v>5</v>
      </c>
      <c r="BI14" s="177" t="s">
        <v>4</v>
      </c>
      <c r="BJ14" s="177" t="s">
        <v>5</v>
      </c>
      <c r="BK14" s="177" t="s">
        <v>4</v>
      </c>
      <c r="BL14" s="177" t="s">
        <v>5</v>
      </c>
      <c r="BM14" s="177" t="s">
        <v>4</v>
      </c>
      <c r="BN14" s="177" t="s">
        <v>5</v>
      </c>
      <c r="BO14" s="177" t="s">
        <v>4</v>
      </c>
      <c r="BP14" s="177" t="s">
        <v>5</v>
      </c>
      <c r="BQ14" s="177" t="s">
        <v>4</v>
      </c>
      <c r="BR14" s="177" t="s">
        <v>5</v>
      </c>
      <c r="BS14" s="177" t="s">
        <v>4</v>
      </c>
      <c r="BT14" s="177" t="s">
        <v>5</v>
      </c>
      <c r="BU14" s="177" t="s">
        <v>4</v>
      </c>
      <c r="BV14" s="177" t="s">
        <v>5</v>
      </c>
      <c r="BW14" s="177" t="s">
        <v>4</v>
      </c>
      <c r="BX14" s="177" t="s">
        <v>5</v>
      </c>
      <c r="BY14" s="177" t="s">
        <v>4</v>
      </c>
      <c r="BZ14" s="177" t="s">
        <v>5</v>
      </c>
      <c r="CA14" s="177" t="s">
        <v>4</v>
      </c>
      <c r="CB14" s="177" t="s">
        <v>5</v>
      </c>
      <c r="CC14" s="177" t="s">
        <v>4</v>
      </c>
      <c r="CD14" s="177" t="s">
        <v>5</v>
      </c>
      <c r="CE14" s="177" t="s">
        <v>4</v>
      </c>
      <c r="CF14" s="177" t="s">
        <v>5</v>
      </c>
      <c r="CG14" s="177" t="s">
        <v>4</v>
      </c>
      <c r="CH14" s="177" t="s">
        <v>5</v>
      </c>
      <c r="CI14" s="177" t="s">
        <v>4</v>
      </c>
      <c r="CJ14" s="177" t="s">
        <v>5</v>
      </c>
      <c r="CK14" s="177" t="s">
        <v>4</v>
      </c>
      <c r="CL14" s="177" t="s">
        <v>5</v>
      </c>
      <c r="CM14" s="177" t="s">
        <v>4</v>
      </c>
      <c r="CN14" s="177" t="s">
        <v>5</v>
      </c>
      <c r="CO14" s="177" t="s">
        <v>4</v>
      </c>
      <c r="CP14" s="177" t="s">
        <v>5</v>
      </c>
      <c r="CQ14" s="177" t="s">
        <v>4</v>
      </c>
      <c r="CR14" s="177" t="s">
        <v>5</v>
      </c>
      <c r="CS14" s="177" t="s">
        <v>4</v>
      </c>
      <c r="CT14" s="177" t="s">
        <v>5</v>
      </c>
      <c r="CU14" s="177" t="s">
        <v>4</v>
      </c>
      <c r="CV14" s="177" t="s">
        <v>5</v>
      </c>
      <c r="CW14" s="177" t="s">
        <v>4</v>
      </c>
      <c r="CX14" s="177" t="s">
        <v>5</v>
      </c>
      <c r="CY14" s="177" t="s">
        <v>4</v>
      </c>
      <c r="CZ14" s="177" t="s">
        <v>5</v>
      </c>
      <c r="DA14" s="177" t="s">
        <v>4</v>
      </c>
      <c r="DB14" s="177" t="s">
        <v>5</v>
      </c>
    </row>
    <row r="15" spans="1:106" ht="12" customHeight="1" x14ac:dyDescent="0.2">
      <c r="A15" s="26" t="s">
        <v>19</v>
      </c>
      <c r="B15" s="8"/>
      <c r="C15" s="8"/>
      <c r="D15" s="8"/>
      <c r="E15" s="25"/>
      <c r="F15" s="25"/>
      <c r="G15" s="25"/>
      <c r="H15" s="25"/>
      <c r="I15" s="25"/>
      <c r="J15" s="25"/>
      <c r="K15" s="25"/>
      <c r="L15" s="25"/>
    </row>
    <row r="16" spans="1:106" ht="12" customHeight="1" x14ac:dyDescent="0.2">
      <c r="A16" s="26" t="s">
        <v>216</v>
      </c>
      <c r="B16" s="8"/>
      <c r="C16" s="8"/>
      <c r="D16" s="8"/>
      <c r="E16" s="25"/>
      <c r="F16" s="25"/>
      <c r="G16" s="25"/>
      <c r="H16" s="25"/>
      <c r="I16" s="25"/>
      <c r="J16" s="25"/>
      <c r="K16" s="25"/>
      <c r="L16" s="25"/>
    </row>
    <row r="17" spans="1:106" ht="12" customHeight="1" x14ac:dyDescent="0.2">
      <c r="B17" s="512"/>
      <c r="C17" s="513"/>
      <c r="D17" s="27"/>
      <c r="E17" s="338"/>
      <c r="F17" s="28">
        <f>C17*E17</f>
        <v>0</v>
      </c>
      <c r="G17" s="338"/>
      <c r="H17" s="28">
        <f>C17*G17</f>
        <v>0</v>
      </c>
      <c r="I17" s="338"/>
      <c r="J17" s="28">
        <f>C17*I17</f>
        <v>0</v>
      </c>
      <c r="K17" s="338"/>
      <c r="L17" s="28">
        <f>C17*K17</f>
        <v>0</v>
      </c>
      <c r="M17" s="338"/>
      <c r="N17" s="28">
        <f>C17*M17</f>
        <v>0</v>
      </c>
      <c r="O17" s="338"/>
      <c r="P17" s="28">
        <f>C17*O17</f>
        <v>0</v>
      </c>
      <c r="Q17" s="338"/>
      <c r="R17" s="28">
        <f>C17*Q17</f>
        <v>0</v>
      </c>
      <c r="S17" s="338"/>
      <c r="T17" s="28">
        <f>C17*S17</f>
        <v>0</v>
      </c>
      <c r="U17" s="338"/>
      <c r="V17" s="28">
        <f>C17*U17</f>
        <v>0</v>
      </c>
      <c r="W17" s="338"/>
      <c r="X17" s="28">
        <f>C17*W17</f>
        <v>0</v>
      </c>
      <c r="Y17" s="338"/>
      <c r="Z17" s="28">
        <f>C17*Y17</f>
        <v>0</v>
      </c>
      <c r="AA17" s="338"/>
      <c r="AB17" s="28">
        <f>C17*AA17</f>
        <v>0</v>
      </c>
      <c r="AC17" s="338"/>
      <c r="AD17" s="28">
        <f>C17*AC17</f>
        <v>0</v>
      </c>
      <c r="AE17" s="338"/>
      <c r="AF17" s="28">
        <f>C17*AE17</f>
        <v>0</v>
      </c>
      <c r="AG17" s="338"/>
      <c r="AH17" s="28">
        <f>C17*AG17</f>
        <v>0</v>
      </c>
      <c r="AI17" s="338"/>
      <c r="AJ17" s="28">
        <f>C17*AI17</f>
        <v>0</v>
      </c>
      <c r="AK17" s="338"/>
      <c r="AL17" s="28">
        <f>C17*AK17</f>
        <v>0</v>
      </c>
      <c r="AM17" s="338"/>
      <c r="AN17" s="28">
        <f>C17*AM17</f>
        <v>0</v>
      </c>
      <c r="AO17" s="338"/>
      <c r="AP17" s="28">
        <f>C17*AO17</f>
        <v>0</v>
      </c>
      <c r="AQ17" s="338"/>
      <c r="AR17" s="28">
        <f>C17*AQ17</f>
        <v>0</v>
      </c>
      <c r="AS17" s="338"/>
      <c r="AT17" s="28">
        <f>C17*AS17</f>
        <v>0</v>
      </c>
      <c r="AU17" s="338"/>
      <c r="AV17" s="28">
        <f>C17*AU17</f>
        <v>0</v>
      </c>
      <c r="AW17" s="338"/>
      <c r="AX17" s="28">
        <f>C17*AW17</f>
        <v>0</v>
      </c>
      <c r="AY17" s="338"/>
      <c r="AZ17" s="28">
        <f>C17*AY17</f>
        <v>0</v>
      </c>
      <c r="BA17" s="338"/>
      <c r="BB17" s="28">
        <f>C17*BA17</f>
        <v>0</v>
      </c>
      <c r="BC17" s="338"/>
      <c r="BD17" s="28">
        <f>C17*BC17</f>
        <v>0</v>
      </c>
      <c r="BE17" s="338"/>
      <c r="BF17" s="28">
        <f>C17*BE17</f>
        <v>0</v>
      </c>
      <c r="BG17" s="338"/>
      <c r="BH17" s="28">
        <f>C17*BG17</f>
        <v>0</v>
      </c>
      <c r="BI17" s="338"/>
      <c r="BJ17" s="28">
        <f>C17*BI17</f>
        <v>0</v>
      </c>
      <c r="BK17" s="338"/>
      <c r="BL17" s="28">
        <f>C17*BK17</f>
        <v>0</v>
      </c>
      <c r="BM17" s="338"/>
      <c r="BN17" s="28">
        <f>C17*BM17</f>
        <v>0</v>
      </c>
      <c r="BO17" s="338"/>
      <c r="BP17" s="28">
        <f>C17*BO17</f>
        <v>0</v>
      </c>
      <c r="BQ17" s="338"/>
      <c r="BR17" s="28">
        <f>C17*BQ17</f>
        <v>0</v>
      </c>
      <c r="BS17" s="338"/>
      <c r="BT17" s="28">
        <f>C17*BS17</f>
        <v>0</v>
      </c>
      <c r="BU17" s="338"/>
      <c r="BV17" s="28">
        <f>C17*BU17</f>
        <v>0</v>
      </c>
      <c r="BW17" s="338"/>
      <c r="BX17" s="28">
        <f>C17*BW17</f>
        <v>0</v>
      </c>
      <c r="BY17" s="338"/>
      <c r="BZ17" s="28">
        <f>C17*BY17</f>
        <v>0</v>
      </c>
      <c r="CA17" s="338"/>
      <c r="CB17" s="28">
        <f>C17*CA17</f>
        <v>0</v>
      </c>
      <c r="CC17" s="338"/>
      <c r="CD17" s="28">
        <f>C17*CC17</f>
        <v>0</v>
      </c>
      <c r="CE17" s="338"/>
      <c r="CF17" s="28">
        <f>C17*CE17</f>
        <v>0</v>
      </c>
      <c r="CG17" s="338"/>
      <c r="CH17" s="28">
        <f>C17*CG17</f>
        <v>0</v>
      </c>
      <c r="CI17" s="338"/>
      <c r="CJ17" s="28">
        <f>C17*CI17</f>
        <v>0</v>
      </c>
      <c r="CK17" s="338"/>
      <c r="CL17" s="28">
        <f>C17*CK17</f>
        <v>0</v>
      </c>
      <c r="CM17" s="338"/>
      <c r="CN17" s="28">
        <f>C17*CM17</f>
        <v>0</v>
      </c>
      <c r="CO17" s="338"/>
      <c r="CP17" s="28">
        <f>C17*CO17</f>
        <v>0</v>
      </c>
      <c r="CQ17" s="338"/>
      <c r="CR17" s="28">
        <f>C17*CQ17</f>
        <v>0</v>
      </c>
      <c r="CS17" s="338"/>
      <c r="CT17" s="28">
        <f>C17*CS17</f>
        <v>0</v>
      </c>
      <c r="CU17" s="338"/>
      <c r="CV17" s="28">
        <f>C17*CU17</f>
        <v>0</v>
      </c>
      <c r="CW17" s="338"/>
      <c r="CX17" s="28">
        <f>C17*CW17</f>
        <v>0</v>
      </c>
      <c r="CY17" s="338"/>
      <c r="CZ17" s="28">
        <f>C17*CY17</f>
        <v>0</v>
      </c>
      <c r="DA17" s="42">
        <f>SUM(E17+G17+I17+K17+M17+O17+Q17+S17+U17+W17+Y17+AA17+AC17+AE17+AG17+AI17+AK17+AM17+AO17+AQ17+AS17+AU17+AW17+AY17+BA17+BC17+BE17+BG17+BI17+BK17+BM17+BO17+BQ17+BS17+BU17+BW17+BY17+CA17+CC17+CE17+CG17+CI17+CK17+CM17+CO17+CQ17+CS17+CU17+CW17+CY17)</f>
        <v>0</v>
      </c>
      <c r="DB17" s="27">
        <f>SUM(F17+H17+J17+L17+N17+P17+R17+T17+V17+X17+Z17+AB17+AD17+AF17+AH17+AJ17+AL17+AN17+AP17+AR17+AT17+AV17+AX17+AZ17+BB17+BD17+BF17+BH17+BJ17+BL17+BN17+BP17+BR17+BT17+BV17+BX17+BZ17+CB17+CD17+CF17+CH17+CJ17+CL17+CN17+CP17+CR17+CT17+CV17+CX17+CZ17)</f>
        <v>0</v>
      </c>
    </row>
    <row r="18" spans="1:106" ht="12" customHeight="1" x14ac:dyDescent="0.2">
      <c r="B18" s="512"/>
      <c r="C18" s="513"/>
      <c r="D18" s="68"/>
      <c r="E18" s="339"/>
      <c r="F18" s="28">
        <f t="shared" ref="F18:F30" si="0">C18*E18</f>
        <v>0</v>
      </c>
      <c r="G18" s="339"/>
      <c r="H18" s="28">
        <f t="shared" ref="H18:H30" si="1">C18*G18</f>
        <v>0</v>
      </c>
      <c r="I18" s="339"/>
      <c r="J18" s="28">
        <f t="shared" ref="J18:J30" si="2">C18*I18</f>
        <v>0</v>
      </c>
      <c r="K18" s="339"/>
      <c r="L18" s="28">
        <f t="shared" ref="L18:L30" si="3">C18*K18</f>
        <v>0</v>
      </c>
      <c r="M18" s="339"/>
      <c r="N18" s="28">
        <f t="shared" ref="N18:N30" si="4">C18*M18</f>
        <v>0</v>
      </c>
      <c r="O18" s="339"/>
      <c r="P18" s="28">
        <f t="shared" ref="P18:P30" si="5">C18*O18</f>
        <v>0</v>
      </c>
      <c r="Q18" s="339"/>
      <c r="R18" s="28">
        <f t="shared" ref="R18:R30" si="6">C18*Q18</f>
        <v>0</v>
      </c>
      <c r="S18" s="339"/>
      <c r="T18" s="28">
        <f t="shared" ref="T18:T30" si="7">C18*S18</f>
        <v>0</v>
      </c>
      <c r="U18" s="339"/>
      <c r="V18" s="28">
        <f t="shared" ref="V18:V30" si="8">C18*U18</f>
        <v>0</v>
      </c>
      <c r="W18" s="339"/>
      <c r="X18" s="28">
        <f t="shared" ref="X18:X30" si="9">C18*W18</f>
        <v>0</v>
      </c>
      <c r="Y18" s="339"/>
      <c r="Z18" s="135"/>
      <c r="AA18" s="339"/>
      <c r="AB18" s="135"/>
      <c r="AC18" s="339"/>
      <c r="AD18" s="135"/>
      <c r="AE18" s="339"/>
      <c r="AF18" s="135"/>
      <c r="AG18" s="339"/>
      <c r="AH18" s="135"/>
      <c r="AI18" s="339"/>
      <c r="AJ18" s="135"/>
      <c r="AK18" s="339"/>
      <c r="AL18" s="135"/>
      <c r="AM18" s="339"/>
      <c r="AN18" s="135"/>
      <c r="AO18" s="339"/>
      <c r="AP18" s="135"/>
      <c r="AQ18" s="339"/>
      <c r="AR18" s="135"/>
      <c r="AS18" s="339"/>
      <c r="AT18" s="135"/>
      <c r="AU18" s="339"/>
      <c r="AV18" s="135"/>
      <c r="AW18" s="339"/>
      <c r="AX18" s="135"/>
      <c r="AY18" s="339"/>
      <c r="AZ18" s="135"/>
      <c r="BA18" s="339"/>
      <c r="BB18" s="135"/>
      <c r="BC18" s="339"/>
      <c r="BD18" s="135"/>
      <c r="BE18" s="339"/>
      <c r="BF18" s="135"/>
      <c r="BG18" s="339"/>
      <c r="BH18" s="135"/>
      <c r="BI18" s="339"/>
      <c r="BJ18" s="135"/>
      <c r="BK18" s="339"/>
      <c r="BL18" s="135"/>
      <c r="BM18" s="339"/>
      <c r="BN18" s="135"/>
      <c r="BO18" s="339"/>
      <c r="BP18" s="135"/>
      <c r="BQ18" s="339"/>
      <c r="BR18" s="135"/>
      <c r="BS18" s="339"/>
      <c r="BT18" s="135"/>
      <c r="BU18" s="339"/>
      <c r="BV18" s="135"/>
      <c r="BW18" s="339"/>
      <c r="BX18" s="135"/>
      <c r="BY18" s="339"/>
      <c r="BZ18" s="135"/>
      <c r="CA18" s="339"/>
      <c r="CB18" s="135"/>
      <c r="CC18" s="339"/>
      <c r="CD18" s="135"/>
      <c r="CE18" s="339"/>
      <c r="CF18" s="135"/>
      <c r="CG18" s="339"/>
      <c r="CH18" s="135"/>
      <c r="CI18" s="339"/>
      <c r="CJ18" s="135"/>
      <c r="CK18" s="339"/>
      <c r="CL18" s="135"/>
      <c r="CM18" s="339"/>
      <c r="CN18" s="135"/>
      <c r="CO18" s="339"/>
      <c r="CP18" s="135"/>
      <c r="CQ18" s="339"/>
      <c r="CR18" s="135"/>
      <c r="CS18" s="339"/>
      <c r="CT18" s="135"/>
      <c r="CU18" s="339"/>
      <c r="CV18" s="135"/>
      <c r="CW18" s="339"/>
      <c r="CX18" s="135"/>
      <c r="CY18" s="339"/>
      <c r="CZ18" s="135"/>
      <c r="DA18" s="42">
        <f t="shared" ref="DA18:DA30" si="10">SUM(E18+G18+I18+K18+M18+O18+Q18+S18+U18+W18+Y18+AA18+AC18+AE18+AG18+AI18+AK18+AM18+AO18+AQ18+AS18+AU18+AW18+AY18+BA18+BC18+BE18+BG18+BI18+BK18+BM18+BO18+BQ18+BS18+BU18+BW18+BY18+CA18+CC18+CE18+CG18+CI18+CK18+CM18+CO18+CQ18+CS18+CU18+CW18+CY18)</f>
        <v>0</v>
      </c>
      <c r="DB18" s="27">
        <f t="shared" ref="DB18:DB30" si="11">SUM(F18+H18+J18+L18+N18+P18+R18+T18+V18+X18+Z18+AB18+AD18+AF18+AH18+AJ18+AL18+AN18+AP18+AR18+AT18+AV18+AX18+AZ18+BB18+BD18+BF18+BH18+BJ18+BL18+BN18+BP18+BR18+BT18+BV18+BX18+BZ18+CB18+CD18+CF18+CH18+CJ18+CL18+CN18+CP18+CR18+CT18+CV18+CX18+CZ18)</f>
        <v>0</v>
      </c>
    </row>
    <row r="19" spans="1:106" ht="12" customHeight="1" x14ac:dyDescent="0.2">
      <c r="B19" s="512"/>
      <c r="C19" s="513"/>
      <c r="D19" s="68"/>
      <c r="E19" s="339"/>
      <c r="F19" s="28">
        <f t="shared" si="0"/>
        <v>0</v>
      </c>
      <c r="G19" s="339"/>
      <c r="H19" s="28">
        <f t="shared" si="1"/>
        <v>0</v>
      </c>
      <c r="I19" s="339"/>
      <c r="J19" s="28">
        <f t="shared" si="2"/>
        <v>0</v>
      </c>
      <c r="K19" s="339"/>
      <c r="L19" s="28">
        <f t="shared" si="3"/>
        <v>0</v>
      </c>
      <c r="M19" s="339"/>
      <c r="N19" s="28">
        <f t="shared" si="4"/>
        <v>0</v>
      </c>
      <c r="O19" s="339"/>
      <c r="P19" s="28">
        <f t="shared" si="5"/>
        <v>0</v>
      </c>
      <c r="Q19" s="339"/>
      <c r="R19" s="28">
        <f t="shared" si="6"/>
        <v>0</v>
      </c>
      <c r="S19" s="339"/>
      <c r="T19" s="28">
        <f t="shared" si="7"/>
        <v>0</v>
      </c>
      <c r="U19" s="339"/>
      <c r="V19" s="28">
        <f t="shared" si="8"/>
        <v>0</v>
      </c>
      <c r="W19" s="339"/>
      <c r="X19" s="28">
        <f t="shared" si="9"/>
        <v>0</v>
      </c>
      <c r="Y19" s="339"/>
      <c r="Z19" s="135"/>
      <c r="AA19" s="339"/>
      <c r="AB19" s="135"/>
      <c r="AC19" s="339"/>
      <c r="AD19" s="135"/>
      <c r="AE19" s="339"/>
      <c r="AF19" s="135"/>
      <c r="AG19" s="339"/>
      <c r="AH19" s="135"/>
      <c r="AI19" s="339"/>
      <c r="AJ19" s="135"/>
      <c r="AK19" s="339"/>
      <c r="AL19" s="135"/>
      <c r="AM19" s="339"/>
      <c r="AN19" s="135"/>
      <c r="AO19" s="339"/>
      <c r="AP19" s="135"/>
      <c r="AQ19" s="339"/>
      <c r="AR19" s="135"/>
      <c r="AS19" s="339"/>
      <c r="AT19" s="135"/>
      <c r="AU19" s="339"/>
      <c r="AV19" s="135"/>
      <c r="AW19" s="339"/>
      <c r="AX19" s="135"/>
      <c r="AY19" s="339"/>
      <c r="AZ19" s="135"/>
      <c r="BA19" s="339"/>
      <c r="BB19" s="135"/>
      <c r="BC19" s="339"/>
      <c r="BD19" s="135"/>
      <c r="BE19" s="339"/>
      <c r="BF19" s="135"/>
      <c r="BG19" s="339"/>
      <c r="BH19" s="135"/>
      <c r="BI19" s="339"/>
      <c r="BJ19" s="135"/>
      <c r="BK19" s="339"/>
      <c r="BL19" s="135"/>
      <c r="BM19" s="339"/>
      <c r="BN19" s="135"/>
      <c r="BO19" s="339"/>
      <c r="BP19" s="135"/>
      <c r="BQ19" s="339"/>
      <c r="BR19" s="135"/>
      <c r="BS19" s="339"/>
      <c r="BT19" s="135"/>
      <c r="BU19" s="339"/>
      <c r="BV19" s="135"/>
      <c r="BW19" s="339"/>
      <c r="BX19" s="135"/>
      <c r="BY19" s="339"/>
      <c r="BZ19" s="135"/>
      <c r="CA19" s="339"/>
      <c r="CB19" s="135"/>
      <c r="CC19" s="339"/>
      <c r="CD19" s="135"/>
      <c r="CE19" s="339"/>
      <c r="CF19" s="135"/>
      <c r="CG19" s="339"/>
      <c r="CH19" s="135"/>
      <c r="CI19" s="339"/>
      <c r="CJ19" s="135"/>
      <c r="CK19" s="339"/>
      <c r="CL19" s="135"/>
      <c r="CM19" s="339"/>
      <c r="CN19" s="135"/>
      <c r="CO19" s="339"/>
      <c r="CP19" s="135"/>
      <c r="CQ19" s="339"/>
      <c r="CR19" s="135"/>
      <c r="CS19" s="339"/>
      <c r="CT19" s="135"/>
      <c r="CU19" s="339"/>
      <c r="CV19" s="135"/>
      <c r="CW19" s="339"/>
      <c r="CX19" s="135"/>
      <c r="CY19" s="339"/>
      <c r="CZ19" s="135"/>
      <c r="DA19" s="42">
        <f t="shared" si="10"/>
        <v>0</v>
      </c>
      <c r="DB19" s="27">
        <f t="shared" si="11"/>
        <v>0</v>
      </c>
    </row>
    <row r="20" spans="1:106" ht="12" customHeight="1" x14ac:dyDescent="0.2">
      <c r="B20" s="512"/>
      <c r="C20" s="513"/>
      <c r="D20" s="68"/>
      <c r="E20" s="338"/>
      <c r="F20" s="28">
        <f t="shared" si="0"/>
        <v>0</v>
      </c>
      <c r="G20" s="338"/>
      <c r="H20" s="28">
        <f t="shared" si="1"/>
        <v>0</v>
      </c>
      <c r="I20" s="339"/>
      <c r="J20" s="28">
        <f t="shared" si="2"/>
        <v>0</v>
      </c>
      <c r="K20" s="339"/>
      <c r="L20" s="28">
        <f t="shared" si="3"/>
        <v>0</v>
      </c>
      <c r="M20" s="339"/>
      <c r="N20" s="28">
        <f t="shared" si="4"/>
        <v>0</v>
      </c>
      <c r="O20" s="339"/>
      <c r="P20" s="28">
        <f t="shared" si="5"/>
        <v>0</v>
      </c>
      <c r="Q20" s="339"/>
      <c r="R20" s="28">
        <f t="shared" si="6"/>
        <v>0</v>
      </c>
      <c r="S20" s="339"/>
      <c r="T20" s="28">
        <f t="shared" si="7"/>
        <v>0</v>
      </c>
      <c r="U20" s="339"/>
      <c r="V20" s="28">
        <f t="shared" si="8"/>
        <v>0</v>
      </c>
      <c r="W20" s="339"/>
      <c r="X20" s="28">
        <f t="shared" si="9"/>
        <v>0</v>
      </c>
      <c r="Y20" s="339"/>
      <c r="Z20" s="28">
        <f t="shared" ref="Z20:Z55" si="12">C20*Y20</f>
        <v>0</v>
      </c>
      <c r="AA20" s="339"/>
      <c r="AB20" s="28">
        <f t="shared" ref="AB20:AB55" si="13">C20*AA20</f>
        <v>0</v>
      </c>
      <c r="AC20" s="339"/>
      <c r="AD20" s="28">
        <f t="shared" ref="AD20:AD55" si="14">C20*AC20</f>
        <v>0</v>
      </c>
      <c r="AE20" s="339"/>
      <c r="AF20" s="28">
        <f t="shared" ref="AF20:AF55" si="15">C20*AE20</f>
        <v>0</v>
      </c>
      <c r="AG20" s="339"/>
      <c r="AH20" s="28">
        <f t="shared" ref="AH20:AH55" si="16">C20*AG20</f>
        <v>0</v>
      </c>
      <c r="AI20" s="339"/>
      <c r="AJ20" s="28">
        <f t="shared" ref="AJ20:AJ55" si="17">C20*AI20</f>
        <v>0</v>
      </c>
      <c r="AK20" s="339"/>
      <c r="AL20" s="28">
        <f t="shared" ref="AL20:AL55" si="18">C20*AK20</f>
        <v>0</v>
      </c>
      <c r="AM20" s="339"/>
      <c r="AN20" s="28">
        <f t="shared" ref="AN20:AN55" si="19">C20*AM20</f>
        <v>0</v>
      </c>
      <c r="AO20" s="339"/>
      <c r="AP20" s="28">
        <f t="shared" ref="AP20:AP55" si="20">C20*AO20</f>
        <v>0</v>
      </c>
      <c r="AQ20" s="339"/>
      <c r="AR20" s="28">
        <f t="shared" ref="AR20:AR55" si="21">C20*AQ20</f>
        <v>0</v>
      </c>
      <c r="AS20" s="339"/>
      <c r="AT20" s="28">
        <f t="shared" ref="AT20:AT55" si="22">C20*AS20</f>
        <v>0</v>
      </c>
      <c r="AU20" s="339"/>
      <c r="AV20" s="28">
        <f t="shared" ref="AV20:AV55" si="23">C20*AU20</f>
        <v>0</v>
      </c>
      <c r="AW20" s="339"/>
      <c r="AX20" s="28">
        <f t="shared" ref="AX20:AX55" si="24">C20*AW20</f>
        <v>0</v>
      </c>
      <c r="AY20" s="339"/>
      <c r="AZ20" s="28">
        <f t="shared" ref="AZ20:AZ55" si="25">C20*AY20</f>
        <v>0</v>
      </c>
      <c r="BA20" s="339"/>
      <c r="BB20" s="28">
        <f t="shared" ref="BB20:BB55" si="26">C20*BA20</f>
        <v>0</v>
      </c>
      <c r="BC20" s="339"/>
      <c r="BD20" s="28">
        <f t="shared" ref="BD20:BD55" si="27">C20*BC20</f>
        <v>0</v>
      </c>
      <c r="BE20" s="339"/>
      <c r="BF20" s="28">
        <f t="shared" ref="BF20:BF55" si="28">C20*BE20</f>
        <v>0</v>
      </c>
      <c r="BG20" s="339"/>
      <c r="BH20" s="28">
        <f t="shared" ref="BH20:BH55" si="29">C20*BG20</f>
        <v>0</v>
      </c>
      <c r="BI20" s="339"/>
      <c r="BJ20" s="28">
        <f t="shared" ref="BJ20:BJ55" si="30">C20*BI20</f>
        <v>0</v>
      </c>
      <c r="BK20" s="339"/>
      <c r="BL20" s="28">
        <f t="shared" ref="BL20:BL55" si="31">C20*BK20</f>
        <v>0</v>
      </c>
      <c r="BM20" s="339"/>
      <c r="BN20" s="28">
        <f t="shared" ref="BN20:BN55" si="32">C20*BM20</f>
        <v>0</v>
      </c>
      <c r="BO20" s="339"/>
      <c r="BP20" s="28">
        <f t="shared" ref="BP20:BP55" si="33">C20*BO20</f>
        <v>0</v>
      </c>
      <c r="BQ20" s="339"/>
      <c r="BR20" s="28">
        <f t="shared" ref="BR20:BR55" si="34">C20*BQ20</f>
        <v>0</v>
      </c>
      <c r="BS20" s="339"/>
      <c r="BT20" s="28">
        <f t="shared" ref="BT20:BT55" si="35">C20*BS20</f>
        <v>0</v>
      </c>
      <c r="BU20" s="339"/>
      <c r="BV20" s="28">
        <f t="shared" ref="BV20:BV55" si="36">C20*BU20</f>
        <v>0</v>
      </c>
      <c r="BW20" s="339"/>
      <c r="BX20" s="28">
        <f t="shared" ref="BX20:BX55" si="37">C20*BW20</f>
        <v>0</v>
      </c>
      <c r="BY20" s="339"/>
      <c r="BZ20" s="28">
        <f t="shared" ref="BZ20:BZ55" si="38">C20*BY20</f>
        <v>0</v>
      </c>
      <c r="CA20" s="339"/>
      <c r="CB20" s="28">
        <f t="shared" ref="CB20:CB55" si="39">C20*CA20</f>
        <v>0</v>
      </c>
      <c r="CC20" s="339"/>
      <c r="CD20" s="28">
        <f t="shared" ref="CD20:CD55" si="40">C20*CC20</f>
        <v>0</v>
      </c>
      <c r="CE20" s="339"/>
      <c r="CF20" s="28">
        <f t="shared" ref="CF20:CF55" si="41">C20*CE20</f>
        <v>0</v>
      </c>
      <c r="CG20" s="339"/>
      <c r="CH20" s="28">
        <f t="shared" ref="CH20:CH52" si="42">C20*CG20</f>
        <v>0</v>
      </c>
      <c r="CI20" s="339"/>
      <c r="CJ20" s="28">
        <f t="shared" ref="CJ20:CJ55" si="43">C20*CI20</f>
        <v>0</v>
      </c>
      <c r="CK20" s="339"/>
      <c r="CL20" s="28">
        <f t="shared" ref="CL20:CL55" si="44">C20*CK20</f>
        <v>0</v>
      </c>
      <c r="CM20" s="339"/>
      <c r="CN20" s="28">
        <f t="shared" ref="CN20:CN55" si="45">C20*CM20</f>
        <v>0</v>
      </c>
      <c r="CO20" s="339"/>
      <c r="CP20" s="28">
        <f t="shared" ref="CP20:CP55" si="46">C20*CO20</f>
        <v>0</v>
      </c>
      <c r="CQ20" s="339"/>
      <c r="CR20" s="28">
        <f t="shared" ref="CR20:CR55" si="47">C20*CQ20</f>
        <v>0</v>
      </c>
      <c r="CS20" s="339"/>
      <c r="CT20" s="28">
        <f t="shared" ref="CT20:CT55" si="48">C20*CS20</f>
        <v>0</v>
      </c>
      <c r="CU20" s="339"/>
      <c r="CV20" s="28">
        <f t="shared" ref="CV20:CV55" si="49">C20*CU20</f>
        <v>0</v>
      </c>
      <c r="CW20" s="339"/>
      <c r="CX20" s="28">
        <f t="shared" ref="CX20:CX55" si="50">C20*CW20</f>
        <v>0</v>
      </c>
      <c r="CY20" s="339"/>
      <c r="CZ20" s="28">
        <f t="shared" ref="CZ20:CZ55" si="51">C20*CY20</f>
        <v>0</v>
      </c>
      <c r="DA20" s="42">
        <f t="shared" si="10"/>
        <v>0</v>
      </c>
      <c r="DB20" s="27">
        <f t="shared" si="11"/>
        <v>0</v>
      </c>
    </row>
    <row r="21" spans="1:106" ht="12" customHeight="1" x14ac:dyDescent="0.2">
      <c r="B21" s="512"/>
      <c r="C21" s="513"/>
      <c r="D21" s="68"/>
      <c r="E21" s="338"/>
      <c r="F21" s="28">
        <f t="shared" si="0"/>
        <v>0</v>
      </c>
      <c r="G21" s="338"/>
      <c r="H21" s="28">
        <f t="shared" si="1"/>
        <v>0</v>
      </c>
      <c r="I21" s="339"/>
      <c r="J21" s="28">
        <f t="shared" si="2"/>
        <v>0</v>
      </c>
      <c r="K21" s="339"/>
      <c r="L21" s="28">
        <f t="shared" si="3"/>
        <v>0</v>
      </c>
      <c r="M21" s="339"/>
      <c r="N21" s="28">
        <f t="shared" si="4"/>
        <v>0</v>
      </c>
      <c r="O21" s="339"/>
      <c r="P21" s="28">
        <f t="shared" si="5"/>
        <v>0</v>
      </c>
      <c r="Q21" s="339"/>
      <c r="R21" s="28">
        <f t="shared" si="6"/>
        <v>0</v>
      </c>
      <c r="S21" s="339"/>
      <c r="T21" s="28">
        <f t="shared" si="7"/>
        <v>0</v>
      </c>
      <c r="U21" s="339"/>
      <c r="V21" s="28">
        <f t="shared" si="8"/>
        <v>0</v>
      </c>
      <c r="W21" s="339"/>
      <c r="X21" s="28">
        <f t="shared" si="9"/>
        <v>0</v>
      </c>
      <c r="Y21" s="339"/>
      <c r="Z21" s="28">
        <f t="shared" si="12"/>
        <v>0</v>
      </c>
      <c r="AA21" s="339"/>
      <c r="AB21" s="28">
        <f t="shared" si="13"/>
        <v>0</v>
      </c>
      <c r="AC21" s="339"/>
      <c r="AD21" s="28">
        <f t="shared" si="14"/>
        <v>0</v>
      </c>
      <c r="AE21" s="339"/>
      <c r="AF21" s="28">
        <f t="shared" si="15"/>
        <v>0</v>
      </c>
      <c r="AG21" s="339"/>
      <c r="AH21" s="28">
        <f t="shared" si="16"/>
        <v>0</v>
      </c>
      <c r="AI21" s="339"/>
      <c r="AJ21" s="28">
        <f t="shared" si="17"/>
        <v>0</v>
      </c>
      <c r="AK21" s="339"/>
      <c r="AL21" s="28">
        <f t="shared" si="18"/>
        <v>0</v>
      </c>
      <c r="AM21" s="339"/>
      <c r="AN21" s="28">
        <f t="shared" si="19"/>
        <v>0</v>
      </c>
      <c r="AO21" s="339"/>
      <c r="AP21" s="28">
        <f t="shared" si="20"/>
        <v>0</v>
      </c>
      <c r="AQ21" s="339"/>
      <c r="AR21" s="28">
        <f t="shared" si="21"/>
        <v>0</v>
      </c>
      <c r="AS21" s="339"/>
      <c r="AT21" s="28">
        <f t="shared" si="22"/>
        <v>0</v>
      </c>
      <c r="AU21" s="339"/>
      <c r="AV21" s="28">
        <f t="shared" si="23"/>
        <v>0</v>
      </c>
      <c r="AW21" s="339"/>
      <c r="AX21" s="28">
        <f t="shared" si="24"/>
        <v>0</v>
      </c>
      <c r="AY21" s="339"/>
      <c r="AZ21" s="28">
        <f t="shared" si="25"/>
        <v>0</v>
      </c>
      <c r="BA21" s="339"/>
      <c r="BB21" s="28">
        <f t="shared" si="26"/>
        <v>0</v>
      </c>
      <c r="BC21" s="339"/>
      <c r="BD21" s="28">
        <f t="shared" si="27"/>
        <v>0</v>
      </c>
      <c r="BE21" s="339"/>
      <c r="BF21" s="28">
        <f t="shared" si="28"/>
        <v>0</v>
      </c>
      <c r="BG21" s="339"/>
      <c r="BH21" s="28">
        <f t="shared" si="29"/>
        <v>0</v>
      </c>
      <c r="BI21" s="339"/>
      <c r="BJ21" s="28">
        <f t="shared" si="30"/>
        <v>0</v>
      </c>
      <c r="BK21" s="339"/>
      <c r="BL21" s="28">
        <f t="shared" si="31"/>
        <v>0</v>
      </c>
      <c r="BM21" s="339"/>
      <c r="BN21" s="28">
        <f t="shared" si="32"/>
        <v>0</v>
      </c>
      <c r="BO21" s="339"/>
      <c r="BP21" s="28">
        <f t="shared" si="33"/>
        <v>0</v>
      </c>
      <c r="BQ21" s="339"/>
      <c r="BR21" s="28">
        <f t="shared" si="34"/>
        <v>0</v>
      </c>
      <c r="BS21" s="339"/>
      <c r="BT21" s="28">
        <f t="shared" si="35"/>
        <v>0</v>
      </c>
      <c r="BU21" s="339"/>
      <c r="BV21" s="28">
        <f t="shared" si="36"/>
        <v>0</v>
      </c>
      <c r="BW21" s="339"/>
      <c r="BX21" s="28">
        <f t="shared" si="37"/>
        <v>0</v>
      </c>
      <c r="BY21" s="339"/>
      <c r="BZ21" s="28">
        <f t="shared" si="38"/>
        <v>0</v>
      </c>
      <c r="CA21" s="339"/>
      <c r="CB21" s="28">
        <f t="shared" si="39"/>
        <v>0</v>
      </c>
      <c r="CC21" s="339"/>
      <c r="CD21" s="28">
        <f t="shared" si="40"/>
        <v>0</v>
      </c>
      <c r="CE21" s="339"/>
      <c r="CF21" s="28">
        <f t="shared" si="41"/>
        <v>0</v>
      </c>
      <c r="CG21" s="339"/>
      <c r="CH21" s="28">
        <f t="shared" si="42"/>
        <v>0</v>
      </c>
      <c r="CI21" s="339"/>
      <c r="CJ21" s="28">
        <f t="shared" si="43"/>
        <v>0</v>
      </c>
      <c r="CK21" s="339"/>
      <c r="CL21" s="28">
        <f t="shared" si="44"/>
        <v>0</v>
      </c>
      <c r="CM21" s="339"/>
      <c r="CN21" s="28">
        <f t="shared" si="45"/>
        <v>0</v>
      </c>
      <c r="CO21" s="339"/>
      <c r="CP21" s="28">
        <f t="shared" si="46"/>
        <v>0</v>
      </c>
      <c r="CQ21" s="339"/>
      <c r="CR21" s="28">
        <f t="shared" si="47"/>
        <v>0</v>
      </c>
      <c r="CS21" s="339"/>
      <c r="CT21" s="28">
        <f t="shared" si="48"/>
        <v>0</v>
      </c>
      <c r="CU21" s="339"/>
      <c r="CV21" s="28">
        <f t="shared" si="49"/>
        <v>0</v>
      </c>
      <c r="CW21" s="339"/>
      <c r="CX21" s="28">
        <f t="shared" si="50"/>
        <v>0</v>
      </c>
      <c r="CY21" s="339"/>
      <c r="CZ21" s="28">
        <f t="shared" si="51"/>
        <v>0</v>
      </c>
      <c r="DA21" s="42">
        <f t="shared" si="10"/>
        <v>0</v>
      </c>
      <c r="DB21" s="27">
        <f t="shared" si="11"/>
        <v>0</v>
      </c>
    </row>
    <row r="22" spans="1:106" ht="12" customHeight="1" x14ac:dyDescent="0.2">
      <c r="B22" s="512"/>
      <c r="C22" s="513"/>
      <c r="D22" s="68"/>
      <c r="E22" s="338"/>
      <c r="F22" s="28">
        <f t="shared" si="0"/>
        <v>0</v>
      </c>
      <c r="G22" s="338"/>
      <c r="H22" s="28">
        <f t="shared" si="1"/>
        <v>0</v>
      </c>
      <c r="I22" s="339"/>
      <c r="J22" s="28">
        <f t="shared" si="2"/>
        <v>0</v>
      </c>
      <c r="K22" s="339"/>
      <c r="L22" s="28">
        <f t="shared" si="3"/>
        <v>0</v>
      </c>
      <c r="M22" s="339"/>
      <c r="N22" s="28">
        <f t="shared" si="4"/>
        <v>0</v>
      </c>
      <c r="O22" s="339"/>
      <c r="P22" s="28">
        <f t="shared" si="5"/>
        <v>0</v>
      </c>
      <c r="Q22" s="339"/>
      <c r="R22" s="28">
        <f t="shared" si="6"/>
        <v>0</v>
      </c>
      <c r="S22" s="339"/>
      <c r="T22" s="28">
        <f t="shared" si="7"/>
        <v>0</v>
      </c>
      <c r="U22" s="339"/>
      <c r="V22" s="28">
        <f t="shared" si="8"/>
        <v>0</v>
      </c>
      <c r="W22" s="339"/>
      <c r="X22" s="28">
        <f t="shared" si="9"/>
        <v>0</v>
      </c>
      <c r="Y22" s="339"/>
      <c r="Z22" s="28">
        <f t="shared" si="12"/>
        <v>0</v>
      </c>
      <c r="AA22" s="339"/>
      <c r="AB22" s="28">
        <f t="shared" si="13"/>
        <v>0</v>
      </c>
      <c r="AC22" s="339"/>
      <c r="AD22" s="28">
        <f t="shared" si="14"/>
        <v>0</v>
      </c>
      <c r="AE22" s="339"/>
      <c r="AF22" s="28">
        <f t="shared" si="15"/>
        <v>0</v>
      </c>
      <c r="AG22" s="339"/>
      <c r="AH22" s="28">
        <f t="shared" si="16"/>
        <v>0</v>
      </c>
      <c r="AI22" s="339"/>
      <c r="AJ22" s="28">
        <f t="shared" si="17"/>
        <v>0</v>
      </c>
      <c r="AK22" s="339"/>
      <c r="AL22" s="28">
        <f t="shared" si="18"/>
        <v>0</v>
      </c>
      <c r="AM22" s="339"/>
      <c r="AN22" s="28">
        <f t="shared" si="19"/>
        <v>0</v>
      </c>
      <c r="AO22" s="339"/>
      <c r="AP22" s="28">
        <f t="shared" si="20"/>
        <v>0</v>
      </c>
      <c r="AQ22" s="339"/>
      <c r="AR22" s="28">
        <f t="shared" si="21"/>
        <v>0</v>
      </c>
      <c r="AS22" s="339"/>
      <c r="AT22" s="28">
        <f t="shared" si="22"/>
        <v>0</v>
      </c>
      <c r="AU22" s="339"/>
      <c r="AV22" s="28">
        <f t="shared" si="23"/>
        <v>0</v>
      </c>
      <c r="AW22" s="339"/>
      <c r="AX22" s="28">
        <f t="shared" si="24"/>
        <v>0</v>
      </c>
      <c r="AY22" s="339"/>
      <c r="AZ22" s="28">
        <f t="shared" si="25"/>
        <v>0</v>
      </c>
      <c r="BA22" s="339"/>
      <c r="BB22" s="28">
        <f t="shared" si="26"/>
        <v>0</v>
      </c>
      <c r="BC22" s="339"/>
      <c r="BD22" s="28">
        <f t="shared" si="27"/>
        <v>0</v>
      </c>
      <c r="BE22" s="339"/>
      <c r="BF22" s="28">
        <f t="shared" si="28"/>
        <v>0</v>
      </c>
      <c r="BG22" s="339"/>
      <c r="BH22" s="28">
        <f t="shared" si="29"/>
        <v>0</v>
      </c>
      <c r="BI22" s="339"/>
      <c r="BJ22" s="28">
        <f t="shared" si="30"/>
        <v>0</v>
      </c>
      <c r="BK22" s="339"/>
      <c r="BL22" s="28">
        <f t="shared" si="31"/>
        <v>0</v>
      </c>
      <c r="BM22" s="339"/>
      <c r="BN22" s="28">
        <f t="shared" si="32"/>
        <v>0</v>
      </c>
      <c r="BO22" s="339"/>
      <c r="BP22" s="28">
        <f t="shared" si="33"/>
        <v>0</v>
      </c>
      <c r="BQ22" s="339"/>
      <c r="BR22" s="28">
        <f t="shared" si="34"/>
        <v>0</v>
      </c>
      <c r="BS22" s="339"/>
      <c r="BT22" s="28">
        <f t="shared" si="35"/>
        <v>0</v>
      </c>
      <c r="BU22" s="339"/>
      <c r="BV22" s="28">
        <f t="shared" si="36"/>
        <v>0</v>
      </c>
      <c r="BW22" s="339"/>
      <c r="BX22" s="28">
        <f t="shared" si="37"/>
        <v>0</v>
      </c>
      <c r="BY22" s="339"/>
      <c r="BZ22" s="28">
        <f t="shared" si="38"/>
        <v>0</v>
      </c>
      <c r="CA22" s="339"/>
      <c r="CB22" s="28">
        <f t="shared" si="39"/>
        <v>0</v>
      </c>
      <c r="CC22" s="339"/>
      <c r="CD22" s="28">
        <f t="shared" si="40"/>
        <v>0</v>
      </c>
      <c r="CE22" s="339"/>
      <c r="CF22" s="28">
        <f t="shared" si="41"/>
        <v>0</v>
      </c>
      <c r="CG22" s="339"/>
      <c r="CH22" s="28">
        <f t="shared" si="42"/>
        <v>0</v>
      </c>
      <c r="CI22" s="339"/>
      <c r="CJ22" s="28">
        <f t="shared" si="43"/>
        <v>0</v>
      </c>
      <c r="CK22" s="339"/>
      <c r="CL22" s="28">
        <f t="shared" si="44"/>
        <v>0</v>
      </c>
      <c r="CM22" s="339"/>
      <c r="CN22" s="28">
        <f t="shared" si="45"/>
        <v>0</v>
      </c>
      <c r="CO22" s="339"/>
      <c r="CP22" s="28">
        <f t="shared" si="46"/>
        <v>0</v>
      </c>
      <c r="CQ22" s="339"/>
      <c r="CR22" s="28">
        <f t="shared" si="47"/>
        <v>0</v>
      </c>
      <c r="CS22" s="339"/>
      <c r="CT22" s="28">
        <f t="shared" si="48"/>
        <v>0</v>
      </c>
      <c r="CU22" s="339"/>
      <c r="CV22" s="28">
        <f t="shared" si="49"/>
        <v>0</v>
      </c>
      <c r="CW22" s="339"/>
      <c r="CX22" s="28">
        <f t="shared" si="50"/>
        <v>0</v>
      </c>
      <c r="CY22" s="339"/>
      <c r="CZ22" s="28">
        <f t="shared" si="51"/>
        <v>0</v>
      </c>
      <c r="DA22" s="42">
        <f t="shared" si="10"/>
        <v>0</v>
      </c>
      <c r="DB22" s="27">
        <f t="shared" si="11"/>
        <v>0</v>
      </c>
    </row>
    <row r="23" spans="1:106" ht="12" customHeight="1" x14ac:dyDescent="0.2">
      <c r="B23" s="67"/>
      <c r="C23" s="337"/>
      <c r="D23" s="68"/>
      <c r="E23" s="338"/>
      <c r="F23" s="28">
        <f t="shared" si="0"/>
        <v>0</v>
      </c>
      <c r="G23" s="338"/>
      <c r="H23" s="28">
        <f t="shared" si="1"/>
        <v>0</v>
      </c>
      <c r="I23" s="339"/>
      <c r="J23" s="28">
        <f t="shared" si="2"/>
        <v>0</v>
      </c>
      <c r="K23" s="339"/>
      <c r="L23" s="28">
        <f t="shared" si="3"/>
        <v>0</v>
      </c>
      <c r="M23" s="339"/>
      <c r="N23" s="28">
        <f t="shared" si="4"/>
        <v>0</v>
      </c>
      <c r="O23" s="339"/>
      <c r="P23" s="28">
        <f t="shared" si="5"/>
        <v>0</v>
      </c>
      <c r="Q23" s="339"/>
      <c r="R23" s="28">
        <f t="shared" si="6"/>
        <v>0</v>
      </c>
      <c r="S23" s="339"/>
      <c r="T23" s="28">
        <f t="shared" si="7"/>
        <v>0</v>
      </c>
      <c r="U23" s="339"/>
      <c r="V23" s="28">
        <f t="shared" si="8"/>
        <v>0</v>
      </c>
      <c r="W23" s="339"/>
      <c r="X23" s="28">
        <f t="shared" si="9"/>
        <v>0</v>
      </c>
      <c r="Y23" s="339"/>
      <c r="Z23" s="28">
        <f t="shared" si="12"/>
        <v>0</v>
      </c>
      <c r="AA23" s="339"/>
      <c r="AB23" s="28">
        <f t="shared" si="13"/>
        <v>0</v>
      </c>
      <c r="AC23" s="339"/>
      <c r="AD23" s="28">
        <f t="shared" si="14"/>
        <v>0</v>
      </c>
      <c r="AE23" s="339"/>
      <c r="AF23" s="28">
        <f t="shared" si="15"/>
        <v>0</v>
      </c>
      <c r="AG23" s="339"/>
      <c r="AH23" s="28">
        <f t="shared" si="16"/>
        <v>0</v>
      </c>
      <c r="AI23" s="339"/>
      <c r="AJ23" s="28">
        <f t="shared" si="17"/>
        <v>0</v>
      </c>
      <c r="AK23" s="339"/>
      <c r="AL23" s="28">
        <f t="shared" si="18"/>
        <v>0</v>
      </c>
      <c r="AM23" s="339"/>
      <c r="AN23" s="28">
        <f t="shared" si="19"/>
        <v>0</v>
      </c>
      <c r="AO23" s="339"/>
      <c r="AP23" s="28">
        <f t="shared" si="20"/>
        <v>0</v>
      </c>
      <c r="AQ23" s="339"/>
      <c r="AR23" s="28">
        <f t="shared" si="21"/>
        <v>0</v>
      </c>
      <c r="AS23" s="339"/>
      <c r="AT23" s="28">
        <f t="shared" si="22"/>
        <v>0</v>
      </c>
      <c r="AU23" s="339"/>
      <c r="AV23" s="28">
        <f t="shared" si="23"/>
        <v>0</v>
      </c>
      <c r="AW23" s="339"/>
      <c r="AX23" s="28">
        <f t="shared" si="24"/>
        <v>0</v>
      </c>
      <c r="AY23" s="339"/>
      <c r="AZ23" s="28">
        <f t="shared" si="25"/>
        <v>0</v>
      </c>
      <c r="BA23" s="339"/>
      <c r="BB23" s="28">
        <f t="shared" si="26"/>
        <v>0</v>
      </c>
      <c r="BC23" s="339"/>
      <c r="BD23" s="28">
        <f t="shared" si="27"/>
        <v>0</v>
      </c>
      <c r="BE23" s="339"/>
      <c r="BF23" s="28">
        <f t="shared" si="28"/>
        <v>0</v>
      </c>
      <c r="BG23" s="339"/>
      <c r="BH23" s="28">
        <f t="shared" si="29"/>
        <v>0</v>
      </c>
      <c r="BI23" s="339"/>
      <c r="BJ23" s="28">
        <f t="shared" si="30"/>
        <v>0</v>
      </c>
      <c r="BK23" s="339"/>
      <c r="BL23" s="28">
        <f t="shared" si="31"/>
        <v>0</v>
      </c>
      <c r="BM23" s="339"/>
      <c r="BN23" s="28">
        <f t="shared" si="32"/>
        <v>0</v>
      </c>
      <c r="BO23" s="339"/>
      <c r="BP23" s="28">
        <f t="shared" si="33"/>
        <v>0</v>
      </c>
      <c r="BQ23" s="339"/>
      <c r="BR23" s="28">
        <f t="shared" si="34"/>
        <v>0</v>
      </c>
      <c r="BS23" s="339"/>
      <c r="BT23" s="28">
        <f t="shared" si="35"/>
        <v>0</v>
      </c>
      <c r="BU23" s="339"/>
      <c r="BV23" s="28">
        <f t="shared" si="36"/>
        <v>0</v>
      </c>
      <c r="BW23" s="339"/>
      <c r="BX23" s="28">
        <f t="shared" si="37"/>
        <v>0</v>
      </c>
      <c r="BY23" s="339"/>
      <c r="BZ23" s="28">
        <f t="shared" si="38"/>
        <v>0</v>
      </c>
      <c r="CA23" s="339"/>
      <c r="CB23" s="28">
        <f t="shared" si="39"/>
        <v>0</v>
      </c>
      <c r="CC23" s="339"/>
      <c r="CD23" s="28">
        <f t="shared" si="40"/>
        <v>0</v>
      </c>
      <c r="CE23" s="339"/>
      <c r="CF23" s="28">
        <f t="shared" si="41"/>
        <v>0</v>
      </c>
      <c r="CG23" s="339"/>
      <c r="CH23" s="28">
        <f t="shared" si="42"/>
        <v>0</v>
      </c>
      <c r="CI23" s="339"/>
      <c r="CJ23" s="28">
        <f t="shared" si="43"/>
        <v>0</v>
      </c>
      <c r="CK23" s="339"/>
      <c r="CL23" s="28">
        <f t="shared" si="44"/>
        <v>0</v>
      </c>
      <c r="CM23" s="339"/>
      <c r="CN23" s="28">
        <f t="shared" si="45"/>
        <v>0</v>
      </c>
      <c r="CO23" s="339"/>
      <c r="CP23" s="28">
        <f t="shared" si="46"/>
        <v>0</v>
      </c>
      <c r="CQ23" s="339"/>
      <c r="CR23" s="28">
        <f t="shared" si="47"/>
        <v>0</v>
      </c>
      <c r="CS23" s="339"/>
      <c r="CT23" s="28">
        <f t="shared" si="48"/>
        <v>0</v>
      </c>
      <c r="CU23" s="339"/>
      <c r="CV23" s="28">
        <f t="shared" si="49"/>
        <v>0</v>
      </c>
      <c r="CW23" s="339"/>
      <c r="CX23" s="28">
        <f t="shared" si="50"/>
        <v>0</v>
      </c>
      <c r="CY23" s="339"/>
      <c r="CZ23" s="28">
        <f t="shared" si="51"/>
        <v>0</v>
      </c>
      <c r="DA23" s="42">
        <f t="shared" si="10"/>
        <v>0</v>
      </c>
      <c r="DB23" s="27">
        <f t="shared" si="11"/>
        <v>0</v>
      </c>
    </row>
    <row r="24" spans="1:106" ht="12" customHeight="1" x14ac:dyDescent="0.2">
      <c r="B24" s="67"/>
      <c r="C24" s="337"/>
      <c r="D24" s="68"/>
      <c r="E24" s="338"/>
      <c r="F24" s="28">
        <f t="shared" si="0"/>
        <v>0</v>
      </c>
      <c r="G24" s="338"/>
      <c r="H24" s="28">
        <f t="shared" si="1"/>
        <v>0</v>
      </c>
      <c r="I24" s="339"/>
      <c r="J24" s="28">
        <f t="shared" si="2"/>
        <v>0</v>
      </c>
      <c r="K24" s="339"/>
      <c r="L24" s="28">
        <f t="shared" si="3"/>
        <v>0</v>
      </c>
      <c r="M24" s="339"/>
      <c r="N24" s="28">
        <f t="shared" si="4"/>
        <v>0</v>
      </c>
      <c r="O24" s="339"/>
      <c r="P24" s="28">
        <f t="shared" si="5"/>
        <v>0</v>
      </c>
      <c r="Q24" s="339"/>
      <c r="R24" s="28">
        <f t="shared" si="6"/>
        <v>0</v>
      </c>
      <c r="S24" s="339"/>
      <c r="T24" s="28">
        <f t="shared" si="7"/>
        <v>0</v>
      </c>
      <c r="U24" s="339"/>
      <c r="V24" s="28">
        <f t="shared" si="8"/>
        <v>0</v>
      </c>
      <c r="W24" s="339"/>
      <c r="X24" s="28">
        <f t="shared" si="9"/>
        <v>0</v>
      </c>
      <c r="Y24" s="339"/>
      <c r="Z24" s="28">
        <f t="shared" si="12"/>
        <v>0</v>
      </c>
      <c r="AA24" s="339"/>
      <c r="AB24" s="28">
        <f t="shared" si="13"/>
        <v>0</v>
      </c>
      <c r="AC24" s="339"/>
      <c r="AD24" s="28">
        <f t="shared" si="14"/>
        <v>0</v>
      </c>
      <c r="AE24" s="339"/>
      <c r="AF24" s="28">
        <f t="shared" si="15"/>
        <v>0</v>
      </c>
      <c r="AG24" s="339"/>
      <c r="AH24" s="28">
        <f t="shared" si="16"/>
        <v>0</v>
      </c>
      <c r="AI24" s="339"/>
      <c r="AJ24" s="28">
        <f t="shared" si="17"/>
        <v>0</v>
      </c>
      <c r="AK24" s="339"/>
      <c r="AL24" s="28">
        <f t="shared" si="18"/>
        <v>0</v>
      </c>
      <c r="AM24" s="339"/>
      <c r="AN24" s="28">
        <f t="shared" si="19"/>
        <v>0</v>
      </c>
      <c r="AO24" s="339"/>
      <c r="AP24" s="28">
        <f t="shared" si="20"/>
        <v>0</v>
      </c>
      <c r="AQ24" s="339"/>
      <c r="AR24" s="28">
        <f t="shared" si="21"/>
        <v>0</v>
      </c>
      <c r="AS24" s="339"/>
      <c r="AT24" s="28">
        <f t="shared" si="22"/>
        <v>0</v>
      </c>
      <c r="AU24" s="339"/>
      <c r="AV24" s="28">
        <f t="shared" si="23"/>
        <v>0</v>
      </c>
      <c r="AW24" s="339"/>
      <c r="AX24" s="28">
        <f t="shared" si="24"/>
        <v>0</v>
      </c>
      <c r="AY24" s="339"/>
      <c r="AZ24" s="28">
        <f t="shared" si="25"/>
        <v>0</v>
      </c>
      <c r="BA24" s="339"/>
      <c r="BB24" s="28">
        <f t="shared" si="26"/>
        <v>0</v>
      </c>
      <c r="BC24" s="339"/>
      <c r="BD24" s="28">
        <f t="shared" si="27"/>
        <v>0</v>
      </c>
      <c r="BE24" s="339"/>
      <c r="BF24" s="28">
        <f t="shared" si="28"/>
        <v>0</v>
      </c>
      <c r="BG24" s="339"/>
      <c r="BH24" s="28">
        <f t="shared" si="29"/>
        <v>0</v>
      </c>
      <c r="BI24" s="339"/>
      <c r="BJ24" s="28">
        <f t="shared" si="30"/>
        <v>0</v>
      </c>
      <c r="BK24" s="339"/>
      <c r="BL24" s="28">
        <f t="shared" si="31"/>
        <v>0</v>
      </c>
      <c r="BM24" s="339"/>
      <c r="BN24" s="28">
        <f t="shared" si="32"/>
        <v>0</v>
      </c>
      <c r="BO24" s="339"/>
      <c r="BP24" s="28">
        <f t="shared" si="33"/>
        <v>0</v>
      </c>
      <c r="BQ24" s="339"/>
      <c r="BR24" s="28">
        <f t="shared" si="34"/>
        <v>0</v>
      </c>
      <c r="BS24" s="339"/>
      <c r="BT24" s="28">
        <f t="shared" si="35"/>
        <v>0</v>
      </c>
      <c r="BU24" s="339"/>
      <c r="BV24" s="28">
        <f t="shared" si="36"/>
        <v>0</v>
      </c>
      <c r="BW24" s="339"/>
      <c r="BX24" s="28">
        <f t="shared" si="37"/>
        <v>0</v>
      </c>
      <c r="BY24" s="339"/>
      <c r="BZ24" s="28">
        <f t="shared" si="38"/>
        <v>0</v>
      </c>
      <c r="CA24" s="339"/>
      <c r="CB24" s="28">
        <f t="shared" si="39"/>
        <v>0</v>
      </c>
      <c r="CC24" s="339"/>
      <c r="CD24" s="28">
        <f t="shared" si="40"/>
        <v>0</v>
      </c>
      <c r="CE24" s="339"/>
      <c r="CF24" s="28">
        <f t="shared" si="41"/>
        <v>0</v>
      </c>
      <c r="CG24" s="339"/>
      <c r="CH24" s="28">
        <f t="shared" si="42"/>
        <v>0</v>
      </c>
      <c r="CI24" s="339"/>
      <c r="CJ24" s="28">
        <f t="shared" si="43"/>
        <v>0</v>
      </c>
      <c r="CK24" s="339"/>
      <c r="CL24" s="28">
        <f t="shared" si="44"/>
        <v>0</v>
      </c>
      <c r="CM24" s="339"/>
      <c r="CN24" s="28">
        <f t="shared" si="45"/>
        <v>0</v>
      </c>
      <c r="CO24" s="339"/>
      <c r="CP24" s="28">
        <f t="shared" si="46"/>
        <v>0</v>
      </c>
      <c r="CQ24" s="339"/>
      <c r="CR24" s="28">
        <f t="shared" si="47"/>
        <v>0</v>
      </c>
      <c r="CS24" s="339"/>
      <c r="CT24" s="28">
        <f t="shared" si="48"/>
        <v>0</v>
      </c>
      <c r="CU24" s="339"/>
      <c r="CV24" s="28">
        <f t="shared" si="49"/>
        <v>0</v>
      </c>
      <c r="CW24" s="339"/>
      <c r="CX24" s="28">
        <f t="shared" si="50"/>
        <v>0</v>
      </c>
      <c r="CY24" s="339"/>
      <c r="CZ24" s="28">
        <f t="shared" si="51"/>
        <v>0</v>
      </c>
      <c r="DA24" s="42">
        <f t="shared" si="10"/>
        <v>0</v>
      </c>
      <c r="DB24" s="27">
        <f t="shared" si="11"/>
        <v>0</v>
      </c>
    </row>
    <row r="25" spans="1:106" ht="12" customHeight="1" x14ac:dyDescent="0.2">
      <c r="B25" s="67"/>
      <c r="C25" s="337"/>
      <c r="D25" s="68"/>
      <c r="E25" s="339"/>
      <c r="F25" s="28">
        <f t="shared" si="0"/>
        <v>0</v>
      </c>
      <c r="G25" s="339"/>
      <c r="H25" s="28">
        <f t="shared" si="1"/>
        <v>0</v>
      </c>
      <c r="I25" s="339"/>
      <c r="J25" s="28">
        <f t="shared" si="2"/>
        <v>0</v>
      </c>
      <c r="K25" s="339"/>
      <c r="L25" s="28">
        <f t="shared" si="3"/>
        <v>0</v>
      </c>
      <c r="M25" s="339"/>
      <c r="N25" s="28">
        <f t="shared" si="4"/>
        <v>0</v>
      </c>
      <c r="O25" s="339"/>
      <c r="P25" s="28">
        <f t="shared" si="5"/>
        <v>0</v>
      </c>
      <c r="Q25" s="339"/>
      <c r="R25" s="28">
        <f t="shared" si="6"/>
        <v>0</v>
      </c>
      <c r="S25" s="339"/>
      <c r="T25" s="28">
        <f t="shared" si="7"/>
        <v>0</v>
      </c>
      <c r="U25" s="339"/>
      <c r="V25" s="28">
        <f t="shared" si="8"/>
        <v>0</v>
      </c>
      <c r="W25" s="339"/>
      <c r="X25" s="28">
        <f t="shared" si="9"/>
        <v>0</v>
      </c>
      <c r="Y25" s="339"/>
      <c r="Z25" s="135">
        <f t="shared" si="12"/>
        <v>0</v>
      </c>
      <c r="AA25" s="339"/>
      <c r="AB25" s="135">
        <f t="shared" si="13"/>
        <v>0</v>
      </c>
      <c r="AC25" s="339"/>
      <c r="AD25" s="135">
        <f t="shared" si="14"/>
        <v>0</v>
      </c>
      <c r="AE25" s="339"/>
      <c r="AF25" s="135">
        <f t="shared" si="15"/>
        <v>0</v>
      </c>
      <c r="AG25" s="339"/>
      <c r="AH25" s="135">
        <f t="shared" si="16"/>
        <v>0</v>
      </c>
      <c r="AI25" s="339"/>
      <c r="AJ25" s="135">
        <f t="shared" si="17"/>
        <v>0</v>
      </c>
      <c r="AK25" s="339"/>
      <c r="AL25" s="135">
        <f t="shared" si="18"/>
        <v>0</v>
      </c>
      <c r="AM25" s="339"/>
      <c r="AN25" s="135">
        <f t="shared" si="19"/>
        <v>0</v>
      </c>
      <c r="AO25" s="339"/>
      <c r="AP25" s="135">
        <f t="shared" si="20"/>
        <v>0</v>
      </c>
      <c r="AQ25" s="339"/>
      <c r="AR25" s="135">
        <f t="shared" si="21"/>
        <v>0</v>
      </c>
      <c r="AS25" s="339"/>
      <c r="AT25" s="135">
        <f t="shared" si="22"/>
        <v>0</v>
      </c>
      <c r="AU25" s="339"/>
      <c r="AV25" s="135">
        <f t="shared" si="23"/>
        <v>0</v>
      </c>
      <c r="AW25" s="339"/>
      <c r="AX25" s="135">
        <f t="shared" si="24"/>
        <v>0</v>
      </c>
      <c r="AY25" s="339"/>
      <c r="AZ25" s="135">
        <f t="shared" si="25"/>
        <v>0</v>
      </c>
      <c r="BA25" s="339"/>
      <c r="BB25" s="135">
        <f t="shared" si="26"/>
        <v>0</v>
      </c>
      <c r="BC25" s="339"/>
      <c r="BD25" s="135">
        <f t="shared" si="27"/>
        <v>0</v>
      </c>
      <c r="BE25" s="339"/>
      <c r="BF25" s="135">
        <f t="shared" si="28"/>
        <v>0</v>
      </c>
      <c r="BG25" s="339"/>
      <c r="BH25" s="135">
        <f t="shared" si="29"/>
        <v>0</v>
      </c>
      <c r="BI25" s="339"/>
      <c r="BJ25" s="135">
        <f t="shared" si="30"/>
        <v>0</v>
      </c>
      <c r="BK25" s="339"/>
      <c r="BL25" s="135">
        <f t="shared" si="31"/>
        <v>0</v>
      </c>
      <c r="BM25" s="339"/>
      <c r="BN25" s="135">
        <f t="shared" si="32"/>
        <v>0</v>
      </c>
      <c r="BO25" s="339"/>
      <c r="BP25" s="135">
        <f t="shared" si="33"/>
        <v>0</v>
      </c>
      <c r="BQ25" s="339"/>
      <c r="BR25" s="135">
        <f t="shared" si="34"/>
        <v>0</v>
      </c>
      <c r="BS25" s="339"/>
      <c r="BT25" s="135">
        <f t="shared" si="35"/>
        <v>0</v>
      </c>
      <c r="BU25" s="339"/>
      <c r="BV25" s="135">
        <f t="shared" si="36"/>
        <v>0</v>
      </c>
      <c r="BW25" s="339"/>
      <c r="BX25" s="135">
        <f t="shared" si="37"/>
        <v>0</v>
      </c>
      <c r="BY25" s="339"/>
      <c r="BZ25" s="135">
        <f t="shared" si="38"/>
        <v>0</v>
      </c>
      <c r="CA25" s="339"/>
      <c r="CB25" s="135">
        <f t="shared" si="39"/>
        <v>0</v>
      </c>
      <c r="CC25" s="339"/>
      <c r="CD25" s="135">
        <f t="shared" si="40"/>
        <v>0</v>
      </c>
      <c r="CE25" s="339"/>
      <c r="CF25" s="135">
        <f t="shared" si="41"/>
        <v>0</v>
      </c>
      <c r="CG25" s="339"/>
      <c r="CH25" s="135">
        <f t="shared" si="42"/>
        <v>0</v>
      </c>
      <c r="CI25" s="339"/>
      <c r="CJ25" s="135">
        <f t="shared" si="43"/>
        <v>0</v>
      </c>
      <c r="CK25" s="339"/>
      <c r="CL25" s="135">
        <f t="shared" si="44"/>
        <v>0</v>
      </c>
      <c r="CM25" s="339"/>
      <c r="CN25" s="135">
        <f t="shared" si="45"/>
        <v>0</v>
      </c>
      <c r="CO25" s="339"/>
      <c r="CP25" s="135">
        <f t="shared" si="46"/>
        <v>0</v>
      </c>
      <c r="CQ25" s="339"/>
      <c r="CR25" s="135">
        <f t="shared" si="47"/>
        <v>0</v>
      </c>
      <c r="CS25" s="339"/>
      <c r="CT25" s="135">
        <f t="shared" si="48"/>
        <v>0</v>
      </c>
      <c r="CU25" s="339"/>
      <c r="CV25" s="135">
        <f t="shared" si="49"/>
        <v>0</v>
      </c>
      <c r="CW25" s="339"/>
      <c r="CX25" s="135">
        <f t="shared" si="50"/>
        <v>0</v>
      </c>
      <c r="CY25" s="339"/>
      <c r="CZ25" s="135">
        <f t="shared" si="51"/>
        <v>0</v>
      </c>
      <c r="DA25" s="42">
        <f t="shared" si="10"/>
        <v>0</v>
      </c>
      <c r="DB25" s="27">
        <f t="shared" si="11"/>
        <v>0</v>
      </c>
    </row>
    <row r="26" spans="1:106" ht="12" customHeight="1" x14ac:dyDescent="0.2">
      <c r="B26" s="67"/>
      <c r="C26" s="337"/>
      <c r="D26" s="68"/>
      <c r="E26" s="338"/>
      <c r="F26" s="28">
        <f t="shared" si="0"/>
        <v>0</v>
      </c>
      <c r="G26" s="338"/>
      <c r="H26" s="28">
        <f t="shared" si="1"/>
        <v>0</v>
      </c>
      <c r="I26" s="339"/>
      <c r="J26" s="28">
        <f t="shared" si="2"/>
        <v>0</v>
      </c>
      <c r="K26" s="339"/>
      <c r="L26" s="28">
        <f t="shared" si="3"/>
        <v>0</v>
      </c>
      <c r="M26" s="339"/>
      <c r="N26" s="28">
        <f t="shared" si="4"/>
        <v>0</v>
      </c>
      <c r="O26" s="339"/>
      <c r="P26" s="28">
        <f t="shared" si="5"/>
        <v>0</v>
      </c>
      <c r="Q26" s="339"/>
      <c r="R26" s="28">
        <f t="shared" si="6"/>
        <v>0</v>
      </c>
      <c r="S26" s="339"/>
      <c r="T26" s="28">
        <f t="shared" si="7"/>
        <v>0</v>
      </c>
      <c r="U26" s="339"/>
      <c r="V26" s="28">
        <f t="shared" si="8"/>
        <v>0</v>
      </c>
      <c r="W26" s="339"/>
      <c r="X26" s="28">
        <f t="shared" si="9"/>
        <v>0</v>
      </c>
      <c r="Y26" s="339"/>
      <c r="Z26" s="28">
        <f t="shared" si="12"/>
        <v>0</v>
      </c>
      <c r="AA26" s="339"/>
      <c r="AB26" s="28">
        <f t="shared" si="13"/>
        <v>0</v>
      </c>
      <c r="AC26" s="339"/>
      <c r="AD26" s="28">
        <f t="shared" si="14"/>
        <v>0</v>
      </c>
      <c r="AE26" s="339"/>
      <c r="AF26" s="28">
        <f t="shared" si="15"/>
        <v>0</v>
      </c>
      <c r="AG26" s="339"/>
      <c r="AH26" s="28">
        <f t="shared" si="16"/>
        <v>0</v>
      </c>
      <c r="AI26" s="339"/>
      <c r="AJ26" s="28">
        <f t="shared" si="17"/>
        <v>0</v>
      </c>
      <c r="AK26" s="339"/>
      <c r="AL26" s="28">
        <f t="shared" si="18"/>
        <v>0</v>
      </c>
      <c r="AM26" s="339"/>
      <c r="AN26" s="28">
        <f t="shared" si="19"/>
        <v>0</v>
      </c>
      <c r="AO26" s="339"/>
      <c r="AP26" s="28">
        <f t="shared" si="20"/>
        <v>0</v>
      </c>
      <c r="AQ26" s="339"/>
      <c r="AR26" s="28">
        <f t="shared" si="21"/>
        <v>0</v>
      </c>
      <c r="AS26" s="339"/>
      <c r="AT26" s="28">
        <f t="shared" si="22"/>
        <v>0</v>
      </c>
      <c r="AU26" s="339"/>
      <c r="AV26" s="28">
        <f t="shared" si="23"/>
        <v>0</v>
      </c>
      <c r="AW26" s="339"/>
      <c r="AX26" s="28">
        <f t="shared" si="24"/>
        <v>0</v>
      </c>
      <c r="AY26" s="339"/>
      <c r="AZ26" s="28">
        <f t="shared" si="25"/>
        <v>0</v>
      </c>
      <c r="BA26" s="339"/>
      <c r="BB26" s="28">
        <f t="shared" si="26"/>
        <v>0</v>
      </c>
      <c r="BC26" s="339"/>
      <c r="BD26" s="28">
        <f t="shared" si="27"/>
        <v>0</v>
      </c>
      <c r="BE26" s="339"/>
      <c r="BF26" s="28">
        <f t="shared" si="28"/>
        <v>0</v>
      </c>
      <c r="BG26" s="339"/>
      <c r="BH26" s="28">
        <f t="shared" si="29"/>
        <v>0</v>
      </c>
      <c r="BI26" s="339"/>
      <c r="BJ26" s="28">
        <f t="shared" si="30"/>
        <v>0</v>
      </c>
      <c r="BK26" s="339"/>
      <c r="BL26" s="28">
        <f t="shared" si="31"/>
        <v>0</v>
      </c>
      <c r="BM26" s="339"/>
      <c r="BN26" s="28">
        <f t="shared" si="32"/>
        <v>0</v>
      </c>
      <c r="BO26" s="339"/>
      <c r="BP26" s="28">
        <f t="shared" si="33"/>
        <v>0</v>
      </c>
      <c r="BQ26" s="339"/>
      <c r="BR26" s="28">
        <f t="shared" si="34"/>
        <v>0</v>
      </c>
      <c r="BS26" s="339"/>
      <c r="BT26" s="28">
        <f t="shared" si="35"/>
        <v>0</v>
      </c>
      <c r="BU26" s="339"/>
      <c r="BV26" s="28">
        <f t="shared" si="36"/>
        <v>0</v>
      </c>
      <c r="BW26" s="339"/>
      <c r="BX26" s="28">
        <f t="shared" si="37"/>
        <v>0</v>
      </c>
      <c r="BY26" s="339"/>
      <c r="BZ26" s="28">
        <f t="shared" si="38"/>
        <v>0</v>
      </c>
      <c r="CA26" s="339"/>
      <c r="CB26" s="28">
        <f t="shared" si="39"/>
        <v>0</v>
      </c>
      <c r="CC26" s="339"/>
      <c r="CD26" s="28">
        <f t="shared" si="40"/>
        <v>0</v>
      </c>
      <c r="CE26" s="339"/>
      <c r="CF26" s="28">
        <f t="shared" si="41"/>
        <v>0</v>
      </c>
      <c r="CG26" s="339"/>
      <c r="CH26" s="28">
        <f t="shared" si="42"/>
        <v>0</v>
      </c>
      <c r="CI26" s="339"/>
      <c r="CJ26" s="28">
        <f t="shared" si="43"/>
        <v>0</v>
      </c>
      <c r="CK26" s="339"/>
      <c r="CL26" s="28">
        <f t="shared" si="44"/>
        <v>0</v>
      </c>
      <c r="CM26" s="339"/>
      <c r="CN26" s="28">
        <f t="shared" si="45"/>
        <v>0</v>
      </c>
      <c r="CO26" s="339"/>
      <c r="CP26" s="28">
        <f t="shared" si="46"/>
        <v>0</v>
      </c>
      <c r="CQ26" s="339"/>
      <c r="CR26" s="28">
        <f t="shared" si="47"/>
        <v>0</v>
      </c>
      <c r="CS26" s="339"/>
      <c r="CT26" s="28">
        <f t="shared" si="48"/>
        <v>0</v>
      </c>
      <c r="CU26" s="339"/>
      <c r="CV26" s="28">
        <f t="shared" si="49"/>
        <v>0</v>
      </c>
      <c r="CW26" s="339"/>
      <c r="CX26" s="28">
        <f t="shared" si="50"/>
        <v>0</v>
      </c>
      <c r="CY26" s="339"/>
      <c r="CZ26" s="28">
        <f t="shared" si="51"/>
        <v>0</v>
      </c>
      <c r="DA26" s="42">
        <f t="shared" si="10"/>
        <v>0</v>
      </c>
      <c r="DB26" s="27">
        <f t="shared" si="11"/>
        <v>0</v>
      </c>
    </row>
    <row r="27" spans="1:106" ht="12" customHeight="1" x14ac:dyDescent="0.2">
      <c r="B27" s="67"/>
      <c r="C27" s="337"/>
      <c r="D27" s="68"/>
      <c r="E27" s="338"/>
      <c r="F27" s="28">
        <f t="shared" si="0"/>
        <v>0</v>
      </c>
      <c r="G27" s="338"/>
      <c r="H27" s="28">
        <f t="shared" si="1"/>
        <v>0</v>
      </c>
      <c r="I27" s="339"/>
      <c r="J27" s="28">
        <f t="shared" si="2"/>
        <v>0</v>
      </c>
      <c r="K27" s="339"/>
      <c r="L27" s="28">
        <f t="shared" si="3"/>
        <v>0</v>
      </c>
      <c r="M27" s="339"/>
      <c r="N27" s="28">
        <f t="shared" si="4"/>
        <v>0</v>
      </c>
      <c r="O27" s="339"/>
      <c r="P27" s="28">
        <f t="shared" si="5"/>
        <v>0</v>
      </c>
      <c r="Q27" s="339"/>
      <c r="R27" s="28">
        <f t="shared" si="6"/>
        <v>0</v>
      </c>
      <c r="S27" s="339"/>
      <c r="T27" s="28">
        <f t="shared" si="7"/>
        <v>0</v>
      </c>
      <c r="U27" s="339"/>
      <c r="V27" s="28">
        <f t="shared" si="8"/>
        <v>0</v>
      </c>
      <c r="W27" s="339"/>
      <c r="X27" s="28">
        <f t="shared" si="9"/>
        <v>0</v>
      </c>
      <c r="Y27" s="339"/>
      <c r="Z27" s="28">
        <f t="shared" si="12"/>
        <v>0</v>
      </c>
      <c r="AA27" s="339"/>
      <c r="AB27" s="28">
        <f t="shared" si="13"/>
        <v>0</v>
      </c>
      <c r="AC27" s="339"/>
      <c r="AD27" s="28">
        <f t="shared" si="14"/>
        <v>0</v>
      </c>
      <c r="AE27" s="339"/>
      <c r="AF27" s="28">
        <f t="shared" si="15"/>
        <v>0</v>
      </c>
      <c r="AG27" s="339"/>
      <c r="AH27" s="28">
        <f t="shared" si="16"/>
        <v>0</v>
      </c>
      <c r="AI27" s="339"/>
      <c r="AJ27" s="28">
        <f t="shared" si="17"/>
        <v>0</v>
      </c>
      <c r="AK27" s="339"/>
      <c r="AL27" s="28">
        <f t="shared" si="18"/>
        <v>0</v>
      </c>
      <c r="AM27" s="339"/>
      <c r="AN27" s="28">
        <f t="shared" si="19"/>
        <v>0</v>
      </c>
      <c r="AO27" s="339"/>
      <c r="AP27" s="28">
        <f t="shared" si="20"/>
        <v>0</v>
      </c>
      <c r="AQ27" s="339"/>
      <c r="AR27" s="28">
        <f t="shared" si="21"/>
        <v>0</v>
      </c>
      <c r="AS27" s="339"/>
      <c r="AT27" s="28">
        <f t="shared" si="22"/>
        <v>0</v>
      </c>
      <c r="AU27" s="339"/>
      <c r="AV27" s="28">
        <f t="shared" si="23"/>
        <v>0</v>
      </c>
      <c r="AW27" s="339"/>
      <c r="AX27" s="28">
        <f t="shared" si="24"/>
        <v>0</v>
      </c>
      <c r="AY27" s="339"/>
      <c r="AZ27" s="28">
        <f t="shared" si="25"/>
        <v>0</v>
      </c>
      <c r="BA27" s="339"/>
      <c r="BB27" s="28">
        <f t="shared" si="26"/>
        <v>0</v>
      </c>
      <c r="BC27" s="339"/>
      <c r="BD27" s="28">
        <f t="shared" si="27"/>
        <v>0</v>
      </c>
      <c r="BE27" s="339"/>
      <c r="BF27" s="28">
        <f t="shared" si="28"/>
        <v>0</v>
      </c>
      <c r="BG27" s="339"/>
      <c r="BH27" s="28">
        <f t="shared" si="29"/>
        <v>0</v>
      </c>
      <c r="BI27" s="339"/>
      <c r="BJ27" s="28">
        <f t="shared" si="30"/>
        <v>0</v>
      </c>
      <c r="BK27" s="339"/>
      <c r="BL27" s="28">
        <f t="shared" si="31"/>
        <v>0</v>
      </c>
      <c r="BM27" s="339"/>
      <c r="BN27" s="28">
        <f t="shared" si="32"/>
        <v>0</v>
      </c>
      <c r="BO27" s="339"/>
      <c r="BP27" s="28">
        <f t="shared" si="33"/>
        <v>0</v>
      </c>
      <c r="BQ27" s="339"/>
      <c r="BR27" s="28">
        <f t="shared" si="34"/>
        <v>0</v>
      </c>
      <c r="BS27" s="339"/>
      <c r="BT27" s="28">
        <f t="shared" si="35"/>
        <v>0</v>
      </c>
      <c r="BU27" s="339"/>
      <c r="BV27" s="28">
        <f t="shared" si="36"/>
        <v>0</v>
      </c>
      <c r="BW27" s="339"/>
      <c r="BX27" s="28">
        <f t="shared" si="37"/>
        <v>0</v>
      </c>
      <c r="BY27" s="339"/>
      <c r="BZ27" s="28">
        <f t="shared" si="38"/>
        <v>0</v>
      </c>
      <c r="CA27" s="339"/>
      <c r="CB27" s="28">
        <f t="shared" si="39"/>
        <v>0</v>
      </c>
      <c r="CC27" s="339"/>
      <c r="CD27" s="28">
        <f t="shared" si="40"/>
        <v>0</v>
      </c>
      <c r="CE27" s="339"/>
      <c r="CF27" s="28">
        <f t="shared" si="41"/>
        <v>0</v>
      </c>
      <c r="CG27" s="339"/>
      <c r="CH27" s="28">
        <f t="shared" si="42"/>
        <v>0</v>
      </c>
      <c r="CI27" s="339"/>
      <c r="CJ27" s="28">
        <f t="shared" si="43"/>
        <v>0</v>
      </c>
      <c r="CK27" s="339"/>
      <c r="CL27" s="28">
        <f t="shared" si="44"/>
        <v>0</v>
      </c>
      <c r="CM27" s="339"/>
      <c r="CN27" s="28">
        <f t="shared" si="45"/>
        <v>0</v>
      </c>
      <c r="CO27" s="339"/>
      <c r="CP27" s="28">
        <f t="shared" si="46"/>
        <v>0</v>
      </c>
      <c r="CQ27" s="339"/>
      <c r="CR27" s="28">
        <f t="shared" si="47"/>
        <v>0</v>
      </c>
      <c r="CS27" s="339"/>
      <c r="CT27" s="28">
        <f t="shared" si="48"/>
        <v>0</v>
      </c>
      <c r="CU27" s="339"/>
      <c r="CV27" s="28">
        <f t="shared" si="49"/>
        <v>0</v>
      </c>
      <c r="CW27" s="339"/>
      <c r="CX27" s="28">
        <f t="shared" si="50"/>
        <v>0</v>
      </c>
      <c r="CY27" s="339"/>
      <c r="CZ27" s="28">
        <f t="shared" si="51"/>
        <v>0</v>
      </c>
      <c r="DA27" s="42">
        <f t="shared" si="10"/>
        <v>0</v>
      </c>
      <c r="DB27" s="27">
        <f t="shared" si="11"/>
        <v>0</v>
      </c>
    </row>
    <row r="28" spans="1:106" ht="12" customHeight="1" x14ac:dyDescent="0.2">
      <c r="B28" s="67"/>
      <c r="C28" s="337"/>
      <c r="D28" s="68"/>
      <c r="E28" s="338"/>
      <c r="F28" s="28">
        <f t="shared" si="0"/>
        <v>0</v>
      </c>
      <c r="G28" s="338"/>
      <c r="H28" s="28">
        <f t="shared" si="1"/>
        <v>0</v>
      </c>
      <c r="I28" s="339"/>
      <c r="J28" s="28">
        <f t="shared" si="2"/>
        <v>0</v>
      </c>
      <c r="K28" s="339"/>
      <c r="L28" s="28">
        <f t="shared" si="3"/>
        <v>0</v>
      </c>
      <c r="M28" s="339"/>
      <c r="N28" s="28">
        <f t="shared" si="4"/>
        <v>0</v>
      </c>
      <c r="O28" s="339"/>
      <c r="P28" s="28">
        <f t="shared" si="5"/>
        <v>0</v>
      </c>
      <c r="Q28" s="339"/>
      <c r="R28" s="28">
        <f t="shared" si="6"/>
        <v>0</v>
      </c>
      <c r="S28" s="339"/>
      <c r="T28" s="28">
        <f t="shared" si="7"/>
        <v>0</v>
      </c>
      <c r="U28" s="339"/>
      <c r="V28" s="28">
        <f t="shared" si="8"/>
        <v>0</v>
      </c>
      <c r="W28" s="339"/>
      <c r="X28" s="28">
        <f t="shared" si="9"/>
        <v>0</v>
      </c>
      <c r="Y28" s="339"/>
      <c r="Z28" s="28">
        <f t="shared" si="12"/>
        <v>0</v>
      </c>
      <c r="AA28" s="339"/>
      <c r="AB28" s="28">
        <f t="shared" si="13"/>
        <v>0</v>
      </c>
      <c r="AC28" s="339"/>
      <c r="AD28" s="28">
        <f t="shared" si="14"/>
        <v>0</v>
      </c>
      <c r="AE28" s="339"/>
      <c r="AF28" s="28">
        <f t="shared" si="15"/>
        <v>0</v>
      </c>
      <c r="AG28" s="339"/>
      <c r="AH28" s="28">
        <f t="shared" si="16"/>
        <v>0</v>
      </c>
      <c r="AI28" s="339"/>
      <c r="AJ28" s="28">
        <f t="shared" si="17"/>
        <v>0</v>
      </c>
      <c r="AK28" s="339"/>
      <c r="AL28" s="28">
        <f t="shared" si="18"/>
        <v>0</v>
      </c>
      <c r="AM28" s="339"/>
      <c r="AN28" s="28">
        <f t="shared" si="19"/>
        <v>0</v>
      </c>
      <c r="AO28" s="339"/>
      <c r="AP28" s="28">
        <f t="shared" si="20"/>
        <v>0</v>
      </c>
      <c r="AQ28" s="339"/>
      <c r="AR28" s="28">
        <f t="shared" si="21"/>
        <v>0</v>
      </c>
      <c r="AS28" s="339"/>
      <c r="AT28" s="28">
        <f t="shared" si="22"/>
        <v>0</v>
      </c>
      <c r="AU28" s="339"/>
      <c r="AV28" s="28">
        <f t="shared" si="23"/>
        <v>0</v>
      </c>
      <c r="AW28" s="339"/>
      <c r="AX28" s="28">
        <f t="shared" si="24"/>
        <v>0</v>
      </c>
      <c r="AY28" s="339"/>
      <c r="AZ28" s="28">
        <f t="shared" si="25"/>
        <v>0</v>
      </c>
      <c r="BA28" s="339"/>
      <c r="BB28" s="28">
        <f t="shared" si="26"/>
        <v>0</v>
      </c>
      <c r="BC28" s="339"/>
      <c r="BD28" s="28">
        <f t="shared" si="27"/>
        <v>0</v>
      </c>
      <c r="BE28" s="339"/>
      <c r="BF28" s="28">
        <f t="shared" si="28"/>
        <v>0</v>
      </c>
      <c r="BG28" s="339"/>
      <c r="BH28" s="28">
        <f t="shared" si="29"/>
        <v>0</v>
      </c>
      <c r="BI28" s="339"/>
      <c r="BJ28" s="28">
        <f t="shared" si="30"/>
        <v>0</v>
      </c>
      <c r="BK28" s="339"/>
      <c r="BL28" s="28">
        <f t="shared" si="31"/>
        <v>0</v>
      </c>
      <c r="BM28" s="339"/>
      <c r="BN28" s="28">
        <f t="shared" si="32"/>
        <v>0</v>
      </c>
      <c r="BO28" s="339"/>
      <c r="BP28" s="28">
        <f t="shared" si="33"/>
        <v>0</v>
      </c>
      <c r="BQ28" s="339"/>
      <c r="BR28" s="28">
        <f t="shared" si="34"/>
        <v>0</v>
      </c>
      <c r="BS28" s="339"/>
      <c r="BT28" s="28">
        <f t="shared" si="35"/>
        <v>0</v>
      </c>
      <c r="BU28" s="339"/>
      <c r="BV28" s="28">
        <f t="shared" si="36"/>
        <v>0</v>
      </c>
      <c r="BW28" s="339"/>
      <c r="BX28" s="28">
        <f t="shared" si="37"/>
        <v>0</v>
      </c>
      <c r="BY28" s="339"/>
      <c r="BZ28" s="28">
        <f t="shared" si="38"/>
        <v>0</v>
      </c>
      <c r="CA28" s="339"/>
      <c r="CB28" s="28">
        <f t="shared" si="39"/>
        <v>0</v>
      </c>
      <c r="CC28" s="339"/>
      <c r="CD28" s="28">
        <f t="shared" si="40"/>
        <v>0</v>
      </c>
      <c r="CE28" s="339"/>
      <c r="CF28" s="28">
        <f t="shared" si="41"/>
        <v>0</v>
      </c>
      <c r="CG28" s="339"/>
      <c r="CH28" s="28">
        <f t="shared" si="42"/>
        <v>0</v>
      </c>
      <c r="CI28" s="339"/>
      <c r="CJ28" s="28">
        <f t="shared" si="43"/>
        <v>0</v>
      </c>
      <c r="CK28" s="339"/>
      <c r="CL28" s="28">
        <f t="shared" si="44"/>
        <v>0</v>
      </c>
      <c r="CM28" s="339"/>
      <c r="CN28" s="28">
        <f t="shared" si="45"/>
        <v>0</v>
      </c>
      <c r="CO28" s="339"/>
      <c r="CP28" s="28">
        <f t="shared" si="46"/>
        <v>0</v>
      </c>
      <c r="CQ28" s="339"/>
      <c r="CR28" s="28">
        <f t="shared" si="47"/>
        <v>0</v>
      </c>
      <c r="CS28" s="339"/>
      <c r="CT28" s="28">
        <f t="shared" si="48"/>
        <v>0</v>
      </c>
      <c r="CU28" s="339"/>
      <c r="CV28" s="28">
        <f t="shared" si="49"/>
        <v>0</v>
      </c>
      <c r="CW28" s="339"/>
      <c r="CX28" s="28">
        <f t="shared" si="50"/>
        <v>0</v>
      </c>
      <c r="CY28" s="339"/>
      <c r="CZ28" s="28">
        <f t="shared" si="51"/>
        <v>0</v>
      </c>
      <c r="DA28" s="42">
        <f t="shared" si="10"/>
        <v>0</v>
      </c>
      <c r="DB28" s="27">
        <f t="shared" si="11"/>
        <v>0</v>
      </c>
    </row>
    <row r="29" spans="1:106" ht="12" customHeight="1" x14ac:dyDescent="0.2">
      <c r="B29" s="67"/>
      <c r="C29" s="337"/>
      <c r="D29" s="68"/>
      <c r="E29" s="338"/>
      <c r="F29" s="28">
        <f t="shared" si="0"/>
        <v>0</v>
      </c>
      <c r="G29" s="338"/>
      <c r="H29" s="28">
        <f t="shared" si="1"/>
        <v>0</v>
      </c>
      <c r="I29" s="339"/>
      <c r="J29" s="28">
        <f t="shared" si="2"/>
        <v>0</v>
      </c>
      <c r="K29" s="339"/>
      <c r="L29" s="28">
        <f t="shared" si="3"/>
        <v>0</v>
      </c>
      <c r="M29" s="339"/>
      <c r="N29" s="28">
        <f t="shared" si="4"/>
        <v>0</v>
      </c>
      <c r="O29" s="339"/>
      <c r="P29" s="28">
        <f t="shared" si="5"/>
        <v>0</v>
      </c>
      <c r="Q29" s="339"/>
      <c r="R29" s="28">
        <f t="shared" si="6"/>
        <v>0</v>
      </c>
      <c r="S29" s="339"/>
      <c r="T29" s="28">
        <f t="shared" si="7"/>
        <v>0</v>
      </c>
      <c r="U29" s="339"/>
      <c r="V29" s="28">
        <f t="shared" si="8"/>
        <v>0</v>
      </c>
      <c r="W29" s="339"/>
      <c r="X29" s="28">
        <f t="shared" si="9"/>
        <v>0</v>
      </c>
      <c r="Y29" s="339"/>
      <c r="Z29" s="28">
        <f t="shared" si="12"/>
        <v>0</v>
      </c>
      <c r="AA29" s="339"/>
      <c r="AB29" s="28">
        <f t="shared" si="13"/>
        <v>0</v>
      </c>
      <c r="AC29" s="339"/>
      <c r="AD29" s="28">
        <f t="shared" si="14"/>
        <v>0</v>
      </c>
      <c r="AE29" s="339"/>
      <c r="AF29" s="28">
        <f t="shared" si="15"/>
        <v>0</v>
      </c>
      <c r="AG29" s="339"/>
      <c r="AH29" s="28">
        <f t="shared" si="16"/>
        <v>0</v>
      </c>
      <c r="AI29" s="339"/>
      <c r="AJ29" s="28">
        <f t="shared" si="17"/>
        <v>0</v>
      </c>
      <c r="AK29" s="339"/>
      <c r="AL29" s="28">
        <f t="shared" si="18"/>
        <v>0</v>
      </c>
      <c r="AM29" s="339"/>
      <c r="AN29" s="28">
        <f t="shared" si="19"/>
        <v>0</v>
      </c>
      <c r="AO29" s="339"/>
      <c r="AP29" s="28">
        <f t="shared" si="20"/>
        <v>0</v>
      </c>
      <c r="AQ29" s="339"/>
      <c r="AR29" s="28">
        <f t="shared" si="21"/>
        <v>0</v>
      </c>
      <c r="AS29" s="339"/>
      <c r="AT29" s="28">
        <f t="shared" si="22"/>
        <v>0</v>
      </c>
      <c r="AU29" s="339"/>
      <c r="AV29" s="28">
        <f t="shared" si="23"/>
        <v>0</v>
      </c>
      <c r="AW29" s="339"/>
      <c r="AX29" s="28">
        <f t="shared" si="24"/>
        <v>0</v>
      </c>
      <c r="AY29" s="339"/>
      <c r="AZ29" s="28">
        <f t="shared" si="25"/>
        <v>0</v>
      </c>
      <c r="BA29" s="339"/>
      <c r="BB29" s="28">
        <f t="shared" si="26"/>
        <v>0</v>
      </c>
      <c r="BC29" s="339"/>
      <c r="BD29" s="28">
        <f t="shared" si="27"/>
        <v>0</v>
      </c>
      <c r="BE29" s="339"/>
      <c r="BF29" s="28">
        <f t="shared" si="28"/>
        <v>0</v>
      </c>
      <c r="BG29" s="339"/>
      <c r="BH29" s="28">
        <f t="shared" si="29"/>
        <v>0</v>
      </c>
      <c r="BI29" s="339"/>
      <c r="BJ29" s="28">
        <f t="shared" si="30"/>
        <v>0</v>
      </c>
      <c r="BK29" s="339"/>
      <c r="BL29" s="28">
        <f t="shared" si="31"/>
        <v>0</v>
      </c>
      <c r="BM29" s="339"/>
      <c r="BN29" s="28">
        <f t="shared" si="32"/>
        <v>0</v>
      </c>
      <c r="BO29" s="339"/>
      <c r="BP29" s="28">
        <f t="shared" si="33"/>
        <v>0</v>
      </c>
      <c r="BQ29" s="339"/>
      <c r="BR29" s="28">
        <f t="shared" si="34"/>
        <v>0</v>
      </c>
      <c r="BS29" s="339"/>
      <c r="BT29" s="28">
        <f t="shared" si="35"/>
        <v>0</v>
      </c>
      <c r="BU29" s="339"/>
      <c r="BV29" s="28">
        <f t="shared" si="36"/>
        <v>0</v>
      </c>
      <c r="BW29" s="339"/>
      <c r="BX29" s="28">
        <f t="shared" si="37"/>
        <v>0</v>
      </c>
      <c r="BY29" s="339"/>
      <c r="BZ29" s="28">
        <f t="shared" si="38"/>
        <v>0</v>
      </c>
      <c r="CA29" s="339"/>
      <c r="CB29" s="28">
        <f t="shared" si="39"/>
        <v>0</v>
      </c>
      <c r="CC29" s="339"/>
      <c r="CD29" s="28">
        <f t="shared" si="40"/>
        <v>0</v>
      </c>
      <c r="CE29" s="339"/>
      <c r="CF29" s="28">
        <f t="shared" si="41"/>
        <v>0</v>
      </c>
      <c r="CG29" s="339"/>
      <c r="CH29" s="28">
        <f t="shared" si="42"/>
        <v>0</v>
      </c>
      <c r="CI29" s="339"/>
      <c r="CJ29" s="28">
        <f t="shared" si="43"/>
        <v>0</v>
      </c>
      <c r="CK29" s="339"/>
      <c r="CL29" s="28">
        <f t="shared" si="44"/>
        <v>0</v>
      </c>
      <c r="CM29" s="339"/>
      <c r="CN29" s="28">
        <f t="shared" si="45"/>
        <v>0</v>
      </c>
      <c r="CO29" s="339"/>
      <c r="CP29" s="28">
        <f t="shared" si="46"/>
        <v>0</v>
      </c>
      <c r="CQ29" s="339"/>
      <c r="CR29" s="28">
        <f t="shared" si="47"/>
        <v>0</v>
      </c>
      <c r="CS29" s="339"/>
      <c r="CT29" s="28">
        <f t="shared" si="48"/>
        <v>0</v>
      </c>
      <c r="CU29" s="339"/>
      <c r="CV29" s="28">
        <f t="shared" si="49"/>
        <v>0</v>
      </c>
      <c r="CW29" s="339"/>
      <c r="CX29" s="28">
        <f t="shared" si="50"/>
        <v>0</v>
      </c>
      <c r="CY29" s="339"/>
      <c r="CZ29" s="28">
        <f t="shared" si="51"/>
        <v>0</v>
      </c>
      <c r="DA29" s="42">
        <f t="shared" si="10"/>
        <v>0</v>
      </c>
      <c r="DB29" s="27">
        <f t="shared" si="11"/>
        <v>0</v>
      </c>
    </row>
    <row r="30" spans="1:106" ht="12" customHeight="1" x14ac:dyDescent="0.2">
      <c r="B30" s="67"/>
      <c r="C30" s="337"/>
      <c r="D30" s="68"/>
      <c r="E30" s="338"/>
      <c r="F30" s="28">
        <f t="shared" si="0"/>
        <v>0</v>
      </c>
      <c r="G30" s="338"/>
      <c r="H30" s="28">
        <f t="shared" si="1"/>
        <v>0</v>
      </c>
      <c r="I30" s="339"/>
      <c r="J30" s="28">
        <f t="shared" si="2"/>
        <v>0</v>
      </c>
      <c r="K30" s="339"/>
      <c r="L30" s="28">
        <f t="shared" si="3"/>
        <v>0</v>
      </c>
      <c r="M30" s="339"/>
      <c r="N30" s="28">
        <f t="shared" si="4"/>
        <v>0</v>
      </c>
      <c r="O30" s="339"/>
      <c r="P30" s="28">
        <f t="shared" si="5"/>
        <v>0</v>
      </c>
      <c r="Q30" s="339"/>
      <c r="R30" s="28">
        <f t="shared" si="6"/>
        <v>0</v>
      </c>
      <c r="S30" s="339"/>
      <c r="T30" s="28">
        <f t="shared" si="7"/>
        <v>0</v>
      </c>
      <c r="U30" s="339"/>
      <c r="V30" s="28">
        <f t="shared" si="8"/>
        <v>0</v>
      </c>
      <c r="W30" s="339"/>
      <c r="X30" s="28">
        <f t="shared" si="9"/>
        <v>0</v>
      </c>
      <c r="Y30" s="339"/>
      <c r="Z30" s="28">
        <f t="shared" si="12"/>
        <v>0</v>
      </c>
      <c r="AA30" s="339"/>
      <c r="AB30" s="28">
        <f t="shared" si="13"/>
        <v>0</v>
      </c>
      <c r="AC30" s="339"/>
      <c r="AD30" s="28">
        <f t="shared" si="14"/>
        <v>0</v>
      </c>
      <c r="AE30" s="339"/>
      <c r="AF30" s="28">
        <f t="shared" si="15"/>
        <v>0</v>
      </c>
      <c r="AG30" s="339"/>
      <c r="AH30" s="28">
        <f t="shared" si="16"/>
        <v>0</v>
      </c>
      <c r="AI30" s="339"/>
      <c r="AJ30" s="28">
        <f t="shared" si="17"/>
        <v>0</v>
      </c>
      <c r="AK30" s="339"/>
      <c r="AL30" s="28">
        <f t="shared" si="18"/>
        <v>0</v>
      </c>
      <c r="AM30" s="339"/>
      <c r="AN30" s="28">
        <f t="shared" si="19"/>
        <v>0</v>
      </c>
      <c r="AO30" s="339"/>
      <c r="AP30" s="28">
        <f t="shared" si="20"/>
        <v>0</v>
      </c>
      <c r="AQ30" s="339"/>
      <c r="AR30" s="28">
        <f t="shared" si="21"/>
        <v>0</v>
      </c>
      <c r="AS30" s="339"/>
      <c r="AT30" s="28">
        <f t="shared" si="22"/>
        <v>0</v>
      </c>
      <c r="AU30" s="339"/>
      <c r="AV30" s="28">
        <f t="shared" si="23"/>
        <v>0</v>
      </c>
      <c r="AW30" s="339"/>
      <c r="AX30" s="28">
        <f t="shared" si="24"/>
        <v>0</v>
      </c>
      <c r="AY30" s="339"/>
      <c r="AZ30" s="28">
        <f t="shared" si="25"/>
        <v>0</v>
      </c>
      <c r="BA30" s="339"/>
      <c r="BB30" s="28">
        <f t="shared" si="26"/>
        <v>0</v>
      </c>
      <c r="BC30" s="339"/>
      <c r="BD30" s="28">
        <f t="shared" si="27"/>
        <v>0</v>
      </c>
      <c r="BE30" s="339"/>
      <c r="BF30" s="28">
        <f t="shared" si="28"/>
        <v>0</v>
      </c>
      <c r="BG30" s="339"/>
      <c r="BH30" s="28">
        <f t="shared" si="29"/>
        <v>0</v>
      </c>
      <c r="BI30" s="339"/>
      <c r="BJ30" s="28">
        <f t="shared" si="30"/>
        <v>0</v>
      </c>
      <c r="BK30" s="339"/>
      <c r="BL30" s="28">
        <f t="shared" si="31"/>
        <v>0</v>
      </c>
      <c r="BM30" s="339"/>
      <c r="BN30" s="28">
        <f t="shared" si="32"/>
        <v>0</v>
      </c>
      <c r="BO30" s="339"/>
      <c r="BP30" s="28">
        <f t="shared" si="33"/>
        <v>0</v>
      </c>
      <c r="BQ30" s="339"/>
      <c r="BR30" s="28">
        <f t="shared" si="34"/>
        <v>0</v>
      </c>
      <c r="BS30" s="339"/>
      <c r="BT30" s="28">
        <f t="shared" si="35"/>
        <v>0</v>
      </c>
      <c r="BU30" s="339"/>
      <c r="BV30" s="28">
        <f t="shared" si="36"/>
        <v>0</v>
      </c>
      <c r="BW30" s="339"/>
      <c r="BX30" s="28">
        <f t="shared" si="37"/>
        <v>0</v>
      </c>
      <c r="BY30" s="339"/>
      <c r="BZ30" s="28">
        <f t="shared" si="38"/>
        <v>0</v>
      </c>
      <c r="CA30" s="339"/>
      <c r="CB30" s="28">
        <f t="shared" si="39"/>
        <v>0</v>
      </c>
      <c r="CC30" s="339"/>
      <c r="CD30" s="28">
        <f t="shared" si="40"/>
        <v>0</v>
      </c>
      <c r="CE30" s="339"/>
      <c r="CF30" s="28">
        <f t="shared" si="41"/>
        <v>0</v>
      </c>
      <c r="CG30" s="339"/>
      <c r="CH30" s="28">
        <f t="shared" si="42"/>
        <v>0</v>
      </c>
      <c r="CI30" s="339"/>
      <c r="CJ30" s="28">
        <f t="shared" si="43"/>
        <v>0</v>
      </c>
      <c r="CK30" s="339"/>
      <c r="CL30" s="28">
        <f t="shared" si="44"/>
        <v>0</v>
      </c>
      <c r="CM30" s="339"/>
      <c r="CN30" s="28">
        <f t="shared" si="45"/>
        <v>0</v>
      </c>
      <c r="CO30" s="339"/>
      <c r="CP30" s="28">
        <f t="shared" si="46"/>
        <v>0</v>
      </c>
      <c r="CQ30" s="339"/>
      <c r="CR30" s="28">
        <f t="shared" si="47"/>
        <v>0</v>
      </c>
      <c r="CS30" s="339"/>
      <c r="CT30" s="28">
        <f t="shared" si="48"/>
        <v>0</v>
      </c>
      <c r="CU30" s="339"/>
      <c r="CV30" s="28">
        <f t="shared" si="49"/>
        <v>0</v>
      </c>
      <c r="CW30" s="339"/>
      <c r="CX30" s="28">
        <f t="shared" si="50"/>
        <v>0</v>
      </c>
      <c r="CY30" s="339"/>
      <c r="CZ30" s="28">
        <f t="shared" si="51"/>
        <v>0</v>
      </c>
      <c r="DA30" s="42">
        <f t="shared" si="10"/>
        <v>0</v>
      </c>
      <c r="DB30" s="27">
        <f t="shared" si="11"/>
        <v>0</v>
      </c>
    </row>
    <row r="31" spans="1:106" s="36" customFormat="1" ht="12" customHeight="1" x14ac:dyDescent="0.2">
      <c r="A31" s="36" t="s">
        <v>331</v>
      </c>
      <c r="B31" s="333"/>
      <c r="C31" s="334"/>
      <c r="D31" s="68"/>
      <c r="E31" s="335"/>
      <c r="F31" s="28"/>
      <c r="G31" s="335"/>
      <c r="H31" s="28"/>
      <c r="I31" s="335"/>
      <c r="J31" s="28"/>
      <c r="K31" s="335"/>
      <c r="L31" s="28"/>
      <c r="M31" s="335"/>
      <c r="N31" s="28"/>
      <c r="O31" s="335"/>
      <c r="P31" s="28"/>
      <c r="Q31" s="335"/>
      <c r="R31" s="28"/>
      <c r="S31" s="335"/>
      <c r="T31" s="28"/>
      <c r="U31" s="335"/>
      <c r="V31" s="28"/>
      <c r="W31" s="335"/>
      <c r="X31" s="28"/>
      <c r="Y31" s="335"/>
      <c r="Z31" s="28"/>
      <c r="AA31" s="335"/>
      <c r="AB31" s="28"/>
      <c r="AC31" s="335"/>
      <c r="AD31" s="28"/>
      <c r="AE31" s="335"/>
      <c r="AF31" s="28"/>
      <c r="AG31" s="335"/>
      <c r="AH31" s="28"/>
      <c r="AI31" s="335"/>
      <c r="AJ31" s="28"/>
      <c r="AK31" s="335"/>
      <c r="AL31" s="28"/>
      <c r="AM31" s="335"/>
      <c r="AN31" s="28"/>
      <c r="AO31" s="335"/>
      <c r="AP31" s="28"/>
      <c r="AQ31" s="335"/>
      <c r="AR31" s="28"/>
      <c r="AS31" s="335"/>
      <c r="AT31" s="28"/>
      <c r="AU31" s="335"/>
      <c r="AV31" s="28"/>
      <c r="AW31" s="335"/>
      <c r="AX31" s="28"/>
      <c r="AY31" s="335"/>
      <c r="AZ31" s="28"/>
      <c r="BA31" s="335"/>
      <c r="BB31" s="28"/>
      <c r="BC31" s="335"/>
      <c r="BD31" s="28"/>
      <c r="BE31" s="335"/>
      <c r="BF31" s="28"/>
      <c r="BG31" s="335"/>
      <c r="BH31" s="28"/>
      <c r="BI31" s="335"/>
      <c r="BJ31" s="28"/>
      <c r="BK31" s="335"/>
      <c r="BL31" s="28"/>
      <c r="BM31" s="335"/>
      <c r="BN31" s="28"/>
      <c r="BO31" s="335"/>
      <c r="BP31" s="28"/>
      <c r="BQ31" s="335"/>
      <c r="BR31" s="28"/>
      <c r="BS31" s="335"/>
      <c r="BT31" s="28"/>
      <c r="BU31" s="335"/>
      <c r="BV31" s="28"/>
      <c r="BW31" s="335"/>
      <c r="BX31" s="28"/>
      <c r="BY31" s="335"/>
      <c r="BZ31" s="28"/>
      <c r="CA31" s="335"/>
      <c r="CB31" s="28"/>
      <c r="CC31" s="335"/>
      <c r="CD31" s="28"/>
      <c r="CE31" s="335"/>
      <c r="CF31" s="28"/>
      <c r="CG31" s="335"/>
      <c r="CH31" s="28"/>
      <c r="CI31" s="335"/>
      <c r="CJ31" s="28"/>
      <c r="CK31" s="335"/>
      <c r="CL31" s="28"/>
      <c r="CM31" s="335"/>
      <c r="CN31" s="28"/>
      <c r="CO31" s="335"/>
      <c r="CP31" s="28"/>
      <c r="CQ31" s="335"/>
      <c r="CR31" s="28"/>
      <c r="CS31" s="335"/>
      <c r="CT31" s="28"/>
      <c r="CU31" s="335"/>
      <c r="CV31" s="28"/>
      <c r="CW31" s="335"/>
      <c r="CX31" s="28"/>
      <c r="CY31" s="335"/>
      <c r="CZ31" s="28"/>
      <c r="DA31" s="42"/>
      <c r="DB31" s="27"/>
    </row>
    <row r="32" spans="1:106" ht="12" customHeight="1" x14ac:dyDescent="0.2">
      <c r="B32" s="512"/>
      <c r="C32" s="513"/>
      <c r="D32" s="68"/>
      <c r="E32" s="339"/>
      <c r="F32" s="135">
        <f>C32*E32</f>
        <v>0</v>
      </c>
      <c r="G32" s="339"/>
      <c r="H32" s="135">
        <f>C32*G32</f>
        <v>0</v>
      </c>
      <c r="I32" s="339"/>
      <c r="J32" s="135">
        <f>C32*I32</f>
        <v>0</v>
      </c>
      <c r="K32" s="339"/>
      <c r="L32" s="135">
        <f>C32*K32</f>
        <v>0</v>
      </c>
      <c r="M32" s="339"/>
      <c r="N32" s="135">
        <f>C32*M32</f>
        <v>0</v>
      </c>
      <c r="O32" s="339"/>
      <c r="P32" s="135">
        <f>C32*O32</f>
        <v>0</v>
      </c>
      <c r="Q32" s="339"/>
      <c r="R32" s="135">
        <f>C32*Q32</f>
        <v>0</v>
      </c>
      <c r="S32" s="339"/>
      <c r="T32" s="135">
        <f>C32*S32</f>
        <v>0</v>
      </c>
      <c r="U32" s="339"/>
      <c r="V32" s="135">
        <f>C32*U32</f>
        <v>0</v>
      </c>
      <c r="W32" s="339"/>
      <c r="X32" s="135">
        <f>C32*W32</f>
        <v>0</v>
      </c>
      <c r="Y32" s="339"/>
      <c r="Z32" s="135"/>
      <c r="AA32" s="339"/>
      <c r="AB32" s="135"/>
      <c r="AC32" s="339"/>
      <c r="AD32" s="135"/>
      <c r="AE32" s="339"/>
      <c r="AF32" s="135"/>
      <c r="AG32" s="339"/>
      <c r="AH32" s="135"/>
      <c r="AI32" s="339"/>
      <c r="AJ32" s="135"/>
      <c r="AK32" s="339"/>
      <c r="AL32" s="135"/>
      <c r="AM32" s="339"/>
      <c r="AN32" s="135"/>
      <c r="AO32" s="339"/>
      <c r="AP32" s="135"/>
      <c r="AQ32" s="339"/>
      <c r="AR32" s="135"/>
      <c r="AS32" s="339"/>
      <c r="AT32" s="135"/>
      <c r="AU32" s="339"/>
      <c r="AV32" s="135"/>
      <c r="AW32" s="339"/>
      <c r="AX32" s="135"/>
      <c r="AY32" s="339"/>
      <c r="AZ32" s="135"/>
      <c r="BA32" s="339"/>
      <c r="BB32" s="135"/>
      <c r="BC32" s="339"/>
      <c r="BD32" s="135"/>
      <c r="BE32" s="339"/>
      <c r="BF32" s="135"/>
      <c r="BG32" s="339"/>
      <c r="BH32" s="135"/>
      <c r="BI32" s="339"/>
      <c r="BJ32" s="135"/>
      <c r="BK32" s="339"/>
      <c r="BL32" s="135"/>
      <c r="BM32" s="339"/>
      <c r="BN32" s="135"/>
      <c r="BO32" s="339"/>
      <c r="BP32" s="135"/>
      <c r="BQ32" s="339"/>
      <c r="BR32" s="135"/>
      <c r="BS32" s="339"/>
      <c r="BT32" s="135"/>
      <c r="BU32" s="339"/>
      <c r="BV32" s="135"/>
      <c r="BW32" s="339"/>
      <c r="BX32" s="135"/>
      <c r="BY32" s="339"/>
      <c r="BZ32" s="135"/>
      <c r="CA32" s="339"/>
      <c r="CB32" s="135"/>
      <c r="CC32" s="339"/>
      <c r="CD32" s="135"/>
      <c r="CE32" s="339"/>
      <c r="CF32" s="135"/>
      <c r="CG32" s="339"/>
      <c r="CH32" s="135"/>
      <c r="CI32" s="339"/>
      <c r="CJ32" s="135"/>
      <c r="CK32" s="339"/>
      <c r="CL32" s="135"/>
      <c r="CM32" s="339"/>
      <c r="CN32" s="135"/>
      <c r="CO32" s="339"/>
      <c r="CP32" s="135"/>
      <c r="CQ32" s="339"/>
      <c r="CR32" s="135"/>
      <c r="CS32" s="339"/>
      <c r="CT32" s="135"/>
      <c r="CU32" s="339"/>
      <c r="CV32" s="135"/>
      <c r="CW32" s="339"/>
      <c r="CX32" s="135"/>
      <c r="CY32" s="339"/>
      <c r="CZ32" s="135"/>
      <c r="DA32" s="42">
        <f>SUM(E32+G32+I32+K32+M32+O32+Q32+S32+U32+W32+Y32+AA32+AC32+AE32+AG32+AI32+AK32+AM32+AO32+AQ32+AS32+AU32+AW32+AY32+BA32+BC32+BE32+BG32+BI32+BK32+BM32+BO32+BQ32+BS32+BU32+BW32+BY32+CA32+CC32+CE32+CG32+CI32+CK32+CM32+CO32+CQ32+CS32+CU32+CW32+CY32)</f>
        <v>0</v>
      </c>
      <c r="DB32" s="27">
        <f>SUM(F32+H32+J32+L32+N32+P32+R32+T32+V32+X32+Z32+AB32+AD32+AF32+AH32+AJ32+AL32+AN32+AP32+AR32+AT32+AV32+AX32+AZ32+BB32+BD32+BF32+BH32+BJ32+BL32+BN32+BP32+BR32+BT32+BV32+BX32+BZ32+CB32+CD32+CF32+CH32+CJ32+CL32+CN32+CP32+CR32+CT32+CV32+CX32+CZ32)</f>
        <v>0</v>
      </c>
    </row>
    <row r="33" spans="1:106" ht="12" customHeight="1" x14ac:dyDescent="0.2">
      <c r="B33" s="512"/>
      <c r="C33" s="513"/>
      <c r="D33" s="68"/>
      <c r="E33" s="338"/>
      <c r="F33" s="28">
        <f>C33*E33</f>
        <v>0</v>
      </c>
      <c r="G33" s="338"/>
      <c r="H33" s="28">
        <f>C33*G33</f>
        <v>0</v>
      </c>
      <c r="I33" s="339"/>
      <c r="J33" s="28">
        <f>C33*I33</f>
        <v>0</v>
      </c>
      <c r="K33" s="339"/>
      <c r="L33" s="28">
        <f>C33*K33</f>
        <v>0</v>
      </c>
      <c r="M33" s="339"/>
      <c r="N33" s="28">
        <f>C33*M33</f>
        <v>0</v>
      </c>
      <c r="O33" s="339"/>
      <c r="P33" s="28">
        <f>C33*O33</f>
        <v>0</v>
      </c>
      <c r="Q33" s="339"/>
      <c r="R33" s="28">
        <f>C33*Q33</f>
        <v>0</v>
      </c>
      <c r="S33" s="339"/>
      <c r="T33" s="28">
        <f>C33*S33</f>
        <v>0</v>
      </c>
      <c r="U33" s="339"/>
      <c r="V33" s="28">
        <f>C33*U33</f>
        <v>0</v>
      </c>
      <c r="W33" s="339"/>
      <c r="X33" s="28">
        <f>C33*W33</f>
        <v>0</v>
      </c>
      <c r="Y33" s="339"/>
      <c r="Z33" s="28">
        <f>C33*Y33</f>
        <v>0</v>
      </c>
      <c r="AA33" s="339"/>
      <c r="AB33" s="28">
        <f>C33*AA33</f>
        <v>0</v>
      </c>
      <c r="AC33" s="339"/>
      <c r="AD33" s="28">
        <f>C33*AC33</f>
        <v>0</v>
      </c>
      <c r="AE33" s="339"/>
      <c r="AF33" s="28">
        <f>C33*AE33</f>
        <v>0</v>
      </c>
      <c r="AG33" s="339"/>
      <c r="AH33" s="28">
        <f>C33*AG33</f>
        <v>0</v>
      </c>
      <c r="AI33" s="339"/>
      <c r="AJ33" s="28">
        <f>C33*AI33</f>
        <v>0</v>
      </c>
      <c r="AK33" s="339"/>
      <c r="AL33" s="28">
        <f>C33*AK33</f>
        <v>0</v>
      </c>
      <c r="AM33" s="339"/>
      <c r="AN33" s="28">
        <f>C33*AM33</f>
        <v>0</v>
      </c>
      <c r="AO33" s="339"/>
      <c r="AP33" s="28">
        <f>C33*AO33</f>
        <v>0</v>
      </c>
      <c r="AQ33" s="339"/>
      <c r="AR33" s="28">
        <f>C33*AQ33</f>
        <v>0</v>
      </c>
      <c r="AS33" s="339"/>
      <c r="AT33" s="28">
        <f>C33*AS33</f>
        <v>0</v>
      </c>
      <c r="AU33" s="339"/>
      <c r="AV33" s="28">
        <f>C33*AU33</f>
        <v>0</v>
      </c>
      <c r="AW33" s="339"/>
      <c r="AX33" s="28">
        <f>C33*AW33</f>
        <v>0</v>
      </c>
      <c r="AY33" s="339"/>
      <c r="AZ33" s="28">
        <f>C33*AY33</f>
        <v>0</v>
      </c>
      <c r="BA33" s="339"/>
      <c r="BB33" s="28">
        <f>C33*BA33</f>
        <v>0</v>
      </c>
      <c r="BC33" s="339"/>
      <c r="BD33" s="28">
        <f>C33*BC33</f>
        <v>0</v>
      </c>
      <c r="BE33" s="339"/>
      <c r="BF33" s="28">
        <f>C33*BE33</f>
        <v>0</v>
      </c>
      <c r="BG33" s="339"/>
      <c r="BH33" s="28">
        <f>C33*BG33</f>
        <v>0</v>
      </c>
      <c r="BI33" s="339"/>
      <c r="BJ33" s="28">
        <f>C33*BI33</f>
        <v>0</v>
      </c>
      <c r="BK33" s="339"/>
      <c r="BL33" s="28">
        <f>C33*BK33</f>
        <v>0</v>
      </c>
      <c r="BM33" s="339"/>
      <c r="BN33" s="28">
        <f>C33*BM33</f>
        <v>0</v>
      </c>
      <c r="BO33" s="339"/>
      <c r="BP33" s="28">
        <f>C33*BO33</f>
        <v>0</v>
      </c>
      <c r="BQ33" s="339"/>
      <c r="BR33" s="28">
        <f>C33*BQ33</f>
        <v>0</v>
      </c>
      <c r="BS33" s="339"/>
      <c r="BT33" s="28">
        <f>C33*BS33</f>
        <v>0</v>
      </c>
      <c r="BU33" s="339"/>
      <c r="BV33" s="28">
        <f>C33*BU33</f>
        <v>0</v>
      </c>
      <c r="BW33" s="339"/>
      <c r="BX33" s="28">
        <f>C33*BW33</f>
        <v>0</v>
      </c>
      <c r="BY33" s="339"/>
      <c r="BZ33" s="28">
        <f>C33*BY33</f>
        <v>0</v>
      </c>
      <c r="CA33" s="339"/>
      <c r="CB33" s="28">
        <f>C33*CA33</f>
        <v>0</v>
      </c>
      <c r="CC33" s="339"/>
      <c r="CD33" s="28">
        <f>C33*CC33</f>
        <v>0</v>
      </c>
      <c r="CE33" s="339"/>
      <c r="CF33" s="28">
        <f>C33*CE33</f>
        <v>0</v>
      </c>
      <c r="CG33" s="339"/>
      <c r="CH33" s="28">
        <f>C33*CG33</f>
        <v>0</v>
      </c>
      <c r="CI33" s="339"/>
      <c r="CJ33" s="28">
        <f>C33*CI33</f>
        <v>0</v>
      </c>
      <c r="CK33" s="339"/>
      <c r="CL33" s="28">
        <f>C33*CK33</f>
        <v>0</v>
      </c>
      <c r="CM33" s="339"/>
      <c r="CN33" s="28">
        <f>C33*CM33</f>
        <v>0</v>
      </c>
      <c r="CO33" s="339"/>
      <c r="CP33" s="28">
        <f>C33*CO33</f>
        <v>0</v>
      </c>
      <c r="CQ33" s="339"/>
      <c r="CR33" s="28">
        <f>C33*CQ33</f>
        <v>0</v>
      </c>
      <c r="CS33" s="339"/>
      <c r="CT33" s="28">
        <f>C33*CS33</f>
        <v>0</v>
      </c>
      <c r="CU33" s="339"/>
      <c r="CV33" s="28">
        <f>C33*CU33</f>
        <v>0</v>
      </c>
      <c r="CW33" s="339"/>
      <c r="CX33" s="28">
        <f>C33*CW33</f>
        <v>0</v>
      </c>
      <c r="CY33" s="339"/>
      <c r="CZ33" s="28">
        <f>C33*CY33</f>
        <v>0</v>
      </c>
      <c r="DA33" s="42">
        <f>SUM(E33+G33+I33+K33+M33+O33+Q33+S33+U33+W33+Y33+AA33+AC33+AE33+AG33+AI33+AK33+AM33+AO33+AQ33+AS33+AU33+AW33+AY33+BA33+BC33+BE33+BG33+BI33+BK33+BM33+BO33+BQ33+BS33+BU33+BW33+BY33+CA33+CC33+CE33+CG33+CI33+CK33+CM33+CO33+CQ33+CS33+CU33+CW33+CY33)</f>
        <v>0</v>
      </c>
      <c r="DB33" s="27">
        <f>SUM(F33+H33+J33+L33+N33+P33+R33+T33+V33+X33+Z33+AB33+AD33+AF33+AH33+AJ33+AL33+AN33+AP33+AR33+AT33+AV33+AX33+AZ33+BB33+BD33+BF33+BH33+BJ33+BL33+BN33+BP33+BR33+BT33+BV33+BX33+BZ33+CB33+CD33+CF33+CH33+CJ33+CL33+CN33+CP33+CR33+CT33+CV33+CX33+CZ33)</f>
        <v>0</v>
      </c>
    </row>
    <row r="34" spans="1:106" ht="12" customHeight="1" x14ac:dyDescent="0.2">
      <c r="B34" s="512"/>
      <c r="C34" s="513"/>
      <c r="D34" s="68"/>
      <c r="E34" s="339"/>
      <c r="F34" s="28">
        <f t="shared" ref="F34:F41" si="52">C34*E34</f>
        <v>0</v>
      </c>
      <c r="G34" s="339"/>
      <c r="H34" s="28">
        <f t="shared" ref="H34:H41" si="53">C34*G34</f>
        <v>0</v>
      </c>
      <c r="I34" s="339"/>
      <c r="J34" s="28">
        <f t="shared" ref="J34:J41" si="54">C34*I34</f>
        <v>0</v>
      </c>
      <c r="K34" s="339"/>
      <c r="L34" s="28">
        <f t="shared" ref="L34:L41" si="55">C34*K34</f>
        <v>0</v>
      </c>
      <c r="M34" s="339"/>
      <c r="N34" s="28">
        <f t="shared" ref="N34:N41" si="56">C34*M34</f>
        <v>0</v>
      </c>
      <c r="O34" s="339"/>
      <c r="P34" s="28">
        <f t="shared" ref="P34:P41" si="57">C34*O34</f>
        <v>0</v>
      </c>
      <c r="Q34" s="339"/>
      <c r="R34" s="28">
        <f t="shared" ref="R34:R41" si="58">C34*Q34</f>
        <v>0</v>
      </c>
      <c r="S34" s="339"/>
      <c r="T34" s="28">
        <f t="shared" ref="T34:T41" si="59">C34*S34</f>
        <v>0</v>
      </c>
      <c r="U34" s="339"/>
      <c r="V34" s="28">
        <f t="shared" ref="V34:V41" si="60">C34*U34</f>
        <v>0</v>
      </c>
      <c r="W34" s="339"/>
      <c r="X34" s="28">
        <f t="shared" ref="X34:X41" si="61">C34*W34</f>
        <v>0</v>
      </c>
      <c r="Y34" s="339"/>
      <c r="Z34" s="135"/>
      <c r="AA34" s="339"/>
      <c r="AB34" s="135"/>
      <c r="AC34" s="339"/>
      <c r="AD34" s="135"/>
      <c r="AE34" s="339"/>
      <c r="AF34" s="135"/>
      <c r="AG34" s="339"/>
      <c r="AH34" s="135"/>
      <c r="AI34" s="339"/>
      <c r="AJ34" s="135"/>
      <c r="AK34" s="339"/>
      <c r="AL34" s="135"/>
      <c r="AM34" s="339"/>
      <c r="AN34" s="135"/>
      <c r="AO34" s="339"/>
      <c r="AP34" s="135"/>
      <c r="AQ34" s="339"/>
      <c r="AR34" s="135"/>
      <c r="AS34" s="339"/>
      <c r="AT34" s="135"/>
      <c r="AU34" s="339"/>
      <c r="AV34" s="135"/>
      <c r="AW34" s="339"/>
      <c r="AX34" s="135"/>
      <c r="AY34" s="339"/>
      <c r="AZ34" s="135"/>
      <c r="BA34" s="339"/>
      <c r="BB34" s="135"/>
      <c r="BC34" s="339"/>
      <c r="BD34" s="135"/>
      <c r="BE34" s="339"/>
      <c r="BF34" s="135"/>
      <c r="BG34" s="339"/>
      <c r="BH34" s="135"/>
      <c r="BI34" s="339"/>
      <c r="BJ34" s="135"/>
      <c r="BK34" s="339"/>
      <c r="BL34" s="135"/>
      <c r="BM34" s="339"/>
      <c r="BN34" s="135"/>
      <c r="BO34" s="339"/>
      <c r="BP34" s="135"/>
      <c r="BQ34" s="339"/>
      <c r="BR34" s="135"/>
      <c r="BS34" s="339"/>
      <c r="BT34" s="135"/>
      <c r="BU34" s="339"/>
      <c r="BV34" s="135"/>
      <c r="BW34" s="339"/>
      <c r="BX34" s="135"/>
      <c r="BY34" s="339"/>
      <c r="BZ34" s="135"/>
      <c r="CA34" s="339"/>
      <c r="CB34" s="135"/>
      <c r="CC34" s="339"/>
      <c r="CD34" s="135"/>
      <c r="CE34" s="339"/>
      <c r="CF34" s="135"/>
      <c r="CG34" s="339"/>
      <c r="CH34" s="135"/>
      <c r="CI34" s="339"/>
      <c r="CJ34" s="135"/>
      <c r="CK34" s="339"/>
      <c r="CL34" s="135"/>
      <c r="CM34" s="339"/>
      <c r="CN34" s="135"/>
      <c r="CO34" s="339"/>
      <c r="CP34" s="135"/>
      <c r="CQ34" s="339"/>
      <c r="CR34" s="135"/>
      <c r="CS34" s="339"/>
      <c r="CT34" s="135"/>
      <c r="CU34" s="339"/>
      <c r="CV34" s="135"/>
      <c r="CW34" s="339"/>
      <c r="CX34" s="135"/>
      <c r="CY34" s="339"/>
      <c r="CZ34" s="135"/>
      <c r="DA34" s="42">
        <f t="shared" ref="DA34:DA41" si="62">SUM(E34+G34+I34+K34+M34+O34+Q34+S34+U34+W34+Y34+AA34+AC34+AE34+AG34+AI34+AK34+AM34+AO34+AQ34+AS34+AU34+AW34+AY34+BA34+BC34+BE34+BG34+BI34+BK34+BM34+BO34+BQ34+BS34+BU34+BW34+BY34+CA34+CC34+CE34+CG34+CI34+CK34+CM34+CO34+CQ34+CS34+CU34+CW34+CY34)</f>
        <v>0</v>
      </c>
      <c r="DB34" s="27">
        <f t="shared" ref="DB34:DB41" si="63">SUM(F34+H34+J34+L34+N34+P34+R34+T34+V34+X34+Z34+AB34+AD34+AF34+AH34+AJ34+AL34+AN34+AP34+AR34+AT34+AV34+AX34+AZ34+BB34+BD34+BF34+BH34+BJ34+BL34+BN34+BP34+BR34+BT34+BV34+BX34+BZ34+CB34+CD34+CF34+CH34+CJ34+CL34+CN34+CP34+CR34+CT34+CV34+CX34+CZ34)</f>
        <v>0</v>
      </c>
    </row>
    <row r="35" spans="1:106" ht="12" customHeight="1" x14ac:dyDescent="0.2">
      <c r="B35" s="512"/>
      <c r="C35" s="513"/>
      <c r="D35" s="68"/>
      <c r="E35" s="339"/>
      <c r="F35" s="28">
        <f t="shared" si="52"/>
        <v>0</v>
      </c>
      <c r="G35" s="339"/>
      <c r="H35" s="28">
        <f t="shared" si="53"/>
        <v>0</v>
      </c>
      <c r="I35" s="339"/>
      <c r="J35" s="28">
        <f t="shared" si="54"/>
        <v>0</v>
      </c>
      <c r="K35" s="339"/>
      <c r="L35" s="28">
        <f t="shared" si="55"/>
        <v>0</v>
      </c>
      <c r="M35" s="339"/>
      <c r="N35" s="28">
        <f t="shared" si="56"/>
        <v>0</v>
      </c>
      <c r="O35" s="339"/>
      <c r="P35" s="28">
        <f t="shared" si="57"/>
        <v>0</v>
      </c>
      <c r="Q35" s="339"/>
      <c r="R35" s="28">
        <f t="shared" si="58"/>
        <v>0</v>
      </c>
      <c r="S35" s="339"/>
      <c r="T35" s="28">
        <f t="shared" si="59"/>
        <v>0</v>
      </c>
      <c r="U35" s="339"/>
      <c r="V35" s="28">
        <f t="shared" si="60"/>
        <v>0</v>
      </c>
      <c r="W35" s="339"/>
      <c r="X35" s="28">
        <f t="shared" si="61"/>
        <v>0</v>
      </c>
      <c r="Y35" s="339"/>
      <c r="Z35" s="135"/>
      <c r="AA35" s="339"/>
      <c r="AB35" s="135"/>
      <c r="AC35" s="339"/>
      <c r="AD35" s="135"/>
      <c r="AE35" s="339"/>
      <c r="AF35" s="135"/>
      <c r="AG35" s="339"/>
      <c r="AH35" s="135"/>
      <c r="AI35" s="339"/>
      <c r="AJ35" s="135"/>
      <c r="AK35" s="339"/>
      <c r="AL35" s="135"/>
      <c r="AM35" s="339"/>
      <c r="AN35" s="135"/>
      <c r="AO35" s="339"/>
      <c r="AP35" s="135"/>
      <c r="AQ35" s="339"/>
      <c r="AR35" s="135"/>
      <c r="AS35" s="339"/>
      <c r="AT35" s="135"/>
      <c r="AU35" s="339"/>
      <c r="AV35" s="135"/>
      <c r="AW35" s="339"/>
      <c r="AX35" s="135"/>
      <c r="AY35" s="339"/>
      <c r="AZ35" s="135"/>
      <c r="BA35" s="339"/>
      <c r="BB35" s="135"/>
      <c r="BC35" s="339"/>
      <c r="BD35" s="135"/>
      <c r="BE35" s="339"/>
      <c r="BF35" s="135"/>
      <c r="BG35" s="339"/>
      <c r="BH35" s="135"/>
      <c r="BI35" s="339"/>
      <c r="BJ35" s="135"/>
      <c r="BK35" s="339"/>
      <c r="BL35" s="135"/>
      <c r="BM35" s="339"/>
      <c r="BN35" s="135"/>
      <c r="BO35" s="339"/>
      <c r="BP35" s="135"/>
      <c r="BQ35" s="339"/>
      <c r="BR35" s="135"/>
      <c r="BS35" s="339"/>
      <c r="BT35" s="135"/>
      <c r="BU35" s="339"/>
      <c r="BV35" s="135"/>
      <c r="BW35" s="339"/>
      <c r="BX35" s="135"/>
      <c r="BY35" s="339"/>
      <c r="BZ35" s="135"/>
      <c r="CA35" s="339"/>
      <c r="CB35" s="135"/>
      <c r="CC35" s="339"/>
      <c r="CD35" s="135"/>
      <c r="CE35" s="339"/>
      <c r="CF35" s="135"/>
      <c r="CG35" s="339"/>
      <c r="CH35" s="135"/>
      <c r="CI35" s="339"/>
      <c r="CJ35" s="135"/>
      <c r="CK35" s="339"/>
      <c r="CL35" s="135"/>
      <c r="CM35" s="339"/>
      <c r="CN35" s="135"/>
      <c r="CO35" s="339"/>
      <c r="CP35" s="135"/>
      <c r="CQ35" s="339"/>
      <c r="CR35" s="135"/>
      <c r="CS35" s="339"/>
      <c r="CT35" s="135"/>
      <c r="CU35" s="339"/>
      <c r="CV35" s="135"/>
      <c r="CW35" s="339"/>
      <c r="CX35" s="135"/>
      <c r="CY35" s="339"/>
      <c r="CZ35" s="135"/>
      <c r="DA35" s="42">
        <f t="shared" si="62"/>
        <v>0</v>
      </c>
      <c r="DB35" s="27">
        <f t="shared" si="63"/>
        <v>0</v>
      </c>
    </row>
    <row r="36" spans="1:106" ht="12" customHeight="1" x14ac:dyDescent="0.2">
      <c r="B36" s="512"/>
      <c r="C36" s="513"/>
      <c r="D36" s="68"/>
      <c r="E36" s="338"/>
      <c r="F36" s="28">
        <f t="shared" si="52"/>
        <v>0</v>
      </c>
      <c r="G36" s="338"/>
      <c r="H36" s="28">
        <f t="shared" si="53"/>
        <v>0</v>
      </c>
      <c r="I36" s="339"/>
      <c r="J36" s="28">
        <f t="shared" si="54"/>
        <v>0</v>
      </c>
      <c r="K36" s="339"/>
      <c r="L36" s="28">
        <f t="shared" si="55"/>
        <v>0</v>
      </c>
      <c r="M36" s="339"/>
      <c r="N36" s="28">
        <f t="shared" si="56"/>
        <v>0</v>
      </c>
      <c r="O36" s="339"/>
      <c r="P36" s="28">
        <f t="shared" si="57"/>
        <v>0</v>
      </c>
      <c r="Q36" s="339"/>
      <c r="R36" s="28">
        <f t="shared" si="58"/>
        <v>0</v>
      </c>
      <c r="S36" s="339"/>
      <c r="T36" s="28">
        <f t="shared" si="59"/>
        <v>0</v>
      </c>
      <c r="U36" s="339"/>
      <c r="V36" s="28">
        <f t="shared" si="60"/>
        <v>0</v>
      </c>
      <c r="W36" s="339"/>
      <c r="X36" s="28">
        <f t="shared" si="61"/>
        <v>0</v>
      </c>
      <c r="Y36" s="339"/>
      <c r="Z36" s="28">
        <f t="shared" si="12"/>
        <v>0</v>
      </c>
      <c r="AA36" s="339"/>
      <c r="AB36" s="28">
        <f t="shared" si="13"/>
        <v>0</v>
      </c>
      <c r="AC36" s="339"/>
      <c r="AD36" s="28">
        <f t="shared" si="14"/>
        <v>0</v>
      </c>
      <c r="AE36" s="339"/>
      <c r="AF36" s="28">
        <f t="shared" si="15"/>
        <v>0</v>
      </c>
      <c r="AG36" s="339"/>
      <c r="AH36" s="28">
        <f t="shared" si="16"/>
        <v>0</v>
      </c>
      <c r="AI36" s="339"/>
      <c r="AJ36" s="28">
        <f t="shared" si="17"/>
        <v>0</v>
      </c>
      <c r="AK36" s="339"/>
      <c r="AL36" s="28">
        <f t="shared" si="18"/>
        <v>0</v>
      </c>
      <c r="AM36" s="339"/>
      <c r="AN36" s="28">
        <f t="shared" si="19"/>
        <v>0</v>
      </c>
      <c r="AO36" s="339"/>
      <c r="AP36" s="28">
        <f t="shared" si="20"/>
        <v>0</v>
      </c>
      <c r="AQ36" s="339"/>
      <c r="AR36" s="28">
        <f t="shared" si="21"/>
        <v>0</v>
      </c>
      <c r="AS36" s="339"/>
      <c r="AT36" s="28">
        <f t="shared" si="22"/>
        <v>0</v>
      </c>
      <c r="AU36" s="339"/>
      <c r="AV36" s="28">
        <f t="shared" si="23"/>
        <v>0</v>
      </c>
      <c r="AW36" s="339"/>
      <c r="AX36" s="28">
        <f t="shared" si="24"/>
        <v>0</v>
      </c>
      <c r="AY36" s="339"/>
      <c r="AZ36" s="28">
        <f t="shared" si="25"/>
        <v>0</v>
      </c>
      <c r="BA36" s="339"/>
      <c r="BB36" s="28">
        <f t="shared" si="26"/>
        <v>0</v>
      </c>
      <c r="BC36" s="339"/>
      <c r="BD36" s="28">
        <f t="shared" si="27"/>
        <v>0</v>
      </c>
      <c r="BE36" s="339"/>
      <c r="BF36" s="28">
        <f t="shared" si="28"/>
        <v>0</v>
      </c>
      <c r="BG36" s="339"/>
      <c r="BH36" s="28">
        <f t="shared" si="29"/>
        <v>0</v>
      </c>
      <c r="BI36" s="339"/>
      <c r="BJ36" s="28">
        <f t="shared" si="30"/>
        <v>0</v>
      </c>
      <c r="BK36" s="339"/>
      <c r="BL36" s="28">
        <f t="shared" si="31"/>
        <v>0</v>
      </c>
      <c r="BM36" s="339"/>
      <c r="BN36" s="28">
        <f t="shared" si="32"/>
        <v>0</v>
      </c>
      <c r="BO36" s="339"/>
      <c r="BP36" s="28">
        <f t="shared" si="33"/>
        <v>0</v>
      </c>
      <c r="BQ36" s="339"/>
      <c r="BR36" s="28">
        <f t="shared" si="34"/>
        <v>0</v>
      </c>
      <c r="BS36" s="339"/>
      <c r="BT36" s="28">
        <f t="shared" si="35"/>
        <v>0</v>
      </c>
      <c r="BU36" s="339"/>
      <c r="BV36" s="28">
        <f t="shared" si="36"/>
        <v>0</v>
      </c>
      <c r="BW36" s="339"/>
      <c r="BX36" s="28">
        <f t="shared" si="37"/>
        <v>0</v>
      </c>
      <c r="BY36" s="339"/>
      <c r="BZ36" s="28">
        <f t="shared" si="38"/>
        <v>0</v>
      </c>
      <c r="CA36" s="339"/>
      <c r="CB36" s="28">
        <f t="shared" si="39"/>
        <v>0</v>
      </c>
      <c r="CC36" s="339"/>
      <c r="CD36" s="28">
        <f t="shared" si="40"/>
        <v>0</v>
      </c>
      <c r="CE36" s="339"/>
      <c r="CF36" s="28">
        <f t="shared" si="41"/>
        <v>0</v>
      </c>
      <c r="CG36" s="339"/>
      <c r="CH36" s="28">
        <f t="shared" si="42"/>
        <v>0</v>
      </c>
      <c r="CI36" s="339"/>
      <c r="CJ36" s="28">
        <f t="shared" si="43"/>
        <v>0</v>
      </c>
      <c r="CK36" s="339"/>
      <c r="CL36" s="28">
        <f t="shared" si="44"/>
        <v>0</v>
      </c>
      <c r="CM36" s="339"/>
      <c r="CN36" s="28">
        <f t="shared" si="45"/>
        <v>0</v>
      </c>
      <c r="CO36" s="339"/>
      <c r="CP36" s="28">
        <f t="shared" si="46"/>
        <v>0</v>
      </c>
      <c r="CQ36" s="339"/>
      <c r="CR36" s="28">
        <f t="shared" si="47"/>
        <v>0</v>
      </c>
      <c r="CS36" s="339"/>
      <c r="CT36" s="28">
        <f t="shared" si="48"/>
        <v>0</v>
      </c>
      <c r="CU36" s="339"/>
      <c r="CV36" s="28">
        <f t="shared" si="49"/>
        <v>0</v>
      </c>
      <c r="CW36" s="339"/>
      <c r="CX36" s="28">
        <f t="shared" si="50"/>
        <v>0</v>
      </c>
      <c r="CY36" s="339"/>
      <c r="CZ36" s="28">
        <f t="shared" si="51"/>
        <v>0</v>
      </c>
      <c r="DA36" s="42">
        <f t="shared" si="62"/>
        <v>0</v>
      </c>
      <c r="DB36" s="27">
        <f t="shared" si="63"/>
        <v>0</v>
      </c>
    </row>
    <row r="37" spans="1:106" ht="12" customHeight="1" x14ac:dyDescent="0.2">
      <c r="B37" s="512"/>
      <c r="C37" s="513"/>
      <c r="D37" s="68"/>
      <c r="E37" s="338"/>
      <c r="F37" s="28">
        <f t="shared" si="52"/>
        <v>0</v>
      </c>
      <c r="G37" s="338"/>
      <c r="H37" s="28">
        <f t="shared" si="53"/>
        <v>0</v>
      </c>
      <c r="I37" s="339"/>
      <c r="J37" s="28">
        <f t="shared" si="54"/>
        <v>0</v>
      </c>
      <c r="K37" s="339"/>
      <c r="L37" s="28">
        <f t="shared" si="55"/>
        <v>0</v>
      </c>
      <c r="M37" s="339"/>
      <c r="N37" s="28">
        <f t="shared" si="56"/>
        <v>0</v>
      </c>
      <c r="O37" s="339"/>
      <c r="P37" s="28">
        <f t="shared" si="57"/>
        <v>0</v>
      </c>
      <c r="Q37" s="339"/>
      <c r="R37" s="28">
        <f t="shared" si="58"/>
        <v>0</v>
      </c>
      <c r="S37" s="339"/>
      <c r="T37" s="28">
        <f t="shared" si="59"/>
        <v>0</v>
      </c>
      <c r="U37" s="339"/>
      <c r="V37" s="28">
        <f t="shared" si="60"/>
        <v>0</v>
      </c>
      <c r="W37" s="339"/>
      <c r="X37" s="28">
        <f t="shared" si="61"/>
        <v>0</v>
      </c>
      <c r="Y37" s="339"/>
      <c r="Z37" s="28">
        <f t="shared" si="12"/>
        <v>0</v>
      </c>
      <c r="AA37" s="339"/>
      <c r="AB37" s="28">
        <f t="shared" si="13"/>
        <v>0</v>
      </c>
      <c r="AC37" s="339"/>
      <c r="AD37" s="28">
        <f t="shared" si="14"/>
        <v>0</v>
      </c>
      <c r="AE37" s="339"/>
      <c r="AF37" s="28">
        <f t="shared" si="15"/>
        <v>0</v>
      </c>
      <c r="AG37" s="339"/>
      <c r="AH37" s="28">
        <f t="shared" si="16"/>
        <v>0</v>
      </c>
      <c r="AI37" s="339"/>
      <c r="AJ37" s="28">
        <f t="shared" si="17"/>
        <v>0</v>
      </c>
      <c r="AK37" s="339"/>
      <c r="AL37" s="28">
        <f t="shared" si="18"/>
        <v>0</v>
      </c>
      <c r="AM37" s="339"/>
      <c r="AN37" s="28">
        <f t="shared" si="19"/>
        <v>0</v>
      </c>
      <c r="AO37" s="339"/>
      <c r="AP37" s="28">
        <f t="shared" si="20"/>
        <v>0</v>
      </c>
      <c r="AQ37" s="339"/>
      <c r="AR37" s="28">
        <f t="shared" si="21"/>
        <v>0</v>
      </c>
      <c r="AS37" s="339"/>
      <c r="AT37" s="28">
        <f t="shared" si="22"/>
        <v>0</v>
      </c>
      <c r="AU37" s="339"/>
      <c r="AV37" s="28">
        <f t="shared" si="23"/>
        <v>0</v>
      </c>
      <c r="AW37" s="339"/>
      <c r="AX37" s="28">
        <f t="shared" si="24"/>
        <v>0</v>
      </c>
      <c r="AY37" s="339"/>
      <c r="AZ37" s="28">
        <f t="shared" si="25"/>
        <v>0</v>
      </c>
      <c r="BA37" s="339"/>
      <c r="BB37" s="28">
        <f t="shared" si="26"/>
        <v>0</v>
      </c>
      <c r="BC37" s="339"/>
      <c r="BD37" s="28">
        <f t="shared" si="27"/>
        <v>0</v>
      </c>
      <c r="BE37" s="339"/>
      <c r="BF37" s="28">
        <f t="shared" si="28"/>
        <v>0</v>
      </c>
      <c r="BG37" s="339"/>
      <c r="BH37" s="28">
        <f t="shared" si="29"/>
        <v>0</v>
      </c>
      <c r="BI37" s="339"/>
      <c r="BJ37" s="28">
        <f t="shared" si="30"/>
        <v>0</v>
      </c>
      <c r="BK37" s="339"/>
      <c r="BL37" s="28">
        <f t="shared" si="31"/>
        <v>0</v>
      </c>
      <c r="BM37" s="339"/>
      <c r="BN37" s="28">
        <f t="shared" si="32"/>
        <v>0</v>
      </c>
      <c r="BO37" s="339"/>
      <c r="BP37" s="28">
        <f t="shared" si="33"/>
        <v>0</v>
      </c>
      <c r="BQ37" s="339"/>
      <c r="BR37" s="28">
        <f t="shared" si="34"/>
        <v>0</v>
      </c>
      <c r="BS37" s="339"/>
      <c r="BT37" s="28">
        <f t="shared" si="35"/>
        <v>0</v>
      </c>
      <c r="BU37" s="339"/>
      <c r="BV37" s="28">
        <f t="shared" si="36"/>
        <v>0</v>
      </c>
      <c r="BW37" s="339"/>
      <c r="BX37" s="28">
        <f t="shared" si="37"/>
        <v>0</v>
      </c>
      <c r="BY37" s="339"/>
      <c r="BZ37" s="28">
        <f t="shared" si="38"/>
        <v>0</v>
      </c>
      <c r="CA37" s="339"/>
      <c r="CB37" s="28">
        <f t="shared" si="39"/>
        <v>0</v>
      </c>
      <c r="CC37" s="339"/>
      <c r="CD37" s="28">
        <f t="shared" si="40"/>
        <v>0</v>
      </c>
      <c r="CE37" s="339"/>
      <c r="CF37" s="28">
        <f t="shared" si="41"/>
        <v>0</v>
      </c>
      <c r="CG37" s="339"/>
      <c r="CH37" s="28">
        <f t="shared" si="42"/>
        <v>0</v>
      </c>
      <c r="CI37" s="339"/>
      <c r="CJ37" s="28">
        <f t="shared" si="43"/>
        <v>0</v>
      </c>
      <c r="CK37" s="339"/>
      <c r="CL37" s="28">
        <f t="shared" si="44"/>
        <v>0</v>
      </c>
      <c r="CM37" s="339"/>
      <c r="CN37" s="28">
        <f t="shared" si="45"/>
        <v>0</v>
      </c>
      <c r="CO37" s="339"/>
      <c r="CP37" s="28">
        <f t="shared" si="46"/>
        <v>0</v>
      </c>
      <c r="CQ37" s="339"/>
      <c r="CR37" s="28">
        <f t="shared" si="47"/>
        <v>0</v>
      </c>
      <c r="CS37" s="339"/>
      <c r="CT37" s="28">
        <f t="shared" si="48"/>
        <v>0</v>
      </c>
      <c r="CU37" s="339"/>
      <c r="CV37" s="28">
        <f t="shared" si="49"/>
        <v>0</v>
      </c>
      <c r="CW37" s="339"/>
      <c r="CX37" s="28">
        <f t="shared" si="50"/>
        <v>0</v>
      </c>
      <c r="CY37" s="339"/>
      <c r="CZ37" s="28">
        <f t="shared" si="51"/>
        <v>0</v>
      </c>
      <c r="DA37" s="42">
        <f t="shared" si="62"/>
        <v>0</v>
      </c>
      <c r="DB37" s="27">
        <f t="shared" si="63"/>
        <v>0</v>
      </c>
    </row>
    <row r="38" spans="1:106" ht="12" customHeight="1" x14ac:dyDescent="0.2">
      <c r="B38" s="512"/>
      <c r="C38" s="513"/>
      <c r="D38" s="68"/>
      <c r="E38" s="338"/>
      <c r="F38" s="28">
        <f t="shared" si="52"/>
        <v>0</v>
      </c>
      <c r="G38" s="338"/>
      <c r="H38" s="28">
        <f t="shared" si="53"/>
        <v>0</v>
      </c>
      <c r="I38" s="339"/>
      <c r="J38" s="28">
        <f t="shared" si="54"/>
        <v>0</v>
      </c>
      <c r="K38" s="339"/>
      <c r="L38" s="28">
        <f t="shared" si="55"/>
        <v>0</v>
      </c>
      <c r="M38" s="339"/>
      <c r="N38" s="28">
        <f t="shared" si="56"/>
        <v>0</v>
      </c>
      <c r="O38" s="339"/>
      <c r="P38" s="28">
        <f t="shared" si="57"/>
        <v>0</v>
      </c>
      <c r="Q38" s="339"/>
      <c r="R38" s="28">
        <f t="shared" si="58"/>
        <v>0</v>
      </c>
      <c r="S38" s="339"/>
      <c r="T38" s="28">
        <f t="shared" si="59"/>
        <v>0</v>
      </c>
      <c r="U38" s="339"/>
      <c r="V38" s="28">
        <f t="shared" si="60"/>
        <v>0</v>
      </c>
      <c r="W38" s="339"/>
      <c r="X38" s="28">
        <f t="shared" si="61"/>
        <v>0</v>
      </c>
      <c r="Y38" s="339"/>
      <c r="Z38" s="28">
        <f>C38*Y38</f>
        <v>0</v>
      </c>
      <c r="AA38" s="339"/>
      <c r="AB38" s="28">
        <f>C38*AA38</f>
        <v>0</v>
      </c>
      <c r="AC38" s="339"/>
      <c r="AD38" s="28">
        <f>C38*AC38</f>
        <v>0</v>
      </c>
      <c r="AE38" s="339"/>
      <c r="AF38" s="28">
        <f>C38*AE38</f>
        <v>0</v>
      </c>
      <c r="AG38" s="339"/>
      <c r="AH38" s="28">
        <f>C38*AG38</f>
        <v>0</v>
      </c>
      <c r="AI38" s="339"/>
      <c r="AJ38" s="28">
        <f>C38*AI38</f>
        <v>0</v>
      </c>
      <c r="AK38" s="339"/>
      <c r="AL38" s="28">
        <f>C38*AK38</f>
        <v>0</v>
      </c>
      <c r="AM38" s="339"/>
      <c r="AN38" s="28">
        <f>C38*AM38</f>
        <v>0</v>
      </c>
      <c r="AO38" s="339"/>
      <c r="AP38" s="28">
        <f>C38*AO38</f>
        <v>0</v>
      </c>
      <c r="AQ38" s="339"/>
      <c r="AR38" s="28">
        <f>C38*AQ38</f>
        <v>0</v>
      </c>
      <c r="AS38" s="339"/>
      <c r="AT38" s="28">
        <f>C38*AS38</f>
        <v>0</v>
      </c>
      <c r="AU38" s="339"/>
      <c r="AV38" s="28">
        <f>C38*AU38</f>
        <v>0</v>
      </c>
      <c r="AW38" s="339"/>
      <c r="AX38" s="28">
        <f>C38*AW38</f>
        <v>0</v>
      </c>
      <c r="AY38" s="339"/>
      <c r="AZ38" s="28">
        <f>C38*AY38</f>
        <v>0</v>
      </c>
      <c r="BA38" s="339"/>
      <c r="BB38" s="28">
        <f>C38*BA38</f>
        <v>0</v>
      </c>
      <c r="BC38" s="339"/>
      <c r="BD38" s="28">
        <f>C38*BC38</f>
        <v>0</v>
      </c>
      <c r="BE38" s="339"/>
      <c r="BF38" s="28">
        <f>C38*BE38</f>
        <v>0</v>
      </c>
      <c r="BG38" s="339"/>
      <c r="BH38" s="28">
        <f>C38*BG38</f>
        <v>0</v>
      </c>
      <c r="BI38" s="339"/>
      <c r="BJ38" s="28">
        <f>C38*BI38</f>
        <v>0</v>
      </c>
      <c r="BK38" s="339"/>
      <c r="BL38" s="28">
        <f>C38*BK38</f>
        <v>0</v>
      </c>
      <c r="BM38" s="339"/>
      <c r="BN38" s="28">
        <f>C38*BM38</f>
        <v>0</v>
      </c>
      <c r="BO38" s="339"/>
      <c r="BP38" s="28">
        <f>C38*BO38</f>
        <v>0</v>
      </c>
      <c r="BQ38" s="339"/>
      <c r="BR38" s="28">
        <f>C38*BQ38</f>
        <v>0</v>
      </c>
      <c r="BS38" s="339"/>
      <c r="BT38" s="28">
        <f>C38*BS38</f>
        <v>0</v>
      </c>
      <c r="BU38" s="339"/>
      <c r="BV38" s="28">
        <f>C38*BU38</f>
        <v>0</v>
      </c>
      <c r="BW38" s="339"/>
      <c r="BX38" s="28">
        <f>C38*BW38</f>
        <v>0</v>
      </c>
      <c r="BY38" s="339"/>
      <c r="BZ38" s="28">
        <f>C38*BY38</f>
        <v>0</v>
      </c>
      <c r="CA38" s="339"/>
      <c r="CB38" s="28">
        <f>C38*CA38</f>
        <v>0</v>
      </c>
      <c r="CC38" s="339"/>
      <c r="CD38" s="28">
        <f>C38*CC38</f>
        <v>0</v>
      </c>
      <c r="CE38" s="339"/>
      <c r="CF38" s="28">
        <f>C38*CE38</f>
        <v>0</v>
      </c>
      <c r="CG38" s="339"/>
      <c r="CH38" s="28">
        <f>C38*CG38</f>
        <v>0</v>
      </c>
      <c r="CI38" s="339"/>
      <c r="CJ38" s="28">
        <f>C38*CI38</f>
        <v>0</v>
      </c>
      <c r="CK38" s="339"/>
      <c r="CL38" s="28">
        <f>C38*CK38</f>
        <v>0</v>
      </c>
      <c r="CM38" s="339"/>
      <c r="CN38" s="28">
        <f>C38*CM38</f>
        <v>0</v>
      </c>
      <c r="CO38" s="339"/>
      <c r="CP38" s="28">
        <f>C38*CO38</f>
        <v>0</v>
      </c>
      <c r="CQ38" s="339"/>
      <c r="CR38" s="28">
        <f>C38*CQ38</f>
        <v>0</v>
      </c>
      <c r="CS38" s="339"/>
      <c r="CT38" s="28">
        <f>C38*CS38</f>
        <v>0</v>
      </c>
      <c r="CU38" s="339"/>
      <c r="CV38" s="28">
        <f>C38*CU38</f>
        <v>0</v>
      </c>
      <c r="CW38" s="339"/>
      <c r="CX38" s="28">
        <f>C38*CW38</f>
        <v>0</v>
      </c>
      <c r="CY38" s="339"/>
      <c r="CZ38" s="28">
        <f>C38*CY38</f>
        <v>0</v>
      </c>
      <c r="DA38" s="42">
        <f t="shared" si="62"/>
        <v>0</v>
      </c>
      <c r="DB38" s="27">
        <f t="shared" si="63"/>
        <v>0</v>
      </c>
    </row>
    <row r="39" spans="1:106" ht="12" customHeight="1" x14ac:dyDescent="0.2">
      <c r="B39" s="67"/>
      <c r="C39" s="337"/>
      <c r="D39" s="68"/>
      <c r="E39" s="338"/>
      <c r="F39" s="28">
        <f t="shared" si="52"/>
        <v>0</v>
      </c>
      <c r="G39" s="338"/>
      <c r="H39" s="28">
        <f t="shared" si="53"/>
        <v>0</v>
      </c>
      <c r="I39" s="339"/>
      <c r="J39" s="28">
        <f t="shared" si="54"/>
        <v>0</v>
      </c>
      <c r="K39" s="339"/>
      <c r="L39" s="28">
        <f t="shared" si="55"/>
        <v>0</v>
      </c>
      <c r="M39" s="339"/>
      <c r="N39" s="28">
        <f t="shared" si="56"/>
        <v>0</v>
      </c>
      <c r="O39" s="339"/>
      <c r="P39" s="28">
        <f t="shared" si="57"/>
        <v>0</v>
      </c>
      <c r="Q39" s="339"/>
      <c r="R39" s="28">
        <f t="shared" si="58"/>
        <v>0</v>
      </c>
      <c r="S39" s="339"/>
      <c r="T39" s="28">
        <f t="shared" si="59"/>
        <v>0</v>
      </c>
      <c r="U39" s="339"/>
      <c r="V39" s="28">
        <f t="shared" si="60"/>
        <v>0</v>
      </c>
      <c r="W39" s="339"/>
      <c r="X39" s="28">
        <f t="shared" si="61"/>
        <v>0</v>
      </c>
      <c r="Y39" s="339"/>
      <c r="Z39" s="28">
        <f t="shared" si="12"/>
        <v>0</v>
      </c>
      <c r="AA39" s="339"/>
      <c r="AB39" s="28">
        <f t="shared" si="13"/>
        <v>0</v>
      </c>
      <c r="AC39" s="339"/>
      <c r="AD39" s="28">
        <f t="shared" si="14"/>
        <v>0</v>
      </c>
      <c r="AE39" s="339"/>
      <c r="AF39" s="28">
        <f t="shared" si="15"/>
        <v>0</v>
      </c>
      <c r="AG39" s="339"/>
      <c r="AH39" s="28">
        <f t="shared" si="16"/>
        <v>0</v>
      </c>
      <c r="AI39" s="339"/>
      <c r="AJ39" s="28">
        <f t="shared" si="17"/>
        <v>0</v>
      </c>
      <c r="AK39" s="339"/>
      <c r="AL39" s="28">
        <f t="shared" si="18"/>
        <v>0</v>
      </c>
      <c r="AM39" s="339"/>
      <c r="AN39" s="28">
        <f t="shared" si="19"/>
        <v>0</v>
      </c>
      <c r="AO39" s="339"/>
      <c r="AP39" s="28">
        <f t="shared" si="20"/>
        <v>0</v>
      </c>
      <c r="AQ39" s="339"/>
      <c r="AR39" s="28">
        <f t="shared" si="21"/>
        <v>0</v>
      </c>
      <c r="AS39" s="339"/>
      <c r="AT39" s="28">
        <f t="shared" si="22"/>
        <v>0</v>
      </c>
      <c r="AU39" s="339"/>
      <c r="AV39" s="28">
        <f t="shared" si="23"/>
        <v>0</v>
      </c>
      <c r="AW39" s="339"/>
      <c r="AX39" s="28">
        <f t="shared" si="24"/>
        <v>0</v>
      </c>
      <c r="AY39" s="339"/>
      <c r="AZ39" s="28">
        <f t="shared" si="25"/>
        <v>0</v>
      </c>
      <c r="BA39" s="339"/>
      <c r="BB39" s="28">
        <f t="shared" si="26"/>
        <v>0</v>
      </c>
      <c r="BC39" s="339"/>
      <c r="BD39" s="28">
        <f t="shared" si="27"/>
        <v>0</v>
      </c>
      <c r="BE39" s="339"/>
      <c r="BF39" s="28">
        <f t="shared" si="28"/>
        <v>0</v>
      </c>
      <c r="BG39" s="339"/>
      <c r="BH39" s="28">
        <f t="shared" si="29"/>
        <v>0</v>
      </c>
      <c r="BI39" s="339"/>
      <c r="BJ39" s="28">
        <f t="shared" si="30"/>
        <v>0</v>
      </c>
      <c r="BK39" s="339"/>
      <c r="BL39" s="28">
        <f t="shared" si="31"/>
        <v>0</v>
      </c>
      <c r="BM39" s="339"/>
      <c r="BN39" s="28">
        <f t="shared" si="32"/>
        <v>0</v>
      </c>
      <c r="BO39" s="339"/>
      <c r="BP39" s="28">
        <f t="shared" si="33"/>
        <v>0</v>
      </c>
      <c r="BQ39" s="339"/>
      <c r="BR39" s="28">
        <f t="shared" si="34"/>
        <v>0</v>
      </c>
      <c r="BS39" s="339"/>
      <c r="BT39" s="28">
        <f t="shared" si="35"/>
        <v>0</v>
      </c>
      <c r="BU39" s="339"/>
      <c r="BV39" s="28">
        <f t="shared" si="36"/>
        <v>0</v>
      </c>
      <c r="BW39" s="339"/>
      <c r="BX39" s="28">
        <f t="shared" si="37"/>
        <v>0</v>
      </c>
      <c r="BY39" s="339"/>
      <c r="BZ39" s="28">
        <f t="shared" si="38"/>
        <v>0</v>
      </c>
      <c r="CA39" s="339"/>
      <c r="CB39" s="28">
        <f t="shared" si="39"/>
        <v>0</v>
      </c>
      <c r="CC39" s="339"/>
      <c r="CD39" s="28">
        <f t="shared" si="40"/>
        <v>0</v>
      </c>
      <c r="CE39" s="339"/>
      <c r="CF39" s="28">
        <f t="shared" si="41"/>
        <v>0</v>
      </c>
      <c r="CG39" s="339"/>
      <c r="CH39" s="28">
        <f t="shared" si="42"/>
        <v>0</v>
      </c>
      <c r="CI39" s="339"/>
      <c r="CJ39" s="28">
        <f t="shared" si="43"/>
        <v>0</v>
      </c>
      <c r="CK39" s="339"/>
      <c r="CL39" s="28">
        <f t="shared" si="44"/>
        <v>0</v>
      </c>
      <c r="CM39" s="339"/>
      <c r="CN39" s="28">
        <f t="shared" si="45"/>
        <v>0</v>
      </c>
      <c r="CO39" s="339"/>
      <c r="CP39" s="28">
        <f t="shared" si="46"/>
        <v>0</v>
      </c>
      <c r="CQ39" s="339"/>
      <c r="CR39" s="28">
        <f t="shared" si="47"/>
        <v>0</v>
      </c>
      <c r="CS39" s="339"/>
      <c r="CT39" s="28">
        <f t="shared" si="48"/>
        <v>0</v>
      </c>
      <c r="CU39" s="339"/>
      <c r="CV39" s="28">
        <f t="shared" si="49"/>
        <v>0</v>
      </c>
      <c r="CW39" s="339"/>
      <c r="CX39" s="28">
        <f t="shared" si="50"/>
        <v>0</v>
      </c>
      <c r="CY39" s="339"/>
      <c r="CZ39" s="28">
        <f t="shared" si="51"/>
        <v>0</v>
      </c>
      <c r="DA39" s="42">
        <f t="shared" si="62"/>
        <v>0</v>
      </c>
      <c r="DB39" s="27">
        <f t="shared" si="63"/>
        <v>0</v>
      </c>
    </row>
    <row r="40" spans="1:106" ht="12" customHeight="1" x14ac:dyDescent="0.2">
      <c r="B40" s="67"/>
      <c r="C40" s="337"/>
      <c r="D40" s="68"/>
      <c r="E40" s="339"/>
      <c r="F40" s="28">
        <f t="shared" si="52"/>
        <v>0</v>
      </c>
      <c r="G40" s="339"/>
      <c r="H40" s="28">
        <f t="shared" si="53"/>
        <v>0</v>
      </c>
      <c r="I40" s="339"/>
      <c r="J40" s="28">
        <f t="shared" si="54"/>
        <v>0</v>
      </c>
      <c r="K40" s="339"/>
      <c r="L40" s="28">
        <f t="shared" si="55"/>
        <v>0</v>
      </c>
      <c r="M40" s="339"/>
      <c r="N40" s="28">
        <f t="shared" si="56"/>
        <v>0</v>
      </c>
      <c r="O40" s="339"/>
      <c r="P40" s="28">
        <f t="shared" si="57"/>
        <v>0</v>
      </c>
      <c r="Q40" s="339"/>
      <c r="R40" s="28">
        <f t="shared" si="58"/>
        <v>0</v>
      </c>
      <c r="S40" s="339"/>
      <c r="T40" s="28">
        <f t="shared" si="59"/>
        <v>0</v>
      </c>
      <c r="U40" s="339"/>
      <c r="V40" s="28">
        <f t="shared" si="60"/>
        <v>0</v>
      </c>
      <c r="W40" s="339"/>
      <c r="X40" s="28">
        <f t="shared" si="61"/>
        <v>0</v>
      </c>
      <c r="Y40" s="339"/>
      <c r="Z40" s="135"/>
      <c r="AA40" s="339"/>
      <c r="AB40" s="135"/>
      <c r="AC40" s="339"/>
      <c r="AD40" s="135"/>
      <c r="AE40" s="339"/>
      <c r="AF40" s="135"/>
      <c r="AG40" s="339"/>
      <c r="AH40" s="135"/>
      <c r="AI40" s="339"/>
      <c r="AJ40" s="135"/>
      <c r="AK40" s="339"/>
      <c r="AL40" s="135"/>
      <c r="AM40" s="339"/>
      <c r="AN40" s="135"/>
      <c r="AO40" s="339"/>
      <c r="AP40" s="135"/>
      <c r="AQ40" s="339"/>
      <c r="AR40" s="135"/>
      <c r="AS40" s="339"/>
      <c r="AT40" s="135"/>
      <c r="AU40" s="339"/>
      <c r="AV40" s="135"/>
      <c r="AW40" s="339"/>
      <c r="AX40" s="135"/>
      <c r="AY40" s="339"/>
      <c r="AZ40" s="135"/>
      <c r="BA40" s="339"/>
      <c r="BB40" s="135"/>
      <c r="BC40" s="339"/>
      <c r="BD40" s="135"/>
      <c r="BE40" s="339"/>
      <c r="BF40" s="135"/>
      <c r="BG40" s="339"/>
      <c r="BH40" s="135"/>
      <c r="BI40" s="339"/>
      <c r="BJ40" s="135"/>
      <c r="BK40" s="339"/>
      <c r="BL40" s="135"/>
      <c r="BM40" s="339"/>
      <c r="BN40" s="135"/>
      <c r="BO40" s="339"/>
      <c r="BP40" s="135"/>
      <c r="BQ40" s="339"/>
      <c r="BR40" s="135"/>
      <c r="BS40" s="339"/>
      <c r="BT40" s="135"/>
      <c r="BU40" s="339"/>
      <c r="BV40" s="135"/>
      <c r="BW40" s="339"/>
      <c r="BX40" s="135"/>
      <c r="BY40" s="339"/>
      <c r="BZ40" s="135"/>
      <c r="CA40" s="339"/>
      <c r="CB40" s="135"/>
      <c r="CC40" s="339"/>
      <c r="CD40" s="135"/>
      <c r="CE40" s="339"/>
      <c r="CF40" s="135"/>
      <c r="CG40" s="339"/>
      <c r="CH40" s="135"/>
      <c r="CI40" s="339"/>
      <c r="CJ40" s="135"/>
      <c r="CK40" s="339"/>
      <c r="CL40" s="135"/>
      <c r="CM40" s="339"/>
      <c r="CN40" s="135"/>
      <c r="CO40" s="339"/>
      <c r="CP40" s="135"/>
      <c r="CQ40" s="339"/>
      <c r="CR40" s="135"/>
      <c r="CS40" s="339"/>
      <c r="CT40" s="135"/>
      <c r="CU40" s="339"/>
      <c r="CV40" s="135"/>
      <c r="CW40" s="339"/>
      <c r="CX40" s="135"/>
      <c r="CY40" s="339"/>
      <c r="CZ40" s="135"/>
      <c r="DA40" s="42">
        <f t="shared" si="62"/>
        <v>0</v>
      </c>
      <c r="DB40" s="27">
        <f t="shared" si="63"/>
        <v>0</v>
      </c>
    </row>
    <row r="41" spans="1:106" ht="12" customHeight="1" x14ac:dyDescent="0.2">
      <c r="B41" s="67"/>
      <c r="C41" s="337"/>
      <c r="D41" s="68"/>
      <c r="E41" s="338"/>
      <c r="F41" s="28">
        <f t="shared" si="52"/>
        <v>0</v>
      </c>
      <c r="G41" s="338"/>
      <c r="H41" s="28">
        <f t="shared" si="53"/>
        <v>0</v>
      </c>
      <c r="I41" s="339"/>
      <c r="J41" s="28">
        <f t="shared" si="54"/>
        <v>0</v>
      </c>
      <c r="K41" s="339"/>
      <c r="L41" s="28">
        <f t="shared" si="55"/>
        <v>0</v>
      </c>
      <c r="M41" s="339"/>
      <c r="N41" s="28">
        <f t="shared" si="56"/>
        <v>0</v>
      </c>
      <c r="O41" s="339"/>
      <c r="P41" s="28">
        <f t="shared" si="57"/>
        <v>0</v>
      </c>
      <c r="Q41" s="339"/>
      <c r="R41" s="28">
        <f t="shared" si="58"/>
        <v>0</v>
      </c>
      <c r="S41" s="339"/>
      <c r="T41" s="28">
        <f t="shared" si="59"/>
        <v>0</v>
      </c>
      <c r="U41" s="339"/>
      <c r="V41" s="28">
        <f t="shared" si="60"/>
        <v>0</v>
      </c>
      <c r="W41" s="339"/>
      <c r="X41" s="28">
        <f t="shared" si="61"/>
        <v>0</v>
      </c>
      <c r="Y41" s="339"/>
      <c r="Z41" s="28">
        <f>C41*Y41</f>
        <v>0</v>
      </c>
      <c r="AA41" s="339"/>
      <c r="AB41" s="28">
        <f>C41*AA41</f>
        <v>0</v>
      </c>
      <c r="AC41" s="339"/>
      <c r="AD41" s="28">
        <f>C41*AC41</f>
        <v>0</v>
      </c>
      <c r="AE41" s="339"/>
      <c r="AF41" s="28">
        <f>C41*AE41</f>
        <v>0</v>
      </c>
      <c r="AG41" s="339"/>
      <c r="AH41" s="28">
        <f>C41*AG41</f>
        <v>0</v>
      </c>
      <c r="AI41" s="339"/>
      <c r="AJ41" s="28">
        <f>C41*AI41</f>
        <v>0</v>
      </c>
      <c r="AK41" s="339"/>
      <c r="AL41" s="28">
        <f>C41*AK41</f>
        <v>0</v>
      </c>
      <c r="AM41" s="339"/>
      <c r="AN41" s="28">
        <f>C41*AM41</f>
        <v>0</v>
      </c>
      <c r="AO41" s="339"/>
      <c r="AP41" s="28">
        <f>C41*AO41</f>
        <v>0</v>
      </c>
      <c r="AQ41" s="339"/>
      <c r="AR41" s="28">
        <f>C41*AQ41</f>
        <v>0</v>
      </c>
      <c r="AS41" s="339"/>
      <c r="AT41" s="28">
        <f>C41*AS41</f>
        <v>0</v>
      </c>
      <c r="AU41" s="339"/>
      <c r="AV41" s="28">
        <f>C41*AU41</f>
        <v>0</v>
      </c>
      <c r="AW41" s="339"/>
      <c r="AX41" s="28">
        <f>C41*AW41</f>
        <v>0</v>
      </c>
      <c r="AY41" s="339"/>
      <c r="AZ41" s="28">
        <f>C41*AY41</f>
        <v>0</v>
      </c>
      <c r="BA41" s="339"/>
      <c r="BB41" s="28">
        <f>C41*BA41</f>
        <v>0</v>
      </c>
      <c r="BC41" s="339"/>
      <c r="BD41" s="28">
        <f>C41*BC41</f>
        <v>0</v>
      </c>
      <c r="BE41" s="339"/>
      <c r="BF41" s="28">
        <f>C41*BE41</f>
        <v>0</v>
      </c>
      <c r="BG41" s="339"/>
      <c r="BH41" s="28">
        <f>C41*BG41</f>
        <v>0</v>
      </c>
      <c r="BI41" s="339"/>
      <c r="BJ41" s="28">
        <f>C41*BI41</f>
        <v>0</v>
      </c>
      <c r="BK41" s="339"/>
      <c r="BL41" s="28">
        <f>C41*BK41</f>
        <v>0</v>
      </c>
      <c r="BM41" s="339"/>
      <c r="BN41" s="28">
        <f>C41*BM41</f>
        <v>0</v>
      </c>
      <c r="BO41" s="339"/>
      <c r="BP41" s="28">
        <f>C41*BO41</f>
        <v>0</v>
      </c>
      <c r="BQ41" s="339"/>
      <c r="BR41" s="28">
        <f>C41*BQ41</f>
        <v>0</v>
      </c>
      <c r="BS41" s="339"/>
      <c r="BT41" s="28">
        <f>C41*BS41</f>
        <v>0</v>
      </c>
      <c r="BU41" s="339"/>
      <c r="BV41" s="28">
        <f>C41*BU41</f>
        <v>0</v>
      </c>
      <c r="BW41" s="339"/>
      <c r="BX41" s="28">
        <f>C41*BW41</f>
        <v>0</v>
      </c>
      <c r="BY41" s="339"/>
      <c r="BZ41" s="28">
        <f>C41*BY41</f>
        <v>0</v>
      </c>
      <c r="CA41" s="339"/>
      <c r="CB41" s="28">
        <f>C41*CA41</f>
        <v>0</v>
      </c>
      <c r="CC41" s="339"/>
      <c r="CD41" s="28">
        <f>C41*CC41</f>
        <v>0</v>
      </c>
      <c r="CE41" s="339"/>
      <c r="CF41" s="28">
        <f>C41*CE41</f>
        <v>0</v>
      </c>
      <c r="CG41" s="339"/>
      <c r="CH41" s="28">
        <f>C41*CG41</f>
        <v>0</v>
      </c>
      <c r="CI41" s="339"/>
      <c r="CJ41" s="28">
        <f>C41*CI41</f>
        <v>0</v>
      </c>
      <c r="CK41" s="339"/>
      <c r="CL41" s="28">
        <f>C41*CK41</f>
        <v>0</v>
      </c>
      <c r="CM41" s="339"/>
      <c r="CN41" s="28">
        <f>C41*CM41</f>
        <v>0</v>
      </c>
      <c r="CO41" s="339"/>
      <c r="CP41" s="28">
        <f>C41*CO41</f>
        <v>0</v>
      </c>
      <c r="CQ41" s="339"/>
      <c r="CR41" s="28">
        <f>C41*CQ41</f>
        <v>0</v>
      </c>
      <c r="CS41" s="339"/>
      <c r="CT41" s="28">
        <f>C41*CS41</f>
        <v>0</v>
      </c>
      <c r="CU41" s="339"/>
      <c r="CV41" s="28">
        <f>C41*CU41</f>
        <v>0</v>
      </c>
      <c r="CW41" s="339"/>
      <c r="CX41" s="28">
        <f>C41*CW41</f>
        <v>0</v>
      </c>
      <c r="CY41" s="339"/>
      <c r="CZ41" s="28">
        <f>C41*CY41</f>
        <v>0</v>
      </c>
      <c r="DA41" s="42">
        <f t="shared" si="62"/>
        <v>0</v>
      </c>
      <c r="DB41" s="27">
        <f t="shared" si="63"/>
        <v>0</v>
      </c>
    </row>
    <row r="42" spans="1:106" ht="12" customHeight="1" x14ac:dyDescent="0.2">
      <c r="A42" s="41" t="s">
        <v>295</v>
      </c>
      <c r="B42" s="67"/>
      <c r="C42" s="337"/>
      <c r="D42" s="68"/>
      <c r="E42" s="339"/>
      <c r="F42" s="135"/>
      <c r="G42" s="339"/>
      <c r="H42" s="135"/>
      <c r="I42" s="339"/>
      <c r="J42" s="135"/>
      <c r="K42" s="339"/>
      <c r="L42" s="135"/>
      <c r="M42" s="339"/>
      <c r="N42" s="135"/>
      <c r="O42" s="339"/>
      <c r="P42" s="135"/>
      <c r="Q42" s="339"/>
      <c r="R42" s="135"/>
      <c r="S42" s="339"/>
      <c r="T42" s="135"/>
      <c r="U42" s="339"/>
      <c r="V42" s="135"/>
      <c r="W42" s="339"/>
      <c r="X42" s="135"/>
      <c r="Y42" s="339"/>
      <c r="Z42" s="135"/>
      <c r="AA42" s="339"/>
      <c r="AB42" s="135"/>
      <c r="AC42" s="339"/>
      <c r="AD42" s="135"/>
      <c r="AE42" s="339"/>
      <c r="AF42" s="135"/>
      <c r="AG42" s="339"/>
      <c r="AH42" s="135"/>
      <c r="AI42" s="339"/>
      <c r="AJ42" s="135"/>
      <c r="AK42" s="339"/>
      <c r="AL42" s="135"/>
      <c r="AM42" s="339"/>
      <c r="AN42" s="135"/>
      <c r="AO42" s="339"/>
      <c r="AP42" s="135"/>
      <c r="AQ42" s="339"/>
      <c r="AR42" s="135"/>
      <c r="AS42" s="339"/>
      <c r="AT42" s="135"/>
      <c r="AU42" s="339"/>
      <c r="AV42" s="135"/>
      <c r="AW42" s="339"/>
      <c r="AX42" s="135"/>
      <c r="AY42" s="339"/>
      <c r="AZ42" s="135"/>
      <c r="BA42" s="339"/>
      <c r="BB42" s="135"/>
      <c r="BC42" s="339"/>
      <c r="BD42" s="135"/>
      <c r="BE42" s="339"/>
      <c r="BF42" s="135"/>
      <c r="BG42" s="339"/>
      <c r="BH42" s="135"/>
      <c r="BI42" s="339"/>
      <c r="BJ42" s="135"/>
      <c r="BK42" s="339"/>
      <c r="BL42" s="135"/>
      <c r="BM42" s="339"/>
      <c r="BN42" s="135"/>
      <c r="BO42" s="339"/>
      <c r="BP42" s="135"/>
      <c r="BQ42" s="339"/>
      <c r="BR42" s="135"/>
      <c r="BS42" s="339"/>
      <c r="BT42" s="135"/>
      <c r="BU42" s="339"/>
      <c r="BV42" s="135"/>
      <c r="BW42" s="339"/>
      <c r="BX42" s="135"/>
      <c r="BY42" s="339"/>
      <c r="BZ42" s="135"/>
      <c r="CA42" s="339"/>
      <c r="CB42" s="135"/>
      <c r="CC42" s="339"/>
      <c r="CD42" s="135"/>
      <c r="CE42" s="339"/>
      <c r="CF42" s="135"/>
      <c r="CG42" s="339"/>
      <c r="CH42" s="135"/>
      <c r="CI42" s="339"/>
      <c r="CJ42" s="135"/>
      <c r="CK42" s="339"/>
      <c r="CL42" s="135"/>
      <c r="CM42" s="339"/>
      <c r="CN42" s="135"/>
      <c r="CO42" s="339"/>
      <c r="CP42" s="135"/>
      <c r="CQ42" s="339"/>
      <c r="CR42" s="135"/>
      <c r="CS42" s="339"/>
      <c r="CT42" s="135"/>
      <c r="CU42" s="339"/>
      <c r="CV42" s="135"/>
      <c r="CW42" s="339"/>
      <c r="CX42" s="135"/>
      <c r="CY42" s="339"/>
      <c r="CZ42" s="135"/>
      <c r="DA42" s="464"/>
      <c r="DB42" s="68"/>
    </row>
    <row r="43" spans="1:106" ht="12" customHeight="1" x14ac:dyDescent="0.2">
      <c r="B43" s="67" t="s">
        <v>274</v>
      </c>
      <c r="C43" s="337"/>
      <c r="D43" s="68"/>
      <c r="E43" s="338"/>
      <c r="F43" s="28">
        <f>C43*E43</f>
        <v>0</v>
      </c>
      <c r="G43" s="338"/>
      <c r="H43" s="28">
        <f>C43*G43</f>
        <v>0</v>
      </c>
      <c r="I43" s="339"/>
      <c r="J43" s="28">
        <f>C43*I43</f>
        <v>0</v>
      </c>
      <c r="K43" s="339"/>
      <c r="L43" s="28">
        <f>C43*K43</f>
        <v>0</v>
      </c>
      <c r="M43" s="339"/>
      <c r="N43" s="28">
        <f>C43*M43</f>
        <v>0</v>
      </c>
      <c r="O43" s="339"/>
      <c r="P43" s="28">
        <f>C43*O43</f>
        <v>0</v>
      </c>
      <c r="Q43" s="339"/>
      <c r="R43" s="28">
        <f>C43*Q43</f>
        <v>0</v>
      </c>
      <c r="S43" s="339"/>
      <c r="T43" s="28">
        <f>C43*S43</f>
        <v>0</v>
      </c>
      <c r="U43" s="339"/>
      <c r="V43" s="28">
        <f>C43*U43</f>
        <v>0</v>
      </c>
      <c r="W43" s="339"/>
      <c r="X43" s="28">
        <f>C43*W43</f>
        <v>0</v>
      </c>
      <c r="Y43" s="339"/>
      <c r="Z43" s="28">
        <f>C43*Y43</f>
        <v>0</v>
      </c>
      <c r="AA43" s="339"/>
      <c r="AB43" s="28">
        <f>C43*AA43</f>
        <v>0</v>
      </c>
      <c r="AC43" s="339"/>
      <c r="AD43" s="28">
        <f>C43*AC43</f>
        <v>0</v>
      </c>
      <c r="AE43" s="339"/>
      <c r="AF43" s="28">
        <f>C43*AE43</f>
        <v>0</v>
      </c>
      <c r="AG43" s="339"/>
      <c r="AH43" s="28">
        <f>C43*AG43</f>
        <v>0</v>
      </c>
      <c r="AI43" s="339"/>
      <c r="AJ43" s="28">
        <f>C43*AI43</f>
        <v>0</v>
      </c>
      <c r="AK43" s="339"/>
      <c r="AL43" s="28">
        <f>C43*AK43</f>
        <v>0</v>
      </c>
      <c r="AM43" s="339"/>
      <c r="AN43" s="28">
        <f>C43*AM43</f>
        <v>0</v>
      </c>
      <c r="AO43" s="339"/>
      <c r="AP43" s="28">
        <f>C43*AO43</f>
        <v>0</v>
      </c>
      <c r="AQ43" s="339"/>
      <c r="AR43" s="28">
        <f>C43*AQ43</f>
        <v>0</v>
      </c>
      <c r="AS43" s="339"/>
      <c r="AT43" s="28">
        <f>C43*AS43</f>
        <v>0</v>
      </c>
      <c r="AU43" s="339"/>
      <c r="AV43" s="28">
        <f>C43*AU43</f>
        <v>0</v>
      </c>
      <c r="AW43" s="339"/>
      <c r="AX43" s="28">
        <f>C43*AW43</f>
        <v>0</v>
      </c>
      <c r="AY43" s="339"/>
      <c r="AZ43" s="28">
        <f>C43*AY43</f>
        <v>0</v>
      </c>
      <c r="BA43" s="339"/>
      <c r="BB43" s="28">
        <f>C43*BA43</f>
        <v>0</v>
      </c>
      <c r="BC43" s="339"/>
      <c r="BD43" s="28">
        <f>C43*BC43</f>
        <v>0</v>
      </c>
      <c r="BE43" s="339"/>
      <c r="BF43" s="28">
        <f>C43*BE43</f>
        <v>0</v>
      </c>
      <c r="BG43" s="339"/>
      <c r="BH43" s="28">
        <f>C43*BG43</f>
        <v>0</v>
      </c>
      <c r="BI43" s="339"/>
      <c r="BJ43" s="28">
        <f>C43*BI43</f>
        <v>0</v>
      </c>
      <c r="BK43" s="339"/>
      <c r="BL43" s="28">
        <f>C43*BK43</f>
        <v>0</v>
      </c>
      <c r="BM43" s="339"/>
      <c r="BN43" s="28">
        <f>C43*BM43</f>
        <v>0</v>
      </c>
      <c r="BO43" s="339"/>
      <c r="BP43" s="28">
        <f>C43*BO43</f>
        <v>0</v>
      </c>
      <c r="BQ43" s="339"/>
      <c r="BR43" s="28">
        <f>C43*BQ43</f>
        <v>0</v>
      </c>
      <c r="BS43" s="339"/>
      <c r="BT43" s="28">
        <f>C43*BS43</f>
        <v>0</v>
      </c>
      <c r="BU43" s="339"/>
      <c r="BV43" s="28">
        <f>C43*BU43</f>
        <v>0</v>
      </c>
      <c r="BW43" s="339"/>
      <c r="BX43" s="28">
        <f>C43*BW43</f>
        <v>0</v>
      </c>
      <c r="BY43" s="339"/>
      <c r="BZ43" s="28">
        <f>C43*BY43</f>
        <v>0</v>
      </c>
      <c r="CA43" s="339"/>
      <c r="CB43" s="28">
        <f>C43*CA43</f>
        <v>0</v>
      </c>
      <c r="CC43" s="339"/>
      <c r="CD43" s="28">
        <f>C43*CC43</f>
        <v>0</v>
      </c>
      <c r="CE43" s="339"/>
      <c r="CF43" s="28">
        <f>C43*CE43</f>
        <v>0</v>
      </c>
      <c r="CG43" s="339"/>
      <c r="CH43" s="28">
        <f>C43*CG43</f>
        <v>0</v>
      </c>
      <c r="CI43" s="339"/>
      <c r="CJ43" s="28">
        <f>C43*CI43</f>
        <v>0</v>
      </c>
      <c r="CK43" s="339"/>
      <c r="CL43" s="28">
        <f>C43*CK43</f>
        <v>0</v>
      </c>
      <c r="CM43" s="339"/>
      <c r="CN43" s="28">
        <f>C43*CM43</f>
        <v>0</v>
      </c>
      <c r="CO43" s="339"/>
      <c r="CP43" s="28">
        <f>C43*CO43</f>
        <v>0</v>
      </c>
      <c r="CQ43" s="339"/>
      <c r="CR43" s="28">
        <f>C43*CQ43</f>
        <v>0</v>
      </c>
      <c r="CS43" s="339"/>
      <c r="CT43" s="28">
        <f>C43*CS43</f>
        <v>0</v>
      </c>
      <c r="CU43" s="339"/>
      <c r="CV43" s="28">
        <f>C43*CU43</f>
        <v>0</v>
      </c>
      <c r="CW43" s="339"/>
      <c r="CX43" s="28">
        <f>C43*CW43</f>
        <v>0</v>
      </c>
      <c r="CY43" s="339"/>
      <c r="CZ43" s="28">
        <f>C43*CY43</f>
        <v>0</v>
      </c>
      <c r="DA43" s="42">
        <f t="shared" ref="DA43:DB45" si="64">SUM(E43+G43+I43+K43+M43+O43+Q43+S43+U43+W43+Y43+AA43+AC43+AE43+AG43+AI43+AK43+AM43+AO43+AQ43+AS43+AU43+AW43+AY43+BA43+BC43+BE43+BG43+BI43+BK43+BM43+BO43+BQ43+BS43+BU43+BW43+BY43+CA43+CC43+CE43+CG43+CI43+CK43+CM43+CO43+CQ43+CS43+CU43+CW43+CY43)</f>
        <v>0</v>
      </c>
      <c r="DB43" s="27">
        <f t="shared" si="64"/>
        <v>0</v>
      </c>
    </row>
    <row r="44" spans="1:106" ht="12" customHeight="1" x14ac:dyDescent="0.2">
      <c r="B44" s="67" t="s">
        <v>275</v>
      </c>
      <c r="C44" s="337"/>
      <c r="D44" s="68"/>
      <c r="E44" s="338"/>
      <c r="F44" s="28">
        <f>C44*E44</f>
        <v>0</v>
      </c>
      <c r="G44" s="338"/>
      <c r="H44" s="28">
        <f>C44*G44</f>
        <v>0</v>
      </c>
      <c r="I44" s="339"/>
      <c r="J44" s="28">
        <f>C44*I44</f>
        <v>0</v>
      </c>
      <c r="K44" s="339"/>
      <c r="L44" s="28">
        <f>C44*K44</f>
        <v>0</v>
      </c>
      <c r="M44" s="339"/>
      <c r="N44" s="28">
        <f>C44*M44</f>
        <v>0</v>
      </c>
      <c r="O44" s="339"/>
      <c r="P44" s="28">
        <f>C44*O44</f>
        <v>0</v>
      </c>
      <c r="Q44" s="339"/>
      <c r="R44" s="28">
        <f>C44*Q44</f>
        <v>0</v>
      </c>
      <c r="S44" s="339"/>
      <c r="T44" s="28">
        <f>C44*S44</f>
        <v>0</v>
      </c>
      <c r="U44" s="339"/>
      <c r="V44" s="28">
        <f>C44*U44</f>
        <v>0</v>
      </c>
      <c r="W44" s="339"/>
      <c r="X44" s="28">
        <f>C44*W44</f>
        <v>0</v>
      </c>
      <c r="Y44" s="339"/>
      <c r="Z44" s="28">
        <f>C44*Y44</f>
        <v>0</v>
      </c>
      <c r="AA44" s="339"/>
      <c r="AB44" s="28">
        <f>C44*AA44</f>
        <v>0</v>
      </c>
      <c r="AC44" s="339"/>
      <c r="AD44" s="28">
        <f>C44*AC44</f>
        <v>0</v>
      </c>
      <c r="AE44" s="339"/>
      <c r="AF44" s="28">
        <f>C44*AE44</f>
        <v>0</v>
      </c>
      <c r="AG44" s="339"/>
      <c r="AH44" s="28">
        <f>C44*AG44</f>
        <v>0</v>
      </c>
      <c r="AI44" s="339"/>
      <c r="AJ44" s="28">
        <f>C44*AI44</f>
        <v>0</v>
      </c>
      <c r="AK44" s="339"/>
      <c r="AL44" s="28">
        <f>C44*AK44</f>
        <v>0</v>
      </c>
      <c r="AM44" s="339"/>
      <c r="AN44" s="28">
        <f>C44*AM44</f>
        <v>0</v>
      </c>
      <c r="AO44" s="339"/>
      <c r="AP44" s="28">
        <f>C44*AO44</f>
        <v>0</v>
      </c>
      <c r="AQ44" s="339"/>
      <c r="AR44" s="28">
        <f>C44*AQ44</f>
        <v>0</v>
      </c>
      <c r="AS44" s="339"/>
      <c r="AT44" s="28">
        <f>C44*AS44</f>
        <v>0</v>
      </c>
      <c r="AU44" s="339"/>
      <c r="AV44" s="28">
        <f>C44*AU44</f>
        <v>0</v>
      </c>
      <c r="AW44" s="339"/>
      <c r="AX44" s="28">
        <f>C44*AW44</f>
        <v>0</v>
      </c>
      <c r="AY44" s="339"/>
      <c r="AZ44" s="28">
        <f>C44*AY44</f>
        <v>0</v>
      </c>
      <c r="BA44" s="339"/>
      <c r="BB44" s="28">
        <f>C44*BA44</f>
        <v>0</v>
      </c>
      <c r="BC44" s="339"/>
      <c r="BD44" s="28">
        <f>C44*BC44</f>
        <v>0</v>
      </c>
      <c r="BE44" s="339"/>
      <c r="BF44" s="28">
        <f>C44*BE44</f>
        <v>0</v>
      </c>
      <c r="BG44" s="339"/>
      <c r="BH44" s="28">
        <f>C44*BG44</f>
        <v>0</v>
      </c>
      <c r="BI44" s="339"/>
      <c r="BJ44" s="28">
        <f>C44*BI44</f>
        <v>0</v>
      </c>
      <c r="BK44" s="339"/>
      <c r="BL44" s="28">
        <f>C44*BK44</f>
        <v>0</v>
      </c>
      <c r="BM44" s="339"/>
      <c r="BN44" s="28">
        <f>C44*BM44</f>
        <v>0</v>
      </c>
      <c r="BO44" s="339"/>
      <c r="BP44" s="28">
        <f>C44*BO44</f>
        <v>0</v>
      </c>
      <c r="BQ44" s="339"/>
      <c r="BR44" s="28">
        <f>C44*BQ44</f>
        <v>0</v>
      </c>
      <c r="BS44" s="339"/>
      <c r="BT44" s="28">
        <f>C44*BS44</f>
        <v>0</v>
      </c>
      <c r="BU44" s="339"/>
      <c r="BV44" s="28">
        <f>C44*BU44</f>
        <v>0</v>
      </c>
      <c r="BW44" s="339"/>
      <c r="BX44" s="28">
        <f>C44*BW44</f>
        <v>0</v>
      </c>
      <c r="BY44" s="339"/>
      <c r="BZ44" s="28">
        <f>C44*BY44</f>
        <v>0</v>
      </c>
      <c r="CA44" s="339"/>
      <c r="CB44" s="28">
        <f>C44*CA44</f>
        <v>0</v>
      </c>
      <c r="CC44" s="339"/>
      <c r="CD44" s="28">
        <f>C44*CC44</f>
        <v>0</v>
      </c>
      <c r="CE44" s="339"/>
      <c r="CF44" s="28">
        <f>C44*CE44</f>
        <v>0</v>
      </c>
      <c r="CG44" s="339"/>
      <c r="CH44" s="28">
        <f>C44*CG44</f>
        <v>0</v>
      </c>
      <c r="CI44" s="339"/>
      <c r="CJ44" s="28">
        <f>C44*CI44</f>
        <v>0</v>
      </c>
      <c r="CK44" s="339"/>
      <c r="CL44" s="28">
        <f>C44*CK44</f>
        <v>0</v>
      </c>
      <c r="CM44" s="339"/>
      <c r="CN44" s="28">
        <f>C44*CM44</f>
        <v>0</v>
      </c>
      <c r="CO44" s="339"/>
      <c r="CP44" s="28">
        <f>C44*CO44</f>
        <v>0</v>
      </c>
      <c r="CQ44" s="339"/>
      <c r="CR44" s="28">
        <f>C44*CQ44</f>
        <v>0</v>
      </c>
      <c r="CS44" s="339"/>
      <c r="CT44" s="28">
        <f>C44*CS44</f>
        <v>0</v>
      </c>
      <c r="CU44" s="339"/>
      <c r="CV44" s="28">
        <f>C44*CU44</f>
        <v>0</v>
      </c>
      <c r="CW44" s="339"/>
      <c r="CX44" s="28">
        <f>C44*CW44</f>
        <v>0</v>
      </c>
      <c r="CY44" s="339"/>
      <c r="CZ44" s="28">
        <f>C44*CY44</f>
        <v>0</v>
      </c>
      <c r="DA44" s="42">
        <f t="shared" si="64"/>
        <v>0</v>
      </c>
      <c r="DB44" s="27">
        <f t="shared" si="64"/>
        <v>0</v>
      </c>
    </row>
    <row r="45" spans="1:106" ht="12" customHeight="1" x14ac:dyDescent="0.2">
      <c r="B45" s="1" t="s">
        <v>276</v>
      </c>
      <c r="C45" s="336"/>
      <c r="D45" s="27"/>
      <c r="E45" s="338"/>
      <c r="F45" s="28">
        <f>C45*E45</f>
        <v>0</v>
      </c>
      <c r="G45" s="338"/>
      <c r="H45" s="28">
        <f>C45*G45</f>
        <v>0</v>
      </c>
      <c r="I45" s="338"/>
      <c r="J45" s="28">
        <f>C45*I45</f>
        <v>0</v>
      </c>
      <c r="K45" s="338"/>
      <c r="L45" s="28">
        <f>C45*K45</f>
        <v>0</v>
      </c>
      <c r="M45" s="338"/>
      <c r="N45" s="28">
        <f>C45*M45</f>
        <v>0</v>
      </c>
      <c r="O45" s="338"/>
      <c r="P45" s="28">
        <f>C45*O45</f>
        <v>0</v>
      </c>
      <c r="Q45" s="338"/>
      <c r="R45" s="28">
        <f>C45*Q45</f>
        <v>0</v>
      </c>
      <c r="S45" s="338"/>
      <c r="T45" s="28">
        <f>C45*S45</f>
        <v>0</v>
      </c>
      <c r="U45" s="338"/>
      <c r="V45" s="28">
        <f>C45*U45</f>
        <v>0</v>
      </c>
      <c r="W45" s="338"/>
      <c r="X45" s="28">
        <f>C45*W45</f>
        <v>0</v>
      </c>
      <c r="Y45" s="338"/>
      <c r="Z45" s="28">
        <f>C45*Y45</f>
        <v>0</v>
      </c>
      <c r="AA45" s="338"/>
      <c r="AB45" s="28">
        <f>C45*AA45</f>
        <v>0</v>
      </c>
      <c r="AC45" s="338"/>
      <c r="AD45" s="28">
        <f>C45*AC45</f>
        <v>0</v>
      </c>
      <c r="AE45" s="338"/>
      <c r="AF45" s="28">
        <f>C45*AE45</f>
        <v>0</v>
      </c>
      <c r="AG45" s="338"/>
      <c r="AH45" s="28">
        <f>C45*AG45</f>
        <v>0</v>
      </c>
      <c r="AI45" s="338"/>
      <c r="AJ45" s="28">
        <f>C45*AI45</f>
        <v>0</v>
      </c>
      <c r="AK45" s="338"/>
      <c r="AL45" s="28">
        <f>C45*AK45</f>
        <v>0</v>
      </c>
      <c r="AM45" s="338"/>
      <c r="AN45" s="28">
        <f>C45*AM45</f>
        <v>0</v>
      </c>
      <c r="AO45" s="338"/>
      <c r="AP45" s="28">
        <f>C45*AO45</f>
        <v>0</v>
      </c>
      <c r="AQ45" s="338"/>
      <c r="AR45" s="28">
        <f>C45*AQ45</f>
        <v>0</v>
      </c>
      <c r="AS45" s="338"/>
      <c r="AT45" s="28">
        <f>C45*AS45</f>
        <v>0</v>
      </c>
      <c r="AU45" s="338"/>
      <c r="AV45" s="28">
        <f>C45*AU45</f>
        <v>0</v>
      </c>
      <c r="AW45" s="338"/>
      <c r="AX45" s="28">
        <f>C45*AW45</f>
        <v>0</v>
      </c>
      <c r="AY45" s="338"/>
      <c r="AZ45" s="28">
        <f>C45*AY45</f>
        <v>0</v>
      </c>
      <c r="BA45" s="338"/>
      <c r="BB45" s="28">
        <f>C45*BA45</f>
        <v>0</v>
      </c>
      <c r="BC45" s="338"/>
      <c r="BD45" s="28">
        <f>C45*BC45</f>
        <v>0</v>
      </c>
      <c r="BE45" s="338"/>
      <c r="BF45" s="28">
        <f>C45*BE45</f>
        <v>0</v>
      </c>
      <c r="BG45" s="338"/>
      <c r="BH45" s="28">
        <f>C45*BG45</f>
        <v>0</v>
      </c>
      <c r="BI45" s="338"/>
      <c r="BJ45" s="28">
        <f>C45*BI45</f>
        <v>0</v>
      </c>
      <c r="BK45" s="338"/>
      <c r="BL45" s="28">
        <f>C45*BK45</f>
        <v>0</v>
      </c>
      <c r="BM45" s="338"/>
      <c r="BN45" s="28">
        <f>C45*BM45</f>
        <v>0</v>
      </c>
      <c r="BO45" s="338"/>
      <c r="BP45" s="28">
        <f>C45*BO45</f>
        <v>0</v>
      </c>
      <c r="BQ45" s="338"/>
      <c r="BR45" s="28">
        <f>C45*BQ45</f>
        <v>0</v>
      </c>
      <c r="BS45" s="338"/>
      <c r="BT45" s="28">
        <f>C45*BS45</f>
        <v>0</v>
      </c>
      <c r="BU45" s="338"/>
      <c r="BV45" s="28">
        <f>C45*BU45</f>
        <v>0</v>
      </c>
      <c r="BW45" s="338"/>
      <c r="BX45" s="28">
        <f>C45*BW45</f>
        <v>0</v>
      </c>
      <c r="BY45" s="338"/>
      <c r="BZ45" s="28">
        <f>C45*BY45</f>
        <v>0</v>
      </c>
      <c r="CA45" s="338"/>
      <c r="CB45" s="28">
        <f>C45*CA45</f>
        <v>0</v>
      </c>
      <c r="CC45" s="338"/>
      <c r="CD45" s="28">
        <f>C45*CC45</f>
        <v>0</v>
      </c>
      <c r="CE45" s="338"/>
      <c r="CF45" s="28">
        <f>C45*CE45</f>
        <v>0</v>
      </c>
      <c r="CG45" s="338"/>
      <c r="CH45" s="28">
        <f>C45*CG45</f>
        <v>0</v>
      </c>
      <c r="CI45" s="338"/>
      <c r="CJ45" s="28">
        <f>C45*CI45</f>
        <v>0</v>
      </c>
      <c r="CK45" s="338"/>
      <c r="CL45" s="28">
        <f>C45*CK45</f>
        <v>0</v>
      </c>
      <c r="CM45" s="338"/>
      <c r="CN45" s="28">
        <f>C45*CM45</f>
        <v>0</v>
      </c>
      <c r="CO45" s="338"/>
      <c r="CP45" s="28">
        <f>C45*CO45</f>
        <v>0</v>
      </c>
      <c r="CQ45" s="338"/>
      <c r="CR45" s="28">
        <f>C45*CQ45</f>
        <v>0</v>
      </c>
      <c r="CS45" s="338"/>
      <c r="CT45" s="28">
        <f>C45*CS45</f>
        <v>0</v>
      </c>
      <c r="CU45" s="338"/>
      <c r="CV45" s="28">
        <f>C45*CU45</f>
        <v>0</v>
      </c>
      <c r="CW45" s="338"/>
      <c r="CX45" s="28">
        <f>C45*CW45</f>
        <v>0</v>
      </c>
      <c r="CY45" s="338"/>
      <c r="CZ45" s="28">
        <f>C45*CY45</f>
        <v>0</v>
      </c>
      <c r="DA45" s="42">
        <f t="shared" si="64"/>
        <v>0</v>
      </c>
      <c r="DB45" s="27">
        <f t="shared" si="64"/>
        <v>0</v>
      </c>
    </row>
    <row r="46" spans="1:106" ht="12" customHeight="1" x14ac:dyDescent="0.2">
      <c r="B46" s="67" t="s">
        <v>277</v>
      </c>
      <c r="C46" s="337"/>
      <c r="D46" s="68"/>
      <c r="E46" s="339"/>
      <c r="F46" s="28">
        <f>C46*E46</f>
        <v>0</v>
      </c>
      <c r="G46" s="339"/>
      <c r="H46" s="28">
        <f>C46*G46</f>
        <v>0</v>
      </c>
      <c r="I46" s="339"/>
      <c r="J46" s="28">
        <f>C46*I46</f>
        <v>0</v>
      </c>
      <c r="K46" s="339"/>
      <c r="L46" s="28">
        <f>C46*K46</f>
        <v>0</v>
      </c>
      <c r="M46" s="339"/>
      <c r="N46" s="28">
        <f>C46*M46</f>
        <v>0</v>
      </c>
      <c r="O46" s="339"/>
      <c r="P46" s="28">
        <f>C46*O46</f>
        <v>0</v>
      </c>
      <c r="Q46" s="339"/>
      <c r="R46" s="28">
        <f>C46*Q46</f>
        <v>0</v>
      </c>
      <c r="S46" s="339"/>
      <c r="T46" s="28">
        <f>C46*S46</f>
        <v>0</v>
      </c>
      <c r="U46" s="339"/>
      <c r="V46" s="28">
        <f>C46*U46</f>
        <v>0</v>
      </c>
      <c r="W46" s="339"/>
      <c r="X46" s="28">
        <f>C46*W46</f>
        <v>0</v>
      </c>
      <c r="Y46" s="339"/>
      <c r="Z46" s="135"/>
      <c r="AA46" s="339"/>
      <c r="AB46" s="135"/>
      <c r="AC46" s="339"/>
      <c r="AD46" s="135"/>
      <c r="AE46" s="339"/>
      <c r="AF46" s="135"/>
      <c r="AG46" s="339"/>
      <c r="AH46" s="135"/>
      <c r="AI46" s="339"/>
      <c r="AJ46" s="135"/>
      <c r="AK46" s="339"/>
      <c r="AL46" s="135"/>
      <c r="AM46" s="339"/>
      <c r="AN46" s="135"/>
      <c r="AO46" s="339"/>
      <c r="AP46" s="135"/>
      <c r="AQ46" s="339"/>
      <c r="AR46" s="135"/>
      <c r="AS46" s="339"/>
      <c r="AT46" s="135"/>
      <c r="AU46" s="339"/>
      <c r="AV46" s="135"/>
      <c r="AW46" s="339"/>
      <c r="AX46" s="135"/>
      <c r="AY46" s="339"/>
      <c r="AZ46" s="135"/>
      <c r="BA46" s="339"/>
      <c r="BB46" s="135"/>
      <c r="BC46" s="339"/>
      <c r="BD46" s="135"/>
      <c r="BE46" s="339"/>
      <c r="BF46" s="135"/>
      <c r="BG46" s="339"/>
      <c r="BH46" s="135"/>
      <c r="BI46" s="339"/>
      <c r="BJ46" s="135"/>
      <c r="BK46" s="339"/>
      <c r="BL46" s="135"/>
      <c r="BM46" s="339"/>
      <c r="BN46" s="135"/>
      <c r="BO46" s="339"/>
      <c r="BP46" s="135"/>
      <c r="BQ46" s="339"/>
      <c r="BR46" s="135"/>
      <c r="BS46" s="339"/>
      <c r="BT46" s="135"/>
      <c r="BU46" s="339"/>
      <c r="BV46" s="135"/>
      <c r="BW46" s="339"/>
      <c r="BX46" s="135"/>
      <c r="BY46" s="339"/>
      <c r="BZ46" s="135"/>
      <c r="CA46" s="339"/>
      <c r="CB46" s="135"/>
      <c r="CC46" s="339"/>
      <c r="CD46" s="135"/>
      <c r="CE46" s="339"/>
      <c r="CF46" s="135"/>
      <c r="CG46" s="339"/>
      <c r="CH46" s="135"/>
      <c r="CI46" s="339"/>
      <c r="CJ46" s="135"/>
      <c r="CK46" s="339"/>
      <c r="CL46" s="135"/>
      <c r="CM46" s="339"/>
      <c r="CN46" s="135"/>
      <c r="CO46" s="339"/>
      <c r="CP46" s="135"/>
      <c r="CQ46" s="339"/>
      <c r="CR46" s="135"/>
      <c r="CS46" s="339"/>
      <c r="CT46" s="135"/>
      <c r="CU46" s="339"/>
      <c r="CV46" s="135"/>
      <c r="CW46" s="339"/>
      <c r="CX46" s="135"/>
      <c r="CY46" s="339"/>
      <c r="CZ46" s="135"/>
      <c r="DA46" s="42">
        <f>SUM(E46+G46+I46+K46+M46+O46+Q46+S46+U46+W46+Y46+AA46+AC46+AE46+AG46+AI46+AK46+AM46+AO46+AQ46+AS46+AU46+AW46+AY46+BA46+BC46+BE46+BG46+BI46+BK46+BM46+BO46+BQ46+BS46+BU46+BW46+BY46+CA46+CC46+CE46+CG46+CI46+CK46+CM46+CO46+CQ46+CS46+CU46+CW46+CY46)</f>
        <v>0</v>
      </c>
      <c r="DB46" s="27">
        <f>SUM(F46+H46+J46+L46+N46+P46+R46+T46+V46+X46+Z46+AB46+AD46+AF46+AH46+AJ46+AL46+AN46+AP46+AR46+AT46+AV46+AX46+AZ46+BB46+BD46+BF46+BH46+BJ46+BL46+BN46+BP46+BR46+BT46+BV46+BX46+BZ46+CB46+CD46+CF46+CH46+CJ46+CL46+CN46+CP46+CR46+CT46+CV46+CX46+CZ46)</f>
        <v>0</v>
      </c>
    </row>
    <row r="47" spans="1:106" ht="12" customHeight="1" x14ac:dyDescent="0.2">
      <c r="B47" s="67" t="s">
        <v>273</v>
      </c>
      <c r="C47" s="337"/>
      <c r="D47" s="68"/>
      <c r="E47" s="338"/>
      <c r="F47" s="28">
        <f>C47*E47</f>
        <v>0</v>
      </c>
      <c r="G47" s="338"/>
      <c r="H47" s="28">
        <f>C47*G47</f>
        <v>0</v>
      </c>
      <c r="I47" s="339"/>
      <c r="J47" s="28">
        <f>C47*I47</f>
        <v>0</v>
      </c>
      <c r="K47" s="339"/>
      <c r="L47" s="28">
        <f>C47*K47</f>
        <v>0</v>
      </c>
      <c r="M47" s="339"/>
      <c r="N47" s="28">
        <f>C47*M47</f>
        <v>0</v>
      </c>
      <c r="O47" s="339"/>
      <c r="P47" s="28">
        <f>C47*O47</f>
        <v>0</v>
      </c>
      <c r="Q47" s="339"/>
      <c r="R47" s="28">
        <f>C47*Q47</f>
        <v>0</v>
      </c>
      <c r="S47" s="339"/>
      <c r="T47" s="28">
        <f>C47*S47</f>
        <v>0</v>
      </c>
      <c r="U47" s="339"/>
      <c r="V47" s="28">
        <f>C47*U47</f>
        <v>0</v>
      </c>
      <c r="W47" s="339"/>
      <c r="X47" s="28">
        <f>C47*W47</f>
        <v>0</v>
      </c>
      <c r="Y47" s="339"/>
      <c r="Z47" s="28">
        <f t="shared" si="12"/>
        <v>0</v>
      </c>
      <c r="AA47" s="339"/>
      <c r="AB47" s="28">
        <f t="shared" si="13"/>
        <v>0</v>
      </c>
      <c r="AC47" s="339"/>
      <c r="AD47" s="28">
        <f t="shared" si="14"/>
        <v>0</v>
      </c>
      <c r="AE47" s="339"/>
      <c r="AF47" s="28">
        <f t="shared" si="15"/>
        <v>0</v>
      </c>
      <c r="AG47" s="339"/>
      <c r="AH47" s="28">
        <f t="shared" si="16"/>
        <v>0</v>
      </c>
      <c r="AI47" s="339"/>
      <c r="AJ47" s="28">
        <f t="shared" si="17"/>
        <v>0</v>
      </c>
      <c r="AK47" s="339"/>
      <c r="AL47" s="28">
        <f t="shared" si="18"/>
        <v>0</v>
      </c>
      <c r="AM47" s="339"/>
      <c r="AN47" s="28">
        <f t="shared" si="19"/>
        <v>0</v>
      </c>
      <c r="AO47" s="339"/>
      <c r="AP47" s="28">
        <f t="shared" si="20"/>
        <v>0</v>
      </c>
      <c r="AQ47" s="339"/>
      <c r="AR47" s="28">
        <f t="shared" si="21"/>
        <v>0</v>
      </c>
      <c r="AS47" s="339"/>
      <c r="AT47" s="28">
        <f t="shared" si="22"/>
        <v>0</v>
      </c>
      <c r="AU47" s="339"/>
      <c r="AV47" s="28">
        <f t="shared" si="23"/>
        <v>0</v>
      </c>
      <c r="AW47" s="339"/>
      <c r="AX47" s="28">
        <f t="shared" si="24"/>
        <v>0</v>
      </c>
      <c r="AY47" s="339"/>
      <c r="AZ47" s="28">
        <f t="shared" si="25"/>
        <v>0</v>
      </c>
      <c r="BA47" s="339"/>
      <c r="BB47" s="28">
        <f t="shared" si="26"/>
        <v>0</v>
      </c>
      <c r="BC47" s="339"/>
      <c r="BD47" s="28">
        <f t="shared" si="27"/>
        <v>0</v>
      </c>
      <c r="BE47" s="339"/>
      <c r="BF47" s="28">
        <f t="shared" si="28"/>
        <v>0</v>
      </c>
      <c r="BG47" s="339"/>
      <c r="BH47" s="28">
        <f t="shared" si="29"/>
        <v>0</v>
      </c>
      <c r="BI47" s="339"/>
      <c r="BJ47" s="28">
        <f t="shared" si="30"/>
        <v>0</v>
      </c>
      <c r="BK47" s="339"/>
      <c r="BL47" s="28">
        <f t="shared" si="31"/>
        <v>0</v>
      </c>
      <c r="BM47" s="339"/>
      <c r="BN47" s="28">
        <f t="shared" si="32"/>
        <v>0</v>
      </c>
      <c r="BO47" s="339"/>
      <c r="BP47" s="28">
        <f t="shared" si="33"/>
        <v>0</v>
      </c>
      <c r="BQ47" s="339"/>
      <c r="BR47" s="28">
        <f t="shared" si="34"/>
        <v>0</v>
      </c>
      <c r="BS47" s="339"/>
      <c r="BT47" s="28">
        <f t="shared" si="35"/>
        <v>0</v>
      </c>
      <c r="BU47" s="339"/>
      <c r="BV47" s="28">
        <f t="shared" si="36"/>
        <v>0</v>
      </c>
      <c r="BW47" s="339"/>
      <c r="BX47" s="28">
        <f t="shared" si="37"/>
        <v>0</v>
      </c>
      <c r="BY47" s="339"/>
      <c r="BZ47" s="28">
        <f t="shared" si="38"/>
        <v>0</v>
      </c>
      <c r="CA47" s="339"/>
      <c r="CB47" s="28">
        <f t="shared" si="39"/>
        <v>0</v>
      </c>
      <c r="CC47" s="339"/>
      <c r="CD47" s="28">
        <f t="shared" si="40"/>
        <v>0</v>
      </c>
      <c r="CE47" s="339"/>
      <c r="CF47" s="28">
        <f t="shared" si="41"/>
        <v>0</v>
      </c>
      <c r="CG47" s="339"/>
      <c r="CH47" s="28">
        <f t="shared" si="42"/>
        <v>0</v>
      </c>
      <c r="CI47" s="339"/>
      <c r="CJ47" s="28">
        <f t="shared" si="43"/>
        <v>0</v>
      </c>
      <c r="CK47" s="339"/>
      <c r="CL47" s="28">
        <f t="shared" si="44"/>
        <v>0</v>
      </c>
      <c r="CM47" s="339"/>
      <c r="CN47" s="28">
        <f t="shared" si="45"/>
        <v>0</v>
      </c>
      <c r="CO47" s="339"/>
      <c r="CP47" s="28">
        <f t="shared" si="46"/>
        <v>0</v>
      </c>
      <c r="CQ47" s="339"/>
      <c r="CR47" s="28">
        <f t="shared" si="47"/>
        <v>0</v>
      </c>
      <c r="CS47" s="339"/>
      <c r="CT47" s="28">
        <f t="shared" si="48"/>
        <v>0</v>
      </c>
      <c r="CU47" s="339"/>
      <c r="CV47" s="28">
        <f t="shared" si="49"/>
        <v>0</v>
      </c>
      <c r="CW47" s="339"/>
      <c r="CX47" s="28">
        <f t="shared" si="50"/>
        <v>0</v>
      </c>
      <c r="CY47" s="339"/>
      <c r="CZ47" s="28">
        <f t="shared" si="51"/>
        <v>0</v>
      </c>
      <c r="DA47" s="42">
        <f>SUM(E47+G47+I47+K47+M47+O47+Q47+S47+U47+W47+Y47+AA47+AC47+AE47+AG47+AI47+AK47+AM47+AO47+AQ47+AS47+AU47+AW47+AY47+BA47+BC47+BE47+BG47+BI47+BK47+BM47+BO47+BQ47+BS47+BU47+BW47+BY47+CA47+CC47+CE47+CG47+CI47+CK47+CM47+CO47+CQ47+CS47+CU47+CW47+CY47)</f>
        <v>0</v>
      </c>
      <c r="DB47" s="27">
        <f>SUM(F47+H47+J47+L47+N47+P47+R47+T47+V47+X47+Z47+AB47+AD47+AF47+AH47+AJ47+AL47+AN47+AP47+AR47+AT47+AV47+AX47+AZ47+BB47+BD47+BF47+BH47+BJ47+BL47+BN47+BP47+BR47+BT47+BV47+BX47+BZ47+CB47+CD47+CF47+CH47+CJ47+CL47+CN47+CP47+CR47+CT47+CV47+CX47+CZ47)</f>
        <v>0</v>
      </c>
    </row>
    <row r="48" spans="1:106" s="36" customFormat="1" ht="12" customHeight="1" x14ac:dyDescent="0.2">
      <c r="A48" s="36" t="s">
        <v>280</v>
      </c>
      <c r="B48" s="333"/>
      <c r="C48" s="334"/>
      <c r="D48" s="68"/>
      <c r="E48" s="335"/>
      <c r="F48" s="28"/>
      <c r="G48" s="335"/>
      <c r="H48" s="28"/>
      <c r="I48" s="335"/>
      <c r="J48" s="28"/>
      <c r="K48" s="335"/>
      <c r="L48" s="28"/>
      <c r="M48" s="335"/>
      <c r="N48" s="28"/>
      <c r="O48" s="335"/>
      <c r="P48" s="28"/>
      <c r="Q48" s="335"/>
      <c r="R48" s="28"/>
      <c r="S48" s="335"/>
      <c r="T48" s="28"/>
      <c r="U48" s="335"/>
      <c r="V48" s="28"/>
      <c r="W48" s="335"/>
      <c r="X48" s="28"/>
      <c r="Y48" s="335"/>
      <c r="Z48" s="28"/>
      <c r="AA48" s="335"/>
      <c r="AB48" s="28"/>
      <c r="AC48" s="335"/>
      <c r="AD48" s="28"/>
      <c r="AE48" s="335"/>
      <c r="AF48" s="28"/>
      <c r="AG48" s="335"/>
      <c r="AH48" s="28"/>
      <c r="AI48" s="335"/>
      <c r="AJ48" s="28"/>
      <c r="AK48" s="335"/>
      <c r="AL48" s="28"/>
      <c r="AM48" s="335"/>
      <c r="AN48" s="28"/>
      <c r="AO48" s="335"/>
      <c r="AP48" s="28"/>
      <c r="AQ48" s="335"/>
      <c r="AR48" s="28"/>
      <c r="AS48" s="335"/>
      <c r="AT48" s="28"/>
      <c r="AU48" s="335"/>
      <c r="AV48" s="28"/>
      <c r="AW48" s="335"/>
      <c r="AX48" s="28"/>
      <c r="AY48" s="335"/>
      <c r="AZ48" s="28"/>
      <c r="BA48" s="335"/>
      <c r="BB48" s="28"/>
      <c r="BC48" s="335"/>
      <c r="BD48" s="28"/>
      <c r="BE48" s="335"/>
      <c r="BF48" s="28"/>
      <c r="BG48" s="335"/>
      <c r="BH48" s="28"/>
      <c r="BI48" s="335"/>
      <c r="BJ48" s="28"/>
      <c r="BK48" s="335"/>
      <c r="BL48" s="28"/>
      <c r="BM48" s="335"/>
      <c r="BN48" s="28"/>
      <c r="BO48" s="335"/>
      <c r="BP48" s="28"/>
      <c r="BQ48" s="335"/>
      <c r="BR48" s="28"/>
      <c r="BS48" s="335"/>
      <c r="BT48" s="28"/>
      <c r="BU48" s="335"/>
      <c r="BV48" s="28"/>
      <c r="BW48" s="335"/>
      <c r="BX48" s="28"/>
      <c r="BY48" s="335"/>
      <c r="BZ48" s="28"/>
      <c r="CA48" s="335"/>
      <c r="CB48" s="28"/>
      <c r="CC48" s="335"/>
      <c r="CD48" s="28"/>
      <c r="CE48" s="335"/>
      <c r="CF48" s="28"/>
      <c r="CG48" s="335"/>
      <c r="CH48" s="28"/>
      <c r="CI48" s="335"/>
      <c r="CJ48" s="28"/>
      <c r="CK48" s="335"/>
      <c r="CL48" s="28"/>
      <c r="CM48" s="335"/>
      <c r="CN48" s="28"/>
      <c r="CO48" s="335"/>
      <c r="CP48" s="28"/>
      <c r="CQ48" s="335"/>
      <c r="CR48" s="28"/>
      <c r="CS48" s="335"/>
      <c r="CT48" s="28"/>
      <c r="CU48" s="335"/>
      <c r="CV48" s="28"/>
      <c r="CW48" s="335"/>
      <c r="CX48" s="28"/>
      <c r="CY48" s="335"/>
      <c r="CZ48" s="28"/>
      <c r="DA48" s="42"/>
      <c r="DB48" s="27"/>
    </row>
    <row r="49" spans="1:106" ht="12" customHeight="1" x14ac:dyDescent="0.2">
      <c r="B49" s="1" t="s">
        <v>270</v>
      </c>
      <c r="C49" s="336"/>
      <c r="D49" s="27"/>
      <c r="E49" s="338"/>
      <c r="F49" s="28">
        <f t="shared" ref="F49:F55" si="65">C49*E49</f>
        <v>0</v>
      </c>
      <c r="G49" s="338"/>
      <c r="H49" s="28">
        <f t="shared" ref="H49:H55" si="66">C49*G49</f>
        <v>0</v>
      </c>
      <c r="I49" s="338"/>
      <c r="J49" s="28">
        <f t="shared" ref="J49:J55" si="67">C49*I49</f>
        <v>0</v>
      </c>
      <c r="K49" s="338"/>
      <c r="L49" s="28">
        <f t="shared" ref="L49:L55" si="68">C49*K49</f>
        <v>0</v>
      </c>
      <c r="M49" s="338"/>
      <c r="N49" s="28">
        <f>C49*M49</f>
        <v>0</v>
      </c>
      <c r="O49" s="338"/>
      <c r="P49" s="28">
        <f t="shared" ref="P49:P55" si="69">C49*O49</f>
        <v>0</v>
      </c>
      <c r="Q49" s="338"/>
      <c r="R49" s="28">
        <f t="shared" ref="R49:R55" si="70">C49*Q49</f>
        <v>0</v>
      </c>
      <c r="S49" s="338"/>
      <c r="T49" s="28">
        <f t="shared" ref="T49:T55" si="71">C49*S49</f>
        <v>0</v>
      </c>
      <c r="U49" s="338"/>
      <c r="V49" s="28">
        <f t="shared" ref="V49:V55" si="72">C49*U49</f>
        <v>0</v>
      </c>
      <c r="W49" s="338"/>
      <c r="X49" s="28">
        <f t="shared" ref="X49:X55" si="73">C49*W49</f>
        <v>0</v>
      </c>
      <c r="Y49" s="338"/>
      <c r="Z49" s="28">
        <f t="shared" si="12"/>
        <v>0</v>
      </c>
      <c r="AA49" s="338"/>
      <c r="AB49" s="28">
        <f t="shared" si="13"/>
        <v>0</v>
      </c>
      <c r="AC49" s="338"/>
      <c r="AD49" s="28">
        <f t="shared" si="14"/>
        <v>0</v>
      </c>
      <c r="AE49" s="338"/>
      <c r="AF49" s="28">
        <f t="shared" si="15"/>
        <v>0</v>
      </c>
      <c r="AG49" s="338"/>
      <c r="AH49" s="28">
        <f t="shared" si="16"/>
        <v>0</v>
      </c>
      <c r="AI49" s="338"/>
      <c r="AJ49" s="28">
        <f t="shared" si="17"/>
        <v>0</v>
      </c>
      <c r="AK49" s="338"/>
      <c r="AL49" s="28">
        <f t="shared" si="18"/>
        <v>0</v>
      </c>
      <c r="AM49" s="338"/>
      <c r="AN49" s="28">
        <f t="shared" si="19"/>
        <v>0</v>
      </c>
      <c r="AO49" s="338"/>
      <c r="AP49" s="28">
        <f t="shared" si="20"/>
        <v>0</v>
      </c>
      <c r="AQ49" s="338"/>
      <c r="AR49" s="28">
        <f t="shared" si="21"/>
        <v>0</v>
      </c>
      <c r="AS49" s="338"/>
      <c r="AT49" s="28">
        <f t="shared" si="22"/>
        <v>0</v>
      </c>
      <c r="AU49" s="338"/>
      <c r="AV49" s="28">
        <f t="shared" si="23"/>
        <v>0</v>
      </c>
      <c r="AW49" s="338"/>
      <c r="AX49" s="28">
        <f t="shared" si="24"/>
        <v>0</v>
      </c>
      <c r="AY49" s="338"/>
      <c r="AZ49" s="28">
        <f t="shared" si="25"/>
        <v>0</v>
      </c>
      <c r="BA49" s="338"/>
      <c r="BB49" s="28">
        <f t="shared" si="26"/>
        <v>0</v>
      </c>
      <c r="BC49" s="338"/>
      <c r="BD49" s="28">
        <f t="shared" si="27"/>
        <v>0</v>
      </c>
      <c r="BE49" s="338"/>
      <c r="BF49" s="28">
        <f t="shared" si="28"/>
        <v>0</v>
      </c>
      <c r="BG49" s="338"/>
      <c r="BH49" s="28">
        <f t="shared" si="29"/>
        <v>0</v>
      </c>
      <c r="BI49" s="338"/>
      <c r="BJ49" s="28">
        <f t="shared" si="30"/>
        <v>0</v>
      </c>
      <c r="BK49" s="338"/>
      <c r="BL49" s="28">
        <f t="shared" si="31"/>
        <v>0</v>
      </c>
      <c r="BM49" s="338"/>
      <c r="BN49" s="28">
        <f t="shared" si="32"/>
        <v>0</v>
      </c>
      <c r="BO49" s="338"/>
      <c r="BP49" s="28">
        <f t="shared" si="33"/>
        <v>0</v>
      </c>
      <c r="BQ49" s="338"/>
      <c r="BR49" s="28">
        <f t="shared" si="34"/>
        <v>0</v>
      </c>
      <c r="BS49" s="338"/>
      <c r="BT49" s="28">
        <f t="shared" si="35"/>
        <v>0</v>
      </c>
      <c r="BU49" s="338"/>
      <c r="BV49" s="28">
        <f t="shared" si="36"/>
        <v>0</v>
      </c>
      <c r="BW49" s="338"/>
      <c r="BX49" s="28">
        <f t="shared" si="37"/>
        <v>0</v>
      </c>
      <c r="BY49" s="338"/>
      <c r="BZ49" s="28">
        <f t="shared" si="38"/>
        <v>0</v>
      </c>
      <c r="CA49" s="338"/>
      <c r="CB49" s="28">
        <f t="shared" si="39"/>
        <v>0</v>
      </c>
      <c r="CC49" s="338"/>
      <c r="CD49" s="28">
        <f t="shared" si="40"/>
        <v>0</v>
      </c>
      <c r="CE49" s="338"/>
      <c r="CF49" s="28">
        <f t="shared" si="41"/>
        <v>0</v>
      </c>
      <c r="CG49" s="338"/>
      <c r="CH49" s="28">
        <f t="shared" si="42"/>
        <v>0</v>
      </c>
      <c r="CI49" s="338"/>
      <c r="CJ49" s="28">
        <f t="shared" si="43"/>
        <v>0</v>
      </c>
      <c r="CK49" s="338"/>
      <c r="CL49" s="28">
        <f t="shared" si="44"/>
        <v>0</v>
      </c>
      <c r="CM49" s="338"/>
      <c r="CN49" s="28">
        <f t="shared" si="45"/>
        <v>0</v>
      </c>
      <c r="CO49" s="338"/>
      <c r="CP49" s="28">
        <f t="shared" si="46"/>
        <v>0</v>
      </c>
      <c r="CQ49" s="338"/>
      <c r="CR49" s="28">
        <f t="shared" si="47"/>
        <v>0</v>
      </c>
      <c r="CS49" s="338"/>
      <c r="CT49" s="28">
        <f t="shared" si="48"/>
        <v>0</v>
      </c>
      <c r="CU49" s="338"/>
      <c r="CV49" s="28">
        <f t="shared" si="49"/>
        <v>0</v>
      </c>
      <c r="CW49" s="338"/>
      <c r="CX49" s="28">
        <f t="shared" si="50"/>
        <v>0</v>
      </c>
      <c r="CY49" s="338"/>
      <c r="CZ49" s="28">
        <f t="shared" si="51"/>
        <v>0</v>
      </c>
      <c r="DA49" s="42">
        <f t="shared" ref="DA49:DA55" si="74">SUM(E49+G49+I49+K49+M49+O49+Q49+S49+U49+W49+Y49+AA49+AC49+AE49+AG49+AI49+AK49+AM49+AO49+AQ49+AS49+AU49+AW49+AY49+BA49+BC49+BE49+BG49+BI49+BK49+BM49+BO49+BQ49+BS49+BU49+BW49+BY49+CA49+CC49+CE49+CG49+CI49+CK49+CM49+CO49+CQ49+CS49+CU49+CW49+CY49)</f>
        <v>0</v>
      </c>
      <c r="DB49" s="27">
        <f t="shared" ref="DB49:DB55" si="75">SUM(F49+H49+J49+L49+N49+P49+R49+T49+V49+X49+Z49+AB49+AD49+AF49+AH49+AJ49+AL49+AN49+AP49+AR49+AT49+AV49+AX49+AZ49+BB49+BD49+BF49+BH49+BJ49+BL49+BN49+BP49+BR49+BT49+BV49+BX49+BZ49+CB49+CD49+CF49+CH49+CJ49+CL49+CN49+CP49+CR49+CT49+CV49+CX49+CZ49)</f>
        <v>0</v>
      </c>
    </row>
    <row r="50" spans="1:106" ht="12" customHeight="1" x14ac:dyDescent="0.2">
      <c r="B50" s="67" t="s">
        <v>271</v>
      </c>
      <c r="C50" s="337"/>
      <c r="D50" s="68"/>
      <c r="E50" s="339"/>
      <c r="F50" s="28">
        <f t="shared" si="65"/>
        <v>0</v>
      </c>
      <c r="G50" s="339"/>
      <c r="H50" s="28">
        <f t="shared" si="66"/>
        <v>0</v>
      </c>
      <c r="I50" s="339"/>
      <c r="J50" s="28">
        <f t="shared" si="67"/>
        <v>0</v>
      </c>
      <c r="K50" s="339"/>
      <c r="L50" s="28">
        <f t="shared" si="68"/>
        <v>0</v>
      </c>
      <c r="M50" s="339"/>
      <c r="N50" s="28">
        <f t="shared" ref="N50:N55" si="76">C50*M50</f>
        <v>0</v>
      </c>
      <c r="O50" s="339"/>
      <c r="P50" s="28">
        <f t="shared" si="69"/>
        <v>0</v>
      </c>
      <c r="Q50" s="339"/>
      <c r="R50" s="28">
        <f t="shared" si="70"/>
        <v>0</v>
      </c>
      <c r="S50" s="339"/>
      <c r="T50" s="28">
        <f t="shared" si="71"/>
        <v>0</v>
      </c>
      <c r="U50" s="339"/>
      <c r="V50" s="28">
        <f t="shared" si="72"/>
        <v>0</v>
      </c>
      <c r="W50" s="339"/>
      <c r="X50" s="28">
        <f t="shared" si="73"/>
        <v>0</v>
      </c>
      <c r="Y50" s="339"/>
      <c r="Z50" s="135"/>
      <c r="AA50" s="339"/>
      <c r="AB50" s="135"/>
      <c r="AC50" s="339"/>
      <c r="AD50" s="135"/>
      <c r="AE50" s="339"/>
      <c r="AF50" s="135"/>
      <c r="AG50" s="339"/>
      <c r="AH50" s="135"/>
      <c r="AI50" s="339"/>
      <c r="AJ50" s="135"/>
      <c r="AK50" s="339"/>
      <c r="AL50" s="135"/>
      <c r="AM50" s="339"/>
      <c r="AN50" s="135"/>
      <c r="AO50" s="339"/>
      <c r="AP50" s="135"/>
      <c r="AQ50" s="339"/>
      <c r="AR50" s="135"/>
      <c r="AS50" s="339"/>
      <c r="AT50" s="135"/>
      <c r="AU50" s="339"/>
      <c r="AV50" s="135"/>
      <c r="AW50" s="339"/>
      <c r="AX50" s="135"/>
      <c r="AY50" s="339"/>
      <c r="AZ50" s="135"/>
      <c r="BA50" s="339"/>
      <c r="BB50" s="135"/>
      <c r="BC50" s="339"/>
      <c r="BD50" s="135"/>
      <c r="BE50" s="339"/>
      <c r="BF50" s="135"/>
      <c r="BG50" s="339"/>
      <c r="BH50" s="135"/>
      <c r="BI50" s="339"/>
      <c r="BJ50" s="135"/>
      <c r="BK50" s="339"/>
      <c r="BL50" s="135"/>
      <c r="BM50" s="339"/>
      <c r="BN50" s="135"/>
      <c r="BO50" s="339"/>
      <c r="BP50" s="135"/>
      <c r="BQ50" s="339"/>
      <c r="BR50" s="135"/>
      <c r="BS50" s="339"/>
      <c r="BT50" s="135"/>
      <c r="BU50" s="339"/>
      <c r="BV50" s="135"/>
      <c r="BW50" s="339"/>
      <c r="BX50" s="135"/>
      <c r="BY50" s="339"/>
      <c r="BZ50" s="135"/>
      <c r="CA50" s="339"/>
      <c r="CB50" s="135"/>
      <c r="CC50" s="339"/>
      <c r="CD50" s="135"/>
      <c r="CE50" s="339"/>
      <c r="CF50" s="135"/>
      <c r="CG50" s="339"/>
      <c r="CH50" s="135"/>
      <c r="CI50" s="339"/>
      <c r="CJ50" s="135"/>
      <c r="CK50" s="339"/>
      <c r="CL50" s="135"/>
      <c r="CM50" s="339"/>
      <c r="CN50" s="135"/>
      <c r="CO50" s="339"/>
      <c r="CP50" s="135"/>
      <c r="CQ50" s="339"/>
      <c r="CR50" s="135"/>
      <c r="CS50" s="339"/>
      <c r="CT50" s="135"/>
      <c r="CU50" s="339"/>
      <c r="CV50" s="135"/>
      <c r="CW50" s="339"/>
      <c r="CX50" s="135"/>
      <c r="CY50" s="339"/>
      <c r="CZ50" s="135"/>
      <c r="DA50" s="42">
        <f t="shared" si="74"/>
        <v>0</v>
      </c>
      <c r="DB50" s="27">
        <f t="shared" si="75"/>
        <v>0</v>
      </c>
    </row>
    <row r="51" spans="1:106" ht="12" customHeight="1" x14ac:dyDescent="0.2">
      <c r="B51" s="1" t="s">
        <v>272</v>
      </c>
      <c r="C51" s="336"/>
      <c r="D51" s="27"/>
      <c r="E51" s="338"/>
      <c r="F51" s="28">
        <f t="shared" si="65"/>
        <v>0</v>
      </c>
      <c r="G51" s="338"/>
      <c r="H51" s="28">
        <f t="shared" si="66"/>
        <v>0</v>
      </c>
      <c r="I51" s="338"/>
      <c r="J51" s="28">
        <f t="shared" si="67"/>
        <v>0</v>
      </c>
      <c r="K51" s="338"/>
      <c r="L51" s="28">
        <f t="shared" si="68"/>
        <v>0</v>
      </c>
      <c r="M51" s="338"/>
      <c r="N51" s="28">
        <f t="shared" si="76"/>
        <v>0</v>
      </c>
      <c r="O51" s="338"/>
      <c r="P51" s="28">
        <f t="shared" si="69"/>
        <v>0</v>
      </c>
      <c r="Q51" s="338"/>
      <c r="R51" s="28">
        <f t="shared" si="70"/>
        <v>0</v>
      </c>
      <c r="S51" s="338"/>
      <c r="T51" s="28">
        <f t="shared" si="71"/>
        <v>0</v>
      </c>
      <c r="U51" s="338"/>
      <c r="V51" s="28">
        <f t="shared" si="72"/>
        <v>0</v>
      </c>
      <c r="W51" s="338"/>
      <c r="X51" s="28">
        <f t="shared" si="73"/>
        <v>0</v>
      </c>
      <c r="Y51" s="338"/>
      <c r="Z51" s="28">
        <f t="shared" si="12"/>
        <v>0</v>
      </c>
      <c r="AA51" s="338"/>
      <c r="AB51" s="28">
        <f t="shared" si="13"/>
        <v>0</v>
      </c>
      <c r="AC51" s="338"/>
      <c r="AD51" s="28">
        <f t="shared" si="14"/>
        <v>0</v>
      </c>
      <c r="AE51" s="338"/>
      <c r="AF51" s="28">
        <f t="shared" si="15"/>
        <v>0</v>
      </c>
      <c r="AG51" s="338"/>
      <c r="AH51" s="28">
        <f t="shared" si="16"/>
        <v>0</v>
      </c>
      <c r="AI51" s="338"/>
      <c r="AJ51" s="28">
        <f t="shared" si="17"/>
        <v>0</v>
      </c>
      <c r="AK51" s="338"/>
      <c r="AL51" s="28">
        <f t="shared" si="18"/>
        <v>0</v>
      </c>
      <c r="AM51" s="338"/>
      <c r="AN51" s="28">
        <f t="shared" si="19"/>
        <v>0</v>
      </c>
      <c r="AO51" s="338"/>
      <c r="AP51" s="28">
        <f t="shared" si="20"/>
        <v>0</v>
      </c>
      <c r="AQ51" s="338"/>
      <c r="AR51" s="28">
        <f t="shared" si="21"/>
        <v>0</v>
      </c>
      <c r="AS51" s="338"/>
      <c r="AT51" s="28">
        <f t="shared" si="22"/>
        <v>0</v>
      </c>
      <c r="AU51" s="338"/>
      <c r="AV51" s="28">
        <f t="shared" si="23"/>
        <v>0</v>
      </c>
      <c r="AW51" s="338"/>
      <c r="AX51" s="28">
        <f t="shared" si="24"/>
        <v>0</v>
      </c>
      <c r="AY51" s="338"/>
      <c r="AZ51" s="28">
        <f t="shared" si="25"/>
        <v>0</v>
      </c>
      <c r="BA51" s="338"/>
      <c r="BB51" s="28">
        <f t="shared" si="26"/>
        <v>0</v>
      </c>
      <c r="BC51" s="338"/>
      <c r="BD51" s="28">
        <f t="shared" si="27"/>
        <v>0</v>
      </c>
      <c r="BE51" s="338"/>
      <c r="BF51" s="28">
        <f t="shared" si="28"/>
        <v>0</v>
      </c>
      <c r="BG51" s="338"/>
      <c r="BH51" s="28">
        <f t="shared" si="29"/>
        <v>0</v>
      </c>
      <c r="BI51" s="338"/>
      <c r="BJ51" s="28">
        <f t="shared" si="30"/>
        <v>0</v>
      </c>
      <c r="BK51" s="338"/>
      <c r="BL51" s="28">
        <f t="shared" si="31"/>
        <v>0</v>
      </c>
      <c r="BM51" s="338"/>
      <c r="BN51" s="28">
        <f t="shared" si="32"/>
        <v>0</v>
      </c>
      <c r="BO51" s="338"/>
      <c r="BP51" s="28">
        <f t="shared" si="33"/>
        <v>0</v>
      </c>
      <c r="BQ51" s="338"/>
      <c r="BR51" s="28">
        <f t="shared" si="34"/>
        <v>0</v>
      </c>
      <c r="BS51" s="338"/>
      <c r="BT51" s="28">
        <f t="shared" si="35"/>
        <v>0</v>
      </c>
      <c r="BU51" s="338"/>
      <c r="BV51" s="28">
        <f t="shared" si="36"/>
        <v>0</v>
      </c>
      <c r="BW51" s="338"/>
      <c r="BX51" s="28">
        <f t="shared" si="37"/>
        <v>0</v>
      </c>
      <c r="BY51" s="338"/>
      <c r="BZ51" s="28">
        <f t="shared" si="38"/>
        <v>0</v>
      </c>
      <c r="CA51" s="338"/>
      <c r="CB51" s="28">
        <f t="shared" si="39"/>
        <v>0</v>
      </c>
      <c r="CC51" s="338"/>
      <c r="CD51" s="28">
        <f t="shared" si="40"/>
        <v>0</v>
      </c>
      <c r="CE51" s="338"/>
      <c r="CF51" s="28">
        <f t="shared" si="41"/>
        <v>0</v>
      </c>
      <c r="CG51" s="338"/>
      <c r="CH51" s="28">
        <f t="shared" si="42"/>
        <v>0</v>
      </c>
      <c r="CI51" s="338"/>
      <c r="CJ51" s="28">
        <f t="shared" si="43"/>
        <v>0</v>
      </c>
      <c r="CK51" s="338"/>
      <c r="CL51" s="28">
        <f t="shared" si="44"/>
        <v>0</v>
      </c>
      <c r="CM51" s="338"/>
      <c r="CN51" s="28">
        <f t="shared" si="45"/>
        <v>0</v>
      </c>
      <c r="CO51" s="338"/>
      <c r="CP51" s="28">
        <f t="shared" si="46"/>
        <v>0</v>
      </c>
      <c r="CQ51" s="338"/>
      <c r="CR51" s="28">
        <f t="shared" si="47"/>
        <v>0</v>
      </c>
      <c r="CS51" s="338"/>
      <c r="CT51" s="28">
        <f t="shared" si="48"/>
        <v>0</v>
      </c>
      <c r="CU51" s="338"/>
      <c r="CV51" s="28">
        <f t="shared" si="49"/>
        <v>0</v>
      </c>
      <c r="CW51" s="338"/>
      <c r="CX51" s="28">
        <f t="shared" si="50"/>
        <v>0</v>
      </c>
      <c r="CY51" s="338"/>
      <c r="CZ51" s="28">
        <f t="shared" si="51"/>
        <v>0</v>
      </c>
      <c r="DA51" s="42">
        <f t="shared" si="74"/>
        <v>0</v>
      </c>
      <c r="DB51" s="27">
        <f t="shared" si="75"/>
        <v>0</v>
      </c>
    </row>
    <row r="52" spans="1:106" ht="12" customHeight="1" x14ac:dyDescent="0.2">
      <c r="A52" s="41" t="s">
        <v>296</v>
      </c>
      <c r="B52" s="67"/>
      <c r="C52" s="337"/>
      <c r="D52" s="68"/>
      <c r="E52" s="338"/>
      <c r="F52" s="28">
        <f t="shared" si="65"/>
        <v>0</v>
      </c>
      <c r="G52" s="338"/>
      <c r="H52" s="28">
        <f t="shared" si="66"/>
        <v>0</v>
      </c>
      <c r="I52" s="339"/>
      <c r="J52" s="28">
        <f t="shared" si="67"/>
        <v>0</v>
      </c>
      <c r="K52" s="339"/>
      <c r="L52" s="28">
        <f t="shared" si="68"/>
        <v>0</v>
      </c>
      <c r="M52" s="339"/>
      <c r="N52" s="28">
        <f t="shared" si="76"/>
        <v>0</v>
      </c>
      <c r="O52" s="339"/>
      <c r="P52" s="28">
        <f t="shared" si="69"/>
        <v>0</v>
      </c>
      <c r="Q52" s="339"/>
      <c r="R52" s="28">
        <f t="shared" si="70"/>
        <v>0</v>
      </c>
      <c r="S52" s="339"/>
      <c r="T52" s="28">
        <f t="shared" si="71"/>
        <v>0</v>
      </c>
      <c r="U52" s="339"/>
      <c r="V52" s="28">
        <f t="shared" si="72"/>
        <v>0</v>
      </c>
      <c r="W52" s="339"/>
      <c r="X52" s="28">
        <f t="shared" si="73"/>
        <v>0</v>
      </c>
      <c r="Y52" s="339"/>
      <c r="Z52" s="28">
        <f t="shared" si="12"/>
        <v>0</v>
      </c>
      <c r="AA52" s="339"/>
      <c r="AB52" s="28">
        <f t="shared" si="13"/>
        <v>0</v>
      </c>
      <c r="AC52" s="339"/>
      <c r="AD52" s="28">
        <f t="shared" si="14"/>
        <v>0</v>
      </c>
      <c r="AE52" s="339"/>
      <c r="AF52" s="28">
        <f t="shared" si="15"/>
        <v>0</v>
      </c>
      <c r="AG52" s="339"/>
      <c r="AH52" s="28">
        <f t="shared" si="16"/>
        <v>0</v>
      </c>
      <c r="AI52" s="339"/>
      <c r="AJ52" s="28">
        <f t="shared" si="17"/>
        <v>0</v>
      </c>
      <c r="AK52" s="339"/>
      <c r="AL52" s="28">
        <f t="shared" si="18"/>
        <v>0</v>
      </c>
      <c r="AM52" s="339"/>
      <c r="AN52" s="28">
        <f t="shared" si="19"/>
        <v>0</v>
      </c>
      <c r="AO52" s="339"/>
      <c r="AP52" s="28">
        <f t="shared" si="20"/>
        <v>0</v>
      </c>
      <c r="AQ52" s="339"/>
      <c r="AR52" s="28">
        <f t="shared" si="21"/>
        <v>0</v>
      </c>
      <c r="AS52" s="339"/>
      <c r="AT52" s="28">
        <f t="shared" si="22"/>
        <v>0</v>
      </c>
      <c r="AU52" s="339"/>
      <c r="AV52" s="28">
        <f t="shared" si="23"/>
        <v>0</v>
      </c>
      <c r="AW52" s="339"/>
      <c r="AX52" s="28">
        <f t="shared" si="24"/>
        <v>0</v>
      </c>
      <c r="AY52" s="339"/>
      <c r="AZ52" s="28">
        <f t="shared" si="25"/>
        <v>0</v>
      </c>
      <c r="BA52" s="339"/>
      <c r="BB52" s="28">
        <f t="shared" si="26"/>
        <v>0</v>
      </c>
      <c r="BC52" s="339"/>
      <c r="BD52" s="28">
        <f t="shared" si="27"/>
        <v>0</v>
      </c>
      <c r="BE52" s="339"/>
      <c r="BF52" s="28">
        <f t="shared" si="28"/>
        <v>0</v>
      </c>
      <c r="BG52" s="339"/>
      <c r="BH52" s="28">
        <f t="shared" si="29"/>
        <v>0</v>
      </c>
      <c r="BI52" s="339"/>
      <c r="BJ52" s="28">
        <f t="shared" si="30"/>
        <v>0</v>
      </c>
      <c r="BK52" s="339"/>
      <c r="BL52" s="28">
        <f t="shared" si="31"/>
        <v>0</v>
      </c>
      <c r="BM52" s="339"/>
      <c r="BN52" s="28">
        <f t="shared" si="32"/>
        <v>0</v>
      </c>
      <c r="BO52" s="339"/>
      <c r="BP52" s="28">
        <f t="shared" si="33"/>
        <v>0</v>
      </c>
      <c r="BQ52" s="339"/>
      <c r="BR52" s="28">
        <f t="shared" si="34"/>
        <v>0</v>
      </c>
      <c r="BS52" s="339"/>
      <c r="BT52" s="28">
        <f t="shared" si="35"/>
        <v>0</v>
      </c>
      <c r="BU52" s="339"/>
      <c r="BV52" s="28">
        <f t="shared" si="36"/>
        <v>0</v>
      </c>
      <c r="BW52" s="339"/>
      <c r="BX52" s="28">
        <f t="shared" si="37"/>
        <v>0</v>
      </c>
      <c r="BY52" s="339"/>
      <c r="BZ52" s="28">
        <f t="shared" si="38"/>
        <v>0</v>
      </c>
      <c r="CA52" s="339"/>
      <c r="CB52" s="28">
        <f t="shared" si="39"/>
        <v>0</v>
      </c>
      <c r="CC52" s="339"/>
      <c r="CD52" s="28">
        <f t="shared" si="40"/>
        <v>0</v>
      </c>
      <c r="CE52" s="339"/>
      <c r="CF52" s="28">
        <f t="shared" si="41"/>
        <v>0</v>
      </c>
      <c r="CG52" s="339"/>
      <c r="CH52" s="28">
        <f t="shared" si="42"/>
        <v>0</v>
      </c>
      <c r="CI52" s="339"/>
      <c r="CJ52" s="28">
        <f t="shared" si="43"/>
        <v>0</v>
      </c>
      <c r="CK52" s="339"/>
      <c r="CL52" s="28">
        <f t="shared" si="44"/>
        <v>0</v>
      </c>
      <c r="CM52" s="339"/>
      <c r="CN52" s="28">
        <f t="shared" si="45"/>
        <v>0</v>
      </c>
      <c r="CO52" s="339"/>
      <c r="CP52" s="28">
        <f t="shared" si="46"/>
        <v>0</v>
      </c>
      <c r="CQ52" s="339"/>
      <c r="CR52" s="28">
        <f t="shared" si="47"/>
        <v>0</v>
      </c>
      <c r="CS52" s="339"/>
      <c r="CT52" s="28">
        <f t="shared" si="48"/>
        <v>0</v>
      </c>
      <c r="CU52" s="339"/>
      <c r="CV52" s="28">
        <f t="shared" si="49"/>
        <v>0</v>
      </c>
      <c r="CW52" s="339"/>
      <c r="CX52" s="28">
        <f t="shared" si="50"/>
        <v>0</v>
      </c>
      <c r="CY52" s="339"/>
      <c r="CZ52" s="28">
        <f t="shared" si="51"/>
        <v>0</v>
      </c>
      <c r="DA52" s="42">
        <f t="shared" si="74"/>
        <v>0</v>
      </c>
      <c r="DB52" s="27">
        <f t="shared" si="75"/>
        <v>0</v>
      </c>
    </row>
    <row r="53" spans="1:106" ht="12" customHeight="1" x14ac:dyDescent="0.2">
      <c r="A53" s="67" t="s">
        <v>314</v>
      </c>
      <c r="C53" s="337"/>
      <c r="D53" s="68"/>
      <c r="E53" s="339"/>
      <c r="F53" s="28">
        <f t="shared" si="65"/>
        <v>0</v>
      </c>
      <c r="G53" s="339"/>
      <c r="H53" s="28">
        <f t="shared" si="66"/>
        <v>0</v>
      </c>
      <c r="I53" s="339"/>
      <c r="J53" s="28">
        <f t="shared" si="67"/>
        <v>0</v>
      </c>
      <c r="K53" s="339"/>
      <c r="L53" s="28">
        <f t="shared" si="68"/>
        <v>0</v>
      </c>
      <c r="M53" s="339"/>
      <c r="N53" s="28">
        <f t="shared" si="76"/>
        <v>0</v>
      </c>
      <c r="O53" s="339"/>
      <c r="P53" s="28">
        <f t="shared" si="69"/>
        <v>0</v>
      </c>
      <c r="Q53" s="339"/>
      <c r="R53" s="28">
        <f t="shared" si="70"/>
        <v>0</v>
      </c>
      <c r="S53" s="339"/>
      <c r="T53" s="28">
        <f t="shared" si="71"/>
        <v>0</v>
      </c>
      <c r="U53" s="339"/>
      <c r="V53" s="28">
        <f t="shared" si="72"/>
        <v>0</v>
      </c>
      <c r="W53" s="339"/>
      <c r="X53" s="28">
        <f t="shared" si="73"/>
        <v>0</v>
      </c>
      <c r="Y53" s="339"/>
      <c r="Z53" s="135"/>
      <c r="AA53" s="339"/>
      <c r="AB53" s="135"/>
      <c r="AC53" s="339"/>
      <c r="AD53" s="135"/>
      <c r="AE53" s="339"/>
      <c r="AF53" s="135"/>
      <c r="AG53" s="339"/>
      <c r="AH53" s="135"/>
      <c r="AI53" s="339"/>
      <c r="AJ53" s="135"/>
      <c r="AK53" s="339"/>
      <c r="AL53" s="135"/>
      <c r="AM53" s="339"/>
      <c r="AN53" s="135"/>
      <c r="AO53" s="339"/>
      <c r="AP53" s="135"/>
      <c r="AQ53" s="339"/>
      <c r="AR53" s="135"/>
      <c r="AS53" s="339"/>
      <c r="AT53" s="135"/>
      <c r="AU53" s="339"/>
      <c r="AV53" s="135"/>
      <c r="AW53" s="339"/>
      <c r="AX53" s="135"/>
      <c r="AY53" s="339"/>
      <c r="AZ53" s="135"/>
      <c r="BA53" s="339"/>
      <c r="BB53" s="135"/>
      <c r="BC53" s="339"/>
      <c r="BD53" s="135"/>
      <c r="BE53" s="339"/>
      <c r="BF53" s="135"/>
      <c r="BG53" s="339"/>
      <c r="BH53" s="135"/>
      <c r="BI53" s="339"/>
      <c r="BJ53" s="135"/>
      <c r="BK53" s="339"/>
      <c r="BL53" s="135"/>
      <c r="BM53" s="339"/>
      <c r="BN53" s="135"/>
      <c r="BO53" s="339"/>
      <c r="BP53" s="135"/>
      <c r="BQ53" s="339"/>
      <c r="BR53" s="135"/>
      <c r="BS53" s="339"/>
      <c r="BT53" s="135"/>
      <c r="BU53" s="339"/>
      <c r="BV53" s="135"/>
      <c r="BW53" s="339"/>
      <c r="BX53" s="135"/>
      <c r="BY53" s="339"/>
      <c r="BZ53" s="135"/>
      <c r="CA53" s="339"/>
      <c r="CB53" s="135"/>
      <c r="CC53" s="339"/>
      <c r="CD53" s="135"/>
      <c r="CE53" s="339"/>
      <c r="CF53" s="135"/>
      <c r="CG53" s="339"/>
      <c r="CH53" s="135"/>
      <c r="CI53" s="339"/>
      <c r="CJ53" s="135"/>
      <c r="CK53" s="339"/>
      <c r="CL53" s="135"/>
      <c r="CM53" s="339"/>
      <c r="CN53" s="135"/>
      <c r="CO53" s="339"/>
      <c r="CP53" s="135"/>
      <c r="CQ53" s="339"/>
      <c r="CR53" s="135"/>
      <c r="CS53" s="339"/>
      <c r="CT53" s="135"/>
      <c r="CU53" s="339"/>
      <c r="CV53" s="135"/>
      <c r="CW53" s="339"/>
      <c r="CX53" s="135"/>
      <c r="CY53" s="339"/>
      <c r="CZ53" s="135"/>
      <c r="DA53" s="42">
        <f t="shared" si="74"/>
        <v>0</v>
      </c>
      <c r="DB53" s="27">
        <f t="shared" si="75"/>
        <v>0</v>
      </c>
    </row>
    <row r="54" spans="1:106" ht="12" customHeight="1" x14ac:dyDescent="0.2">
      <c r="B54" s="67"/>
      <c r="C54" s="337"/>
      <c r="D54" s="68"/>
      <c r="E54" s="339"/>
      <c r="F54" s="28">
        <f t="shared" si="65"/>
        <v>0</v>
      </c>
      <c r="G54" s="339"/>
      <c r="H54" s="28">
        <f t="shared" si="66"/>
        <v>0</v>
      </c>
      <c r="I54" s="339"/>
      <c r="J54" s="28">
        <f t="shared" si="67"/>
        <v>0</v>
      </c>
      <c r="K54" s="339"/>
      <c r="L54" s="28">
        <f t="shared" si="68"/>
        <v>0</v>
      </c>
      <c r="M54" s="339"/>
      <c r="N54" s="28">
        <f t="shared" si="76"/>
        <v>0</v>
      </c>
      <c r="O54" s="339"/>
      <c r="P54" s="28">
        <f t="shared" si="69"/>
        <v>0</v>
      </c>
      <c r="Q54" s="339"/>
      <c r="R54" s="28">
        <f t="shared" si="70"/>
        <v>0</v>
      </c>
      <c r="S54" s="339"/>
      <c r="T54" s="28">
        <f t="shared" si="71"/>
        <v>0</v>
      </c>
      <c r="U54" s="339"/>
      <c r="V54" s="28">
        <f t="shared" si="72"/>
        <v>0</v>
      </c>
      <c r="W54" s="339"/>
      <c r="X54" s="28">
        <f t="shared" si="73"/>
        <v>0</v>
      </c>
      <c r="Y54" s="339"/>
      <c r="Z54" s="135"/>
      <c r="AA54" s="339"/>
      <c r="AB54" s="135"/>
      <c r="AC54" s="339"/>
      <c r="AD54" s="135"/>
      <c r="AE54" s="339"/>
      <c r="AF54" s="135"/>
      <c r="AG54" s="339"/>
      <c r="AH54" s="135"/>
      <c r="AI54" s="339"/>
      <c r="AJ54" s="135"/>
      <c r="AK54" s="339"/>
      <c r="AL54" s="135"/>
      <c r="AM54" s="339"/>
      <c r="AN54" s="135"/>
      <c r="AO54" s="339"/>
      <c r="AP54" s="135"/>
      <c r="AQ54" s="339"/>
      <c r="AR54" s="135"/>
      <c r="AS54" s="339"/>
      <c r="AT54" s="135"/>
      <c r="AU54" s="339"/>
      <c r="AV54" s="135"/>
      <c r="AW54" s="339"/>
      <c r="AX54" s="135"/>
      <c r="AY54" s="339"/>
      <c r="AZ54" s="135"/>
      <c r="BA54" s="339"/>
      <c r="BB54" s="135"/>
      <c r="BC54" s="339"/>
      <c r="BD54" s="135"/>
      <c r="BE54" s="339"/>
      <c r="BF54" s="135"/>
      <c r="BG54" s="339"/>
      <c r="BH54" s="135"/>
      <c r="BI54" s="339"/>
      <c r="BJ54" s="135"/>
      <c r="BK54" s="339"/>
      <c r="BL54" s="135"/>
      <c r="BM54" s="339"/>
      <c r="BN54" s="135"/>
      <c r="BO54" s="339"/>
      <c r="BP54" s="135"/>
      <c r="BQ54" s="339"/>
      <c r="BR54" s="135"/>
      <c r="BS54" s="339"/>
      <c r="BT54" s="135"/>
      <c r="BU54" s="339"/>
      <c r="BV54" s="135"/>
      <c r="BW54" s="339"/>
      <c r="BX54" s="135"/>
      <c r="BY54" s="339"/>
      <c r="BZ54" s="135"/>
      <c r="CA54" s="339"/>
      <c r="CB54" s="135"/>
      <c r="CC54" s="339"/>
      <c r="CD54" s="135"/>
      <c r="CE54" s="339"/>
      <c r="CF54" s="135"/>
      <c r="CG54" s="339"/>
      <c r="CH54" s="135"/>
      <c r="CI54" s="339"/>
      <c r="CJ54" s="135"/>
      <c r="CK54" s="339"/>
      <c r="CL54" s="135"/>
      <c r="CM54" s="339"/>
      <c r="CN54" s="135"/>
      <c r="CO54" s="339"/>
      <c r="CP54" s="135"/>
      <c r="CQ54" s="339"/>
      <c r="CR54" s="135"/>
      <c r="CS54" s="339"/>
      <c r="CT54" s="135"/>
      <c r="CU54" s="339"/>
      <c r="CV54" s="135"/>
      <c r="CW54" s="339"/>
      <c r="CX54" s="135"/>
      <c r="CY54" s="339"/>
      <c r="CZ54" s="135"/>
      <c r="DA54" s="42">
        <f t="shared" si="74"/>
        <v>0</v>
      </c>
      <c r="DB54" s="27">
        <f t="shared" si="75"/>
        <v>0</v>
      </c>
    </row>
    <row r="55" spans="1:106" ht="12" customHeight="1" x14ac:dyDescent="0.2">
      <c r="A55" s="41" t="s">
        <v>218</v>
      </c>
      <c r="B55" s="1"/>
      <c r="C55" s="336"/>
      <c r="D55" s="27"/>
      <c r="E55" s="338"/>
      <c r="F55" s="28">
        <f t="shared" si="65"/>
        <v>0</v>
      </c>
      <c r="G55" s="338"/>
      <c r="H55" s="28">
        <f t="shared" si="66"/>
        <v>0</v>
      </c>
      <c r="I55" s="338"/>
      <c r="J55" s="28">
        <f t="shared" si="67"/>
        <v>0</v>
      </c>
      <c r="K55" s="338"/>
      <c r="L55" s="28">
        <f t="shared" si="68"/>
        <v>0</v>
      </c>
      <c r="M55" s="338"/>
      <c r="N55" s="28">
        <f t="shared" si="76"/>
        <v>0</v>
      </c>
      <c r="O55" s="338"/>
      <c r="P55" s="28">
        <f t="shared" si="69"/>
        <v>0</v>
      </c>
      <c r="Q55" s="338"/>
      <c r="R55" s="28">
        <f t="shared" si="70"/>
        <v>0</v>
      </c>
      <c r="S55" s="338"/>
      <c r="T55" s="28">
        <f t="shared" si="71"/>
        <v>0</v>
      </c>
      <c r="U55" s="338"/>
      <c r="V55" s="28">
        <f t="shared" si="72"/>
        <v>0</v>
      </c>
      <c r="W55" s="338"/>
      <c r="X55" s="28">
        <f t="shared" si="73"/>
        <v>0</v>
      </c>
      <c r="Y55" s="338"/>
      <c r="Z55" s="28">
        <f t="shared" si="12"/>
        <v>0</v>
      </c>
      <c r="AA55" s="338"/>
      <c r="AB55" s="28">
        <f t="shared" si="13"/>
        <v>0</v>
      </c>
      <c r="AC55" s="338"/>
      <c r="AD55" s="28">
        <f t="shared" si="14"/>
        <v>0</v>
      </c>
      <c r="AE55" s="338"/>
      <c r="AF55" s="28">
        <f t="shared" si="15"/>
        <v>0</v>
      </c>
      <c r="AG55" s="338"/>
      <c r="AH55" s="28">
        <f t="shared" si="16"/>
        <v>0</v>
      </c>
      <c r="AI55" s="338"/>
      <c r="AJ55" s="28">
        <f t="shared" si="17"/>
        <v>0</v>
      </c>
      <c r="AK55" s="338"/>
      <c r="AL55" s="28">
        <f t="shared" si="18"/>
        <v>0</v>
      </c>
      <c r="AM55" s="338"/>
      <c r="AN55" s="28">
        <f t="shared" si="19"/>
        <v>0</v>
      </c>
      <c r="AO55" s="338"/>
      <c r="AP55" s="28">
        <f t="shared" si="20"/>
        <v>0</v>
      </c>
      <c r="AQ55" s="338"/>
      <c r="AR55" s="28">
        <f t="shared" si="21"/>
        <v>0</v>
      </c>
      <c r="AS55" s="338"/>
      <c r="AT55" s="28">
        <f t="shared" si="22"/>
        <v>0</v>
      </c>
      <c r="AU55" s="338"/>
      <c r="AV55" s="28">
        <f t="shared" si="23"/>
        <v>0</v>
      </c>
      <c r="AW55" s="338"/>
      <c r="AX55" s="28">
        <f t="shared" si="24"/>
        <v>0</v>
      </c>
      <c r="AY55" s="338"/>
      <c r="AZ55" s="28">
        <f t="shared" si="25"/>
        <v>0</v>
      </c>
      <c r="BA55" s="338"/>
      <c r="BB55" s="28">
        <f t="shared" si="26"/>
        <v>0</v>
      </c>
      <c r="BC55" s="338"/>
      <c r="BD55" s="28">
        <f t="shared" si="27"/>
        <v>0</v>
      </c>
      <c r="BE55" s="338"/>
      <c r="BF55" s="28">
        <f t="shared" si="28"/>
        <v>0</v>
      </c>
      <c r="BG55" s="338"/>
      <c r="BH55" s="28">
        <f t="shared" si="29"/>
        <v>0</v>
      </c>
      <c r="BI55" s="338"/>
      <c r="BJ55" s="28">
        <f t="shared" si="30"/>
        <v>0</v>
      </c>
      <c r="BK55" s="338"/>
      <c r="BL55" s="28">
        <f t="shared" si="31"/>
        <v>0</v>
      </c>
      <c r="BM55" s="338"/>
      <c r="BN55" s="28">
        <f t="shared" si="32"/>
        <v>0</v>
      </c>
      <c r="BO55" s="338"/>
      <c r="BP55" s="28">
        <f t="shared" si="33"/>
        <v>0</v>
      </c>
      <c r="BQ55" s="338"/>
      <c r="BR55" s="28">
        <f t="shared" si="34"/>
        <v>0</v>
      </c>
      <c r="BS55" s="338"/>
      <c r="BT55" s="28">
        <f t="shared" si="35"/>
        <v>0</v>
      </c>
      <c r="BU55" s="338"/>
      <c r="BV55" s="28">
        <f t="shared" si="36"/>
        <v>0</v>
      </c>
      <c r="BW55" s="338"/>
      <c r="BX55" s="28">
        <f t="shared" si="37"/>
        <v>0</v>
      </c>
      <c r="BY55" s="338"/>
      <c r="BZ55" s="28">
        <f t="shared" si="38"/>
        <v>0</v>
      </c>
      <c r="CA55" s="338"/>
      <c r="CB55" s="28">
        <f t="shared" si="39"/>
        <v>0</v>
      </c>
      <c r="CC55" s="338"/>
      <c r="CD55" s="28">
        <f t="shared" si="40"/>
        <v>0</v>
      </c>
      <c r="CE55" s="338"/>
      <c r="CF55" s="28">
        <f t="shared" si="41"/>
        <v>0</v>
      </c>
      <c r="CG55" s="338"/>
      <c r="CH55" s="28">
        <f>C55*CG55</f>
        <v>0</v>
      </c>
      <c r="CI55" s="338"/>
      <c r="CJ55" s="28">
        <f t="shared" si="43"/>
        <v>0</v>
      </c>
      <c r="CK55" s="338"/>
      <c r="CL55" s="28">
        <f t="shared" si="44"/>
        <v>0</v>
      </c>
      <c r="CM55" s="338"/>
      <c r="CN55" s="28">
        <f t="shared" si="45"/>
        <v>0</v>
      </c>
      <c r="CO55" s="338"/>
      <c r="CP55" s="28">
        <f t="shared" si="46"/>
        <v>0</v>
      </c>
      <c r="CQ55" s="338"/>
      <c r="CR55" s="28">
        <f t="shared" si="47"/>
        <v>0</v>
      </c>
      <c r="CS55" s="338"/>
      <c r="CT55" s="28">
        <f t="shared" si="48"/>
        <v>0</v>
      </c>
      <c r="CU55" s="338"/>
      <c r="CV55" s="28">
        <f t="shared" si="49"/>
        <v>0</v>
      </c>
      <c r="CW55" s="338"/>
      <c r="CX55" s="28">
        <f t="shared" si="50"/>
        <v>0</v>
      </c>
      <c r="CY55" s="338"/>
      <c r="CZ55" s="28">
        <f t="shared" si="51"/>
        <v>0</v>
      </c>
      <c r="DA55" s="42">
        <f t="shared" si="74"/>
        <v>0</v>
      </c>
      <c r="DB55" s="27">
        <f t="shared" si="75"/>
        <v>0</v>
      </c>
    </row>
    <row r="56" spans="1:106" ht="12" customHeight="1" x14ac:dyDescent="0.2">
      <c r="A56" s="1"/>
      <c r="B56" s="1"/>
      <c r="C56" s="27"/>
      <c r="D56" s="27"/>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6" ht="12" customHeight="1" thickBot="1" x14ac:dyDescent="0.25">
      <c r="A57" s="29" t="s">
        <v>2</v>
      </c>
      <c r="C57" s="30">
        <f>SUM(C17:C56)</f>
        <v>0</v>
      </c>
      <c r="D57" s="11"/>
      <c r="F57" s="30">
        <f>SUM(F17:F55)</f>
        <v>0</v>
      </c>
      <c r="H57" s="30">
        <f>SUM(H17:H55)</f>
        <v>0</v>
      </c>
      <c r="J57" s="30">
        <f>SUM(J17:J55)</f>
        <v>0</v>
      </c>
      <c r="L57" s="30">
        <f>SUM(L17:L55)</f>
        <v>0</v>
      </c>
      <c r="N57" s="30">
        <f>SUM(N17:N55)</f>
        <v>0</v>
      </c>
      <c r="P57" s="30">
        <f>SUM(P17:P55)</f>
        <v>0</v>
      </c>
      <c r="R57" s="30">
        <f>SUM(R17:R55)</f>
        <v>0</v>
      </c>
      <c r="T57" s="30">
        <f>SUM(T17:T55)</f>
        <v>0</v>
      </c>
      <c r="V57" s="30">
        <f>SUM(V17:V55)</f>
        <v>0</v>
      </c>
      <c r="X57" s="30">
        <f>SUM(X17:X55)</f>
        <v>0</v>
      </c>
      <c r="Z57" s="30">
        <f>SUM(Z17:Z55)</f>
        <v>0</v>
      </c>
      <c r="AB57" s="30">
        <f>SUM(AB17:AB55)</f>
        <v>0</v>
      </c>
      <c r="AD57" s="30">
        <f>SUM(AD17:AD55)</f>
        <v>0</v>
      </c>
      <c r="AF57" s="30">
        <f>SUM(AF17:AF55)</f>
        <v>0</v>
      </c>
      <c r="AH57" s="30">
        <f>SUM(AH17:AH55)</f>
        <v>0</v>
      </c>
      <c r="AJ57" s="30">
        <f>SUM(AJ17:AJ55)</f>
        <v>0</v>
      </c>
      <c r="AL57" s="30">
        <f>SUM(AL17:AL55)</f>
        <v>0</v>
      </c>
      <c r="AN57" s="30">
        <f>SUM(AN17:AN55)</f>
        <v>0</v>
      </c>
      <c r="AP57" s="30">
        <f>SUM(AP17:AP55)</f>
        <v>0</v>
      </c>
      <c r="AR57" s="30">
        <f>SUM(AR17:AR55)</f>
        <v>0</v>
      </c>
      <c r="AT57" s="30">
        <f>SUM(AT17:AT55)</f>
        <v>0</v>
      </c>
      <c r="AV57" s="30">
        <f>SUM(AV17:AV55)</f>
        <v>0</v>
      </c>
      <c r="AX57" s="30">
        <f>SUM(AX17:AX55)</f>
        <v>0</v>
      </c>
      <c r="AZ57" s="30">
        <f>SUM(AZ17:AZ55)</f>
        <v>0</v>
      </c>
      <c r="BB57" s="30">
        <f>SUM(BB17:BB55)</f>
        <v>0</v>
      </c>
      <c r="BD57" s="30">
        <f>SUM(BD17:BD55)</f>
        <v>0</v>
      </c>
      <c r="BF57" s="30">
        <f>SUM(BF17:BF55)</f>
        <v>0</v>
      </c>
      <c r="BH57" s="30">
        <f>SUM(BH17:BH55)</f>
        <v>0</v>
      </c>
      <c r="BJ57" s="30">
        <f>SUM(BJ17:BJ55)</f>
        <v>0</v>
      </c>
      <c r="BL57" s="30">
        <f>SUM(BL17:BL55)</f>
        <v>0</v>
      </c>
      <c r="BN57" s="30">
        <f>SUM(BN17:BN55)</f>
        <v>0</v>
      </c>
      <c r="BP57" s="30">
        <f>SUM(BP17:BP55)</f>
        <v>0</v>
      </c>
      <c r="BR57" s="30">
        <f>SUM(BR17:BR55)</f>
        <v>0</v>
      </c>
      <c r="BT57" s="30">
        <f>SUM(BT17:BT55)</f>
        <v>0</v>
      </c>
      <c r="BV57" s="30">
        <f>SUM(BV17:BV55)</f>
        <v>0</v>
      </c>
      <c r="BX57" s="30">
        <f>SUM(BX17:BX55)</f>
        <v>0</v>
      </c>
      <c r="BZ57" s="30">
        <f>SUM(BZ17:BZ55)</f>
        <v>0</v>
      </c>
      <c r="CB57" s="30">
        <f>SUM(CB17:CB55)</f>
        <v>0</v>
      </c>
      <c r="CD57" s="30">
        <f>SUM(CD17:CD55)</f>
        <v>0</v>
      </c>
      <c r="CF57" s="30">
        <f>SUM(CF17:CF55)</f>
        <v>0</v>
      </c>
      <c r="CH57" s="30">
        <f>SUM(CH17:CH55)</f>
        <v>0</v>
      </c>
      <c r="CJ57" s="30">
        <f>SUM(CJ17:CJ55)</f>
        <v>0</v>
      </c>
      <c r="CL57" s="30">
        <f>SUM(CL17:CL55)</f>
        <v>0</v>
      </c>
      <c r="CN57" s="30">
        <f>SUM(CN17:CN55)</f>
        <v>0</v>
      </c>
      <c r="CP57" s="30">
        <f>SUM(CP17:CP55)</f>
        <v>0</v>
      </c>
      <c r="CR57" s="30">
        <f>SUM(CR17:CR55)</f>
        <v>0</v>
      </c>
      <c r="CT57" s="30">
        <f>SUM(CT17:CT55)</f>
        <v>0</v>
      </c>
      <c r="CV57" s="30">
        <f>SUM(CV17:CV55)</f>
        <v>0</v>
      </c>
      <c r="CX57" s="30">
        <f>SUM(CX17:CX55)</f>
        <v>0</v>
      </c>
      <c r="CZ57" s="30">
        <f>SUM(CZ17:CZ55)</f>
        <v>0</v>
      </c>
      <c r="DB57" s="167">
        <f>SUM(DB17:DB55)</f>
        <v>0</v>
      </c>
    </row>
    <row r="58" spans="1:106" ht="12" customHeight="1" thickTop="1" x14ac:dyDescent="0.2">
      <c r="A58" s="52"/>
      <c r="C58" s="11"/>
      <c r="D58" s="11"/>
      <c r="F58" s="11"/>
      <c r="H58" s="11"/>
      <c r="J58" s="11"/>
      <c r="L58" s="11"/>
      <c r="M58" s="24"/>
      <c r="N58" s="11"/>
    </row>
    <row r="59" spans="1:106" ht="12" customHeight="1" x14ac:dyDescent="0.2">
      <c r="A59" s="52" t="s">
        <v>219</v>
      </c>
      <c r="C59" s="11"/>
      <c r="D59" s="11"/>
      <c r="F59" s="11"/>
      <c r="H59" s="11"/>
      <c r="J59" s="11"/>
      <c r="L59" s="11"/>
      <c r="M59" s="24"/>
      <c r="N59" s="11"/>
    </row>
    <row r="60" spans="1:106" ht="12" customHeight="1" x14ac:dyDescent="0.2">
      <c r="A60" s="52"/>
      <c r="B60" s="41" t="s">
        <v>281</v>
      </c>
      <c r="C60" s="340"/>
      <c r="D60" s="11"/>
      <c r="F60" s="11"/>
      <c r="H60" s="11"/>
      <c r="J60" s="11"/>
      <c r="L60" s="11"/>
      <c r="M60" s="24"/>
      <c r="N60" s="11"/>
    </row>
    <row r="61" spans="1:106" ht="12" customHeight="1" x14ac:dyDescent="0.2">
      <c r="A61" s="52"/>
      <c r="B61" s="41" t="s">
        <v>313</v>
      </c>
      <c r="C61" s="340"/>
      <c r="D61" s="11"/>
      <c r="F61" s="11"/>
      <c r="H61" s="11"/>
      <c r="J61" s="11"/>
      <c r="L61" s="11"/>
      <c r="M61" s="24"/>
      <c r="N61" s="11"/>
    </row>
    <row r="62" spans="1:106" ht="12" customHeight="1" x14ac:dyDescent="0.2">
      <c r="A62" s="52"/>
      <c r="B62" s="41" t="s">
        <v>282</v>
      </c>
      <c r="C62" s="340"/>
      <c r="D62" s="11"/>
      <c r="F62" s="11"/>
      <c r="H62" s="11"/>
      <c r="J62" s="11"/>
      <c r="L62" s="11"/>
      <c r="M62" s="24"/>
      <c r="N62" s="11"/>
    </row>
    <row r="63" spans="1:106" ht="12" customHeight="1" x14ac:dyDescent="0.2">
      <c r="A63" s="52"/>
      <c r="B63" s="41" t="s">
        <v>283</v>
      </c>
      <c r="C63" s="340"/>
      <c r="D63" s="11"/>
      <c r="F63" s="11"/>
      <c r="H63" s="11"/>
      <c r="J63" s="11"/>
      <c r="L63" s="11"/>
      <c r="M63" s="24"/>
      <c r="N63" s="11"/>
    </row>
    <row r="64" spans="1:106" ht="12" customHeight="1" x14ac:dyDescent="0.2">
      <c r="A64" s="52"/>
      <c r="B64" s="41" t="s">
        <v>284</v>
      </c>
      <c r="C64" s="340"/>
      <c r="D64" s="11"/>
      <c r="F64" s="11"/>
      <c r="H64" s="11"/>
      <c r="J64" s="11"/>
      <c r="L64" s="11"/>
      <c r="M64" s="24"/>
      <c r="N64" s="11"/>
    </row>
    <row r="65" spans="1:15" ht="12" customHeight="1" x14ac:dyDescent="0.2">
      <c r="A65" s="52"/>
      <c r="B65" s="41" t="s">
        <v>285</v>
      </c>
      <c r="C65" s="340"/>
      <c r="D65" s="11"/>
      <c r="F65" s="11"/>
      <c r="H65" s="11"/>
      <c r="J65" s="11"/>
      <c r="L65" s="11"/>
      <c r="M65" s="24"/>
      <c r="N65" s="11"/>
    </row>
    <row r="66" spans="1:15" ht="12" customHeight="1" x14ac:dyDescent="0.2">
      <c r="A66" s="52"/>
      <c r="B66" s="41" t="s">
        <v>286</v>
      </c>
      <c r="C66" s="340"/>
      <c r="D66" s="11"/>
      <c r="F66" s="11"/>
      <c r="H66" s="11"/>
      <c r="J66" s="11"/>
      <c r="L66" s="11"/>
      <c r="M66" s="24"/>
      <c r="N66" s="11"/>
    </row>
    <row r="67" spans="1:15" ht="12" customHeight="1" x14ac:dyDescent="0.2">
      <c r="A67" s="52"/>
      <c r="B67" s="41" t="s">
        <v>287</v>
      </c>
      <c r="C67" s="340"/>
      <c r="D67" s="11"/>
      <c r="F67" s="11"/>
      <c r="H67" s="11"/>
      <c r="J67" s="11"/>
      <c r="L67" s="11"/>
      <c r="M67" s="24"/>
      <c r="N67" s="11"/>
    </row>
    <row r="68" spans="1:15" ht="12" customHeight="1" x14ac:dyDescent="0.2">
      <c r="A68" s="52"/>
      <c r="B68" s="41" t="s">
        <v>288</v>
      </c>
      <c r="C68" s="340"/>
      <c r="D68" s="11"/>
      <c r="F68" s="11"/>
      <c r="H68" s="11"/>
      <c r="J68" s="11"/>
      <c r="L68" s="11"/>
      <c r="M68" s="24"/>
      <c r="N68" s="11"/>
    </row>
    <row r="69" spans="1:15" ht="12" customHeight="1" x14ac:dyDescent="0.2">
      <c r="A69" s="52"/>
      <c r="B69" s="41" t="s">
        <v>289</v>
      </c>
      <c r="C69" s="340"/>
      <c r="D69" s="11"/>
      <c r="F69" s="11"/>
      <c r="H69" s="11"/>
      <c r="J69" s="11"/>
      <c r="L69" s="11"/>
      <c r="M69" s="24"/>
      <c r="N69" s="11"/>
    </row>
    <row r="70" spans="1:15" ht="12" customHeight="1" x14ac:dyDescent="0.2">
      <c r="A70" s="52"/>
      <c r="B70" s="41" t="s">
        <v>290</v>
      </c>
      <c r="C70" s="340"/>
      <c r="D70" s="11"/>
      <c r="F70" s="11"/>
      <c r="H70" s="11"/>
      <c r="J70" s="11"/>
      <c r="L70" s="11"/>
      <c r="M70" s="24"/>
      <c r="N70" s="11"/>
    </row>
    <row r="71" spans="1:15" ht="12" customHeight="1" x14ac:dyDescent="0.2">
      <c r="A71" s="52"/>
      <c r="B71" s="41" t="s">
        <v>291</v>
      </c>
      <c r="C71" s="340"/>
      <c r="D71" s="11"/>
      <c r="F71" s="11"/>
      <c r="H71" s="11"/>
      <c r="J71" s="11"/>
      <c r="L71" s="11"/>
      <c r="M71" s="24"/>
      <c r="N71" s="11"/>
    </row>
    <row r="72" spans="1:15" ht="12" customHeight="1" x14ac:dyDescent="0.2">
      <c r="A72" s="52"/>
      <c r="B72" s="41" t="s">
        <v>292</v>
      </c>
      <c r="C72" s="340"/>
      <c r="D72" s="11"/>
      <c r="F72" s="11"/>
      <c r="H72" s="11"/>
      <c r="J72" s="11"/>
      <c r="L72" s="11"/>
      <c r="M72" s="24"/>
      <c r="N72" s="11"/>
    </row>
    <row r="73" spans="1:15" ht="12" customHeight="1" x14ac:dyDescent="0.2">
      <c r="A73" s="52"/>
      <c r="B73" s="41" t="s">
        <v>293</v>
      </c>
      <c r="C73" s="340"/>
      <c r="D73" s="11"/>
      <c r="F73" s="11"/>
      <c r="H73" s="11"/>
      <c r="J73" s="11"/>
      <c r="L73" s="11"/>
      <c r="M73" s="24"/>
      <c r="N73" s="11"/>
    </row>
    <row r="74" spans="1:15" ht="12" customHeight="1" x14ac:dyDescent="0.2">
      <c r="A74" s="52"/>
      <c r="B74" s="41" t="s">
        <v>294</v>
      </c>
      <c r="C74" s="340"/>
      <c r="D74" s="11"/>
      <c r="F74" s="11"/>
      <c r="H74" s="11"/>
      <c r="J74" s="11"/>
      <c r="L74" s="11"/>
      <c r="M74" s="24"/>
      <c r="N74" s="11"/>
    </row>
    <row r="75" spans="1:15" ht="12" customHeight="1" x14ac:dyDescent="0.2">
      <c r="A75" s="52"/>
      <c r="C75" s="11"/>
      <c r="D75" s="11"/>
      <c r="F75" s="11"/>
      <c r="H75" s="11"/>
      <c r="J75" s="11"/>
      <c r="L75" s="11"/>
      <c r="M75" s="24"/>
      <c r="N75" s="11"/>
    </row>
    <row r="76" spans="1:15" ht="12" customHeight="1" x14ac:dyDescent="0.2">
      <c r="A76" s="52"/>
      <c r="C76" s="341">
        <f>SUM(C60:C74)</f>
        <v>0</v>
      </c>
      <c r="D76" s="11"/>
      <c r="F76" s="11"/>
      <c r="H76" s="11"/>
      <c r="J76" s="11"/>
      <c r="L76" s="11"/>
      <c r="M76" s="24"/>
      <c r="N76" s="11"/>
    </row>
    <row r="77" spans="1:15" ht="12" customHeight="1" x14ac:dyDescent="0.2">
      <c r="A77" s="52"/>
      <c r="C77" s="11"/>
      <c r="D77" s="11"/>
      <c r="F77" s="11"/>
      <c r="H77" s="11"/>
      <c r="J77" s="11"/>
      <c r="L77" s="11"/>
      <c r="M77" s="24"/>
      <c r="N77" s="11"/>
    </row>
    <row r="78" spans="1:15" ht="12" customHeight="1" x14ac:dyDescent="0.2">
      <c r="A78" s="8"/>
      <c r="B78" s="8"/>
      <c r="C78" s="11"/>
      <c r="D78" s="11"/>
      <c r="E78" s="8"/>
      <c r="F78" s="8"/>
      <c r="G78" s="8"/>
      <c r="H78" s="8"/>
      <c r="I78" s="8"/>
      <c r="J78" s="8"/>
      <c r="K78" s="8"/>
      <c r="L78" s="8"/>
      <c r="M78" s="8"/>
      <c r="N78" s="8"/>
      <c r="O78" s="8"/>
    </row>
    <row r="79" spans="1:15" s="86" customFormat="1" ht="12" customHeight="1" x14ac:dyDescent="0.2">
      <c r="A79" s="82"/>
      <c r="B79" s="83" t="s">
        <v>220</v>
      </c>
      <c r="C79" s="82"/>
      <c r="D79" s="84"/>
      <c r="E79" s="85"/>
      <c r="F79" s="85"/>
    </row>
    <row r="80" spans="1:15" ht="48" customHeight="1" x14ac:dyDescent="0.2">
      <c r="A80"/>
      <c r="B80" s="580" t="s">
        <v>279</v>
      </c>
      <c r="C80" s="580"/>
      <c r="D80" s="580"/>
      <c r="E80" s="580"/>
      <c r="F80" s="580"/>
      <c r="G80" s="580"/>
      <c r="H80" s="580"/>
      <c r="I80" s="580"/>
      <c r="J80" s="580"/>
      <c r="K80" s="111"/>
      <c r="L80" s="111"/>
      <c r="M80" s="112"/>
      <c r="N80" s="8"/>
      <c r="O80" s="8"/>
    </row>
    <row r="81" spans="1:15" ht="12.75" x14ac:dyDescent="0.2">
      <c r="A81"/>
      <c r="B81"/>
      <c r="C81"/>
      <c r="D81" s="5"/>
      <c r="E81" s="5"/>
      <c r="F81" s="5"/>
      <c r="G81" s="8"/>
      <c r="H81" s="8"/>
      <c r="I81" s="8"/>
      <c r="J81" s="8"/>
      <c r="K81" s="8"/>
      <c r="L81" s="8"/>
      <c r="M81" s="8"/>
      <c r="N81" s="8"/>
      <c r="O81" s="8"/>
    </row>
    <row r="82" spans="1:15" ht="12.75" x14ac:dyDescent="0.2">
      <c r="A82"/>
      <c r="B82" s="342" t="s">
        <v>221</v>
      </c>
      <c r="C82"/>
      <c r="D82" s="5"/>
      <c r="E82" s="5"/>
      <c r="F82" s="5"/>
      <c r="G82" s="8"/>
      <c r="H82" s="8"/>
      <c r="I82" s="8"/>
      <c r="J82" s="8"/>
      <c r="K82" s="8"/>
      <c r="L82" s="8"/>
      <c r="M82" s="8"/>
      <c r="N82" s="8"/>
      <c r="O82" s="8"/>
    </row>
    <row r="83" spans="1:15" ht="86.25" customHeight="1" x14ac:dyDescent="0.2">
      <c r="A83"/>
      <c r="B83" s="579" t="s">
        <v>278</v>
      </c>
      <c r="C83" s="579"/>
      <c r="D83" s="579"/>
      <c r="E83" s="579"/>
      <c r="F83" s="579"/>
      <c r="G83" s="579"/>
      <c r="H83" s="579"/>
      <c r="I83" s="579"/>
      <c r="J83" s="579"/>
      <c r="K83" s="8"/>
      <c r="L83" s="8"/>
      <c r="M83" s="8"/>
      <c r="N83" s="8"/>
      <c r="O83" s="8"/>
    </row>
    <row r="84" spans="1:15" ht="12.75" x14ac:dyDescent="0.2">
      <c r="A84"/>
      <c r="B84"/>
      <c r="C84"/>
      <c r="D84" s="8"/>
      <c r="E84" s="8"/>
      <c r="F84" s="8"/>
      <c r="G84" s="8"/>
      <c r="H84" s="8"/>
      <c r="I84" s="8"/>
      <c r="J84" s="8"/>
      <c r="K84" s="8"/>
      <c r="L84" s="8"/>
      <c r="M84" s="8"/>
      <c r="N84" s="8"/>
      <c r="O84" s="8"/>
    </row>
    <row r="85" spans="1:15" ht="12.75" x14ac:dyDescent="0.2">
      <c r="A85"/>
      <c r="B85"/>
      <c r="C85"/>
    </row>
    <row r="86" spans="1:15" ht="12.75" x14ac:dyDescent="0.2">
      <c r="A86"/>
      <c r="B86"/>
      <c r="C86"/>
    </row>
  </sheetData>
  <sheetProtection formatColumns="0" formatRows="0"/>
  <mergeCells count="55">
    <mergeCell ref="E11:DB11"/>
    <mergeCell ref="M12:N13"/>
    <mergeCell ref="O12:P13"/>
    <mergeCell ref="Q12:R13"/>
    <mergeCell ref="S12:T13"/>
    <mergeCell ref="U12:V13"/>
    <mergeCell ref="W12:X13"/>
    <mergeCell ref="Y12:Z13"/>
    <mergeCell ref="AA12:AB13"/>
    <mergeCell ref="AC12:AD13"/>
    <mergeCell ref="AE12:AF13"/>
    <mergeCell ref="AG12:AH13"/>
    <mergeCell ref="AI12:AJ13"/>
    <mergeCell ref="AK12:AL13"/>
    <mergeCell ref="AM12:AN13"/>
    <mergeCell ref="AO12:AP13"/>
    <mergeCell ref="B80:J80"/>
    <mergeCell ref="E12:F13"/>
    <mergeCell ref="G12:H13"/>
    <mergeCell ref="I12:J13"/>
    <mergeCell ref="K12:L13"/>
    <mergeCell ref="AQ12:AR13"/>
    <mergeCell ref="AS12:AT13"/>
    <mergeCell ref="AU12:AV13"/>
    <mergeCell ref="AW12:AX13"/>
    <mergeCell ref="AY12:AZ13"/>
    <mergeCell ref="BA12:BB13"/>
    <mergeCell ref="BC12:BD13"/>
    <mergeCell ref="BE12:BF13"/>
    <mergeCell ref="BG12:BH13"/>
    <mergeCell ref="BI12:BJ13"/>
    <mergeCell ref="BY12:BZ13"/>
    <mergeCell ref="CA12:CB13"/>
    <mergeCell ref="CC12:CD13"/>
    <mergeCell ref="BK12:BL13"/>
    <mergeCell ref="BM12:BN13"/>
    <mergeCell ref="BO12:BP13"/>
    <mergeCell ref="BQ12:BR13"/>
    <mergeCell ref="BS12:BT13"/>
    <mergeCell ref="CY12:CZ13"/>
    <mergeCell ref="DA12:DB12"/>
    <mergeCell ref="DA13:DB13"/>
    <mergeCell ref="B83:J83"/>
    <mergeCell ref="CO12:CP13"/>
    <mergeCell ref="CQ12:CR13"/>
    <mergeCell ref="CS12:CT13"/>
    <mergeCell ref="CU12:CV13"/>
    <mergeCell ref="CW12:CX13"/>
    <mergeCell ref="CE12:CF13"/>
    <mergeCell ref="CG12:CH13"/>
    <mergeCell ref="CI12:CJ13"/>
    <mergeCell ref="CK12:CL13"/>
    <mergeCell ref="CM12:CN13"/>
    <mergeCell ref="BU12:BV13"/>
    <mergeCell ref="BW12:BX13"/>
  </mergeCells>
  <phoneticPr fontId="0" type="noConversion"/>
  <printOptions horizontalCentered="1"/>
  <pageMargins left="0" right="0" top="1" bottom="1" header="0.5" footer="0.5"/>
  <pageSetup scale="80" orientation="landscape" r:id="rId1"/>
  <headerFooter alignWithMargins="0">
    <oddFooter>&amp;R&amp;A\&amp;F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A82"/>
  <sheetViews>
    <sheetView topLeftCell="A28" workbookViewId="0">
      <selection activeCell="K15" sqref="K15:K22"/>
    </sheetView>
  </sheetViews>
  <sheetFormatPr defaultColWidth="8.85546875" defaultRowHeight="11.25" x14ac:dyDescent="0.2"/>
  <cols>
    <col min="1" max="1" width="9" style="41" bestFit="1" customWidth="1"/>
    <col min="2" max="2" width="28.140625" style="41" customWidth="1"/>
    <col min="3" max="5" width="13.7109375" style="41" customWidth="1"/>
    <col min="6" max="6" width="15.140625" style="41" bestFit="1" customWidth="1"/>
    <col min="7" max="107" width="13.7109375" style="41" customWidth="1"/>
    <col min="108" max="16384" width="8.85546875" style="41"/>
  </cols>
  <sheetData>
    <row r="1" spans="1:13" ht="12" customHeight="1" x14ac:dyDescent="0.2">
      <c r="A1" s="35" t="str">
        <f>'Description of Services'!A1</f>
        <v>Texas Tech University - Rate Calculation Worksheet</v>
      </c>
      <c r="B1" s="36"/>
      <c r="C1" s="36"/>
      <c r="E1" s="66" t="str">
        <f>'Description of Services'!E1</f>
        <v>Applicable for Fiscal Year:</v>
      </c>
      <c r="F1" s="456">
        <f>'Description of Services'!F1</f>
        <v>2017</v>
      </c>
    </row>
    <row r="2" spans="1:13" ht="12" customHeight="1" x14ac:dyDescent="0.2">
      <c r="A2" s="35" t="s">
        <v>89</v>
      </c>
      <c r="B2" s="36"/>
      <c r="C2" s="36"/>
    </row>
    <row r="3" spans="1:13" ht="12" customHeight="1" x14ac:dyDescent="0.2">
      <c r="A3" s="35"/>
      <c r="B3" s="36"/>
      <c r="C3" s="36"/>
    </row>
    <row r="4" spans="1:13" ht="12" customHeight="1" x14ac:dyDescent="0.2">
      <c r="A4" s="35" t="str">
        <f>'Description of Services'!A4</f>
        <v xml:space="preserve">Name of Service Center: </v>
      </c>
      <c r="B4" s="36"/>
      <c r="C4" s="454">
        <f>'Description of Services'!B4</f>
        <v>0</v>
      </c>
      <c r="D4" s="110"/>
      <c r="E4" s="110"/>
    </row>
    <row r="5" spans="1:13" ht="12" customHeight="1" x14ac:dyDescent="0.2">
      <c r="A5" s="35" t="str">
        <f>'Description of Services'!A5</f>
        <v>FUND Number</v>
      </c>
      <c r="B5" s="36"/>
      <c r="C5" s="454" t="str">
        <f>'Description of Services'!B5</f>
        <v>TBD</v>
      </c>
      <c r="D5" s="110"/>
      <c r="E5" s="110"/>
    </row>
    <row r="6" spans="1:13" ht="12" customHeight="1" x14ac:dyDescent="0.2">
      <c r="A6" s="35" t="s">
        <v>232</v>
      </c>
      <c r="B6" s="36"/>
      <c r="C6" s="455">
        <f>'Description of Services'!B6</f>
        <v>0</v>
      </c>
      <c r="D6" s="110"/>
      <c r="E6" s="110"/>
    </row>
    <row r="7" spans="1:13" ht="12" customHeight="1" x14ac:dyDescent="0.2">
      <c r="A7" s="35" t="s">
        <v>227</v>
      </c>
      <c r="B7" s="36"/>
      <c r="C7" s="259">
        <f>'Description of Services'!B7</f>
        <v>0</v>
      </c>
      <c r="D7" s="110"/>
      <c r="E7" s="110"/>
    </row>
    <row r="8" spans="1:13" ht="12" customHeight="1" x14ac:dyDescent="0.2">
      <c r="A8" s="35" t="s">
        <v>269</v>
      </c>
      <c r="B8" s="36"/>
      <c r="C8" s="256">
        <f>'Description of Services'!B8</f>
        <v>0</v>
      </c>
      <c r="D8" s="110"/>
      <c r="E8" s="110"/>
    </row>
    <row r="9" spans="1:13" ht="12" customHeight="1" x14ac:dyDescent="0.2">
      <c r="A9" s="35"/>
      <c r="B9" s="36"/>
      <c r="C9" s="36"/>
    </row>
    <row r="10" spans="1:13" ht="12" customHeight="1" x14ac:dyDescent="0.2"/>
    <row r="11" spans="1:13" ht="12" customHeight="1" x14ac:dyDescent="0.2">
      <c r="A11" s="10" t="s">
        <v>222</v>
      </c>
      <c r="K11" s="80"/>
      <c r="L11" s="80"/>
    </row>
    <row r="12" spans="1:13" ht="12" customHeight="1" x14ac:dyDescent="0.2">
      <c r="A12" s="7"/>
      <c r="E12" s="80"/>
      <c r="H12" s="80"/>
      <c r="J12" s="80"/>
      <c r="K12" s="80"/>
      <c r="L12" s="80"/>
    </row>
    <row r="13" spans="1:13" s="56" customFormat="1" ht="36" customHeight="1" thickBot="1" x14ac:dyDescent="0.25">
      <c r="A13" s="177" t="s">
        <v>59</v>
      </c>
      <c r="B13" s="177" t="s">
        <v>60</v>
      </c>
      <c r="C13" s="177" t="s">
        <v>61</v>
      </c>
      <c r="D13" s="177" t="s">
        <v>250</v>
      </c>
      <c r="E13" s="177" t="s">
        <v>62</v>
      </c>
      <c r="F13" s="177" t="s">
        <v>264</v>
      </c>
      <c r="G13" s="178" t="s">
        <v>75</v>
      </c>
      <c r="H13" s="178" t="s">
        <v>256</v>
      </c>
      <c r="I13" s="177" t="s">
        <v>77</v>
      </c>
      <c r="J13" s="177" t="s">
        <v>97</v>
      </c>
      <c r="K13" s="177" t="s">
        <v>364</v>
      </c>
      <c r="L13" s="177" t="s">
        <v>76</v>
      </c>
    </row>
    <row r="14" spans="1:13" s="56" customFormat="1" x14ac:dyDescent="0.2">
      <c r="A14" s="57"/>
      <c r="B14" s="57"/>
      <c r="C14" s="57"/>
      <c r="D14" s="57"/>
      <c r="E14" s="57"/>
      <c r="F14" s="57"/>
      <c r="G14" s="58"/>
      <c r="H14" s="58"/>
      <c r="I14" s="57"/>
      <c r="J14" s="57"/>
      <c r="K14" s="57"/>
      <c r="L14" s="57"/>
    </row>
    <row r="15" spans="1:13" ht="22.5" customHeight="1" x14ac:dyDescent="0.2">
      <c r="A15" s="496"/>
      <c r="B15" s="496"/>
      <c r="C15" s="496"/>
      <c r="D15" s="503"/>
      <c r="E15" s="498"/>
      <c r="F15" s="496"/>
      <c r="G15" s="504"/>
      <c r="H15" s="499"/>
      <c r="I15" s="500"/>
      <c r="J15" s="501">
        <f t="shared" ref="J15:J36" si="0">G15-H15</f>
        <v>0</v>
      </c>
      <c r="K15" s="349"/>
      <c r="L15" s="78">
        <f t="shared" ref="L15:L36" si="1">IF(I15=0,0, J15/I15)</f>
        <v>0</v>
      </c>
      <c r="M15" s="148">
        <v>0.2</v>
      </c>
    </row>
    <row r="16" spans="1:13" ht="22.5" customHeight="1" x14ac:dyDescent="0.2">
      <c r="A16" s="496"/>
      <c r="B16" s="496"/>
      <c r="C16" s="496"/>
      <c r="D16" s="503"/>
      <c r="E16" s="498"/>
      <c r="F16" s="496"/>
      <c r="G16" s="504"/>
      <c r="H16" s="499"/>
      <c r="I16" s="500"/>
      <c r="J16" s="501"/>
      <c r="K16" s="500"/>
      <c r="L16" s="78"/>
      <c r="M16" s="148"/>
    </row>
    <row r="17" spans="1:15" ht="24.75" customHeight="1" x14ac:dyDescent="0.2">
      <c r="A17" s="496"/>
      <c r="B17" s="496"/>
      <c r="C17" s="496"/>
      <c r="D17" s="503"/>
      <c r="E17" s="498"/>
      <c r="F17" s="496"/>
      <c r="G17" s="504"/>
      <c r="H17" s="499"/>
      <c r="I17" s="500"/>
      <c r="J17" s="501">
        <f t="shared" si="0"/>
        <v>0</v>
      </c>
      <c r="K17" s="350"/>
      <c r="L17" s="78">
        <f t="shared" si="1"/>
        <v>0</v>
      </c>
      <c r="M17" s="148">
        <v>0.75</v>
      </c>
      <c r="O17" s="148"/>
    </row>
    <row r="18" spans="1:15" ht="26.25" customHeight="1" x14ac:dyDescent="0.2">
      <c r="A18" s="496"/>
      <c r="B18" s="496"/>
      <c r="C18" s="496"/>
      <c r="D18" s="503"/>
      <c r="E18" s="498"/>
      <c r="F18" s="496"/>
      <c r="G18" s="504"/>
      <c r="H18" s="499"/>
      <c r="I18" s="500"/>
      <c r="J18" s="501">
        <f t="shared" si="0"/>
        <v>0</v>
      </c>
      <c r="K18" s="350"/>
      <c r="L18" s="78">
        <f t="shared" si="1"/>
        <v>0</v>
      </c>
      <c r="M18" s="148">
        <v>0.6</v>
      </c>
      <c r="O18" s="148"/>
    </row>
    <row r="19" spans="1:15" ht="25.5" customHeight="1" x14ac:dyDescent="0.2">
      <c r="A19" s="496"/>
      <c r="B19" s="496"/>
      <c r="C19" s="496"/>
      <c r="D19" s="503"/>
      <c r="E19" s="498"/>
      <c r="F19" s="496"/>
      <c r="G19" s="504"/>
      <c r="H19" s="499"/>
      <c r="I19" s="505"/>
      <c r="J19" s="501">
        <f t="shared" si="0"/>
        <v>0</v>
      </c>
      <c r="K19" s="350"/>
      <c r="L19" s="78">
        <f t="shared" si="1"/>
        <v>0</v>
      </c>
      <c r="O19" s="148"/>
    </row>
    <row r="20" spans="1:15" ht="12" thickBot="1" x14ac:dyDescent="0.25">
      <c r="A20" s="496"/>
      <c r="B20" s="496"/>
      <c r="C20" s="496"/>
      <c r="D20" s="503"/>
      <c r="E20" s="498"/>
      <c r="F20" s="496"/>
      <c r="G20" s="504"/>
      <c r="H20" s="499"/>
      <c r="I20" s="505"/>
      <c r="J20" s="501">
        <f t="shared" si="0"/>
        <v>0</v>
      </c>
      <c r="K20" s="349"/>
      <c r="L20" s="78">
        <f t="shared" si="1"/>
        <v>0</v>
      </c>
    </row>
    <row r="21" spans="1:15" ht="13.5" thickBot="1" x14ac:dyDescent="0.25">
      <c r="A21" s="496"/>
      <c r="B21" s="496"/>
      <c r="C21" s="496"/>
      <c r="D21" s="503"/>
      <c r="E21" s="498"/>
      <c r="F21" s="496"/>
      <c r="G21" s="504"/>
      <c r="H21" s="499"/>
      <c r="I21" s="505"/>
      <c r="J21" s="501">
        <f t="shared" si="0"/>
        <v>0</v>
      </c>
      <c r="K21" s="500"/>
      <c r="L21" s="78">
        <f t="shared" si="1"/>
        <v>0</v>
      </c>
      <c r="O21" s="494"/>
    </row>
    <row r="22" spans="1:15" ht="37.5" customHeight="1" thickBot="1" x14ac:dyDescent="0.25">
      <c r="A22" s="515"/>
      <c r="B22" s="516"/>
      <c r="C22" s="496"/>
      <c r="D22" s="503"/>
      <c r="E22" s="498"/>
      <c r="F22" s="496"/>
      <c r="G22" s="504"/>
      <c r="H22" s="499"/>
      <c r="I22" s="505"/>
      <c r="J22" s="501">
        <f t="shared" si="0"/>
        <v>0</v>
      </c>
      <c r="K22" s="500"/>
      <c r="L22" s="78">
        <f t="shared" si="1"/>
        <v>0</v>
      </c>
      <c r="O22" s="494"/>
    </row>
    <row r="23" spans="1:15" ht="22.5" customHeight="1" thickBot="1" x14ac:dyDescent="0.25">
      <c r="A23" s="502"/>
      <c r="B23" s="502"/>
      <c r="C23" s="496"/>
      <c r="D23" s="503"/>
      <c r="E23" s="498"/>
      <c r="F23" s="496"/>
      <c r="G23" s="504"/>
      <c r="H23" s="499">
        <v>0</v>
      </c>
      <c r="I23" s="505"/>
      <c r="J23" s="501">
        <f t="shared" si="0"/>
        <v>0</v>
      </c>
      <c r="K23" s="500"/>
      <c r="L23" s="78">
        <f t="shared" si="1"/>
        <v>0</v>
      </c>
      <c r="O23" s="494"/>
    </row>
    <row r="24" spans="1:15" ht="22.5" customHeight="1" thickBot="1" x14ac:dyDescent="0.25">
      <c r="A24" s="502"/>
      <c r="B24" s="502"/>
      <c r="C24" s="496"/>
      <c r="D24" s="503"/>
      <c r="E24" s="498"/>
      <c r="F24" s="496"/>
      <c r="G24" s="504"/>
      <c r="H24" s="499">
        <v>0</v>
      </c>
      <c r="I24" s="505"/>
      <c r="J24" s="501">
        <f t="shared" si="0"/>
        <v>0</v>
      </c>
      <c r="K24" s="500"/>
      <c r="L24" s="78">
        <f t="shared" si="1"/>
        <v>0</v>
      </c>
      <c r="O24" s="494"/>
    </row>
    <row r="25" spans="1:15" ht="22.5" customHeight="1" thickBot="1" x14ac:dyDescent="0.25">
      <c r="A25" s="502"/>
      <c r="B25" s="502"/>
      <c r="C25" s="496"/>
      <c r="D25" s="503"/>
      <c r="E25" s="498"/>
      <c r="F25" s="496"/>
      <c r="G25" s="504"/>
      <c r="H25" s="499">
        <v>0</v>
      </c>
      <c r="I25" s="505"/>
      <c r="J25" s="501">
        <f t="shared" si="0"/>
        <v>0</v>
      </c>
      <c r="K25" s="500"/>
      <c r="L25" s="78">
        <f t="shared" si="1"/>
        <v>0</v>
      </c>
      <c r="O25" s="494"/>
    </row>
    <row r="26" spans="1:15" ht="22.5" customHeight="1" thickBot="1" x14ac:dyDescent="0.25">
      <c r="A26" s="502"/>
      <c r="B26" s="502"/>
      <c r="C26" s="496"/>
      <c r="D26" s="503"/>
      <c r="E26" s="498"/>
      <c r="F26" s="496"/>
      <c r="G26" s="504"/>
      <c r="H26" s="499">
        <v>0</v>
      </c>
      <c r="I26" s="505"/>
      <c r="J26" s="501">
        <f t="shared" si="0"/>
        <v>0</v>
      </c>
      <c r="K26" s="500"/>
      <c r="L26" s="78">
        <f t="shared" si="1"/>
        <v>0</v>
      </c>
      <c r="O26" s="494"/>
    </row>
    <row r="27" spans="1:15" ht="22.5" customHeight="1" thickBot="1" x14ac:dyDescent="0.25">
      <c r="A27" s="502"/>
      <c r="B27" s="502"/>
      <c r="C27" s="496"/>
      <c r="D27" s="503"/>
      <c r="E27" s="498"/>
      <c r="F27" s="496"/>
      <c r="G27" s="504"/>
      <c r="H27" s="499">
        <v>0</v>
      </c>
      <c r="I27" s="505"/>
      <c r="J27" s="501">
        <f t="shared" si="0"/>
        <v>0</v>
      </c>
      <c r="K27" s="500"/>
      <c r="L27" s="78">
        <f t="shared" si="1"/>
        <v>0</v>
      </c>
      <c r="O27" s="494"/>
    </row>
    <row r="28" spans="1:15" ht="22.5" customHeight="1" thickBot="1" x14ac:dyDescent="0.25">
      <c r="A28" s="502"/>
      <c r="B28" s="502"/>
      <c r="C28" s="496"/>
      <c r="D28" s="503"/>
      <c r="E28" s="498"/>
      <c r="F28" s="496"/>
      <c r="G28" s="504"/>
      <c r="H28" s="499">
        <v>0</v>
      </c>
      <c r="I28" s="505"/>
      <c r="J28" s="501">
        <f t="shared" si="0"/>
        <v>0</v>
      </c>
      <c r="K28" s="500"/>
      <c r="L28" s="78">
        <f t="shared" si="1"/>
        <v>0</v>
      </c>
      <c r="O28" s="494"/>
    </row>
    <row r="29" spans="1:15" ht="22.5" customHeight="1" x14ac:dyDescent="0.2">
      <c r="A29" s="502"/>
      <c r="B29" s="502"/>
      <c r="C29" s="496"/>
      <c r="D29" s="503"/>
      <c r="E29" s="498"/>
      <c r="F29" s="496"/>
      <c r="G29" s="504"/>
      <c r="H29" s="499">
        <v>0</v>
      </c>
      <c r="I29" s="505"/>
      <c r="J29" s="501">
        <f t="shared" si="0"/>
        <v>0</v>
      </c>
      <c r="K29" s="349"/>
      <c r="L29" s="78">
        <f t="shared" si="1"/>
        <v>0</v>
      </c>
    </row>
    <row r="30" spans="1:15" ht="22.5" customHeight="1" x14ac:dyDescent="0.2">
      <c r="A30" s="502"/>
      <c r="B30" s="502"/>
      <c r="C30" s="496"/>
      <c r="D30" s="503"/>
      <c r="E30" s="498"/>
      <c r="F30" s="496"/>
      <c r="G30" s="504"/>
      <c r="H30" s="499">
        <v>0</v>
      </c>
      <c r="I30" s="505"/>
      <c r="J30" s="501">
        <f t="shared" si="0"/>
        <v>0</v>
      </c>
      <c r="K30" s="349"/>
      <c r="L30" s="78">
        <f t="shared" si="1"/>
        <v>0</v>
      </c>
    </row>
    <row r="31" spans="1:15" ht="22.5" customHeight="1" x14ac:dyDescent="0.2">
      <c r="A31" s="502"/>
      <c r="B31" s="502"/>
      <c r="C31" s="496"/>
      <c r="D31" s="503"/>
      <c r="E31" s="498"/>
      <c r="F31" s="496"/>
      <c r="G31" s="504"/>
      <c r="H31" s="499">
        <v>0</v>
      </c>
      <c r="I31" s="505"/>
      <c r="J31" s="501">
        <f t="shared" si="0"/>
        <v>0</v>
      </c>
      <c r="K31" s="349"/>
      <c r="L31" s="78">
        <f t="shared" si="1"/>
        <v>0</v>
      </c>
    </row>
    <row r="32" spans="1:15" ht="22.5" customHeight="1" x14ac:dyDescent="0.2">
      <c r="A32" s="502"/>
      <c r="B32" s="502"/>
      <c r="C32" s="496"/>
      <c r="D32" s="503"/>
      <c r="E32" s="498"/>
      <c r="F32" s="496"/>
      <c r="G32" s="504"/>
      <c r="H32" s="499">
        <v>0</v>
      </c>
      <c r="I32" s="505"/>
      <c r="J32" s="501">
        <f t="shared" si="0"/>
        <v>0</v>
      </c>
      <c r="K32" s="349"/>
      <c r="L32" s="78">
        <f t="shared" si="1"/>
        <v>0</v>
      </c>
    </row>
    <row r="33" spans="1:105" ht="22.5" customHeight="1" x14ac:dyDescent="0.2">
      <c r="A33" s="506"/>
      <c r="B33" s="496"/>
      <c r="C33" s="496"/>
      <c r="D33" s="497"/>
      <c r="E33" s="498"/>
      <c r="F33" s="496"/>
      <c r="G33" s="499"/>
      <c r="H33" s="499"/>
      <c r="I33" s="500"/>
      <c r="J33" s="501">
        <f t="shared" si="0"/>
        <v>0</v>
      </c>
      <c r="K33" s="349"/>
      <c r="L33" s="78">
        <f t="shared" si="1"/>
        <v>0</v>
      </c>
    </row>
    <row r="34" spans="1:105" ht="22.5" customHeight="1" x14ac:dyDescent="0.2">
      <c r="A34" s="351"/>
      <c r="B34" s="352"/>
      <c r="C34" s="352"/>
      <c r="D34" s="353"/>
      <c r="E34" s="354"/>
      <c r="F34" s="352"/>
      <c r="G34" s="355"/>
      <c r="H34" s="355"/>
      <c r="I34" s="349"/>
      <c r="J34" s="77">
        <f t="shared" si="0"/>
        <v>0</v>
      </c>
      <c r="K34" s="349"/>
      <c r="L34" s="78">
        <f t="shared" si="1"/>
        <v>0</v>
      </c>
    </row>
    <row r="35" spans="1:105" ht="22.5" customHeight="1" x14ac:dyDescent="0.2">
      <c r="A35" s="351"/>
      <c r="B35" s="352"/>
      <c r="C35" s="352"/>
      <c r="D35" s="353"/>
      <c r="E35" s="354"/>
      <c r="F35" s="352"/>
      <c r="G35" s="355"/>
      <c r="H35" s="355"/>
      <c r="I35" s="349"/>
      <c r="J35" s="77">
        <f t="shared" si="0"/>
        <v>0</v>
      </c>
      <c r="K35" s="349"/>
      <c r="L35" s="78">
        <f t="shared" si="1"/>
        <v>0</v>
      </c>
    </row>
    <row r="36" spans="1:105" ht="22.5" customHeight="1" x14ac:dyDescent="0.2">
      <c r="A36" s="344"/>
      <c r="B36" s="345"/>
      <c r="C36" s="345"/>
      <c r="D36" s="346"/>
      <c r="E36" s="347"/>
      <c r="F36" s="345"/>
      <c r="G36" s="348"/>
      <c r="H36" s="348"/>
      <c r="I36" s="350"/>
      <c r="J36" s="77">
        <f t="shared" si="0"/>
        <v>0</v>
      </c>
      <c r="K36" s="350"/>
      <c r="L36" s="78">
        <f t="shared" si="1"/>
        <v>0</v>
      </c>
    </row>
    <row r="37" spans="1:105" customFormat="1" ht="12" customHeight="1" x14ac:dyDescent="0.2">
      <c r="L37" s="79"/>
      <c r="O37" s="41"/>
    </row>
    <row r="38" spans="1:105" ht="12" customHeight="1" x14ac:dyDescent="0.2">
      <c r="A38" s="10" t="s">
        <v>55</v>
      </c>
      <c r="C38"/>
      <c r="D38"/>
      <c r="E38"/>
      <c r="F38"/>
      <c r="G38"/>
      <c r="H38"/>
      <c r="I38"/>
      <c r="J38"/>
      <c r="K38"/>
      <c r="L38" s="76">
        <f>SUM(L15:L36)</f>
        <v>0</v>
      </c>
    </row>
    <row r="39" spans="1:105" ht="12" customHeight="1" x14ac:dyDescent="0.2">
      <c r="A39"/>
      <c r="C39" s="47"/>
      <c r="D39" s="48"/>
      <c r="E39" s="49"/>
      <c r="F39" s="49"/>
      <c r="G39" s="34"/>
      <c r="H39" s="34"/>
      <c r="I39" s="50"/>
      <c r="J39" s="34"/>
      <c r="K39" s="51"/>
      <c r="L39" s="11"/>
    </row>
    <row r="40" spans="1:105" ht="12" customHeight="1" x14ac:dyDescent="0.2">
      <c r="A40" s="52"/>
      <c r="B40" s="8"/>
      <c r="C40" s="8"/>
      <c r="D40" s="11"/>
    </row>
    <row r="41" spans="1:105" ht="12" customHeight="1" x14ac:dyDescent="0.2"/>
    <row r="42" spans="1:105" ht="12" customHeight="1" x14ac:dyDescent="0.2">
      <c r="A42" s="32" t="s">
        <v>18</v>
      </c>
      <c r="D42" s="584" t="s">
        <v>17</v>
      </c>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585"/>
      <c r="AY42" s="585"/>
      <c r="AZ42" s="585"/>
      <c r="BA42" s="585"/>
      <c r="BB42" s="585"/>
      <c r="BC42" s="585"/>
      <c r="BD42" s="585"/>
      <c r="BE42" s="585"/>
      <c r="BF42" s="585"/>
      <c r="BG42" s="585"/>
      <c r="BH42" s="585"/>
      <c r="BI42" s="585"/>
      <c r="BJ42" s="585"/>
      <c r="BK42" s="585"/>
      <c r="BL42" s="585"/>
      <c r="BM42" s="585"/>
      <c r="BN42" s="585"/>
      <c r="BO42" s="585"/>
      <c r="BP42" s="585"/>
      <c r="BQ42" s="585"/>
      <c r="BR42" s="585"/>
      <c r="BS42" s="585"/>
      <c r="BT42" s="585"/>
      <c r="BU42" s="585"/>
      <c r="BV42" s="585"/>
      <c r="BW42" s="585"/>
      <c r="BX42" s="585"/>
      <c r="BY42" s="585"/>
      <c r="BZ42" s="585"/>
      <c r="CA42" s="585"/>
      <c r="CB42" s="585"/>
      <c r="CC42" s="585"/>
      <c r="CD42" s="585"/>
      <c r="CE42" s="585"/>
      <c r="CF42" s="585"/>
      <c r="CG42" s="585"/>
      <c r="CH42" s="585"/>
      <c r="CI42" s="585"/>
      <c r="CJ42" s="585"/>
      <c r="CK42" s="585"/>
      <c r="CL42" s="585"/>
      <c r="CM42" s="585"/>
      <c r="CN42" s="585"/>
      <c r="CO42" s="585"/>
      <c r="CP42" s="585"/>
      <c r="CQ42" s="585"/>
      <c r="CR42" s="585"/>
      <c r="CS42" s="585"/>
      <c r="CT42" s="585"/>
      <c r="CU42" s="585"/>
      <c r="CV42" s="585"/>
      <c r="CW42" s="585"/>
      <c r="CX42" s="585"/>
      <c r="CY42" s="585"/>
      <c r="CZ42" s="585"/>
      <c r="DA42" s="586"/>
    </row>
    <row r="43" spans="1:105" ht="12" customHeight="1" x14ac:dyDescent="0.2">
      <c r="A43"/>
      <c r="B43"/>
      <c r="C43"/>
      <c r="D43" s="591" t="str">
        <f>'Description of Services'!B15</f>
        <v xml:space="preserve">Service 1: </v>
      </c>
      <c r="E43" s="592"/>
      <c r="F43" s="591" t="str">
        <f>'Description of Services'!D15</f>
        <v>Service 2:</v>
      </c>
      <c r="G43" s="592"/>
      <c r="H43" s="591" t="str">
        <f>'Description of Services'!F15</f>
        <v xml:space="preserve">Service 3: </v>
      </c>
      <c r="I43" s="592"/>
      <c r="J43" s="591" t="str">
        <f>'Description of Services'!H15</f>
        <v xml:space="preserve">Service 4: </v>
      </c>
      <c r="K43" s="592"/>
      <c r="L43" s="591" t="str">
        <f>'Description of Services'!J15</f>
        <v xml:space="preserve">Service 5: </v>
      </c>
      <c r="M43" s="592"/>
      <c r="N43" s="591" t="str">
        <f>'Description of Services'!L15</f>
        <v xml:space="preserve">Service 6: </v>
      </c>
      <c r="O43" s="592"/>
      <c r="P43" s="591" t="str">
        <f>'Description of Services'!N15</f>
        <v>Service 7:</v>
      </c>
      <c r="Q43" s="592"/>
      <c r="R43" s="591" t="str">
        <f>'Description of Services'!P15</f>
        <v>Service 8:</v>
      </c>
      <c r="S43" s="592"/>
      <c r="T43" s="591" t="str">
        <f>'Description of Services'!R15</f>
        <v>Service 9:</v>
      </c>
      <c r="U43" s="592"/>
      <c r="V43" s="591" t="str">
        <f>'Description of Services'!T15</f>
        <v>Service 10:</v>
      </c>
      <c r="W43" s="592"/>
      <c r="X43" s="591" t="str">
        <f>'Description of Services'!V15</f>
        <v>Service 11:</v>
      </c>
      <c r="Y43" s="592"/>
      <c r="Z43" s="591" t="str">
        <f>'Description of Services'!X15</f>
        <v>Service 12:</v>
      </c>
      <c r="AA43" s="592"/>
      <c r="AB43" s="591" t="str">
        <f>'Description of Services'!Z15</f>
        <v>Service 13:</v>
      </c>
      <c r="AC43" s="592"/>
      <c r="AD43" s="591" t="str">
        <f>'Description of Services'!AB15</f>
        <v>Service 14:</v>
      </c>
      <c r="AE43" s="592"/>
      <c r="AF43" s="591" t="str">
        <f>'Description of Services'!AD15</f>
        <v>Service 15:</v>
      </c>
      <c r="AG43" s="592"/>
      <c r="AH43" s="591" t="str">
        <f>'Description of Services'!AF15</f>
        <v>Service 16:</v>
      </c>
      <c r="AI43" s="592"/>
      <c r="AJ43" s="591" t="str">
        <f>'Description of Services'!AH15</f>
        <v>Service 17:</v>
      </c>
      <c r="AK43" s="592"/>
      <c r="AL43" s="591" t="str">
        <f>'Description of Services'!AJ15</f>
        <v>Service 18:</v>
      </c>
      <c r="AM43" s="592"/>
      <c r="AN43" s="591" t="str">
        <f>'Description of Services'!AL15</f>
        <v>Service 19:</v>
      </c>
      <c r="AO43" s="592"/>
      <c r="AP43" s="591" t="str">
        <f>'Description of Services'!AN15</f>
        <v>Service 20:</v>
      </c>
      <c r="AQ43" s="592"/>
      <c r="AR43" s="591" t="str">
        <f>'Description of Services'!AP15</f>
        <v>Service 21:</v>
      </c>
      <c r="AS43" s="592"/>
      <c r="AT43" s="591" t="str">
        <f>'Description of Services'!AR15</f>
        <v>Service 22:</v>
      </c>
      <c r="AU43" s="592"/>
      <c r="AV43" s="591" t="str">
        <f>'Description of Services'!AT15</f>
        <v>Service 23:</v>
      </c>
      <c r="AW43" s="592"/>
      <c r="AX43" s="591" t="str">
        <f>'Description of Services'!AV15</f>
        <v>Service 24:</v>
      </c>
      <c r="AY43" s="592"/>
      <c r="AZ43" s="591" t="str">
        <f>'Description of Services'!AX15</f>
        <v>Service 25:</v>
      </c>
      <c r="BA43" s="592"/>
      <c r="BB43" s="591" t="str">
        <f>'Description of Services'!AZ15</f>
        <v>Service 26:</v>
      </c>
      <c r="BC43" s="592"/>
      <c r="BD43" s="591" t="str">
        <f>'Description of Services'!BB15</f>
        <v>Service 27:</v>
      </c>
      <c r="BE43" s="592"/>
      <c r="BF43" s="591" t="str">
        <f>'Description of Services'!BD15</f>
        <v>Service 28:</v>
      </c>
      <c r="BG43" s="592"/>
      <c r="BH43" s="591" t="str">
        <f>'Description of Services'!BF15</f>
        <v>Service 29:</v>
      </c>
      <c r="BI43" s="592"/>
      <c r="BJ43" s="591" t="str">
        <f>'Description of Services'!BH15</f>
        <v>Service 30:</v>
      </c>
      <c r="BK43" s="592"/>
      <c r="BL43" s="591" t="str">
        <f>'Description of Services'!BJ15</f>
        <v>Service 31:</v>
      </c>
      <c r="BM43" s="592"/>
      <c r="BN43" s="591" t="str">
        <f>'Description of Services'!BL15</f>
        <v>Service 32:</v>
      </c>
      <c r="BO43" s="592"/>
      <c r="BP43" s="591" t="str">
        <f>'Description of Services'!BN15</f>
        <v>Service 33:</v>
      </c>
      <c r="BQ43" s="592"/>
      <c r="BR43" s="591" t="str">
        <f>'Description of Services'!BP15</f>
        <v>Service 34:</v>
      </c>
      <c r="BS43" s="592"/>
      <c r="BT43" s="591" t="str">
        <f>'Description of Services'!BR15</f>
        <v>Service 35:</v>
      </c>
      <c r="BU43" s="592"/>
      <c r="BV43" s="591" t="str">
        <f>'Description of Services'!BT15</f>
        <v>Service 36:</v>
      </c>
      <c r="BW43" s="592"/>
      <c r="BX43" s="591" t="str">
        <f>'Description of Services'!BV15</f>
        <v>Service 37:</v>
      </c>
      <c r="BY43" s="592"/>
      <c r="BZ43" s="591" t="str">
        <f>'Description of Services'!BX15</f>
        <v>Service 38:</v>
      </c>
      <c r="CA43" s="592"/>
      <c r="CB43" s="591" t="str">
        <f>'Description of Services'!BZ15</f>
        <v>Service 39:</v>
      </c>
      <c r="CC43" s="592"/>
      <c r="CD43" s="591" t="str">
        <f>'Description of Services'!CB15</f>
        <v>Service 40:</v>
      </c>
      <c r="CE43" s="592"/>
      <c r="CF43" s="591" t="str">
        <f>'Description of Services'!CD15</f>
        <v>Service 41:</v>
      </c>
      <c r="CG43" s="592"/>
      <c r="CH43" s="591" t="str">
        <f>'Description of Services'!CF15</f>
        <v>Service 42:</v>
      </c>
      <c r="CI43" s="592"/>
      <c r="CJ43" s="591" t="str">
        <f>'Description of Services'!CH15</f>
        <v>Service 43:</v>
      </c>
      <c r="CK43" s="592"/>
      <c r="CL43" s="591" t="str">
        <f>'Description of Services'!CJ15</f>
        <v>Service 44:</v>
      </c>
      <c r="CM43" s="592"/>
      <c r="CN43" s="591" t="str">
        <f>'Description of Services'!CL15</f>
        <v>Service 45:</v>
      </c>
      <c r="CO43" s="592"/>
      <c r="CP43" s="591" t="str">
        <f>'Description of Services'!CN15</f>
        <v>Service 46:</v>
      </c>
      <c r="CQ43" s="592"/>
      <c r="CR43" s="591" t="str">
        <f>'Description of Services'!CP15</f>
        <v>Service 47:</v>
      </c>
      <c r="CS43" s="592"/>
      <c r="CT43" s="591" t="str">
        <f>'Description of Services'!CR15</f>
        <v>Service 48:</v>
      </c>
      <c r="CU43" s="592"/>
      <c r="CV43" s="591" t="str">
        <f>'Description of Services'!CT15</f>
        <v>Service 49:</v>
      </c>
      <c r="CW43" s="592"/>
      <c r="CX43" s="591" t="str">
        <f>'Description of Services'!CV15</f>
        <v>Service 50:</v>
      </c>
      <c r="CY43" s="592"/>
      <c r="CZ43" s="587" t="s">
        <v>2</v>
      </c>
      <c r="DA43" s="588"/>
    </row>
    <row r="44" spans="1:105" ht="12" customHeight="1" x14ac:dyDescent="0.2">
      <c r="A44"/>
      <c r="B44"/>
      <c r="C44"/>
      <c r="D44" s="593"/>
      <c r="E44" s="594"/>
      <c r="F44" s="593"/>
      <c r="G44" s="594"/>
      <c r="H44" s="593"/>
      <c r="I44" s="594"/>
      <c r="J44" s="593"/>
      <c r="K44" s="594"/>
      <c r="L44" s="593"/>
      <c r="M44" s="594"/>
      <c r="N44" s="593"/>
      <c r="O44" s="594"/>
      <c r="P44" s="593"/>
      <c r="Q44" s="594"/>
      <c r="R44" s="593"/>
      <c r="S44" s="594"/>
      <c r="T44" s="593"/>
      <c r="U44" s="594"/>
      <c r="V44" s="593"/>
      <c r="W44" s="594"/>
      <c r="X44" s="593"/>
      <c r="Y44" s="594"/>
      <c r="Z44" s="593"/>
      <c r="AA44" s="594"/>
      <c r="AB44" s="593"/>
      <c r="AC44" s="594"/>
      <c r="AD44" s="593"/>
      <c r="AE44" s="594"/>
      <c r="AF44" s="593"/>
      <c r="AG44" s="594"/>
      <c r="AH44" s="593"/>
      <c r="AI44" s="594"/>
      <c r="AJ44" s="593"/>
      <c r="AK44" s="594"/>
      <c r="AL44" s="593"/>
      <c r="AM44" s="594"/>
      <c r="AN44" s="593"/>
      <c r="AO44" s="594"/>
      <c r="AP44" s="593"/>
      <c r="AQ44" s="594"/>
      <c r="AR44" s="593"/>
      <c r="AS44" s="594"/>
      <c r="AT44" s="593"/>
      <c r="AU44" s="594"/>
      <c r="AV44" s="593"/>
      <c r="AW44" s="594"/>
      <c r="AX44" s="593"/>
      <c r="AY44" s="594"/>
      <c r="AZ44" s="593"/>
      <c r="BA44" s="594"/>
      <c r="BB44" s="593"/>
      <c r="BC44" s="594"/>
      <c r="BD44" s="593"/>
      <c r="BE44" s="594"/>
      <c r="BF44" s="593"/>
      <c r="BG44" s="594"/>
      <c r="BH44" s="593"/>
      <c r="BI44" s="594"/>
      <c r="BJ44" s="593"/>
      <c r="BK44" s="594"/>
      <c r="BL44" s="593"/>
      <c r="BM44" s="594"/>
      <c r="BN44" s="593"/>
      <c r="BO44" s="594"/>
      <c r="BP44" s="593"/>
      <c r="BQ44" s="594"/>
      <c r="BR44" s="593"/>
      <c r="BS44" s="594"/>
      <c r="BT44" s="593"/>
      <c r="BU44" s="594"/>
      <c r="BV44" s="593"/>
      <c r="BW44" s="594"/>
      <c r="BX44" s="593"/>
      <c r="BY44" s="594"/>
      <c r="BZ44" s="593"/>
      <c r="CA44" s="594"/>
      <c r="CB44" s="593"/>
      <c r="CC44" s="594"/>
      <c r="CD44" s="593"/>
      <c r="CE44" s="594"/>
      <c r="CF44" s="593"/>
      <c r="CG44" s="594"/>
      <c r="CH44" s="593"/>
      <c r="CI44" s="594"/>
      <c r="CJ44" s="593"/>
      <c r="CK44" s="594"/>
      <c r="CL44" s="593"/>
      <c r="CM44" s="594"/>
      <c r="CN44" s="593"/>
      <c r="CO44" s="594"/>
      <c r="CP44" s="593"/>
      <c r="CQ44" s="594"/>
      <c r="CR44" s="593"/>
      <c r="CS44" s="594"/>
      <c r="CT44" s="593"/>
      <c r="CU44" s="594"/>
      <c r="CV44" s="593"/>
      <c r="CW44" s="594"/>
      <c r="CX44" s="593"/>
      <c r="CY44" s="594"/>
      <c r="CZ44" s="589" t="s">
        <v>3</v>
      </c>
      <c r="DA44" s="590"/>
    </row>
    <row r="45" spans="1:105" s="56" customFormat="1" ht="24" customHeight="1" thickBot="1" x14ac:dyDescent="0.25">
      <c r="A45" s="177" t="s">
        <v>59</v>
      </c>
      <c r="B45" s="177" t="s">
        <v>60</v>
      </c>
      <c r="C45" s="177" t="s">
        <v>70</v>
      </c>
      <c r="D45" s="177" t="s">
        <v>4</v>
      </c>
      <c r="E45" s="177" t="s">
        <v>5</v>
      </c>
      <c r="F45" s="177" t="s">
        <v>4</v>
      </c>
      <c r="G45" s="177" t="s">
        <v>5</v>
      </c>
      <c r="H45" s="177" t="s">
        <v>4</v>
      </c>
      <c r="I45" s="177" t="s">
        <v>5</v>
      </c>
      <c r="J45" s="177" t="s">
        <v>4</v>
      </c>
      <c r="K45" s="177" t="s">
        <v>5</v>
      </c>
      <c r="L45" s="177" t="s">
        <v>4</v>
      </c>
      <c r="M45" s="177" t="s">
        <v>5</v>
      </c>
      <c r="N45" s="177" t="s">
        <v>4</v>
      </c>
      <c r="O45" s="177" t="s">
        <v>5</v>
      </c>
      <c r="P45" s="177" t="s">
        <v>4</v>
      </c>
      <c r="Q45" s="177" t="s">
        <v>5</v>
      </c>
      <c r="R45" s="177" t="s">
        <v>4</v>
      </c>
      <c r="S45" s="177" t="s">
        <v>5</v>
      </c>
      <c r="T45" s="177" t="s">
        <v>4</v>
      </c>
      <c r="U45" s="177" t="s">
        <v>5</v>
      </c>
      <c r="V45" s="177" t="s">
        <v>4</v>
      </c>
      <c r="W45" s="177" t="s">
        <v>5</v>
      </c>
      <c r="X45" s="177" t="s">
        <v>4</v>
      </c>
      <c r="Y45" s="177" t="s">
        <v>5</v>
      </c>
      <c r="Z45" s="177" t="s">
        <v>4</v>
      </c>
      <c r="AA45" s="177" t="s">
        <v>5</v>
      </c>
      <c r="AB45" s="177" t="s">
        <v>4</v>
      </c>
      <c r="AC45" s="177" t="s">
        <v>5</v>
      </c>
      <c r="AD45" s="177" t="s">
        <v>4</v>
      </c>
      <c r="AE45" s="177" t="s">
        <v>5</v>
      </c>
      <c r="AF45" s="177" t="s">
        <v>4</v>
      </c>
      <c r="AG45" s="177" t="s">
        <v>5</v>
      </c>
      <c r="AH45" s="177" t="s">
        <v>4</v>
      </c>
      <c r="AI45" s="177" t="s">
        <v>5</v>
      </c>
      <c r="AJ45" s="177" t="s">
        <v>4</v>
      </c>
      <c r="AK45" s="177" t="s">
        <v>5</v>
      </c>
      <c r="AL45" s="177" t="s">
        <v>4</v>
      </c>
      <c r="AM45" s="177" t="s">
        <v>5</v>
      </c>
      <c r="AN45" s="177" t="s">
        <v>4</v>
      </c>
      <c r="AO45" s="177" t="s">
        <v>5</v>
      </c>
      <c r="AP45" s="177" t="s">
        <v>4</v>
      </c>
      <c r="AQ45" s="177" t="s">
        <v>5</v>
      </c>
      <c r="AR45" s="177" t="s">
        <v>4</v>
      </c>
      <c r="AS45" s="177" t="s">
        <v>5</v>
      </c>
      <c r="AT45" s="177" t="s">
        <v>4</v>
      </c>
      <c r="AU45" s="177" t="s">
        <v>5</v>
      </c>
      <c r="AV45" s="177" t="s">
        <v>4</v>
      </c>
      <c r="AW45" s="177" t="s">
        <v>5</v>
      </c>
      <c r="AX45" s="177" t="s">
        <v>4</v>
      </c>
      <c r="AY45" s="177" t="s">
        <v>5</v>
      </c>
      <c r="AZ45" s="177" t="s">
        <v>4</v>
      </c>
      <c r="BA45" s="177" t="s">
        <v>5</v>
      </c>
      <c r="BB45" s="177" t="s">
        <v>4</v>
      </c>
      <c r="BC45" s="177" t="s">
        <v>5</v>
      </c>
      <c r="BD45" s="177" t="s">
        <v>4</v>
      </c>
      <c r="BE45" s="177" t="s">
        <v>5</v>
      </c>
      <c r="BF45" s="177" t="s">
        <v>4</v>
      </c>
      <c r="BG45" s="177" t="s">
        <v>5</v>
      </c>
      <c r="BH45" s="177" t="s">
        <v>4</v>
      </c>
      <c r="BI45" s="177" t="s">
        <v>5</v>
      </c>
      <c r="BJ45" s="177" t="s">
        <v>4</v>
      </c>
      <c r="BK45" s="177" t="s">
        <v>5</v>
      </c>
      <c r="BL45" s="177" t="s">
        <v>4</v>
      </c>
      <c r="BM45" s="177" t="s">
        <v>5</v>
      </c>
      <c r="BN45" s="177" t="s">
        <v>4</v>
      </c>
      <c r="BO45" s="177" t="s">
        <v>5</v>
      </c>
      <c r="BP45" s="177" t="s">
        <v>4</v>
      </c>
      <c r="BQ45" s="177" t="s">
        <v>5</v>
      </c>
      <c r="BR45" s="177" t="s">
        <v>4</v>
      </c>
      <c r="BS45" s="177" t="s">
        <v>5</v>
      </c>
      <c r="BT45" s="177" t="s">
        <v>4</v>
      </c>
      <c r="BU45" s="177" t="s">
        <v>5</v>
      </c>
      <c r="BV45" s="177" t="s">
        <v>4</v>
      </c>
      <c r="BW45" s="177" t="s">
        <v>5</v>
      </c>
      <c r="BX45" s="177" t="s">
        <v>4</v>
      </c>
      <c r="BY45" s="177" t="s">
        <v>5</v>
      </c>
      <c r="BZ45" s="177" t="s">
        <v>4</v>
      </c>
      <c r="CA45" s="177" t="s">
        <v>5</v>
      </c>
      <c r="CB45" s="177" t="s">
        <v>4</v>
      </c>
      <c r="CC45" s="177" t="s">
        <v>5</v>
      </c>
      <c r="CD45" s="177" t="s">
        <v>4</v>
      </c>
      <c r="CE45" s="177" t="s">
        <v>5</v>
      </c>
      <c r="CF45" s="177" t="s">
        <v>4</v>
      </c>
      <c r="CG45" s="177" t="s">
        <v>5</v>
      </c>
      <c r="CH45" s="177" t="s">
        <v>4</v>
      </c>
      <c r="CI45" s="177" t="s">
        <v>5</v>
      </c>
      <c r="CJ45" s="177" t="s">
        <v>4</v>
      </c>
      <c r="CK45" s="177" t="s">
        <v>5</v>
      </c>
      <c r="CL45" s="177" t="s">
        <v>4</v>
      </c>
      <c r="CM45" s="177" t="s">
        <v>5</v>
      </c>
      <c r="CN45" s="177" t="s">
        <v>4</v>
      </c>
      <c r="CO45" s="177" t="s">
        <v>5</v>
      </c>
      <c r="CP45" s="177" t="s">
        <v>4</v>
      </c>
      <c r="CQ45" s="177" t="s">
        <v>5</v>
      </c>
      <c r="CR45" s="177" t="s">
        <v>4</v>
      </c>
      <c r="CS45" s="177" t="s">
        <v>5</v>
      </c>
      <c r="CT45" s="177" t="s">
        <v>4</v>
      </c>
      <c r="CU45" s="177" t="s">
        <v>5</v>
      </c>
      <c r="CV45" s="177" t="s">
        <v>4</v>
      </c>
      <c r="CW45" s="177" t="s">
        <v>5</v>
      </c>
      <c r="CX45" s="177" t="s">
        <v>4</v>
      </c>
      <c r="CY45" s="177" t="s">
        <v>5</v>
      </c>
      <c r="CZ45" s="177" t="s">
        <v>4</v>
      </c>
      <c r="DA45" s="177" t="s">
        <v>5</v>
      </c>
    </row>
    <row r="46" spans="1:105" ht="12" customHeight="1" x14ac:dyDescent="0.2"/>
    <row r="47" spans="1:105" ht="12" customHeight="1" x14ac:dyDescent="0.2">
      <c r="A47" s="450">
        <f>A15</f>
        <v>0</v>
      </c>
      <c r="B47" s="450">
        <f>B15</f>
        <v>0</v>
      </c>
      <c r="C47" s="166">
        <f>L15</f>
        <v>0</v>
      </c>
      <c r="D47" s="338">
        <v>0.2</v>
      </c>
      <c r="E47" s="33">
        <f>C47*D47</f>
        <v>0</v>
      </c>
      <c r="F47" s="338"/>
      <c r="G47" s="33">
        <f>C47*F47</f>
        <v>0</v>
      </c>
      <c r="H47" s="338"/>
      <c r="I47" s="33">
        <f>C47*H47</f>
        <v>0</v>
      </c>
      <c r="J47" s="338"/>
      <c r="K47" s="33">
        <f>C47*J47</f>
        <v>0</v>
      </c>
      <c r="L47" s="338"/>
      <c r="M47" s="33">
        <f>C47*L47</f>
        <v>0</v>
      </c>
      <c r="N47" s="338"/>
      <c r="O47" s="33">
        <f>C47*N47</f>
        <v>0</v>
      </c>
      <c r="P47" s="338"/>
      <c r="Q47" s="33">
        <f>C47*P47</f>
        <v>0</v>
      </c>
      <c r="R47" s="338"/>
      <c r="S47" s="33">
        <f>C47*R47</f>
        <v>0</v>
      </c>
      <c r="T47" s="338"/>
      <c r="U47" s="33">
        <f>C47*T47</f>
        <v>0</v>
      </c>
      <c r="V47" s="338"/>
      <c r="W47" s="33">
        <f>C47*V47</f>
        <v>0</v>
      </c>
      <c r="X47" s="338"/>
      <c r="Y47" s="33">
        <f>C47*X47</f>
        <v>0</v>
      </c>
      <c r="Z47" s="338"/>
      <c r="AA47" s="33">
        <f>C47*Z47</f>
        <v>0</v>
      </c>
      <c r="AB47" s="338"/>
      <c r="AC47" s="33">
        <f>C47*AB47</f>
        <v>0</v>
      </c>
      <c r="AD47" s="338"/>
      <c r="AE47" s="33">
        <f>C47*AD47</f>
        <v>0</v>
      </c>
      <c r="AF47" s="338"/>
      <c r="AG47" s="33">
        <f>C47*AF47</f>
        <v>0</v>
      </c>
      <c r="AH47" s="338"/>
      <c r="AI47" s="33">
        <f>C47*AH47</f>
        <v>0</v>
      </c>
      <c r="AJ47" s="338"/>
      <c r="AK47" s="33">
        <f>C47*AJ47</f>
        <v>0</v>
      </c>
      <c r="AL47" s="338"/>
      <c r="AM47" s="33">
        <f>C47*AL47</f>
        <v>0</v>
      </c>
      <c r="AN47" s="338"/>
      <c r="AO47" s="33">
        <f>C47*AN47</f>
        <v>0</v>
      </c>
      <c r="AP47" s="338"/>
      <c r="AQ47" s="33">
        <f>C47*AP47</f>
        <v>0</v>
      </c>
      <c r="AR47" s="338"/>
      <c r="AS47" s="33">
        <f>C47*AR47</f>
        <v>0</v>
      </c>
      <c r="AT47" s="338"/>
      <c r="AU47" s="33">
        <f>C47*AT47</f>
        <v>0</v>
      </c>
      <c r="AV47" s="338"/>
      <c r="AW47" s="33">
        <f>C47*AV47</f>
        <v>0</v>
      </c>
      <c r="AX47" s="338"/>
      <c r="AY47" s="33">
        <f>C47*AX47</f>
        <v>0</v>
      </c>
      <c r="AZ47" s="338"/>
      <c r="BA47" s="33">
        <f>C47*AZ47</f>
        <v>0</v>
      </c>
      <c r="BB47" s="338"/>
      <c r="BC47" s="33">
        <f>C47*BB47</f>
        <v>0</v>
      </c>
      <c r="BD47" s="338"/>
      <c r="BE47" s="33">
        <f>C47*BD47</f>
        <v>0</v>
      </c>
      <c r="BF47" s="338"/>
      <c r="BG47" s="33">
        <f>C47*BF47</f>
        <v>0</v>
      </c>
      <c r="BH47" s="338"/>
      <c r="BI47" s="33">
        <f>C47*BH47</f>
        <v>0</v>
      </c>
      <c r="BJ47" s="338"/>
      <c r="BK47" s="33">
        <f>C47*BJ47</f>
        <v>0</v>
      </c>
      <c r="BL47" s="338"/>
      <c r="BM47" s="33">
        <f>C47*BL47</f>
        <v>0</v>
      </c>
      <c r="BN47" s="338"/>
      <c r="BO47" s="33">
        <f>C47*BN47</f>
        <v>0</v>
      </c>
      <c r="BP47" s="338"/>
      <c r="BQ47" s="33">
        <f>C47*BP47</f>
        <v>0</v>
      </c>
      <c r="BR47" s="338"/>
      <c r="BS47" s="33">
        <f>C47*BR47</f>
        <v>0</v>
      </c>
      <c r="BT47" s="338"/>
      <c r="BU47" s="33">
        <f>C47*BT47</f>
        <v>0</v>
      </c>
      <c r="BV47" s="338"/>
      <c r="BW47" s="33">
        <f>C47*BV47</f>
        <v>0</v>
      </c>
      <c r="BX47" s="338"/>
      <c r="BY47" s="33">
        <f>C47*BX47</f>
        <v>0</v>
      </c>
      <c r="BZ47" s="338"/>
      <c r="CA47" s="33">
        <f>C47*BZ47</f>
        <v>0</v>
      </c>
      <c r="CB47" s="338"/>
      <c r="CC47" s="33">
        <f>C47*CB47</f>
        <v>0</v>
      </c>
      <c r="CD47" s="338"/>
      <c r="CE47" s="33">
        <f>C47*CD47</f>
        <v>0</v>
      </c>
      <c r="CF47" s="338"/>
      <c r="CG47" s="33">
        <f>C47*CF47</f>
        <v>0</v>
      </c>
      <c r="CH47" s="338"/>
      <c r="CI47" s="33">
        <f>C47*CH47</f>
        <v>0</v>
      </c>
      <c r="CJ47" s="338"/>
      <c r="CK47" s="33">
        <f>C47*CJ47</f>
        <v>0</v>
      </c>
      <c r="CL47" s="338"/>
      <c r="CM47" s="33">
        <f>C47*CL47</f>
        <v>0</v>
      </c>
      <c r="CN47" s="338"/>
      <c r="CO47" s="33">
        <f>C47*CN47</f>
        <v>0</v>
      </c>
      <c r="CP47" s="338"/>
      <c r="CQ47" s="33">
        <f>C47*CP47</f>
        <v>0</v>
      </c>
      <c r="CR47" s="338"/>
      <c r="CS47" s="33">
        <f>C47*CR47</f>
        <v>0</v>
      </c>
      <c r="CT47" s="338"/>
      <c r="CU47" s="33">
        <f>C47*CT47</f>
        <v>0</v>
      </c>
      <c r="CV47" s="338"/>
      <c r="CW47" s="33">
        <f>C47*CV47</f>
        <v>0</v>
      </c>
      <c r="CX47" s="338"/>
      <c r="CY47" s="33">
        <f>C47*CX47</f>
        <v>0</v>
      </c>
      <c r="CZ47" s="42">
        <f>SUM(D47+F47+H47+J47+L47+N47+P47+R47+T47+V47+X47+Z47+AB47+AD47+AF47+AH47+AJ47+AL47+AN47+AP47+AR47+AT47+AV47+AX47+AZ47+BB47+BD47+BF47+BH47+BJ47+BL47+BN47+BP47+BR47+BT47+BV47+BX47+BZ47+CB47+CD47+CF47+CH47+CJ47+CL47+CN47+CP47+CR47+CT47+CV47+CX47)</f>
        <v>0.2</v>
      </c>
      <c r="DA47" s="27">
        <f>SUM(E47+G47+I47+K47+M47+O47+Q47+S47+U47+W47+Y47+AA47+AC47+AE47+AG47+AI47+AK47+AM47+AO47+AQ47+AS47+AU47+AW47+AY47+BA47+BC47+BE47+BG47+BI47+BK47+BM47+BO47+BQ47+BS47+BU47+BW47+BY47+CA47+CC47+CE47+CG47+CI47+CK47+CM47+CO47+CQ47+CS47+CU47+CW47+CY47)</f>
        <v>0</v>
      </c>
    </row>
    <row r="48" spans="1:105" ht="12" customHeight="1" x14ac:dyDescent="0.2">
      <c r="A48" s="450">
        <f t="shared" ref="A48:B51" si="2">A17</f>
        <v>0</v>
      </c>
      <c r="B48" s="450">
        <f t="shared" si="2"/>
        <v>0</v>
      </c>
      <c r="C48" s="166">
        <f>L17</f>
        <v>0</v>
      </c>
      <c r="D48" s="338"/>
      <c r="E48" s="33">
        <f t="shared" ref="E48:E59" si="3">C48*D48</f>
        <v>0</v>
      </c>
      <c r="F48" s="338">
        <v>0.75</v>
      </c>
      <c r="G48" s="33">
        <f t="shared" ref="G48:G59" si="4">C48*F48</f>
        <v>0</v>
      </c>
      <c r="H48" s="338"/>
      <c r="I48" s="33">
        <f t="shared" ref="I48:I59" si="5">C48*H48</f>
        <v>0</v>
      </c>
      <c r="J48" s="338"/>
      <c r="K48" s="33">
        <f t="shared" ref="K48:K59" si="6">C48*J48</f>
        <v>0</v>
      </c>
      <c r="L48" s="338"/>
      <c r="M48" s="33">
        <f t="shared" ref="M48:M59" si="7">C48*L48</f>
        <v>0</v>
      </c>
      <c r="N48" s="338"/>
      <c r="O48" s="33">
        <f t="shared" ref="O48:O59" si="8">C48*N48</f>
        <v>0</v>
      </c>
      <c r="P48" s="338"/>
      <c r="Q48" s="33">
        <f t="shared" ref="Q48:Q59" si="9">C48*P48</f>
        <v>0</v>
      </c>
      <c r="R48" s="338"/>
      <c r="S48" s="33">
        <f t="shared" ref="S48:S59" si="10">C48*R48</f>
        <v>0</v>
      </c>
      <c r="T48" s="338"/>
      <c r="U48" s="33">
        <f t="shared" ref="U48:U59" si="11">C48*T48</f>
        <v>0</v>
      </c>
      <c r="V48" s="338"/>
      <c r="W48" s="33">
        <f t="shared" ref="W48:W59" si="12">C48*V48</f>
        <v>0</v>
      </c>
      <c r="X48" s="338"/>
      <c r="Y48" s="33">
        <f t="shared" ref="Y48:Y59" si="13">C48*X48</f>
        <v>0</v>
      </c>
      <c r="Z48" s="338"/>
      <c r="AA48" s="33">
        <f t="shared" ref="AA48:AA59" si="14">C48*Z48</f>
        <v>0</v>
      </c>
      <c r="AB48" s="338"/>
      <c r="AC48" s="33">
        <f t="shared" ref="AC48:AC59" si="15">C48*AB48</f>
        <v>0</v>
      </c>
      <c r="AD48" s="338"/>
      <c r="AE48" s="33">
        <f t="shared" ref="AE48:AE59" si="16">C48*AD48</f>
        <v>0</v>
      </c>
      <c r="AF48" s="338"/>
      <c r="AG48" s="33">
        <f t="shared" ref="AG48:AG59" si="17">C48*AF48</f>
        <v>0</v>
      </c>
      <c r="AH48" s="338"/>
      <c r="AI48" s="33">
        <f t="shared" ref="AI48:AI59" si="18">C48*AH48</f>
        <v>0</v>
      </c>
      <c r="AJ48" s="338"/>
      <c r="AK48" s="33">
        <f t="shared" ref="AK48:AK59" si="19">C48*AJ48</f>
        <v>0</v>
      </c>
      <c r="AL48" s="338"/>
      <c r="AM48" s="33">
        <f t="shared" ref="AM48:AM59" si="20">C48*AL48</f>
        <v>0</v>
      </c>
      <c r="AN48" s="338"/>
      <c r="AO48" s="33">
        <f t="shared" ref="AO48:AO59" si="21">C48*AN48</f>
        <v>0</v>
      </c>
      <c r="AP48" s="338"/>
      <c r="AQ48" s="33">
        <f t="shared" ref="AQ48:AQ59" si="22">C48*AP48</f>
        <v>0</v>
      </c>
      <c r="AR48" s="338"/>
      <c r="AS48" s="33">
        <f t="shared" ref="AS48:AS59" si="23">C48*AR48</f>
        <v>0</v>
      </c>
      <c r="AT48" s="338"/>
      <c r="AU48" s="33">
        <f t="shared" ref="AU48:AU59" si="24">C48*AT48</f>
        <v>0</v>
      </c>
      <c r="AV48" s="338"/>
      <c r="AW48" s="33">
        <f t="shared" ref="AW48:AW59" si="25">C48*AV48</f>
        <v>0</v>
      </c>
      <c r="AX48" s="338"/>
      <c r="AY48" s="33">
        <f t="shared" ref="AY48:AY59" si="26">C48*AX48</f>
        <v>0</v>
      </c>
      <c r="AZ48" s="338"/>
      <c r="BA48" s="33">
        <f t="shared" ref="BA48:BA59" si="27">C48*AZ48</f>
        <v>0</v>
      </c>
      <c r="BB48" s="338"/>
      <c r="BC48" s="33">
        <f t="shared" ref="BC48:BC59" si="28">C48*BB48</f>
        <v>0</v>
      </c>
      <c r="BD48" s="338"/>
      <c r="BE48" s="33">
        <f t="shared" ref="BE48:BE59" si="29">C48*BD48</f>
        <v>0</v>
      </c>
      <c r="BF48" s="338"/>
      <c r="BG48" s="33">
        <f t="shared" ref="BG48:BG59" si="30">C48*BF48</f>
        <v>0</v>
      </c>
      <c r="BH48" s="338"/>
      <c r="BI48" s="33">
        <f t="shared" ref="BI48:BI59" si="31">C48*BH48</f>
        <v>0</v>
      </c>
      <c r="BJ48" s="338"/>
      <c r="BK48" s="33">
        <f t="shared" ref="BK48:BK59" si="32">C48*BJ48</f>
        <v>0</v>
      </c>
      <c r="BL48" s="338"/>
      <c r="BM48" s="33">
        <f t="shared" ref="BM48:BM59" si="33">C48*BL48</f>
        <v>0</v>
      </c>
      <c r="BN48" s="338"/>
      <c r="BO48" s="33">
        <f t="shared" ref="BO48:BO59" si="34">C48*BN48</f>
        <v>0</v>
      </c>
      <c r="BP48" s="338"/>
      <c r="BQ48" s="33">
        <f t="shared" ref="BQ48:BQ59" si="35">C48*BP48</f>
        <v>0</v>
      </c>
      <c r="BR48" s="338"/>
      <c r="BS48" s="33">
        <f t="shared" ref="BS48:BS59" si="36">C48*BR48</f>
        <v>0</v>
      </c>
      <c r="BT48" s="338"/>
      <c r="BU48" s="33">
        <f t="shared" ref="BU48:BU59" si="37">C48*BT48</f>
        <v>0</v>
      </c>
      <c r="BV48" s="338"/>
      <c r="BW48" s="33">
        <f t="shared" ref="BW48:BW59" si="38">C48*BV48</f>
        <v>0</v>
      </c>
      <c r="BX48" s="338"/>
      <c r="BY48" s="33">
        <f t="shared" ref="BY48:BY59" si="39">C48*BX48</f>
        <v>0</v>
      </c>
      <c r="BZ48" s="338"/>
      <c r="CA48" s="33">
        <f t="shared" ref="CA48:CA59" si="40">C48*BZ48</f>
        <v>0</v>
      </c>
      <c r="CB48" s="338"/>
      <c r="CC48" s="33">
        <f t="shared" ref="CC48:CC59" si="41">C48*CB48</f>
        <v>0</v>
      </c>
      <c r="CD48" s="338"/>
      <c r="CE48" s="33">
        <f t="shared" ref="CE48:CE59" si="42">C48*CD48</f>
        <v>0</v>
      </c>
      <c r="CF48" s="338"/>
      <c r="CG48" s="33">
        <f t="shared" ref="CG48:CG59" si="43">C48*CF48</f>
        <v>0</v>
      </c>
      <c r="CH48" s="338"/>
      <c r="CI48" s="33">
        <f t="shared" ref="CI48:CI59" si="44">C48*CH48</f>
        <v>0</v>
      </c>
      <c r="CJ48" s="338"/>
      <c r="CK48" s="33">
        <f t="shared" ref="CK48:CK59" si="45">C48*CJ48</f>
        <v>0</v>
      </c>
      <c r="CL48" s="338"/>
      <c r="CM48" s="33">
        <f t="shared" ref="CM48:CM59" si="46">C48*CL48</f>
        <v>0</v>
      </c>
      <c r="CN48" s="338"/>
      <c r="CO48" s="33">
        <f t="shared" ref="CO48:CO59" si="47">C48*CN48</f>
        <v>0</v>
      </c>
      <c r="CP48" s="338"/>
      <c r="CQ48" s="33">
        <f t="shared" ref="CQ48:CQ59" si="48">C48*CP48</f>
        <v>0</v>
      </c>
      <c r="CR48" s="338"/>
      <c r="CS48" s="33">
        <f t="shared" ref="CS48:CS59" si="49">C48*CR48</f>
        <v>0</v>
      </c>
      <c r="CT48" s="338"/>
      <c r="CU48" s="33">
        <f t="shared" ref="CU48:CU59" si="50">C48*CT48</f>
        <v>0</v>
      </c>
      <c r="CV48" s="338"/>
      <c r="CW48" s="33">
        <f t="shared" ref="CW48:CW59" si="51">C48*CV48</f>
        <v>0</v>
      </c>
      <c r="CX48" s="338"/>
      <c r="CY48" s="33">
        <f t="shared" ref="CY48:CY59" si="52">C48*CX48</f>
        <v>0</v>
      </c>
      <c r="CZ48" s="42">
        <f t="shared" ref="CZ48:CZ59" si="53">SUM(D48+F48+H48+J48+L48+N48+P48+R48+T48+V48+X48+Z48+AB48+AD48+AF48+AH48+AJ48+AL48+AN48+AP48+AR48+AT48+AV48+AX48+AZ48+BB48+BD48+BF48+BH48+BJ48+BL48+BN48+BP48+BR48+BT48+BV48+BX48+BZ48+CB48+CD48+CF48+CH48+CJ48+CL48+CN48+CP48+CR48+CT48+CV48+CX48)</f>
        <v>0.75</v>
      </c>
      <c r="DA48" s="27">
        <f t="shared" ref="DA48:DA59" si="54">SUM(E48+G48+I48+K48+M48+O48+Q48+S48+U48+W48+Y48+AA48+AC48+AE48+AG48+AI48+AK48+AM48+AO48+AQ48+AS48+AU48+AW48+AY48+BA48+BC48+BE48+BG48+BI48+BK48+BM48+BO48+BQ48+BS48+BU48+BW48+BY48+CA48+CC48+CE48+CG48+CI48+CK48+CM48+CO48+CQ48+CS48+CU48+CW48+CY48)</f>
        <v>0</v>
      </c>
    </row>
    <row r="49" spans="1:105" ht="12" customHeight="1" x14ac:dyDescent="0.2">
      <c r="A49" s="450">
        <f t="shared" ref="A49" si="55">A18</f>
        <v>0</v>
      </c>
      <c r="B49" s="450">
        <f t="shared" si="2"/>
        <v>0</v>
      </c>
      <c r="C49" s="166">
        <f>L18</f>
        <v>0</v>
      </c>
      <c r="D49" s="338"/>
      <c r="E49" s="33">
        <f t="shared" si="3"/>
        <v>0</v>
      </c>
      <c r="F49" s="338"/>
      <c r="G49" s="33">
        <f t="shared" si="4"/>
        <v>0</v>
      </c>
      <c r="H49" s="338"/>
      <c r="I49" s="33">
        <f t="shared" si="5"/>
        <v>0</v>
      </c>
      <c r="J49" s="338"/>
      <c r="K49" s="33">
        <f t="shared" si="6"/>
        <v>0</v>
      </c>
      <c r="L49" s="338"/>
      <c r="M49" s="33">
        <f t="shared" si="7"/>
        <v>0</v>
      </c>
      <c r="N49" s="338">
        <v>0.6</v>
      </c>
      <c r="O49" s="33">
        <f t="shared" si="8"/>
        <v>0</v>
      </c>
      <c r="P49" s="338"/>
      <c r="Q49" s="33">
        <f t="shared" si="9"/>
        <v>0</v>
      </c>
      <c r="R49" s="338"/>
      <c r="S49" s="33">
        <f t="shared" si="10"/>
        <v>0</v>
      </c>
      <c r="T49" s="338"/>
      <c r="U49" s="33">
        <f t="shared" si="11"/>
        <v>0</v>
      </c>
      <c r="V49" s="338"/>
      <c r="W49" s="33">
        <f t="shared" si="12"/>
        <v>0</v>
      </c>
      <c r="X49" s="338"/>
      <c r="Y49" s="33">
        <f t="shared" si="13"/>
        <v>0</v>
      </c>
      <c r="Z49" s="338"/>
      <c r="AA49" s="33">
        <f t="shared" si="14"/>
        <v>0</v>
      </c>
      <c r="AB49" s="338"/>
      <c r="AC49" s="33">
        <f t="shared" si="15"/>
        <v>0</v>
      </c>
      <c r="AD49" s="338"/>
      <c r="AE49" s="33">
        <f t="shared" si="16"/>
        <v>0</v>
      </c>
      <c r="AF49" s="338"/>
      <c r="AG49" s="33">
        <f t="shared" si="17"/>
        <v>0</v>
      </c>
      <c r="AH49" s="338"/>
      <c r="AI49" s="33">
        <f t="shared" si="18"/>
        <v>0</v>
      </c>
      <c r="AJ49" s="338"/>
      <c r="AK49" s="33">
        <f t="shared" si="19"/>
        <v>0</v>
      </c>
      <c r="AL49" s="338"/>
      <c r="AM49" s="33">
        <f t="shared" si="20"/>
        <v>0</v>
      </c>
      <c r="AN49" s="338"/>
      <c r="AO49" s="33">
        <f t="shared" si="21"/>
        <v>0</v>
      </c>
      <c r="AP49" s="338"/>
      <c r="AQ49" s="33">
        <f t="shared" si="22"/>
        <v>0</v>
      </c>
      <c r="AR49" s="338"/>
      <c r="AS49" s="33">
        <f t="shared" si="23"/>
        <v>0</v>
      </c>
      <c r="AT49" s="338"/>
      <c r="AU49" s="33">
        <f t="shared" si="24"/>
        <v>0</v>
      </c>
      <c r="AV49" s="338"/>
      <c r="AW49" s="33">
        <f t="shared" si="25"/>
        <v>0</v>
      </c>
      <c r="AX49" s="338"/>
      <c r="AY49" s="33">
        <f t="shared" si="26"/>
        <v>0</v>
      </c>
      <c r="AZ49" s="338"/>
      <c r="BA49" s="33">
        <f t="shared" si="27"/>
        <v>0</v>
      </c>
      <c r="BB49" s="338"/>
      <c r="BC49" s="33">
        <f t="shared" si="28"/>
        <v>0</v>
      </c>
      <c r="BD49" s="338"/>
      <c r="BE49" s="33">
        <f t="shared" si="29"/>
        <v>0</v>
      </c>
      <c r="BF49" s="338"/>
      <c r="BG49" s="33">
        <f t="shared" si="30"/>
        <v>0</v>
      </c>
      <c r="BH49" s="338"/>
      <c r="BI49" s="33">
        <f t="shared" si="31"/>
        <v>0</v>
      </c>
      <c r="BJ49" s="338"/>
      <c r="BK49" s="33">
        <f t="shared" si="32"/>
        <v>0</v>
      </c>
      <c r="BL49" s="338"/>
      <c r="BM49" s="33">
        <f t="shared" si="33"/>
        <v>0</v>
      </c>
      <c r="BN49" s="338"/>
      <c r="BO49" s="33">
        <f t="shared" si="34"/>
        <v>0</v>
      </c>
      <c r="BP49" s="338"/>
      <c r="BQ49" s="33">
        <f t="shared" si="35"/>
        <v>0</v>
      </c>
      <c r="BR49" s="338"/>
      <c r="BS49" s="33">
        <f t="shared" si="36"/>
        <v>0</v>
      </c>
      <c r="BT49" s="338"/>
      <c r="BU49" s="33">
        <f t="shared" si="37"/>
        <v>0</v>
      </c>
      <c r="BV49" s="338"/>
      <c r="BW49" s="33">
        <f t="shared" si="38"/>
        <v>0</v>
      </c>
      <c r="BX49" s="338"/>
      <c r="BY49" s="33">
        <f t="shared" si="39"/>
        <v>0</v>
      </c>
      <c r="BZ49" s="338"/>
      <c r="CA49" s="33">
        <f t="shared" si="40"/>
        <v>0</v>
      </c>
      <c r="CB49" s="338"/>
      <c r="CC49" s="33">
        <f t="shared" si="41"/>
        <v>0</v>
      </c>
      <c r="CD49" s="338"/>
      <c r="CE49" s="33">
        <f t="shared" si="42"/>
        <v>0</v>
      </c>
      <c r="CF49" s="338"/>
      <c r="CG49" s="33">
        <f t="shared" si="43"/>
        <v>0</v>
      </c>
      <c r="CH49" s="338"/>
      <c r="CI49" s="33">
        <f t="shared" si="44"/>
        <v>0</v>
      </c>
      <c r="CJ49" s="338"/>
      <c r="CK49" s="33">
        <f t="shared" si="45"/>
        <v>0</v>
      </c>
      <c r="CL49" s="338"/>
      <c r="CM49" s="33">
        <f t="shared" si="46"/>
        <v>0</v>
      </c>
      <c r="CN49" s="338"/>
      <c r="CO49" s="33">
        <f t="shared" si="47"/>
        <v>0</v>
      </c>
      <c r="CP49" s="338"/>
      <c r="CQ49" s="33">
        <f t="shared" si="48"/>
        <v>0</v>
      </c>
      <c r="CR49" s="338"/>
      <c r="CS49" s="33">
        <f t="shared" si="49"/>
        <v>0</v>
      </c>
      <c r="CT49" s="338"/>
      <c r="CU49" s="33">
        <f t="shared" si="50"/>
        <v>0</v>
      </c>
      <c r="CV49" s="338"/>
      <c r="CW49" s="33">
        <f t="shared" si="51"/>
        <v>0</v>
      </c>
      <c r="CX49" s="338"/>
      <c r="CY49" s="33">
        <f t="shared" si="52"/>
        <v>0</v>
      </c>
      <c r="CZ49" s="42">
        <f t="shared" si="53"/>
        <v>0.6</v>
      </c>
      <c r="DA49" s="27">
        <f t="shared" si="54"/>
        <v>0</v>
      </c>
    </row>
    <row r="50" spans="1:105" ht="12" customHeight="1" x14ac:dyDescent="0.2">
      <c r="A50" s="450">
        <f t="shared" ref="A50" si="56">A19</f>
        <v>0</v>
      </c>
      <c r="B50" s="450">
        <f t="shared" si="2"/>
        <v>0</v>
      </c>
      <c r="C50" s="166">
        <f>L19</f>
        <v>0</v>
      </c>
      <c r="D50" s="338"/>
      <c r="E50" s="33">
        <f t="shared" si="3"/>
        <v>0</v>
      </c>
      <c r="F50" s="338"/>
      <c r="G50" s="33">
        <f t="shared" si="4"/>
        <v>0</v>
      </c>
      <c r="H50" s="338"/>
      <c r="I50" s="33">
        <f t="shared" si="5"/>
        <v>0</v>
      </c>
      <c r="J50" s="338"/>
      <c r="K50" s="33">
        <f t="shared" si="6"/>
        <v>0</v>
      </c>
      <c r="L50" s="338"/>
      <c r="M50" s="33">
        <f t="shared" si="7"/>
        <v>0</v>
      </c>
      <c r="N50" s="338"/>
      <c r="O50" s="33">
        <f t="shared" si="8"/>
        <v>0</v>
      </c>
      <c r="P50" s="338"/>
      <c r="Q50" s="33">
        <f t="shared" si="9"/>
        <v>0</v>
      </c>
      <c r="R50" s="338"/>
      <c r="S50" s="33">
        <f t="shared" si="10"/>
        <v>0</v>
      </c>
      <c r="T50" s="338"/>
      <c r="U50" s="33">
        <f t="shared" si="11"/>
        <v>0</v>
      </c>
      <c r="V50" s="338"/>
      <c r="W50" s="33">
        <f t="shared" si="12"/>
        <v>0</v>
      </c>
      <c r="X50" s="338"/>
      <c r="Y50" s="33">
        <f t="shared" si="13"/>
        <v>0</v>
      </c>
      <c r="Z50" s="338"/>
      <c r="AA50" s="33">
        <f t="shared" si="14"/>
        <v>0</v>
      </c>
      <c r="AB50" s="338"/>
      <c r="AC50" s="33">
        <f t="shared" si="15"/>
        <v>0</v>
      </c>
      <c r="AD50" s="338"/>
      <c r="AE50" s="33">
        <f t="shared" si="16"/>
        <v>0</v>
      </c>
      <c r="AF50" s="338"/>
      <c r="AG50" s="33">
        <f t="shared" si="17"/>
        <v>0</v>
      </c>
      <c r="AH50" s="338"/>
      <c r="AI50" s="33">
        <f t="shared" si="18"/>
        <v>0</v>
      </c>
      <c r="AJ50" s="338"/>
      <c r="AK50" s="33">
        <f t="shared" si="19"/>
        <v>0</v>
      </c>
      <c r="AL50" s="338"/>
      <c r="AM50" s="33">
        <f t="shared" si="20"/>
        <v>0</v>
      </c>
      <c r="AN50" s="338"/>
      <c r="AO50" s="33">
        <f t="shared" si="21"/>
        <v>0</v>
      </c>
      <c r="AP50" s="338"/>
      <c r="AQ50" s="33">
        <f t="shared" si="22"/>
        <v>0</v>
      </c>
      <c r="AR50" s="338"/>
      <c r="AS50" s="33">
        <f t="shared" si="23"/>
        <v>0</v>
      </c>
      <c r="AT50" s="338"/>
      <c r="AU50" s="33">
        <f t="shared" si="24"/>
        <v>0</v>
      </c>
      <c r="AV50" s="338"/>
      <c r="AW50" s="33">
        <f t="shared" si="25"/>
        <v>0</v>
      </c>
      <c r="AX50" s="338"/>
      <c r="AY50" s="33">
        <f t="shared" si="26"/>
        <v>0</v>
      </c>
      <c r="AZ50" s="338"/>
      <c r="BA50" s="33">
        <f t="shared" si="27"/>
        <v>0</v>
      </c>
      <c r="BB50" s="338"/>
      <c r="BC50" s="33">
        <f t="shared" si="28"/>
        <v>0</v>
      </c>
      <c r="BD50" s="338"/>
      <c r="BE50" s="33">
        <f t="shared" si="29"/>
        <v>0</v>
      </c>
      <c r="BF50" s="338"/>
      <c r="BG50" s="33">
        <f t="shared" si="30"/>
        <v>0</v>
      </c>
      <c r="BH50" s="338"/>
      <c r="BI50" s="33">
        <f t="shared" si="31"/>
        <v>0</v>
      </c>
      <c r="BJ50" s="338"/>
      <c r="BK50" s="33">
        <f t="shared" si="32"/>
        <v>0</v>
      </c>
      <c r="BL50" s="338"/>
      <c r="BM50" s="33">
        <f t="shared" si="33"/>
        <v>0</v>
      </c>
      <c r="BN50" s="338"/>
      <c r="BO50" s="33">
        <f t="shared" si="34"/>
        <v>0</v>
      </c>
      <c r="BP50" s="338"/>
      <c r="BQ50" s="33">
        <f t="shared" si="35"/>
        <v>0</v>
      </c>
      <c r="BR50" s="338"/>
      <c r="BS50" s="33">
        <f t="shared" si="36"/>
        <v>0</v>
      </c>
      <c r="BT50" s="338"/>
      <c r="BU50" s="33">
        <f t="shared" si="37"/>
        <v>0</v>
      </c>
      <c r="BV50" s="338"/>
      <c r="BW50" s="33">
        <f t="shared" si="38"/>
        <v>0</v>
      </c>
      <c r="BX50" s="338"/>
      <c r="BY50" s="33">
        <f t="shared" si="39"/>
        <v>0</v>
      </c>
      <c r="BZ50" s="338"/>
      <c r="CA50" s="33">
        <f t="shared" si="40"/>
        <v>0</v>
      </c>
      <c r="CB50" s="338"/>
      <c r="CC50" s="33">
        <f t="shared" si="41"/>
        <v>0</v>
      </c>
      <c r="CD50" s="338"/>
      <c r="CE50" s="33">
        <f t="shared" si="42"/>
        <v>0</v>
      </c>
      <c r="CF50" s="338"/>
      <c r="CG50" s="33">
        <f t="shared" si="43"/>
        <v>0</v>
      </c>
      <c r="CH50" s="338"/>
      <c r="CI50" s="33">
        <f t="shared" si="44"/>
        <v>0</v>
      </c>
      <c r="CJ50" s="338"/>
      <c r="CK50" s="33">
        <f t="shared" si="45"/>
        <v>0</v>
      </c>
      <c r="CL50" s="338"/>
      <c r="CM50" s="33">
        <f t="shared" si="46"/>
        <v>0</v>
      </c>
      <c r="CN50" s="338"/>
      <c r="CO50" s="33">
        <f t="shared" si="47"/>
        <v>0</v>
      </c>
      <c r="CP50" s="338"/>
      <c r="CQ50" s="33">
        <f t="shared" si="48"/>
        <v>0</v>
      </c>
      <c r="CR50" s="338"/>
      <c r="CS50" s="33">
        <f t="shared" si="49"/>
        <v>0</v>
      </c>
      <c r="CT50" s="338"/>
      <c r="CU50" s="33">
        <f t="shared" si="50"/>
        <v>0</v>
      </c>
      <c r="CV50" s="338"/>
      <c r="CW50" s="33">
        <f t="shared" si="51"/>
        <v>0</v>
      </c>
      <c r="CX50" s="338"/>
      <c r="CY50" s="33">
        <f t="shared" si="52"/>
        <v>0</v>
      </c>
      <c r="CZ50" s="42">
        <f t="shared" si="53"/>
        <v>0</v>
      </c>
      <c r="DA50" s="27">
        <f t="shared" si="54"/>
        <v>0</v>
      </c>
    </row>
    <row r="51" spans="1:105" ht="12" customHeight="1" x14ac:dyDescent="0.2">
      <c r="A51" s="450">
        <f t="shared" ref="A51" si="57">A20</f>
        <v>0</v>
      </c>
      <c r="B51" s="450">
        <f t="shared" si="2"/>
        <v>0</v>
      </c>
      <c r="C51" s="166">
        <f>L20</f>
        <v>0</v>
      </c>
      <c r="D51" s="339"/>
      <c r="E51" s="33">
        <f t="shared" si="3"/>
        <v>0</v>
      </c>
      <c r="F51" s="339"/>
      <c r="G51" s="33">
        <f t="shared" si="4"/>
        <v>0</v>
      </c>
      <c r="H51" s="339"/>
      <c r="I51" s="33">
        <f t="shared" si="5"/>
        <v>0</v>
      </c>
      <c r="J51" s="339"/>
      <c r="K51" s="33">
        <f t="shared" si="6"/>
        <v>0</v>
      </c>
      <c r="L51" s="339"/>
      <c r="M51" s="33">
        <f t="shared" si="7"/>
        <v>0</v>
      </c>
      <c r="N51" s="339"/>
      <c r="O51" s="33">
        <f t="shared" si="8"/>
        <v>0</v>
      </c>
      <c r="P51" s="339"/>
      <c r="Q51" s="33">
        <f t="shared" si="9"/>
        <v>0</v>
      </c>
      <c r="R51" s="339"/>
      <c r="S51" s="33">
        <f t="shared" si="10"/>
        <v>0</v>
      </c>
      <c r="T51" s="339"/>
      <c r="U51" s="33">
        <f t="shared" si="11"/>
        <v>0</v>
      </c>
      <c r="V51" s="339"/>
      <c r="W51" s="33">
        <f t="shared" si="12"/>
        <v>0</v>
      </c>
      <c r="X51" s="339"/>
      <c r="Y51" s="33">
        <f t="shared" si="13"/>
        <v>0</v>
      </c>
      <c r="Z51" s="339"/>
      <c r="AA51" s="33">
        <f t="shared" si="14"/>
        <v>0</v>
      </c>
      <c r="AB51" s="339"/>
      <c r="AC51" s="33">
        <f t="shared" si="15"/>
        <v>0</v>
      </c>
      <c r="AD51" s="339"/>
      <c r="AE51" s="33">
        <f t="shared" si="16"/>
        <v>0</v>
      </c>
      <c r="AF51" s="339"/>
      <c r="AG51" s="33">
        <f t="shared" si="17"/>
        <v>0</v>
      </c>
      <c r="AH51" s="339"/>
      <c r="AI51" s="33">
        <f t="shared" si="18"/>
        <v>0</v>
      </c>
      <c r="AJ51" s="339"/>
      <c r="AK51" s="33">
        <f t="shared" si="19"/>
        <v>0</v>
      </c>
      <c r="AL51" s="339"/>
      <c r="AM51" s="33">
        <f t="shared" si="20"/>
        <v>0</v>
      </c>
      <c r="AN51" s="339"/>
      <c r="AO51" s="33">
        <f t="shared" si="21"/>
        <v>0</v>
      </c>
      <c r="AP51" s="339"/>
      <c r="AQ51" s="33">
        <f t="shared" si="22"/>
        <v>0</v>
      </c>
      <c r="AR51" s="339"/>
      <c r="AS51" s="33">
        <f t="shared" si="23"/>
        <v>0</v>
      </c>
      <c r="AT51" s="339"/>
      <c r="AU51" s="33">
        <f t="shared" si="24"/>
        <v>0</v>
      </c>
      <c r="AV51" s="339"/>
      <c r="AW51" s="33">
        <f t="shared" si="25"/>
        <v>0</v>
      </c>
      <c r="AX51" s="339"/>
      <c r="AY51" s="33">
        <f t="shared" si="26"/>
        <v>0</v>
      </c>
      <c r="AZ51" s="339"/>
      <c r="BA51" s="33">
        <f t="shared" si="27"/>
        <v>0</v>
      </c>
      <c r="BB51" s="339"/>
      <c r="BC51" s="33">
        <f t="shared" si="28"/>
        <v>0</v>
      </c>
      <c r="BD51" s="339"/>
      <c r="BE51" s="33">
        <f t="shared" si="29"/>
        <v>0</v>
      </c>
      <c r="BF51" s="339"/>
      <c r="BG51" s="33">
        <f t="shared" si="30"/>
        <v>0</v>
      </c>
      <c r="BH51" s="339"/>
      <c r="BI51" s="33">
        <f t="shared" si="31"/>
        <v>0</v>
      </c>
      <c r="BJ51" s="339"/>
      <c r="BK51" s="33">
        <f t="shared" si="32"/>
        <v>0</v>
      </c>
      <c r="BL51" s="339"/>
      <c r="BM51" s="33">
        <f t="shared" si="33"/>
        <v>0</v>
      </c>
      <c r="BN51" s="339"/>
      <c r="BO51" s="33">
        <f t="shared" si="34"/>
        <v>0</v>
      </c>
      <c r="BP51" s="339"/>
      <c r="BQ51" s="33">
        <f t="shared" si="35"/>
        <v>0</v>
      </c>
      <c r="BR51" s="339"/>
      <c r="BS51" s="33">
        <f t="shared" si="36"/>
        <v>0</v>
      </c>
      <c r="BT51" s="339"/>
      <c r="BU51" s="33">
        <f t="shared" si="37"/>
        <v>0</v>
      </c>
      <c r="BV51" s="339"/>
      <c r="BW51" s="33">
        <f t="shared" si="38"/>
        <v>0</v>
      </c>
      <c r="BX51" s="339"/>
      <c r="BY51" s="33">
        <f t="shared" si="39"/>
        <v>0</v>
      </c>
      <c r="BZ51" s="339"/>
      <c r="CA51" s="33">
        <f t="shared" si="40"/>
        <v>0</v>
      </c>
      <c r="CB51" s="339"/>
      <c r="CC51" s="33">
        <f t="shared" si="41"/>
        <v>0</v>
      </c>
      <c r="CD51" s="339"/>
      <c r="CE51" s="33">
        <f t="shared" si="42"/>
        <v>0</v>
      </c>
      <c r="CF51" s="339"/>
      <c r="CG51" s="33">
        <f t="shared" si="43"/>
        <v>0</v>
      </c>
      <c r="CH51" s="339"/>
      <c r="CI51" s="33">
        <f t="shared" si="44"/>
        <v>0</v>
      </c>
      <c r="CJ51" s="339"/>
      <c r="CK51" s="33">
        <f t="shared" si="45"/>
        <v>0</v>
      </c>
      <c r="CL51" s="339"/>
      <c r="CM51" s="33">
        <f t="shared" si="46"/>
        <v>0</v>
      </c>
      <c r="CN51" s="339"/>
      <c r="CO51" s="33">
        <f t="shared" si="47"/>
        <v>0</v>
      </c>
      <c r="CP51" s="339"/>
      <c r="CQ51" s="33">
        <f t="shared" si="48"/>
        <v>0</v>
      </c>
      <c r="CR51" s="339"/>
      <c r="CS51" s="33">
        <f t="shared" si="49"/>
        <v>0</v>
      </c>
      <c r="CT51" s="339"/>
      <c r="CU51" s="33">
        <f t="shared" si="50"/>
        <v>0</v>
      </c>
      <c r="CV51" s="339"/>
      <c r="CW51" s="33">
        <f t="shared" si="51"/>
        <v>0</v>
      </c>
      <c r="CX51" s="339"/>
      <c r="CY51" s="33">
        <f t="shared" si="52"/>
        <v>0</v>
      </c>
      <c r="CZ51" s="42">
        <f t="shared" si="53"/>
        <v>0</v>
      </c>
      <c r="DA51" s="27">
        <f t="shared" si="54"/>
        <v>0</v>
      </c>
    </row>
    <row r="52" spans="1:105" ht="12" customHeight="1" x14ac:dyDescent="0.2">
      <c r="A52" s="450">
        <f t="shared" ref="A52" si="58">A21</f>
        <v>0</v>
      </c>
      <c r="B52" s="450">
        <f t="shared" ref="B52" si="59">B21</f>
        <v>0</v>
      </c>
      <c r="C52" s="166">
        <f t="shared" ref="C52:C59" si="60">L29</f>
        <v>0</v>
      </c>
      <c r="D52" s="339"/>
      <c r="E52" s="33">
        <f t="shared" si="3"/>
        <v>0</v>
      </c>
      <c r="F52" s="339"/>
      <c r="G52" s="33">
        <f t="shared" si="4"/>
        <v>0</v>
      </c>
      <c r="H52" s="339"/>
      <c r="I52" s="33">
        <f t="shared" si="5"/>
        <v>0</v>
      </c>
      <c r="J52" s="339"/>
      <c r="K52" s="33">
        <f t="shared" si="6"/>
        <v>0</v>
      </c>
      <c r="L52" s="339"/>
      <c r="M52" s="33">
        <f t="shared" si="7"/>
        <v>0</v>
      </c>
      <c r="N52" s="339"/>
      <c r="O52" s="33">
        <f t="shared" si="8"/>
        <v>0</v>
      </c>
      <c r="P52" s="339"/>
      <c r="Q52" s="33">
        <f t="shared" si="9"/>
        <v>0</v>
      </c>
      <c r="R52" s="339"/>
      <c r="S52" s="33">
        <f t="shared" si="10"/>
        <v>0</v>
      </c>
      <c r="T52" s="339"/>
      <c r="U52" s="33">
        <f t="shared" si="11"/>
        <v>0</v>
      </c>
      <c r="V52" s="339"/>
      <c r="W52" s="33">
        <f t="shared" si="12"/>
        <v>0</v>
      </c>
      <c r="X52" s="339"/>
      <c r="Y52" s="33">
        <f t="shared" si="13"/>
        <v>0</v>
      </c>
      <c r="Z52" s="339"/>
      <c r="AA52" s="33">
        <f t="shared" si="14"/>
        <v>0</v>
      </c>
      <c r="AB52" s="339"/>
      <c r="AC52" s="33">
        <f t="shared" si="15"/>
        <v>0</v>
      </c>
      <c r="AD52" s="339"/>
      <c r="AE52" s="33">
        <f t="shared" si="16"/>
        <v>0</v>
      </c>
      <c r="AF52" s="339"/>
      <c r="AG52" s="33">
        <f t="shared" si="17"/>
        <v>0</v>
      </c>
      <c r="AH52" s="339"/>
      <c r="AI52" s="33">
        <f t="shared" si="18"/>
        <v>0</v>
      </c>
      <c r="AJ52" s="339"/>
      <c r="AK52" s="33">
        <f t="shared" si="19"/>
        <v>0</v>
      </c>
      <c r="AL52" s="339"/>
      <c r="AM52" s="33">
        <f t="shared" si="20"/>
        <v>0</v>
      </c>
      <c r="AN52" s="339"/>
      <c r="AO52" s="33">
        <f t="shared" si="21"/>
        <v>0</v>
      </c>
      <c r="AP52" s="339"/>
      <c r="AQ52" s="33">
        <f t="shared" si="22"/>
        <v>0</v>
      </c>
      <c r="AR52" s="339"/>
      <c r="AS52" s="33">
        <f t="shared" si="23"/>
        <v>0</v>
      </c>
      <c r="AT52" s="339"/>
      <c r="AU52" s="33">
        <f t="shared" si="24"/>
        <v>0</v>
      </c>
      <c r="AV52" s="339"/>
      <c r="AW52" s="33">
        <f t="shared" si="25"/>
        <v>0</v>
      </c>
      <c r="AX52" s="339"/>
      <c r="AY52" s="33">
        <f t="shared" si="26"/>
        <v>0</v>
      </c>
      <c r="AZ52" s="339"/>
      <c r="BA52" s="33">
        <f t="shared" si="27"/>
        <v>0</v>
      </c>
      <c r="BB52" s="339"/>
      <c r="BC52" s="33">
        <f t="shared" si="28"/>
        <v>0</v>
      </c>
      <c r="BD52" s="339"/>
      <c r="BE52" s="33">
        <f t="shared" si="29"/>
        <v>0</v>
      </c>
      <c r="BF52" s="339"/>
      <c r="BG52" s="33">
        <f t="shared" si="30"/>
        <v>0</v>
      </c>
      <c r="BH52" s="339"/>
      <c r="BI52" s="33">
        <f t="shared" si="31"/>
        <v>0</v>
      </c>
      <c r="BJ52" s="339"/>
      <c r="BK52" s="33">
        <f t="shared" si="32"/>
        <v>0</v>
      </c>
      <c r="BL52" s="339"/>
      <c r="BM52" s="33">
        <f t="shared" si="33"/>
        <v>0</v>
      </c>
      <c r="BN52" s="339"/>
      <c r="BO52" s="33">
        <f t="shared" si="34"/>
        <v>0</v>
      </c>
      <c r="BP52" s="339"/>
      <c r="BQ52" s="33">
        <f t="shared" si="35"/>
        <v>0</v>
      </c>
      <c r="BR52" s="339"/>
      <c r="BS52" s="33">
        <f t="shared" si="36"/>
        <v>0</v>
      </c>
      <c r="BT52" s="339"/>
      <c r="BU52" s="33">
        <f t="shared" si="37"/>
        <v>0</v>
      </c>
      <c r="BV52" s="339"/>
      <c r="BW52" s="33">
        <f t="shared" si="38"/>
        <v>0</v>
      </c>
      <c r="BX52" s="339"/>
      <c r="BY52" s="33">
        <f t="shared" si="39"/>
        <v>0</v>
      </c>
      <c r="BZ52" s="339"/>
      <c r="CA52" s="33">
        <f t="shared" si="40"/>
        <v>0</v>
      </c>
      <c r="CB52" s="339"/>
      <c r="CC52" s="33">
        <f t="shared" si="41"/>
        <v>0</v>
      </c>
      <c r="CD52" s="339"/>
      <c r="CE52" s="33">
        <f t="shared" si="42"/>
        <v>0</v>
      </c>
      <c r="CF52" s="339"/>
      <c r="CG52" s="33">
        <f t="shared" si="43"/>
        <v>0</v>
      </c>
      <c r="CH52" s="339"/>
      <c r="CI52" s="33">
        <f t="shared" si="44"/>
        <v>0</v>
      </c>
      <c r="CJ52" s="339"/>
      <c r="CK52" s="33">
        <f t="shared" si="45"/>
        <v>0</v>
      </c>
      <c r="CL52" s="339"/>
      <c r="CM52" s="33">
        <f t="shared" si="46"/>
        <v>0</v>
      </c>
      <c r="CN52" s="339"/>
      <c r="CO52" s="33">
        <f t="shared" si="47"/>
        <v>0</v>
      </c>
      <c r="CP52" s="339"/>
      <c r="CQ52" s="33">
        <f t="shared" si="48"/>
        <v>0</v>
      </c>
      <c r="CR52" s="339"/>
      <c r="CS52" s="33">
        <f t="shared" si="49"/>
        <v>0</v>
      </c>
      <c r="CT52" s="339"/>
      <c r="CU52" s="33">
        <f t="shared" si="50"/>
        <v>0</v>
      </c>
      <c r="CV52" s="339"/>
      <c r="CW52" s="33">
        <f t="shared" si="51"/>
        <v>0</v>
      </c>
      <c r="CX52" s="339"/>
      <c r="CY52" s="33">
        <f t="shared" si="52"/>
        <v>0</v>
      </c>
      <c r="CZ52" s="42">
        <f t="shared" si="53"/>
        <v>0</v>
      </c>
      <c r="DA52" s="27">
        <f t="shared" si="54"/>
        <v>0</v>
      </c>
    </row>
    <row r="53" spans="1:105" ht="12" customHeight="1" x14ac:dyDescent="0.2">
      <c r="A53" s="450">
        <f t="shared" ref="A53:B59" si="61">A30</f>
        <v>0</v>
      </c>
      <c r="B53" s="450">
        <f t="shared" ref="B53" si="62">B22</f>
        <v>0</v>
      </c>
      <c r="C53" s="166">
        <f t="shared" si="60"/>
        <v>0</v>
      </c>
      <c r="D53" s="339"/>
      <c r="E53" s="33">
        <f t="shared" si="3"/>
        <v>0</v>
      </c>
      <c r="F53" s="339"/>
      <c r="G53" s="33">
        <f t="shared" si="4"/>
        <v>0</v>
      </c>
      <c r="H53" s="339"/>
      <c r="I53" s="33">
        <f t="shared" si="5"/>
        <v>0</v>
      </c>
      <c r="J53" s="339"/>
      <c r="K53" s="33">
        <f t="shared" si="6"/>
        <v>0</v>
      </c>
      <c r="L53" s="339"/>
      <c r="M53" s="33">
        <f t="shared" si="7"/>
        <v>0</v>
      </c>
      <c r="N53" s="339"/>
      <c r="O53" s="33">
        <f t="shared" si="8"/>
        <v>0</v>
      </c>
      <c r="P53" s="339"/>
      <c r="Q53" s="33">
        <f t="shared" si="9"/>
        <v>0</v>
      </c>
      <c r="R53" s="339"/>
      <c r="S53" s="33">
        <f t="shared" si="10"/>
        <v>0</v>
      </c>
      <c r="T53" s="339"/>
      <c r="U53" s="33">
        <f t="shared" si="11"/>
        <v>0</v>
      </c>
      <c r="V53" s="339"/>
      <c r="W53" s="33">
        <f t="shared" si="12"/>
        <v>0</v>
      </c>
      <c r="X53" s="339"/>
      <c r="Y53" s="33">
        <f t="shared" si="13"/>
        <v>0</v>
      </c>
      <c r="Z53" s="339"/>
      <c r="AA53" s="33">
        <f t="shared" si="14"/>
        <v>0</v>
      </c>
      <c r="AB53" s="339"/>
      <c r="AC53" s="33">
        <f t="shared" si="15"/>
        <v>0</v>
      </c>
      <c r="AD53" s="339"/>
      <c r="AE53" s="33">
        <f t="shared" si="16"/>
        <v>0</v>
      </c>
      <c r="AF53" s="339"/>
      <c r="AG53" s="33">
        <f t="shared" si="17"/>
        <v>0</v>
      </c>
      <c r="AH53" s="339"/>
      <c r="AI53" s="33">
        <f t="shared" si="18"/>
        <v>0</v>
      </c>
      <c r="AJ53" s="339"/>
      <c r="AK53" s="33">
        <f t="shared" si="19"/>
        <v>0</v>
      </c>
      <c r="AL53" s="339"/>
      <c r="AM53" s="33">
        <f t="shared" si="20"/>
        <v>0</v>
      </c>
      <c r="AN53" s="339"/>
      <c r="AO53" s="33">
        <f t="shared" si="21"/>
        <v>0</v>
      </c>
      <c r="AP53" s="339"/>
      <c r="AQ53" s="33">
        <f t="shared" si="22"/>
        <v>0</v>
      </c>
      <c r="AR53" s="339"/>
      <c r="AS53" s="33">
        <f t="shared" si="23"/>
        <v>0</v>
      </c>
      <c r="AT53" s="339"/>
      <c r="AU53" s="33">
        <f t="shared" si="24"/>
        <v>0</v>
      </c>
      <c r="AV53" s="339"/>
      <c r="AW53" s="33">
        <f t="shared" si="25"/>
        <v>0</v>
      </c>
      <c r="AX53" s="339"/>
      <c r="AY53" s="33">
        <f t="shared" si="26"/>
        <v>0</v>
      </c>
      <c r="AZ53" s="339"/>
      <c r="BA53" s="33">
        <f t="shared" si="27"/>
        <v>0</v>
      </c>
      <c r="BB53" s="339"/>
      <c r="BC53" s="33">
        <f t="shared" si="28"/>
        <v>0</v>
      </c>
      <c r="BD53" s="339"/>
      <c r="BE53" s="33">
        <f t="shared" si="29"/>
        <v>0</v>
      </c>
      <c r="BF53" s="339"/>
      <c r="BG53" s="33">
        <f t="shared" si="30"/>
        <v>0</v>
      </c>
      <c r="BH53" s="339"/>
      <c r="BI53" s="33">
        <f t="shared" si="31"/>
        <v>0</v>
      </c>
      <c r="BJ53" s="339"/>
      <c r="BK53" s="33">
        <f t="shared" si="32"/>
        <v>0</v>
      </c>
      <c r="BL53" s="339"/>
      <c r="BM53" s="33">
        <f t="shared" si="33"/>
        <v>0</v>
      </c>
      <c r="BN53" s="339"/>
      <c r="BO53" s="33">
        <f t="shared" si="34"/>
        <v>0</v>
      </c>
      <c r="BP53" s="339"/>
      <c r="BQ53" s="33">
        <f t="shared" si="35"/>
        <v>0</v>
      </c>
      <c r="BR53" s="339"/>
      <c r="BS53" s="33">
        <f t="shared" si="36"/>
        <v>0</v>
      </c>
      <c r="BT53" s="339"/>
      <c r="BU53" s="33">
        <f t="shared" si="37"/>
        <v>0</v>
      </c>
      <c r="BV53" s="339"/>
      <c r="BW53" s="33">
        <f t="shared" si="38"/>
        <v>0</v>
      </c>
      <c r="BX53" s="339"/>
      <c r="BY53" s="33">
        <f t="shared" si="39"/>
        <v>0</v>
      </c>
      <c r="BZ53" s="339"/>
      <c r="CA53" s="33">
        <f t="shared" si="40"/>
        <v>0</v>
      </c>
      <c r="CB53" s="339"/>
      <c r="CC53" s="33">
        <f t="shared" si="41"/>
        <v>0</v>
      </c>
      <c r="CD53" s="339"/>
      <c r="CE53" s="33">
        <f t="shared" si="42"/>
        <v>0</v>
      </c>
      <c r="CF53" s="339"/>
      <c r="CG53" s="33">
        <f t="shared" si="43"/>
        <v>0</v>
      </c>
      <c r="CH53" s="339"/>
      <c r="CI53" s="33">
        <f t="shared" si="44"/>
        <v>0</v>
      </c>
      <c r="CJ53" s="339"/>
      <c r="CK53" s="33">
        <f t="shared" si="45"/>
        <v>0</v>
      </c>
      <c r="CL53" s="339"/>
      <c r="CM53" s="33">
        <f t="shared" si="46"/>
        <v>0</v>
      </c>
      <c r="CN53" s="339"/>
      <c r="CO53" s="33">
        <f t="shared" si="47"/>
        <v>0</v>
      </c>
      <c r="CP53" s="339"/>
      <c r="CQ53" s="33">
        <f t="shared" si="48"/>
        <v>0</v>
      </c>
      <c r="CR53" s="339"/>
      <c r="CS53" s="33">
        <f t="shared" si="49"/>
        <v>0</v>
      </c>
      <c r="CT53" s="339"/>
      <c r="CU53" s="33">
        <f t="shared" si="50"/>
        <v>0</v>
      </c>
      <c r="CV53" s="339"/>
      <c r="CW53" s="33">
        <f t="shared" si="51"/>
        <v>0</v>
      </c>
      <c r="CX53" s="339"/>
      <c r="CY53" s="33">
        <f t="shared" si="52"/>
        <v>0</v>
      </c>
      <c r="CZ53" s="42">
        <f t="shared" si="53"/>
        <v>0</v>
      </c>
      <c r="DA53" s="27">
        <f t="shared" si="54"/>
        <v>0</v>
      </c>
    </row>
    <row r="54" spans="1:105" ht="12" customHeight="1" x14ac:dyDescent="0.2">
      <c r="A54" s="450">
        <f t="shared" si="61"/>
        <v>0</v>
      </c>
      <c r="B54" s="450">
        <f t="shared" ref="B54" si="63">B23</f>
        <v>0</v>
      </c>
      <c r="C54" s="166">
        <f t="shared" si="60"/>
        <v>0</v>
      </c>
      <c r="D54" s="339"/>
      <c r="E54" s="33">
        <f t="shared" si="3"/>
        <v>0</v>
      </c>
      <c r="F54" s="339"/>
      <c r="G54" s="33">
        <f t="shared" si="4"/>
        <v>0</v>
      </c>
      <c r="H54" s="339"/>
      <c r="I54" s="33">
        <f t="shared" si="5"/>
        <v>0</v>
      </c>
      <c r="J54" s="339"/>
      <c r="K54" s="33">
        <f t="shared" si="6"/>
        <v>0</v>
      </c>
      <c r="L54" s="339"/>
      <c r="M54" s="33">
        <f t="shared" si="7"/>
        <v>0</v>
      </c>
      <c r="N54" s="339"/>
      <c r="O54" s="33">
        <f t="shared" si="8"/>
        <v>0</v>
      </c>
      <c r="P54" s="339"/>
      <c r="Q54" s="33">
        <f t="shared" si="9"/>
        <v>0</v>
      </c>
      <c r="R54" s="339"/>
      <c r="S54" s="33">
        <f t="shared" si="10"/>
        <v>0</v>
      </c>
      <c r="T54" s="339"/>
      <c r="U54" s="33">
        <f t="shared" si="11"/>
        <v>0</v>
      </c>
      <c r="V54" s="339"/>
      <c r="W54" s="33">
        <f t="shared" si="12"/>
        <v>0</v>
      </c>
      <c r="X54" s="339"/>
      <c r="Y54" s="33">
        <f t="shared" si="13"/>
        <v>0</v>
      </c>
      <c r="Z54" s="339"/>
      <c r="AA54" s="33">
        <f t="shared" si="14"/>
        <v>0</v>
      </c>
      <c r="AB54" s="339"/>
      <c r="AC54" s="33">
        <f t="shared" si="15"/>
        <v>0</v>
      </c>
      <c r="AD54" s="339"/>
      <c r="AE54" s="33">
        <f t="shared" si="16"/>
        <v>0</v>
      </c>
      <c r="AF54" s="339"/>
      <c r="AG54" s="33">
        <f t="shared" si="17"/>
        <v>0</v>
      </c>
      <c r="AH54" s="339"/>
      <c r="AI54" s="33">
        <f t="shared" si="18"/>
        <v>0</v>
      </c>
      <c r="AJ54" s="339"/>
      <c r="AK54" s="33">
        <f t="shared" si="19"/>
        <v>0</v>
      </c>
      <c r="AL54" s="339"/>
      <c r="AM54" s="33">
        <f t="shared" si="20"/>
        <v>0</v>
      </c>
      <c r="AN54" s="339"/>
      <c r="AO54" s="33">
        <f t="shared" si="21"/>
        <v>0</v>
      </c>
      <c r="AP54" s="339"/>
      <c r="AQ54" s="33">
        <f t="shared" si="22"/>
        <v>0</v>
      </c>
      <c r="AR54" s="339"/>
      <c r="AS54" s="33">
        <f t="shared" si="23"/>
        <v>0</v>
      </c>
      <c r="AT54" s="339"/>
      <c r="AU54" s="33">
        <f t="shared" si="24"/>
        <v>0</v>
      </c>
      <c r="AV54" s="339"/>
      <c r="AW54" s="33">
        <f t="shared" si="25"/>
        <v>0</v>
      </c>
      <c r="AX54" s="339"/>
      <c r="AY54" s="33">
        <f t="shared" si="26"/>
        <v>0</v>
      </c>
      <c r="AZ54" s="339"/>
      <c r="BA54" s="33">
        <f t="shared" si="27"/>
        <v>0</v>
      </c>
      <c r="BB54" s="339"/>
      <c r="BC54" s="33">
        <f t="shared" si="28"/>
        <v>0</v>
      </c>
      <c r="BD54" s="339"/>
      <c r="BE54" s="33">
        <f t="shared" si="29"/>
        <v>0</v>
      </c>
      <c r="BF54" s="339"/>
      <c r="BG54" s="33">
        <f t="shared" si="30"/>
        <v>0</v>
      </c>
      <c r="BH54" s="339"/>
      <c r="BI54" s="33">
        <f t="shared" si="31"/>
        <v>0</v>
      </c>
      <c r="BJ54" s="339"/>
      <c r="BK54" s="33">
        <f t="shared" si="32"/>
        <v>0</v>
      </c>
      <c r="BL54" s="339"/>
      <c r="BM54" s="33">
        <f t="shared" si="33"/>
        <v>0</v>
      </c>
      <c r="BN54" s="339"/>
      <c r="BO54" s="33">
        <f t="shared" si="34"/>
        <v>0</v>
      </c>
      <c r="BP54" s="339"/>
      <c r="BQ54" s="33">
        <f t="shared" si="35"/>
        <v>0</v>
      </c>
      <c r="BR54" s="339"/>
      <c r="BS54" s="33">
        <f t="shared" si="36"/>
        <v>0</v>
      </c>
      <c r="BT54" s="339"/>
      <c r="BU54" s="33">
        <f t="shared" si="37"/>
        <v>0</v>
      </c>
      <c r="BV54" s="339"/>
      <c r="BW54" s="33">
        <f t="shared" si="38"/>
        <v>0</v>
      </c>
      <c r="BX54" s="339"/>
      <c r="BY54" s="33">
        <f t="shared" si="39"/>
        <v>0</v>
      </c>
      <c r="BZ54" s="339"/>
      <c r="CA54" s="33">
        <f t="shared" si="40"/>
        <v>0</v>
      </c>
      <c r="CB54" s="339"/>
      <c r="CC54" s="33">
        <f t="shared" si="41"/>
        <v>0</v>
      </c>
      <c r="CD54" s="339"/>
      <c r="CE54" s="33">
        <f t="shared" si="42"/>
        <v>0</v>
      </c>
      <c r="CF54" s="339"/>
      <c r="CG54" s="33">
        <f t="shared" si="43"/>
        <v>0</v>
      </c>
      <c r="CH54" s="339"/>
      <c r="CI54" s="33">
        <f t="shared" si="44"/>
        <v>0</v>
      </c>
      <c r="CJ54" s="339"/>
      <c r="CK54" s="33">
        <f t="shared" si="45"/>
        <v>0</v>
      </c>
      <c r="CL54" s="339"/>
      <c r="CM54" s="33">
        <f t="shared" si="46"/>
        <v>0</v>
      </c>
      <c r="CN54" s="339"/>
      <c r="CO54" s="33">
        <f t="shared" si="47"/>
        <v>0</v>
      </c>
      <c r="CP54" s="339"/>
      <c r="CQ54" s="33">
        <f t="shared" si="48"/>
        <v>0</v>
      </c>
      <c r="CR54" s="339"/>
      <c r="CS54" s="33">
        <f t="shared" si="49"/>
        <v>0</v>
      </c>
      <c r="CT54" s="339"/>
      <c r="CU54" s="33">
        <f t="shared" si="50"/>
        <v>0</v>
      </c>
      <c r="CV54" s="339"/>
      <c r="CW54" s="33">
        <f t="shared" si="51"/>
        <v>0</v>
      </c>
      <c r="CX54" s="339"/>
      <c r="CY54" s="33">
        <f t="shared" si="52"/>
        <v>0</v>
      </c>
      <c r="CZ54" s="42">
        <f t="shared" si="53"/>
        <v>0</v>
      </c>
      <c r="DA54" s="27">
        <f t="shared" si="54"/>
        <v>0</v>
      </c>
    </row>
    <row r="55" spans="1:105" ht="12" customHeight="1" x14ac:dyDescent="0.2">
      <c r="A55" s="450">
        <f t="shared" si="61"/>
        <v>0</v>
      </c>
      <c r="B55" s="450">
        <f t="shared" ref="B55" si="64">B24</f>
        <v>0</v>
      </c>
      <c r="C55" s="166">
        <f t="shared" si="60"/>
        <v>0</v>
      </c>
      <c r="D55" s="339"/>
      <c r="E55" s="33">
        <f t="shared" si="3"/>
        <v>0</v>
      </c>
      <c r="F55" s="339"/>
      <c r="G55" s="33">
        <f t="shared" si="4"/>
        <v>0</v>
      </c>
      <c r="H55" s="339"/>
      <c r="I55" s="33">
        <f t="shared" si="5"/>
        <v>0</v>
      </c>
      <c r="J55" s="339"/>
      <c r="K55" s="33">
        <f t="shared" si="6"/>
        <v>0</v>
      </c>
      <c r="L55" s="339"/>
      <c r="M55" s="33">
        <f t="shared" si="7"/>
        <v>0</v>
      </c>
      <c r="N55" s="339"/>
      <c r="O55" s="33">
        <f t="shared" si="8"/>
        <v>0</v>
      </c>
      <c r="P55" s="339"/>
      <c r="Q55" s="33">
        <f t="shared" si="9"/>
        <v>0</v>
      </c>
      <c r="R55" s="339"/>
      <c r="S55" s="33">
        <f t="shared" si="10"/>
        <v>0</v>
      </c>
      <c r="T55" s="339"/>
      <c r="U55" s="33">
        <f t="shared" si="11"/>
        <v>0</v>
      </c>
      <c r="V55" s="339"/>
      <c r="W55" s="33">
        <f t="shared" si="12"/>
        <v>0</v>
      </c>
      <c r="X55" s="339"/>
      <c r="Y55" s="33">
        <f t="shared" si="13"/>
        <v>0</v>
      </c>
      <c r="Z55" s="339"/>
      <c r="AA55" s="33">
        <f t="shared" si="14"/>
        <v>0</v>
      </c>
      <c r="AB55" s="339"/>
      <c r="AC55" s="33">
        <f t="shared" si="15"/>
        <v>0</v>
      </c>
      <c r="AD55" s="339"/>
      <c r="AE55" s="33">
        <f t="shared" si="16"/>
        <v>0</v>
      </c>
      <c r="AF55" s="339"/>
      <c r="AG55" s="33">
        <f t="shared" si="17"/>
        <v>0</v>
      </c>
      <c r="AH55" s="339"/>
      <c r="AI55" s="33">
        <f t="shared" si="18"/>
        <v>0</v>
      </c>
      <c r="AJ55" s="339"/>
      <c r="AK55" s="33">
        <f t="shared" si="19"/>
        <v>0</v>
      </c>
      <c r="AL55" s="339"/>
      <c r="AM55" s="33">
        <f t="shared" si="20"/>
        <v>0</v>
      </c>
      <c r="AN55" s="339"/>
      <c r="AO55" s="33">
        <f t="shared" si="21"/>
        <v>0</v>
      </c>
      <c r="AP55" s="339"/>
      <c r="AQ55" s="33">
        <f t="shared" si="22"/>
        <v>0</v>
      </c>
      <c r="AR55" s="339"/>
      <c r="AS55" s="33">
        <f t="shared" si="23"/>
        <v>0</v>
      </c>
      <c r="AT55" s="339"/>
      <c r="AU55" s="33">
        <f t="shared" si="24"/>
        <v>0</v>
      </c>
      <c r="AV55" s="339"/>
      <c r="AW55" s="33">
        <f t="shared" si="25"/>
        <v>0</v>
      </c>
      <c r="AX55" s="339"/>
      <c r="AY55" s="33">
        <f t="shared" si="26"/>
        <v>0</v>
      </c>
      <c r="AZ55" s="339"/>
      <c r="BA55" s="33">
        <f t="shared" si="27"/>
        <v>0</v>
      </c>
      <c r="BB55" s="339"/>
      <c r="BC55" s="33">
        <f t="shared" si="28"/>
        <v>0</v>
      </c>
      <c r="BD55" s="339"/>
      <c r="BE55" s="33">
        <f t="shared" si="29"/>
        <v>0</v>
      </c>
      <c r="BF55" s="339"/>
      <c r="BG55" s="33">
        <f t="shared" si="30"/>
        <v>0</v>
      </c>
      <c r="BH55" s="339"/>
      <c r="BI55" s="33">
        <f t="shared" si="31"/>
        <v>0</v>
      </c>
      <c r="BJ55" s="339"/>
      <c r="BK55" s="33">
        <f t="shared" si="32"/>
        <v>0</v>
      </c>
      <c r="BL55" s="339"/>
      <c r="BM55" s="33">
        <f t="shared" si="33"/>
        <v>0</v>
      </c>
      <c r="BN55" s="339"/>
      <c r="BO55" s="33">
        <f t="shared" si="34"/>
        <v>0</v>
      </c>
      <c r="BP55" s="339"/>
      <c r="BQ55" s="33">
        <f t="shared" si="35"/>
        <v>0</v>
      </c>
      <c r="BR55" s="339"/>
      <c r="BS55" s="33">
        <f t="shared" si="36"/>
        <v>0</v>
      </c>
      <c r="BT55" s="339"/>
      <c r="BU55" s="33">
        <f t="shared" si="37"/>
        <v>0</v>
      </c>
      <c r="BV55" s="339"/>
      <c r="BW55" s="33">
        <f t="shared" si="38"/>
        <v>0</v>
      </c>
      <c r="BX55" s="339"/>
      <c r="BY55" s="33">
        <f t="shared" si="39"/>
        <v>0</v>
      </c>
      <c r="BZ55" s="339"/>
      <c r="CA55" s="33">
        <f t="shared" si="40"/>
        <v>0</v>
      </c>
      <c r="CB55" s="339"/>
      <c r="CC55" s="33">
        <f t="shared" si="41"/>
        <v>0</v>
      </c>
      <c r="CD55" s="339"/>
      <c r="CE55" s="33">
        <f t="shared" si="42"/>
        <v>0</v>
      </c>
      <c r="CF55" s="339"/>
      <c r="CG55" s="33">
        <f t="shared" si="43"/>
        <v>0</v>
      </c>
      <c r="CH55" s="339"/>
      <c r="CI55" s="33">
        <f t="shared" si="44"/>
        <v>0</v>
      </c>
      <c r="CJ55" s="339"/>
      <c r="CK55" s="33">
        <f t="shared" si="45"/>
        <v>0</v>
      </c>
      <c r="CL55" s="339"/>
      <c r="CM55" s="33">
        <f t="shared" si="46"/>
        <v>0</v>
      </c>
      <c r="CN55" s="339"/>
      <c r="CO55" s="33">
        <f t="shared" si="47"/>
        <v>0</v>
      </c>
      <c r="CP55" s="339"/>
      <c r="CQ55" s="33">
        <f t="shared" si="48"/>
        <v>0</v>
      </c>
      <c r="CR55" s="339"/>
      <c r="CS55" s="33">
        <f t="shared" si="49"/>
        <v>0</v>
      </c>
      <c r="CT55" s="339"/>
      <c r="CU55" s="33">
        <f t="shared" si="50"/>
        <v>0</v>
      </c>
      <c r="CV55" s="339"/>
      <c r="CW55" s="33">
        <f t="shared" si="51"/>
        <v>0</v>
      </c>
      <c r="CX55" s="339"/>
      <c r="CY55" s="33">
        <f t="shared" si="52"/>
        <v>0</v>
      </c>
      <c r="CZ55" s="42">
        <f t="shared" si="53"/>
        <v>0</v>
      </c>
      <c r="DA55" s="27">
        <f t="shared" si="54"/>
        <v>0</v>
      </c>
    </row>
    <row r="56" spans="1:105" ht="12" customHeight="1" x14ac:dyDescent="0.2">
      <c r="A56" s="450">
        <f t="shared" si="61"/>
        <v>0</v>
      </c>
      <c r="B56" s="450">
        <f t="shared" si="61"/>
        <v>0</v>
      </c>
      <c r="C56" s="166">
        <f t="shared" si="60"/>
        <v>0</v>
      </c>
      <c r="D56" s="339"/>
      <c r="E56" s="33">
        <f t="shared" si="3"/>
        <v>0</v>
      </c>
      <c r="F56" s="339"/>
      <c r="G56" s="33">
        <f t="shared" si="4"/>
        <v>0</v>
      </c>
      <c r="H56" s="339"/>
      <c r="I56" s="33">
        <f t="shared" si="5"/>
        <v>0</v>
      </c>
      <c r="J56" s="339"/>
      <c r="K56" s="33">
        <f t="shared" si="6"/>
        <v>0</v>
      </c>
      <c r="L56" s="339"/>
      <c r="M56" s="33">
        <f t="shared" si="7"/>
        <v>0</v>
      </c>
      <c r="N56" s="339"/>
      <c r="O56" s="33">
        <f t="shared" si="8"/>
        <v>0</v>
      </c>
      <c r="P56" s="339"/>
      <c r="Q56" s="33">
        <f t="shared" si="9"/>
        <v>0</v>
      </c>
      <c r="R56" s="339"/>
      <c r="S56" s="33">
        <f t="shared" si="10"/>
        <v>0</v>
      </c>
      <c r="T56" s="339"/>
      <c r="U56" s="33">
        <f t="shared" si="11"/>
        <v>0</v>
      </c>
      <c r="V56" s="339"/>
      <c r="W56" s="33">
        <f t="shared" si="12"/>
        <v>0</v>
      </c>
      <c r="X56" s="339"/>
      <c r="Y56" s="33">
        <f t="shared" si="13"/>
        <v>0</v>
      </c>
      <c r="Z56" s="339"/>
      <c r="AA56" s="33">
        <f t="shared" si="14"/>
        <v>0</v>
      </c>
      <c r="AB56" s="339"/>
      <c r="AC56" s="33">
        <f t="shared" si="15"/>
        <v>0</v>
      </c>
      <c r="AD56" s="339"/>
      <c r="AE56" s="33">
        <f t="shared" si="16"/>
        <v>0</v>
      </c>
      <c r="AF56" s="339"/>
      <c r="AG56" s="33">
        <f t="shared" si="17"/>
        <v>0</v>
      </c>
      <c r="AH56" s="339"/>
      <c r="AI56" s="33">
        <f t="shared" si="18"/>
        <v>0</v>
      </c>
      <c r="AJ56" s="339"/>
      <c r="AK56" s="33">
        <f t="shared" si="19"/>
        <v>0</v>
      </c>
      <c r="AL56" s="339"/>
      <c r="AM56" s="33">
        <f t="shared" si="20"/>
        <v>0</v>
      </c>
      <c r="AN56" s="339"/>
      <c r="AO56" s="33">
        <f t="shared" si="21"/>
        <v>0</v>
      </c>
      <c r="AP56" s="339"/>
      <c r="AQ56" s="33">
        <f t="shared" si="22"/>
        <v>0</v>
      </c>
      <c r="AR56" s="339"/>
      <c r="AS56" s="33">
        <f t="shared" si="23"/>
        <v>0</v>
      </c>
      <c r="AT56" s="339"/>
      <c r="AU56" s="33">
        <f t="shared" si="24"/>
        <v>0</v>
      </c>
      <c r="AV56" s="339"/>
      <c r="AW56" s="33">
        <f t="shared" si="25"/>
        <v>0</v>
      </c>
      <c r="AX56" s="339"/>
      <c r="AY56" s="33">
        <f t="shared" si="26"/>
        <v>0</v>
      </c>
      <c r="AZ56" s="339"/>
      <c r="BA56" s="33">
        <f t="shared" si="27"/>
        <v>0</v>
      </c>
      <c r="BB56" s="339"/>
      <c r="BC56" s="33">
        <f t="shared" si="28"/>
        <v>0</v>
      </c>
      <c r="BD56" s="339"/>
      <c r="BE56" s="33">
        <f t="shared" si="29"/>
        <v>0</v>
      </c>
      <c r="BF56" s="339"/>
      <c r="BG56" s="33">
        <f t="shared" si="30"/>
        <v>0</v>
      </c>
      <c r="BH56" s="339"/>
      <c r="BI56" s="33">
        <f t="shared" si="31"/>
        <v>0</v>
      </c>
      <c r="BJ56" s="339"/>
      <c r="BK56" s="33">
        <f t="shared" si="32"/>
        <v>0</v>
      </c>
      <c r="BL56" s="339"/>
      <c r="BM56" s="33">
        <f t="shared" si="33"/>
        <v>0</v>
      </c>
      <c r="BN56" s="339"/>
      <c r="BO56" s="33">
        <f t="shared" si="34"/>
        <v>0</v>
      </c>
      <c r="BP56" s="339"/>
      <c r="BQ56" s="33">
        <f t="shared" si="35"/>
        <v>0</v>
      </c>
      <c r="BR56" s="339"/>
      <c r="BS56" s="33">
        <f t="shared" si="36"/>
        <v>0</v>
      </c>
      <c r="BT56" s="339"/>
      <c r="BU56" s="33">
        <f t="shared" si="37"/>
        <v>0</v>
      </c>
      <c r="BV56" s="339"/>
      <c r="BW56" s="33">
        <f t="shared" si="38"/>
        <v>0</v>
      </c>
      <c r="BX56" s="339"/>
      <c r="BY56" s="33">
        <f t="shared" si="39"/>
        <v>0</v>
      </c>
      <c r="BZ56" s="339"/>
      <c r="CA56" s="33">
        <f t="shared" si="40"/>
        <v>0</v>
      </c>
      <c r="CB56" s="339"/>
      <c r="CC56" s="33">
        <f t="shared" si="41"/>
        <v>0</v>
      </c>
      <c r="CD56" s="339"/>
      <c r="CE56" s="33">
        <f t="shared" si="42"/>
        <v>0</v>
      </c>
      <c r="CF56" s="339"/>
      <c r="CG56" s="33">
        <f t="shared" si="43"/>
        <v>0</v>
      </c>
      <c r="CH56" s="339"/>
      <c r="CI56" s="33">
        <f t="shared" si="44"/>
        <v>0</v>
      </c>
      <c r="CJ56" s="339"/>
      <c r="CK56" s="33">
        <f t="shared" si="45"/>
        <v>0</v>
      </c>
      <c r="CL56" s="339"/>
      <c r="CM56" s="33">
        <f t="shared" si="46"/>
        <v>0</v>
      </c>
      <c r="CN56" s="339"/>
      <c r="CO56" s="33">
        <f t="shared" si="47"/>
        <v>0</v>
      </c>
      <c r="CP56" s="339"/>
      <c r="CQ56" s="33">
        <f t="shared" si="48"/>
        <v>0</v>
      </c>
      <c r="CR56" s="339"/>
      <c r="CS56" s="33">
        <f t="shared" si="49"/>
        <v>0</v>
      </c>
      <c r="CT56" s="339"/>
      <c r="CU56" s="33">
        <f t="shared" si="50"/>
        <v>0</v>
      </c>
      <c r="CV56" s="339"/>
      <c r="CW56" s="33">
        <f t="shared" si="51"/>
        <v>0</v>
      </c>
      <c r="CX56" s="339"/>
      <c r="CY56" s="33">
        <f t="shared" si="52"/>
        <v>0</v>
      </c>
      <c r="CZ56" s="42">
        <f t="shared" si="53"/>
        <v>0</v>
      </c>
      <c r="DA56" s="27">
        <f t="shared" si="54"/>
        <v>0</v>
      </c>
    </row>
    <row r="57" spans="1:105" ht="12" customHeight="1" x14ac:dyDescent="0.2">
      <c r="A57" s="450">
        <f t="shared" si="61"/>
        <v>0</v>
      </c>
      <c r="B57" s="450">
        <f t="shared" si="61"/>
        <v>0</v>
      </c>
      <c r="C57" s="166">
        <f t="shared" si="60"/>
        <v>0</v>
      </c>
      <c r="D57" s="339"/>
      <c r="E57" s="33">
        <f t="shared" si="3"/>
        <v>0</v>
      </c>
      <c r="F57" s="339"/>
      <c r="G57" s="33">
        <f t="shared" si="4"/>
        <v>0</v>
      </c>
      <c r="H57" s="339"/>
      <c r="I57" s="33">
        <f t="shared" si="5"/>
        <v>0</v>
      </c>
      <c r="J57" s="339"/>
      <c r="K57" s="33">
        <f t="shared" si="6"/>
        <v>0</v>
      </c>
      <c r="L57" s="339"/>
      <c r="M57" s="33">
        <f t="shared" si="7"/>
        <v>0</v>
      </c>
      <c r="N57" s="339"/>
      <c r="O57" s="33">
        <f t="shared" si="8"/>
        <v>0</v>
      </c>
      <c r="P57" s="339"/>
      <c r="Q57" s="33">
        <f t="shared" si="9"/>
        <v>0</v>
      </c>
      <c r="R57" s="339"/>
      <c r="S57" s="33">
        <f t="shared" si="10"/>
        <v>0</v>
      </c>
      <c r="T57" s="339"/>
      <c r="U57" s="33">
        <f t="shared" si="11"/>
        <v>0</v>
      </c>
      <c r="V57" s="339"/>
      <c r="W57" s="33">
        <f t="shared" si="12"/>
        <v>0</v>
      </c>
      <c r="X57" s="339"/>
      <c r="Y57" s="33">
        <f t="shared" si="13"/>
        <v>0</v>
      </c>
      <c r="Z57" s="339"/>
      <c r="AA57" s="33">
        <f t="shared" si="14"/>
        <v>0</v>
      </c>
      <c r="AB57" s="339"/>
      <c r="AC57" s="33">
        <f t="shared" si="15"/>
        <v>0</v>
      </c>
      <c r="AD57" s="339"/>
      <c r="AE57" s="33">
        <f t="shared" si="16"/>
        <v>0</v>
      </c>
      <c r="AF57" s="339"/>
      <c r="AG57" s="33">
        <f t="shared" si="17"/>
        <v>0</v>
      </c>
      <c r="AH57" s="339"/>
      <c r="AI57" s="33">
        <f t="shared" si="18"/>
        <v>0</v>
      </c>
      <c r="AJ57" s="339"/>
      <c r="AK57" s="33">
        <f t="shared" si="19"/>
        <v>0</v>
      </c>
      <c r="AL57" s="339"/>
      <c r="AM57" s="33">
        <f t="shared" si="20"/>
        <v>0</v>
      </c>
      <c r="AN57" s="339"/>
      <c r="AO57" s="33">
        <f t="shared" si="21"/>
        <v>0</v>
      </c>
      <c r="AP57" s="339"/>
      <c r="AQ57" s="33">
        <f t="shared" si="22"/>
        <v>0</v>
      </c>
      <c r="AR57" s="339"/>
      <c r="AS57" s="33">
        <f t="shared" si="23"/>
        <v>0</v>
      </c>
      <c r="AT57" s="339"/>
      <c r="AU57" s="33">
        <f t="shared" si="24"/>
        <v>0</v>
      </c>
      <c r="AV57" s="339"/>
      <c r="AW57" s="33">
        <f t="shared" si="25"/>
        <v>0</v>
      </c>
      <c r="AX57" s="339"/>
      <c r="AY57" s="33">
        <f t="shared" si="26"/>
        <v>0</v>
      </c>
      <c r="AZ57" s="339"/>
      <c r="BA57" s="33">
        <f t="shared" si="27"/>
        <v>0</v>
      </c>
      <c r="BB57" s="339"/>
      <c r="BC57" s="33">
        <f t="shared" si="28"/>
        <v>0</v>
      </c>
      <c r="BD57" s="339"/>
      <c r="BE57" s="33">
        <f t="shared" si="29"/>
        <v>0</v>
      </c>
      <c r="BF57" s="339"/>
      <c r="BG57" s="33">
        <f t="shared" si="30"/>
        <v>0</v>
      </c>
      <c r="BH57" s="339"/>
      <c r="BI57" s="33">
        <f t="shared" si="31"/>
        <v>0</v>
      </c>
      <c r="BJ57" s="339"/>
      <c r="BK57" s="33">
        <f t="shared" si="32"/>
        <v>0</v>
      </c>
      <c r="BL57" s="339"/>
      <c r="BM57" s="33">
        <f t="shared" si="33"/>
        <v>0</v>
      </c>
      <c r="BN57" s="339"/>
      <c r="BO57" s="33">
        <f t="shared" si="34"/>
        <v>0</v>
      </c>
      <c r="BP57" s="339"/>
      <c r="BQ57" s="33">
        <f t="shared" si="35"/>
        <v>0</v>
      </c>
      <c r="BR57" s="339"/>
      <c r="BS57" s="33">
        <f t="shared" si="36"/>
        <v>0</v>
      </c>
      <c r="BT57" s="339"/>
      <c r="BU57" s="33">
        <f t="shared" si="37"/>
        <v>0</v>
      </c>
      <c r="BV57" s="339"/>
      <c r="BW57" s="33">
        <f t="shared" si="38"/>
        <v>0</v>
      </c>
      <c r="BX57" s="339"/>
      <c r="BY57" s="33">
        <f t="shared" si="39"/>
        <v>0</v>
      </c>
      <c r="BZ57" s="339"/>
      <c r="CA57" s="33">
        <f t="shared" si="40"/>
        <v>0</v>
      </c>
      <c r="CB57" s="339"/>
      <c r="CC57" s="33">
        <f t="shared" si="41"/>
        <v>0</v>
      </c>
      <c r="CD57" s="339"/>
      <c r="CE57" s="33">
        <f t="shared" si="42"/>
        <v>0</v>
      </c>
      <c r="CF57" s="339"/>
      <c r="CG57" s="33">
        <f t="shared" si="43"/>
        <v>0</v>
      </c>
      <c r="CH57" s="339"/>
      <c r="CI57" s="33">
        <f t="shared" si="44"/>
        <v>0</v>
      </c>
      <c r="CJ57" s="339"/>
      <c r="CK57" s="33">
        <f t="shared" si="45"/>
        <v>0</v>
      </c>
      <c r="CL57" s="339"/>
      <c r="CM57" s="33">
        <f t="shared" si="46"/>
        <v>0</v>
      </c>
      <c r="CN57" s="339"/>
      <c r="CO57" s="33">
        <f t="shared" si="47"/>
        <v>0</v>
      </c>
      <c r="CP57" s="339"/>
      <c r="CQ57" s="33">
        <f t="shared" si="48"/>
        <v>0</v>
      </c>
      <c r="CR57" s="339"/>
      <c r="CS57" s="33">
        <f t="shared" si="49"/>
        <v>0</v>
      </c>
      <c r="CT57" s="339"/>
      <c r="CU57" s="33">
        <f t="shared" si="50"/>
        <v>0</v>
      </c>
      <c r="CV57" s="339"/>
      <c r="CW57" s="33">
        <f t="shared" si="51"/>
        <v>0</v>
      </c>
      <c r="CX57" s="339"/>
      <c r="CY57" s="33">
        <f t="shared" si="52"/>
        <v>0</v>
      </c>
      <c r="CZ57" s="42">
        <f t="shared" si="53"/>
        <v>0</v>
      </c>
      <c r="DA57" s="27">
        <f t="shared" si="54"/>
        <v>0</v>
      </c>
    </row>
    <row r="58" spans="1:105" ht="12" customHeight="1" x14ac:dyDescent="0.2">
      <c r="A58" s="450">
        <f t="shared" si="61"/>
        <v>0</v>
      </c>
      <c r="B58" s="450">
        <f t="shared" si="61"/>
        <v>0</v>
      </c>
      <c r="C58" s="166">
        <f t="shared" si="60"/>
        <v>0</v>
      </c>
      <c r="D58" s="339"/>
      <c r="E58" s="33">
        <f t="shared" si="3"/>
        <v>0</v>
      </c>
      <c r="F58" s="339"/>
      <c r="G58" s="33">
        <f t="shared" si="4"/>
        <v>0</v>
      </c>
      <c r="H58" s="339"/>
      <c r="I58" s="33">
        <f t="shared" si="5"/>
        <v>0</v>
      </c>
      <c r="J58" s="339"/>
      <c r="K58" s="33">
        <f t="shared" si="6"/>
        <v>0</v>
      </c>
      <c r="L58" s="339"/>
      <c r="M58" s="33">
        <f t="shared" si="7"/>
        <v>0</v>
      </c>
      <c r="N58" s="339"/>
      <c r="O58" s="33">
        <f t="shared" si="8"/>
        <v>0</v>
      </c>
      <c r="P58" s="339"/>
      <c r="Q58" s="33">
        <f t="shared" si="9"/>
        <v>0</v>
      </c>
      <c r="R58" s="339"/>
      <c r="S58" s="33">
        <f t="shared" si="10"/>
        <v>0</v>
      </c>
      <c r="T58" s="339"/>
      <c r="U58" s="33">
        <f t="shared" si="11"/>
        <v>0</v>
      </c>
      <c r="V58" s="339"/>
      <c r="W58" s="33">
        <f t="shared" si="12"/>
        <v>0</v>
      </c>
      <c r="X58" s="339"/>
      <c r="Y58" s="33">
        <f t="shared" si="13"/>
        <v>0</v>
      </c>
      <c r="Z58" s="339"/>
      <c r="AA58" s="33">
        <f t="shared" si="14"/>
        <v>0</v>
      </c>
      <c r="AB58" s="339"/>
      <c r="AC58" s="33">
        <f t="shared" si="15"/>
        <v>0</v>
      </c>
      <c r="AD58" s="339"/>
      <c r="AE58" s="33">
        <f t="shared" si="16"/>
        <v>0</v>
      </c>
      <c r="AF58" s="339"/>
      <c r="AG58" s="33">
        <f t="shared" si="17"/>
        <v>0</v>
      </c>
      <c r="AH58" s="339"/>
      <c r="AI58" s="33">
        <f t="shared" si="18"/>
        <v>0</v>
      </c>
      <c r="AJ58" s="339"/>
      <c r="AK58" s="33">
        <f t="shared" si="19"/>
        <v>0</v>
      </c>
      <c r="AL58" s="339"/>
      <c r="AM58" s="33">
        <f t="shared" si="20"/>
        <v>0</v>
      </c>
      <c r="AN58" s="339"/>
      <c r="AO58" s="33">
        <f t="shared" si="21"/>
        <v>0</v>
      </c>
      <c r="AP58" s="339"/>
      <c r="AQ58" s="33">
        <f t="shared" si="22"/>
        <v>0</v>
      </c>
      <c r="AR58" s="339"/>
      <c r="AS58" s="33">
        <f t="shared" si="23"/>
        <v>0</v>
      </c>
      <c r="AT58" s="339"/>
      <c r="AU58" s="33">
        <f t="shared" si="24"/>
        <v>0</v>
      </c>
      <c r="AV58" s="339"/>
      <c r="AW58" s="33">
        <f t="shared" si="25"/>
        <v>0</v>
      </c>
      <c r="AX58" s="339"/>
      <c r="AY58" s="33">
        <f t="shared" si="26"/>
        <v>0</v>
      </c>
      <c r="AZ58" s="339"/>
      <c r="BA58" s="33">
        <f t="shared" si="27"/>
        <v>0</v>
      </c>
      <c r="BB58" s="339"/>
      <c r="BC58" s="33">
        <f t="shared" si="28"/>
        <v>0</v>
      </c>
      <c r="BD58" s="339"/>
      <c r="BE58" s="33">
        <f t="shared" si="29"/>
        <v>0</v>
      </c>
      <c r="BF58" s="339"/>
      <c r="BG58" s="33">
        <f t="shared" si="30"/>
        <v>0</v>
      </c>
      <c r="BH58" s="339"/>
      <c r="BI58" s="33">
        <f t="shared" si="31"/>
        <v>0</v>
      </c>
      <c r="BJ58" s="339"/>
      <c r="BK58" s="33">
        <f t="shared" si="32"/>
        <v>0</v>
      </c>
      <c r="BL58" s="339"/>
      <c r="BM58" s="33">
        <f t="shared" si="33"/>
        <v>0</v>
      </c>
      <c r="BN58" s="339"/>
      <c r="BO58" s="33">
        <f t="shared" si="34"/>
        <v>0</v>
      </c>
      <c r="BP58" s="339"/>
      <c r="BQ58" s="33">
        <f t="shared" si="35"/>
        <v>0</v>
      </c>
      <c r="BR58" s="339"/>
      <c r="BS58" s="33">
        <f t="shared" si="36"/>
        <v>0</v>
      </c>
      <c r="BT58" s="339"/>
      <c r="BU58" s="33">
        <f t="shared" si="37"/>
        <v>0</v>
      </c>
      <c r="BV58" s="339"/>
      <c r="BW58" s="33">
        <f t="shared" si="38"/>
        <v>0</v>
      </c>
      <c r="BX58" s="339"/>
      <c r="BY58" s="33">
        <f t="shared" si="39"/>
        <v>0</v>
      </c>
      <c r="BZ58" s="339"/>
      <c r="CA58" s="33">
        <f t="shared" si="40"/>
        <v>0</v>
      </c>
      <c r="CB58" s="339"/>
      <c r="CC58" s="33">
        <f t="shared" si="41"/>
        <v>0</v>
      </c>
      <c r="CD58" s="339"/>
      <c r="CE58" s="33">
        <f t="shared" si="42"/>
        <v>0</v>
      </c>
      <c r="CF58" s="339"/>
      <c r="CG58" s="33">
        <f t="shared" si="43"/>
        <v>0</v>
      </c>
      <c r="CH58" s="339"/>
      <c r="CI58" s="33">
        <f t="shared" si="44"/>
        <v>0</v>
      </c>
      <c r="CJ58" s="339"/>
      <c r="CK58" s="33">
        <f t="shared" si="45"/>
        <v>0</v>
      </c>
      <c r="CL58" s="339"/>
      <c r="CM58" s="33">
        <f t="shared" si="46"/>
        <v>0</v>
      </c>
      <c r="CN58" s="339"/>
      <c r="CO58" s="33">
        <f t="shared" si="47"/>
        <v>0</v>
      </c>
      <c r="CP58" s="339"/>
      <c r="CQ58" s="33">
        <f t="shared" si="48"/>
        <v>0</v>
      </c>
      <c r="CR58" s="339"/>
      <c r="CS58" s="33">
        <f t="shared" si="49"/>
        <v>0</v>
      </c>
      <c r="CT58" s="339"/>
      <c r="CU58" s="33">
        <f t="shared" si="50"/>
        <v>0</v>
      </c>
      <c r="CV58" s="339"/>
      <c r="CW58" s="33">
        <f t="shared" si="51"/>
        <v>0</v>
      </c>
      <c r="CX58" s="339"/>
      <c r="CY58" s="33">
        <f t="shared" si="52"/>
        <v>0</v>
      </c>
      <c r="CZ58" s="42">
        <f t="shared" si="53"/>
        <v>0</v>
      </c>
      <c r="DA58" s="27">
        <f t="shared" si="54"/>
        <v>0</v>
      </c>
    </row>
    <row r="59" spans="1:105" ht="12" customHeight="1" x14ac:dyDescent="0.2">
      <c r="A59" s="450">
        <f t="shared" si="61"/>
        <v>0</v>
      </c>
      <c r="B59" s="450">
        <f t="shared" si="61"/>
        <v>0</v>
      </c>
      <c r="C59" s="166">
        <f t="shared" si="60"/>
        <v>0</v>
      </c>
      <c r="D59" s="338"/>
      <c r="E59" s="33">
        <f t="shared" si="3"/>
        <v>0</v>
      </c>
      <c r="F59" s="338"/>
      <c r="G59" s="33">
        <f t="shared" si="4"/>
        <v>0</v>
      </c>
      <c r="H59" s="338"/>
      <c r="I59" s="33">
        <f t="shared" si="5"/>
        <v>0</v>
      </c>
      <c r="J59" s="338"/>
      <c r="K59" s="33">
        <f t="shared" si="6"/>
        <v>0</v>
      </c>
      <c r="L59" s="338"/>
      <c r="M59" s="33">
        <f t="shared" si="7"/>
        <v>0</v>
      </c>
      <c r="N59" s="338"/>
      <c r="O59" s="33">
        <f t="shared" si="8"/>
        <v>0</v>
      </c>
      <c r="P59" s="338"/>
      <c r="Q59" s="33">
        <f t="shared" si="9"/>
        <v>0</v>
      </c>
      <c r="R59" s="338"/>
      <c r="S59" s="33">
        <f t="shared" si="10"/>
        <v>0</v>
      </c>
      <c r="T59" s="338"/>
      <c r="U59" s="33">
        <f t="shared" si="11"/>
        <v>0</v>
      </c>
      <c r="V59" s="338"/>
      <c r="W59" s="33">
        <f t="shared" si="12"/>
        <v>0</v>
      </c>
      <c r="X59" s="339"/>
      <c r="Y59" s="33">
        <f t="shared" si="13"/>
        <v>0</v>
      </c>
      <c r="Z59" s="338"/>
      <c r="AA59" s="33">
        <f t="shared" si="14"/>
        <v>0</v>
      </c>
      <c r="AB59" s="338"/>
      <c r="AC59" s="33">
        <f t="shared" si="15"/>
        <v>0</v>
      </c>
      <c r="AD59" s="338"/>
      <c r="AE59" s="33">
        <f t="shared" si="16"/>
        <v>0</v>
      </c>
      <c r="AF59" s="338"/>
      <c r="AG59" s="33">
        <f t="shared" si="17"/>
        <v>0</v>
      </c>
      <c r="AH59" s="338"/>
      <c r="AI59" s="33">
        <f t="shared" si="18"/>
        <v>0</v>
      </c>
      <c r="AJ59" s="338"/>
      <c r="AK59" s="33">
        <f t="shared" si="19"/>
        <v>0</v>
      </c>
      <c r="AL59" s="338"/>
      <c r="AM59" s="33">
        <f t="shared" si="20"/>
        <v>0</v>
      </c>
      <c r="AN59" s="338"/>
      <c r="AO59" s="33">
        <f t="shared" si="21"/>
        <v>0</v>
      </c>
      <c r="AP59" s="338"/>
      <c r="AQ59" s="33">
        <f t="shared" si="22"/>
        <v>0</v>
      </c>
      <c r="AR59" s="338"/>
      <c r="AS59" s="33">
        <f t="shared" si="23"/>
        <v>0</v>
      </c>
      <c r="AT59" s="338"/>
      <c r="AU59" s="33">
        <f t="shared" si="24"/>
        <v>0</v>
      </c>
      <c r="AV59" s="338"/>
      <c r="AW59" s="33">
        <f t="shared" si="25"/>
        <v>0</v>
      </c>
      <c r="AX59" s="338"/>
      <c r="AY59" s="33">
        <f t="shared" si="26"/>
        <v>0</v>
      </c>
      <c r="AZ59" s="338"/>
      <c r="BA59" s="33">
        <f t="shared" si="27"/>
        <v>0</v>
      </c>
      <c r="BB59" s="338"/>
      <c r="BC59" s="33">
        <f t="shared" si="28"/>
        <v>0</v>
      </c>
      <c r="BD59" s="338"/>
      <c r="BE59" s="33">
        <f t="shared" si="29"/>
        <v>0</v>
      </c>
      <c r="BF59" s="338"/>
      <c r="BG59" s="33">
        <f t="shared" si="30"/>
        <v>0</v>
      </c>
      <c r="BH59" s="338"/>
      <c r="BI59" s="33">
        <f t="shared" si="31"/>
        <v>0</v>
      </c>
      <c r="BJ59" s="338"/>
      <c r="BK59" s="33">
        <f t="shared" si="32"/>
        <v>0</v>
      </c>
      <c r="BL59" s="338"/>
      <c r="BM59" s="33">
        <f t="shared" si="33"/>
        <v>0</v>
      </c>
      <c r="BN59" s="338"/>
      <c r="BO59" s="33">
        <f t="shared" si="34"/>
        <v>0</v>
      </c>
      <c r="BP59" s="338"/>
      <c r="BQ59" s="33">
        <f t="shared" si="35"/>
        <v>0</v>
      </c>
      <c r="BR59" s="338"/>
      <c r="BS59" s="33">
        <f t="shared" si="36"/>
        <v>0</v>
      </c>
      <c r="BT59" s="338"/>
      <c r="BU59" s="33">
        <f t="shared" si="37"/>
        <v>0</v>
      </c>
      <c r="BV59" s="338"/>
      <c r="BW59" s="33">
        <f t="shared" si="38"/>
        <v>0</v>
      </c>
      <c r="BX59" s="338"/>
      <c r="BY59" s="33">
        <f t="shared" si="39"/>
        <v>0</v>
      </c>
      <c r="BZ59" s="338"/>
      <c r="CA59" s="33">
        <f t="shared" si="40"/>
        <v>0</v>
      </c>
      <c r="CB59" s="338"/>
      <c r="CC59" s="33">
        <f t="shared" si="41"/>
        <v>0</v>
      </c>
      <c r="CD59" s="338"/>
      <c r="CE59" s="33">
        <f t="shared" si="42"/>
        <v>0</v>
      </c>
      <c r="CF59" s="338"/>
      <c r="CG59" s="33">
        <f t="shared" si="43"/>
        <v>0</v>
      </c>
      <c r="CH59" s="338"/>
      <c r="CI59" s="33">
        <f t="shared" si="44"/>
        <v>0</v>
      </c>
      <c r="CJ59" s="338"/>
      <c r="CK59" s="33">
        <f t="shared" si="45"/>
        <v>0</v>
      </c>
      <c r="CL59" s="338"/>
      <c r="CM59" s="33">
        <f t="shared" si="46"/>
        <v>0</v>
      </c>
      <c r="CN59" s="338"/>
      <c r="CO59" s="33">
        <f t="shared" si="47"/>
        <v>0</v>
      </c>
      <c r="CP59" s="338"/>
      <c r="CQ59" s="33">
        <f t="shared" si="48"/>
        <v>0</v>
      </c>
      <c r="CR59" s="338"/>
      <c r="CS59" s="33">
        <f t="shared" si="49"/>
        <v>0</v>
      </c>
      <c r="CT59" s="338"/>
      <c r="CU59" s="33">
        <f t="shared" si="50"/>
        <v>0</v>
      </c>
      <c r="CV59" s="338"/>
      <c r="CW59" s="33">
        <f t="shared" si="51"/>
        <v>0</v>
      </c>
      <c r="CX59" s="338"/>
      <c r="CY59" s="33">
        <f t="shared" si="52"/>
        <v>0</v>
      </c>
      <c r="CZ59" s="42">
        <f t="shared" si="53"/>
        <v>0</v>
      </c>
      <c r="DA59" s="27">
        <f t="shared" si="54"/>
        <v>0</v>
      </c>
    </row>
    <row r="60" spans="1:105" ht="12" customHeight="1" x14ac:dyDescent="0.2">
      <c r="A60" s="450"/>
      <c r="B60" s="450"/>
      <c r="C60" s="22"/>
      <c r="D60" s="22"/>
      <c r="E60" s="33"/>
      <c r="F60" s="22"/>
      <c r="G60" s="33"/>
      <c r="H60" s="22"/>
      <c r="I60" s="33"/>
      <c r="J60" s="22"/>
      <c r="K60" s="33"/>
      <c r="L60" s="22"/>
      <c r="M60" s="33"/>
      <c r="N60" s="22"/>
      <c r="O60" s="33"/>
      <c r="P60" s="22"/>
      <c r="Q60" s="33"/>
      <c r="R60" s="22"/>
      <c r="S60" s="33"/>
      <c r="T60" s="22"/>
      <c r="U60" s="33"/>
      <c r="V60" s="22"/>
      <c r="W60" s="33"/>
      <c r="X60" s="22"/>
      <c r="Y60" s="33"/>
      <c r="Z60" s="22"/>
      <c r="AA60" s="33"/>
      <c r="AB60" s="22"/>
      <c r="AC60" s="33"/>
      <c r="AD60" s="22"/>
      <c r="AE60" s="33"/>
      <c r="AF60" s="1"/>
      <c r="AG60" s="33"/>
      <c r="AH60" s="22"/>
      <c r="AI60" s="33"/>
      <c r="AJ60" s="22"/>
      <c r="AK60" s="33"/>
      <c r="AL60" s="22"/>
      <c r="AM60" s="33"/>
      <c r="AN60" s="22"/>
      <c r="AO60" s="33"/>
      <c r="AP60" s="22"/>
      <c r="AQ60" s="33"/>
      <c r="AR60" s="22"/>
      <c r="AS60" s="33"/>
      <c r="AT60" s="22"/>
      <c r="AU60" s="33"/>
      <c r="AV60" s="22"/>
      <c r="AW60" s="33"/>
      <c r="AX60" s="22"/>
      <c r="AY60" s="33"/>
      <c r="AZ60" s="22"/>
      <c r="BA60" s="33"/>
      <c r="BB60" s="22"/>
      <c r="BC60" s="33"/>
      <c r="BD60" s="22"/>
      <c r="BE60" s="33"/>
      <c r="BF60" s="22"/>
      <c r="BG60" s="33"/>
      <c r="BH60" s="22"/>
      <c r="BI60" s="33"/>
      <c r="BJ60" s="22"/>
      <c r="BK60" s="33"/>
      <c r="BL60" s="22"/>
      <c r="BM60" s="33"/>
      <c r="BN60" s="22"/>
      <c r="BO60" s="33"/>
      <c r="BP60" s="22"/>
      <c r="BQ60" s="33"/>
      <c r="BR60" s="22"/>
      <c r="BS60" s="33"/>
      <c r="BT60" s="22"/>
      <c r="BU60" s="33"/>
      <c r="BV60" s="22"/>
      <c r="BW60" s="33"/>
      <c r="BX60" s="22"/>
      <c r="BY60" s="33"/>
      <c r="BZ60" s="22"/>
      <c r="CA60" s="33"/>
      <c r="CB60" s="22"/>
      <c r="CC60" s="33"/>
      <c r="CD60" s="22"/>
      <c r="CE60" s="33"/>
      <c r="CF60" s="22"/>
      <c r="CG60" s="33"/>
      <c r="CH60" s="22"/>
      <c r="CI60" s="33"/>
      <c r="CJ60" s="22"/>
      <c r="CK60" s="33"/>
      <c r="CL60" s="22"/>
      <c r="CM60" s="33"/>
      <c r="CN60" s="22"/>
      <c r="CO60" s="33"/>
      <c r="CP60" s="22"/>
      <c r="CQ60" s="33"/>
      <c r="CR60" s="22"/>
      <c r="CS60" s="33"/>
      <c r="CT60" s="22"/>
      <c r="CU60" s="33"/>
      <c r="CV60" s="22"/>
      <c r="CW60" s="33"/>
      <c r="CX60" s="22"/>
      <c r="CY60" s="33"/>
      <c r="CZ60" s="22"/>
      <c r="DA60" s="33"/>
    </row>
    <row r="61" spans="1:105" ht="12" customHeight="1" thickBot="1" x14ac:dyDescent="0.25">
      <c r="A61" s="13" t="s">
        <v>2</v>
      </c>
      <c r="B61" s="1"/>
      <c r="C61" s="165">
        <f>SUM(C47:C59)</f>
        <v>0</v>
      </c>
      <c r="D61" s="1"/>
      <c r="E61" s="165">
        <f>SUM(E47:E59)</f>
        <v>0</v>
      </c>
      <c r="F61" s="1"/>
      <c r="G61" s="165">
        <f>SUM(G47:G59)</f>
        <v>0</v>
      </c>
      <c r="H61" s="1"/>
      <c r="I61" s="165">
        <f>SUM(I47:I59)</f>
        <v>0</v>
      </c>
      <c r="J61" s="1"/>
      <c r="K61" s="165">
        <f>SUM(K47:K59)</f>
        <v>0</v>
      </c>
      <c r="L61" s="1"/>
      <c r="M61" s="165">
        <f>SUM(M47:M59)</f>
        <v>0</v>
      </c>
      <c r="N61" s="1"/>
      <c r="O61" s="165">
        <f>SUM(O47:O59)</f>
        <v>0</v>
      </c>
      <c r="P61" s="1"/>
      <c r="Q61" s="165">
        <f>SUM(Q47:Q59)</f>
        <v>0</v>
      </c>
      <c r="R61" s="1"/>
      <c r="S61" s="165">
        <f>SUM(S47:S59)</f>
        <v>0</v>
      </c>
      <c r="T61" s="1"/>
      <c r="U61" s="165">
        <f>SUM(U47:U59)</f>
        <v>0</v>
      </c>
      <c r="V61" s="1"/>
      <c r="W61" s="165">
        <f>SUM(W47:W59)</f>
        <v>0</v>
      </c>
      <c r="X61" s="1"/>
      <c r="Y61" s="165">
        <f>SUM(Y47:Y59)</f>
        <v>0</v>
      </c>
      <c r="Z61" s="1"/>
      <c r="AA61" s="165">
        <f>SUM(AA47:AA59)</f>
        <v>0</v>
      </c>
      <c r="AB61" s="1"/>
      <c r="AC61" s="165">
        <f>SUM(AC47:AC59)</f>
        <v>0</v>
      </c>
      <c r="AD61" s="1"/>
      <c r="AE61" s="165">
        <f>SUM(AE47:AE59)</f>
        <v>0</v>
      </c>
      <c r="AF61" s="1"/>
      <c r="AG61" s="165">
        <f>SUM(AG47:AG59)</f>
        <v>0</v>
      </c>
      <c r="AH61" s="1"/>
      <c r="AI61" s="165">
        <f>SUM(AI47:AI59)</f>
        <v>0</v>
      </c>
      <c r="AJ61" s="1"/>
      <c r="AK61" s="165">
        <f>SUM(AK47:AK59)</f>
        <v>0</v>
      </c>
      <c r="AL61" s="1"/>
      <c r="AM61" s="165">
        <f>SUM(AM47:AM59)</f>
        <v>0</v>
      </c>
      <c r="AN61" s="1"/>
      <c r="AO61" s="165">
        <f>SUM(AO47:AO59)</f>
        <v>0</v>
      </c>
      <c r="AP61" s="1"/>
      <c r="AQ61" s="165">
        <f>SUM(AQ47:AQ59)</f>
        <v>0</v>
      </c>
      <c r="AR61" s="1"/>
      <c r="AS61" s="165">
        <f>SUM(AS47:AS59)</f>
        <v>0</v>
      </c>
      <c r="AT61" s="1"/>
      <c r="AU61" s="165">
        <f>SUM(AU47:AU59)</f>
        <v>0</v>
      </c>
      <c r="AV61" s="1"/>
      <c r="AW61" s="165">
        <f>SUM(AW47:AW59)</f>
        <v>0</v>
      </c>
      <c r="AX61" s="1"/>
      <c r="AY61" s="165">
        <f>SUM(AY47:AY59)</f>
        <v>0</v>
      </c>
      <c r="AZ61" s="1"/>
      <c r="BA61" s="165">
        <f>SUM(BA47:BA59)</f>
        <v>0</v>
      </c>
      <c r="BB61" s="1"/>
      <c r="BC61" s="165">
        <f>SUM(BC47:BC59)</f>
        <v>0</v>
      </c>
      <c r="BD61" s="1"/>
      <c r="BE61" s="165">
        <f>SUM(BE47:BE59)</f>
        <v>0</v>
      </c>
      <c r="BF61" s="1"/>
      <c r="BG61" s="165">
        <f>SUM(BG47:BG59)</f>
        <v>0</v>
      </c>
      <c r="BH61" s="1"/>
      <c r="BI61" s="165">
        <f>SUM(BI47:BI59)</f>
        <v>0</v>
      </c>
      <c r="BJ61" s="1"/>
      <c r="BK61" s="165">
        <f>SUM(BK47:BK59)</f>
        <v>0</v>
      </c>
      <c r="BL61" s="1"/>
      <c r="BM61" s="165">
        <f>SUM(BM47:BM59)</f>
        <v>0</v>
      </c>
      <c r="BN61" s="1"/>
      <c r="BO61" s="165">
        <f>SUM(BO47:BO59)</f>
        <v>0</v>
      </c>
      <c r="BP61" s="1"/>
      <c r="BQ61" s="165">
        <f>SUM(BQ47:BQ59)</f>
        <v>0</v>
      </c>
      <c r="BR61" s="1"/>
      <c r="BS61" s="165">
        <f>SUM(BS47:BS59)</f>
        <v>0</v>
      </c>
      <c r="BT61" s="1"/>
      <c r="BU61" s="165">
        <f>SUM(BU47:BU59)</f>
        <v>0</v>
      </c>
      <c r="BV61" s="1"/>
      <c r="BW61" s="165">
        <f>SUM(BW47:BW59)</f>
        <v>0</v>
      </c>
      <c r="BX61" s="1"/>
      <c r="BY61" s="165">
        <f>SUM(BY47:BY59)</f>
        <v>0</v>
      </c>
      <c r="BZ61" s="1"/>
      <c r="CA61" s="165">
        <f>SUM(CA47:CA59)</f>
        <v>0</v>
      </c>
      <c r="CB61" s="1"/>
      <c r="CC61" s="165">
        <f>SUM(CC47:CC59)</f>
        <v>0</v>
      </c>
      <c r="CD61" s="1"/>
      <c r="CE61" s="165">
        <f>SUM(CE47:CE59)</f>
        <v>0</v>
      </c>
      <c r="CF61" s="1"/>
      <c r="CG61" s="165">
        <f>SUM(CG47:CG59)</f>
        <v>0</v>
      </c>
      <c r="CH61" s="1"/>
      <c r="CI61" s="165">
        <f>SUM(CI47:CI59)</f>
        <v>0</v>
      </c>
      <c r="CJ61" s="1"/>
      <c r="CK61" s="165">
        <f>SUM(CK47:CK59)</f>
        <v>0</v>
      </c>
      <c r="CL61" s="1"/>
      <c r="CM61" s="165">
        <f>SUM(CM47:CM59)</f>
        <v>0</v>
      </c>
      <c r="CN61" s="1"/>
      <c r="CO61" s="165">
        <f>SUM(CO47:CO59)</f>
        <v>0</v>
      </c>
      <c r="CP61" s="1"/>
      <c r="CQ61" s="165">
        <f>SUM(CQ47:CQ59)</f>
        <v>0</v>
      </c>
      <c r="CR61" s="1"/>
      <c r="CS61" s="165">
        <f>SUM(CS47:CS59)</f>
        <v>0</v>
      </c>
      <c r="CT61" s="1"/>
      <c r="CU61" s="165">
        <f>SUM(CU47:CU59)</f>
        <v>0</v>
      </c>
      <c r="CV61" s="1"/>
      <c r="CW61" s="165">
        <f>SUM(CW47:CW59)</f>
        <v>0</v>
      </c>
      <c r="CX61" s="1"/>
      <c r="CY61" s="165">
        <f>SUM(CY47:CY59)</f>
        <v>0</v>
      </c>
      <c r="CZ61" s="1"/>
      <c r="DA61" s="167">
        <f>SUM(DA47:DA59)</f>
        <v>0</v>
      </c>
    </row>
    <row r="62" spans="1:105" ht="12" thickTop="1" x14ac:dyDescent="0.2">
      <c r="E62" s="18"/>
      <c r="G62" s="18"/>
      <c r="I62" s="18"/>
      <c r="K62" s="18"/>
    </row>
    <row r="63" spans="1:105" x14ac:dyDescent="0.2">
      <c r="K63" s="18"/>
    </row>
    <row r="64" spans="1:105" x14ac:dyDescent="0.2">
      <c r="A64" s="43"/>
      <c r="B64" s="36"/>
    </row>
    <row r="66" spans="2:7" ht="12.75" x14ac:dyDescent="0.2">
      <c r="B66"/>
      <c r="C66"/>
      <c r="F66"/>
      <c r="G66"/>
    </row>
    <row r="71" spans="2:7" x14ac:dyDescent="0.2">
      <c r="E71" s="8"/>
      <c r="F71" s="163"/>
      <c r="G71" s="11"/>
    </row>
    <row r="72" spans="2:7" x14ac:dyDescent="0.2">
      <c r="E72" s="8"/>
      <c r="F72" s="163"/>
      <c r="G72" s="11"/>
    </row>
    <row r="73" spans="2:7" x14ac:dyDescent="0.2">
      <c r="E73" s="8"/>
      <c r="F73" s="163"/>
      <c r="G73" s="11"/>
    </row>
    <row r="74" spans="2:7" x14ac:dyDescent="0.2">
      <c r="E74" s="8"/>
      <c r="F74" s="163"/>
      <c r="G74" s="11"/>
    </row>
    <row r="75" spans="2:7" x14ac:dyDescent="0.2">
      <c r="E75" s="8"/>
      <c r="F75" s="163"/>
      <c r="G75" s="11"/>
    </row>
    <row r="76" spans="2:7" x14ac:dyDescent="0.2">
      <c r="E76" s="8"/>
      <c r="F76" s="163"/>
      <c r="G76" s="11"/>
    </row>
    <row r="77" spans="2:7" x14ac:dyDescent="0.2">
      <c r="E77" s="8"/>
      <c r="F77" s="163"/>
      <c r="G77" s="11"/>
    </row>
    <row r="78" spans="2:7" x14ac:dyDescent="0.2">
      <c r="E78" s="8"/>
      <c r="F78" s="163"/>
      <c r="G78" s="11"/>
    </row>
    <row r="79" spans="2:7" x14ac:dyDescent="0.2">
      <c r="E79" s="8"/>
      <c r="F79" s="8"/>
      <c r="G79" s="8"/>
    </row>
    <row r="82" spans="7:7" x14ac:dyDescent="0.2">
      <c r="G82" s="18"/>
    </row>
  </sheetData>
  <sheetProtection formatColumns="0" formatRows="0"/>
  <mergeCells count="53">
    <mergeCell ref="CV43:CW44"/>
    <mergeCell ref="CX43:CY44"/>
    <mergeCell ref="CL43:CM44"/>
    <mergeCell ref="CN43:CO44"/>
    <mergeCell ref="CP43:CQ44"/>
    <mergeCell ref="CR43:CS44"/>
    <mergeCell ref="CT43:CU44"/>
    <mergeCell ref="CB43:CC44"/>
    <mergeCell ref="CD43:CE44"/>
    <mergeCell ref="CF43:CG44"/>
    <mergeCell ref="CH43:CI44"/>
    <mergeCell ref="CJ43:CK44"/>
    <mergeCell ref="BR43:BS44"/>
    <mergeCell ref="BT43:BU44"/>
    <mergeCell ref="BV43:BW44"/>
    <mergeCell ref="BX43:BY44"/>
    <mergeCell ref="BZ43:CA44"/>
    <mergeCell ref="BH43:BI44"/>
    <mergeCell ref="BJ43:BK44"/>
    <mergeCell ref="BL43:BM44"/>
    <mergeCell ref="BN43:BO44"/>
    <mergeCell ref="BP43:BQ44"/>
    <mergeCell ref="AX43:AY44"/>
    <mergeCell ref="AZ43:BA44"/>
    <mergeCell ref="BB43:BC44"/>
    <mergeCell ref="BD43:BE44"/>
    <mergeCell ref="BF43:BG44"/>
    <mergeCell ref="AN43:AO44"/>
    <mergeCell ref="AP43:AQ44"/>
    <mergeCell ref="AR43:AS44"/>
    <mergeCell ref="AT43:AU44"/>
    <mergeCell ref="AV43:AW44"/>
    <mergeCell ref="AD43:AE44"/>
    <mergeCell ref="AF43:AG44"/>
    <mergeCell ref="AH43:AI44"/>
    <mergeCell ref="AJ43:AK44"/>
    <mergeCell ref="AL43:AM44"/>
    <mergeCell ref="D42:DA42"/>
    <mergeCell ref="CZ43:DA43"/>
    <mergeCell ref="CZ44:DA44"/>
    <mergeCell ref="D43:E44"/>
    <mergeCell ref="F43:G44"/>
    <mergeCell ref="H43:I44"/>
    <mergeCell ref="J43:K44"/>
    <mergeCell ref="L43:M44"/>
    <mergeCell ref="N43:O44"/>
    <mergeCell ref="P43:Q44"/>
    <mergeCell ref="R43:S44"/>
    <mergeCell ref="T43:U44"/>
    <mergeCell ref="V43:W44"/>
    <mergeCell ref="X43:Y44"/>
    <mergeCell ref="Z43:AA44"/>
    <mergeCell ref="AB43:AC44"/>
  </mergeCells>
  <phoneticPr fontId="0" type="noConversion"/>
  <printOptions horizontalCentered="1"/>
  <pageMargins left="0" right="0" top="0.5" bottom="0.5" header="0.5" footer="0.5"/>
  <pageSetup scale="60" orientation="landscape" r:id="rId1"/>
  <headerFooter alignWithMargins="0">
    <oddFooter>&amp;R&amp;A\&amp;F
&amp;D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00FF"/>
  </sheetPr>
  <dimension ref="A1:I106"/>
  <sheetViews>
    <sheetView topLeftCell="A13" workbookViewId="0">
      <selection activeCell="G39" sqref="G39"/>
    </sheetView>
  </sheetViews>
  <sheetFormatPr defaultColWidth="8.85546875" defaultRowHeight="11.25" x14ac:dyDescent="0.2"/>
  <cols>
    <col min="1" max="1" width="20.42578125" style="41" customWidth="1"/>
    <col min="2" max="2" width="14.42578125" style="41" customWidth="1"/>
    <col min="3" max="3" width="12.42578125" style="41" customWidth="1"/>
    <col min="4" max="4" width="48.42578125" style="36" customWidth="1"/>
    <col min="5" max="5" width="1.7109375" style="36" customWidth="1"/>
    <col min="6" max="6" width="14.42578125" style="41" customWidth="1"/>
    <col min="7" max="7" width="5.7109375" style="41" customWidth="1"/>
    <col min="8" max="8" width="11" style="41" bestFit="1" customWidth="1"/>
    <col min="9" max="9" width="40.5703125" style="95" customWidth="1"/>
    <col min="10" max="16384" width="8.85546875" style="41"/>
  </cols>
  <sheetData>
    <row r="1" spans="1:9" ht="12" customHeight="1" x14ac:dyDescent="0.2">
      <c r="A1" s="7" t="str">
        <f>'Description of Services'!A1:B1</f>
        <v>Texas Tech University - Rate Calculation Worksheet</v>
      </c>
      <c r="B1" s="35"/>
      <c r="C1" s="35"/>
      <c r="D1" s="35"/>
      <c r="E1" s="35"/>
      <c r="F1" s="53" t="s">
        <v>92</v>
      </c>
      <c r="G1" s="456">
        <f>'Description of Services'!F1</f>
        <v>2017</v>
      </c>
      <c r="H1" s="110"/>
    </row>
    <row r="2" spans="1:9" ht="12" customHeight="1" x14ac:dyDescent="0.2">
      <c r="A2" s="7" t="s">
        <v>121</v>
      </c>
      <c r="B2" s="96"/>
    </row>
    <row r="3" spans="1:9" ht="12" customHeight="1" x14ac:dyDescent="0.2">
      <c r="A3" s="7"/>
      <c r="B3" s="96"/>
    </row>
    <row r="4" spans="1:9" ht="12" customHeight="1" x14ac:dyDescent="0.2">
      <c r="A4" s="7" t="str">
        <f>'Description of Services'!A4:B4</f>
        <v xml:space="preserve">Name of Service Center: </v>
      </c>
      <c r="B4" s="35"/>
      <c r="C4" s="454">
        <f>'Description of Services'!B4</f>
        <v>0</v>
      </c>
      <c r="D4" s="110"/>
      <c r="E4" s="110"/>
    </row>
    <row r="5" spans="1:9" ht="12" customHeight="1" x14ac:dyDescent="0.2">
      <c r="A5" s="7" t="str">
        <f>'Description of Services'!A5:B5</f>
        <v>FUND Number</v>
      </c>
      <c r="B5" s="35"/>
      <c r="C5" s="454" t="str">
        <f>'Description of Services'!B5</f>
        <v>TBD</v>
      </c>
      <c r="D5" s="110"/>
      <c r="E5" s="110"/>
    </row>
    <row r="6" spans="1:9" ht="12" customHeight="1" x14ac:dyDescent="0.2">
      <c r="A6" s="35" t="s">
        <v>232</v>
      </c>
      <c r="B6" s="36"/>
      <c r="C6" s="455">
        <f>'Description of Services'!B6</f>
        <v>0</v>
      </c>
      <c r="D6" s="110"/>
      <c r="E6" s="110"/>
    </row>
    <row r="7" spans="1:9" ht="12" customHeight="1" x14ac:dyDescent="0.2">
      <c r="A7" s="35" t="s">
        <v>227</v>
      </c>
      <c r="B7" s="36"/>
      <c r="C7" s="259">
        <f>'Description of Services'!B7</f>
        <v>0</v>
      </c>
      <c r="D7" s="110"/>
      <c r="E7" s="110"/>
    </row>
    <row r="8" spans="1:9" ht="12" customHeight="1" x14ac:dyDescent="0.2">
      <c r="A8" s="35" t="s">
        <v>269</v>
      </c>
      <c r="B8" s="36"/>
      <c r="C8" s="256">
        <f>'Description of Services'!B8</f>
        <v>0</v>
      </c>
      <c r="D8" s="110"/>
      <c r="E8" s="110"/>
    </row>
    <row r="9" spans="1:9" ht="12" customHeight="1" x14ac:dyDescent="0.2">
      <c r="B9" s="97"/>
      <c r="C9" s="8"/>
      <c r="D9" s="5"/>
      <c r="E9" s="5"/>
      <c r="H9" s="80" t="s">
        <v>105</v>
      </c>
    </row>
    <row r="10" spans="1:9" ht="12" customHeight="1" x14ac:dyDescent="0.2">
      <c r="A10" s="98" t="s">
        <v>106</v>
      </c>
      <c r="H10" s="97" t="s">
        <v>101</v>
      </c>
      <c r="I10" s="99"/>
    </row>
    <row r="11" spans="1:9" ht="12" customHeight="1" x14ac:dyDescent="0.2">
      <c r="A11" s="97"/>
      <c r="B11" s="97"/>
      <c r="F11" s="9"/>
    </row>
    <row r="12" spans="1:9" ht="12" customHeight="1" x14ac:dyDescent="0.2">
      <c r="A12" s="152" t="s">
        <v>107</v>
      </c>
      <c r="B12" s="100" t="s">
        <v>126</v>
      </c>
      <c r="F12" s="362">
        <v>0</v>
      </c>
      <c r="H12" s="203">
        <v>1</v>
      </c>
    </row>
    <row r="13" spans="1:9" ht="12" customHeight="1" x14ac:dyDescent="0.2">
      <c r="A13" s="152" t="s">
        <v>108</v>
      </c>
      <c r="B13" s="100" t="s">
        <v>123</v>
      </c>
      <c r="F13" s="337">
        <v>0</v>
      </c>
      <c r="H13" s="203">
        <v>2</v>
      </c>
    </row>
    <row r="14" spans="1:9" ht="12" customHeight="1" x14ac:dyDescent="0.2">
      <c r="A14" s="152"/>
      <c r="B14" s="141" t="s">
        <v>23</v>
      </c>
      <c r="C14" s="363"/>
      <c r="D14" s="137"/>
      <c r="E14" s="137"/>
      <c r="F14" s="144"/>
      <c r="H14" s="203"/>
    </row>
    <row r="15" spans="1:9" ht="12" customHeight="1" x14ac:dyDescent="0.2">
      <c r="A15" s="152" t="s">
        <v>109</v>
      </c>
      <c r="B15" s="100" t="s">
        <v>124</v>
      </c>
      <c r="F15" s="337"/>
      <c r="H15" s="203">
        <v>3</v>
      </c>
    </row>
    <row r="16" spans="1:9" ht="12" customHeight="1" x14ac:dyDescent="0.2">
      <c r="A16" s="152"/>
      <c r="C16" s="100"/>
      <c r="D16" s="138"/>
      <c r="E16" s="138"/>
      <c r="F16" s="9"/>
      <c r="H16" s="101"/>
    </row>
    <row r="17" spans="1:9" ht="12" customHeight="1" x14ac:dyDescent="0.2">
      <c r="A17" s="152"/>
      <c r="B17" s="41" t="s">
        <v>110</v>
      </c>
      <c r="C17" s="100"/>
      <c r="D17" s="138"/>
      <c r="E17" s="138"/>
      <c r="F17" s="9"/>
      <c r="H17" s="203"/>
    </row>
    <row r="18" spans="1:9" ht="12" customHeight="1" x14ac:dyDescent="0.2">
      <c r="A18" s="152" t="s">
        <v>111</v>
      </c>
      <c r="B18" s="102" t="s">
        <v>112</v>
      </c>
      <c r="C18" s="100" t="s">
        <v>297</v>
      </c>
      <c r="D18" s="138"/>
      <c r="E18" s="138"/>
      <c r="F18" s="337">
        <v>0</v>
      </c>
      <c r="H18" s="203">
        <v>4</v>
      </c>
    </row>
    <row r="19" spans="1:9" ht="12" customHeight="1" x14ac:dyDescent="0.2">
      <c r="A19" s="152"/>
      <c r="F19" s="11"/>
      <c r="H19" s="203"/>
    </row>
    <row r="20" spans="1:9" ht="12" customHeight="1" x14ac:dyDescent="0.2">
      <c r="A20" s="152" t="s">
        <v>128</v>
      </c>
      <c r="C20" s="104" t="s">
        <v>324</v>
      </c>
      <c r="D20" s="139"/>
      <c r="E20" s="139"/>
      <c r="F20" s="143">
        <f>F12+F13+F15+F18</f>
        <v>0</v>
      </c>
      <c r="H20" s="101"/>
      <c r="I20" s="41"/>
    </row>
    <row r="21" spans="1:9" ht="12" customHeight="1" x14ac:dyDescent="0.2">
      <c r="A21" s="152"/>
      <c r="C21" s="100"/>
      <c r="D21" s="138"/>
      <c r="E21" s="138"/>
      <c r="F21" s="103"/>
      <c r="H21" s="203"/>
      <c r="I21" s="41"/>
    </row>
    <row r="22" spans="1:9" ht="12" customHeight="1" x14ac:dyDescent="0.2">
      <c r="A22" s="10" t="s">
        <v>113</v>
      </c>
      <c r="C22" s="100"/>
      <c r="D22" s="138"/>
      <c r="E22" s="138"/>
      <c r="F22" s="11"/>
      <c r="H22" s="203"/>
      <c r="I22" s="41"/>
    </row>
    <row r="23" spans="1:9" ht="12" customHeight="1" x14ac:dyDescent="0.2">
      <c r="A23" s="152"/>
      <c r="C23" s="100"/>
      <c r="D23" s="138"/>
      <c r="E23" s="138"/>
      <c r="F23" s="11"/>
      <c r="H23" s="203"/>
      <c r="I23" s="41"/>
    </row>
    <row r="24" spans="1:9" ht="12" customHeight="1" x14ac:dyDescent="0.2">
      <c r="A24" s="152" t="s">
        <v>114</v>
      </c>
      <c r="B24" s="100" t="s">
        <v>134</v>
      </c>
      <c r="F24" s="337">
        <v>0</v>
      </c>
      <c r="H24" s="203">
        <v>5</v>
      </c>
      <c r="I24" s="41"/>
    </row>
    <row r="25" spans="1:9" ht="12" customHeight="1" x14ac:dyDescent="0.2">
      <c r="A25" s="152"/>
      <c r="B25" s="141" t="s">
        <v>23</v>
      </c>
      <c r="C25" s="363"/>
      <c r="D25" s="137"/>
      <c r="E25" s="137"/>
      <c r="F25" s="105"/>
      <c r="H25" s="203"/>
      <c r="I25" s="41"/>
    </row>
    <row r="26" spans="1:9" ht="12" customHeight="1" x14ac:dyDescent="0.2">
      <c r="A26" s="152" t="s">
        <v>115</v>
      </c>
      <c r="B26" s="100" t="s">
        <v>135</v>
      </c>
      <c r="C26" s="157"/>
      <c r="F26" s="337"/>
      <c r="H26" s="203">
        <v>6</v>
      </c>
      <c r="I26" s="41"/>
    </row>
    <row r="27" spans="1:9" ht="12" customHeight="1" x14ac:dyDescent="0.2">
      <c r="A27" s="152"/>
      <c r="F27" s="9"/>
      <c r="H27" s="101"/>
      <c r="I27" s="41"/>
    </row>
    <row r="28" spans="1:9" ht="12" customHeight="1" x14ac:dyDescent="0.2">
      <c r="A28" s="152"/>
      <c r="B28" s="41" t="s">
        <v>110</v>
      </c>
      <c r="F28" s="9"/>
      <c r="H28" s="203"/>
      <c r="I28" s="41"/>
    </row>
    <row r="29" spans="1:9" ht="12" customHeight="1" x14ac:dyDescent="0.2">
      <c r="A29" s="152" t="s">
        <v>116</v>
      </c>
      <c r="B29" s="102" t="s">
        <v>112</v>
      </c>
      <c r="C29" s="41" t="s">
        <v>136</v>
      </c>
      <c r="F29" s="337">
        <v>0</v>
      </c>
      <c r="H29" s="203">
        <v>7</v>
      </c>
      <c r="I29" s="41"/>
    </row>
    <row r="30" spans="1:9" ht="12" customHeight="1" x14ac:dyDescent="0.2">
      <c r="A30" s="152" t="s">
        <v>117</v>
      </c>
      <c r="B30" s="102" t="s">
        <v>118</v>
      </c>
      <c r="C30" s="41" t="s">
        <v>137</v>
      </c>
      <c r="F30" s="337">
        <v>0</v>
      </c>
      <c r="H30" s="203">
        <v>8</v>
      </c>
      <c r="I30" s="41"/>
    </row>
    <row r="31" spans="1:9" ht="12" customHeight="1" x14ac:dyDescent="0.2">
      <c r="A31" s="152"/>
      <c r="F31" s="11"/>
      <c r="H31" s="203"/>
      <c r="I31" s="41"/>
    </row>
    <row r="32" spans="1:9" ht="12" customHeight="1" x14ac:dyDescent="0.2">
      <c r="A32" s="152" t="s">
        <v>138</v>
      </c>
      <c r="C32" s="104" t="s">
        <v>325</v>
      </c>
      <c r="D32" s="139"/>
      <c r="E32" s="139"/>
      <c r="F32" s="143"/>
      <c r="H32" s="203"/>
      <c r="I32" s="41"/>
    </row>
    <row r="33" spans="1:9" ht="12" customHeight="1" x14ac:dyDescent="0.2">
      <c r="A33" s="152"/>
      <c r="C33" s="100"/>
      <c r="D33" s="138"/>
      <c r="E33" s="138"/>
      <c r="F33" s="103"/>
      <c r="H33" s="203"/>
      <c r="I33" s="41"/>
    </row>
    <row r="34" spans="1:9" ht="12" customHeight="1" x14ac:dyDescent="0.2">
      <c r="A34" s="152" t="s">
        <v>127</v>
      </c>
      <c r="B34" s="104" t="s">
        <v>125</v>
      </c>
      <c r="F34" s="143">
        <f>F20-F32</f>
        <v>0</v>
      </c>
      <c r="H34" s="101"/>
      <c r="I34" s="41"/>
    </row>
    <row r="35" spans="1:9" ht="12" customHeight="1" x14ac:dyDescent="0.2">
      <c r="A35" s="152"/>
      <c r="B35" s="104"/>
      <c r="F35" s="106"/>
      <c r="G35" s="36"/>
      <c r="H35" s="107"/>
      <c r="I35" s="41"/>
    </row>
    <row r="36" spans="1:9" ht="12" customHeight="1" x14ac:dyDescent="0.2">
      <c r="A36" s="152"/>
      <c r="B36" s="41" t="s">
        <v>110</v>
      </c>
      <c r="C36" s="100"/>
      <c r="D36" s="138"/>
      <c r="E36" s="138"/>
      <c r="F36" s="12"/>
      <c r="G36" s="36"/>
      <c r="H36" s="55"/>
      <c r="I36" s="41"/>
    </row>
    <row r="37" spans="1:9" ht="12" customHeight="1" x14ac:dyDescent="0.2">
      <c r="A37" s="152" t="s">
        <v>139</v>
      </c>
      <c r="B37" s="102" t="s">
        <v>118</v>
      </c>
      <c r="C37" s="41" t="s">
        <v>201</v>
      </c>
      <c r="D37" s="35"/>
      <c r="E37" s="35"/>
      <c r="F37" s="145">
        <f>F32*(2/12)</f>
        <v>0</v>
      </c>
      <c r="H37" s="203">
        <v>9</v>
      </c>
      <c r="I37" s="41"/>
    </row>
    <row r="38" spans="1:9" ht="12" customHeight="1" x14ac:dyDescent="0.2">
      <c r="A38" s="152" t="s">
        <v>129</v>
      </c>
      <c r="B38" s="102" t="s">
        <v>112</v>
      </c>
      <c r="C38" s="41" t="s">
        <v>209</v>
      </c>
      <c r="F38" s="337">
        <v>0</v>
      </c>
      <c r="H38" s="203">
        <v>10</v>
      </c>
      <c r="I38" s="41"/>
    </row>
    <row r="39" spans="1:9" ht="12" customHeight="1" x14ac:dyDescent="0.2">
      <c r="A39" s="152"/>
      <c r="F39" s="9"/>
      <c r="H39" s="203"/>
      <c r="I39" s="41"/>
    </row>
    <row r="40" spans="1:9" ht="12" customHeight="1" x14ac:dyDescent="0.2">
      <c r="A40" s="152" t="s">
        <v>131</v>
      </c>
      <c r="B40" s="7" t="s">
        <v>130</v>
      </c>
      <c r="F40" s="143">
        <f>IF(F34+F38&lt;=0,F34+F38,(IF(F34+F38&lt;=F37,0,F34+F38-F37)))</f>
        <v>0</v>
      </c>
      <c r="H40" s="203"/>
      <c r="I40" s="41"/>
    </row>
    <row r="41" spans="1:9" ht="12" customHeight="1" x14ac:dyDescent="0.2">
      <c r="A41" s="152"/>
      <c r="B41" s="7"/>
      <c r="F41" s="160"/>
      <c r="H41" s="203"/>
      <c r="I41" s="41"/>
    </row>
    <row r="42" spans="1:9" ht="12" customHeight="1" x14ac:dyDescent="0.2">
      <c r="A42" s="152"/>
      <c r="B42" s="7" t="s">
        <v>198</v>
      </c>
      <c r="F42" s="7" t="str">
        <f>IF(F34+F38&lt;0,"Deficit, SD by Service Required",(IF(F34+F38&lt;=F37,"Surplus Less than 2-month Working Capital; SD by Service not required to be populated","Surplus Greater than 2-month Working Capital; SD by Service required to be populated")))</f>
        <v>Surplus Less than 2-month Working Capital; SD by Service not required to be populated</v>
      </c>
      <c r="H42" s="203"/>
      <c r="I42" s="161"/>
    </row>
    <row r="43" spans="1:9" ht="12" customHeight="1" x14ac:dyDescent="0.2">
      <c r="A43" s="152"/>
      <c r="B43" s="7"/>
      <c r="C43" s="41" t="s">
        <v>199</v>
      </c>
      <c r="F43"/>
      <c r="H43" s="203"/>
      <c r="I43" s="161"/>
    </row>
    <row r="44" spans="1:9" ht="12" customHeight="1" x14ac:dyDescent="0.2">
      <c r="A44" s="152"/>
      <c r="B44" s="7"/>
      <c r="C44" s="41" t="s">
        <v>200</v>
      </c>
      <c r="F44"/>
      <c r="H44" s="203"/>
      <c r="I44" s="162"/>
    </row>
    <row r="45" spans="1:9" ht="12" customHeight="1" x14ac:dyDescent="0.2">
      <c r="A45" s="152"/>
      <c r="B45" s="140"/>
      <c r="C45" s="140"/>
      <c r="D45" s="140"/>
      <c r="E45" s="140"/>
      <c r="F45" s="23"/>
      <c r="H45" s="203"/>
      <c r="I45" s="41"/>
    </row>
    <row r="46" spans="1:9" ht="12" customHeight="1" x14ac:dyDescent="0.2">
      <c r="A46" s="152" t="s">
        <v>132</v>
      </c>
      <c r="C46" s="41" t="s">
        <v>147</v>
      </c>
      <c r="F46" s="151">
        <f>IF(F32=0, 0, ABS(F40)/F32)</f>
        <v>0</v>
      </c>
      <c r="H46" s="203">
        <v>11</v>
      </c>
      <c r="I46" s="41"/>
    </row>
    <row r="47" spans="1:9" ht="12" customHeight="1" x14ac:dyDescent="0.2">
      <c r="A47" s="152"/>
      <c r="F47" s="23"/>
      <c r="H47" s="203"/>
      <c r="I47" s="41"/>
    </row>
    <row r="48" spans="1:9" ht="12" customHeight="1" x14ac:dyDescent="0.2">
      <c r="A48" s="152"/>
      <c r="B48" s="7" t="s">
        <v>142</v>
      </c>
      <c r="F48" s="364"/>
      <c r="H48" s="203">
        <v>12</v>
      </c>
      <c r="I48" s="41"/>
    </row>
    <row r="49" spans="1:9" ht="12" customHeight="1" x14ac:dyDescent="0.2">
      <c r="A49" s="152"/>
      <c r="F49" s="108"/>
      <c r="H49" s="203"/>
      <c r="I49" s="41"/>
    </row>
    <row r="50" spans="1:9" x14ac:dyDescent="0.2">
      <c r="A50" s="595" t="s">
        <v>146</v>
      </c>
      <c r="B50" s="596"/>
      <c r="C50" s="597"/>
      <c r="D50" s="598"/>
      <c r="E50" s="142"/>
      <c r="F50" s="23"/>
      <c r="H50" s="203">
        <v>13</v>
      </c>
      <c r="I50" s="41"/>
    </row>
    <row r="51" spans="1:9" x14ac:dyDescent="0.2">
      <c r="A51" s="595"/>
      <c r="B51" s="599"/>
      <c r="C51" s="600"/>
      <c r="D51" s="601"/>
      <c r="E51" s="142"/>
      <c r="F51" s="23"/>
      <c r="H51" s="203"/>
      <c r="I51" s="41"/>
    </row>
    <row r="52" spans="1:9" x14ac:dyDescent="0.2">
      <c r="A52" s="595"/>
      <c r="B52" s="602"/>
      <c r="C52" s="603"/>
      <c r="D52" s="604"/>
      <c r="F52" s="23"/>
      <c r="H52" s="203"/>
      <c r="I52" s="41"/>
    </row>
    <row r="53" spans="1:9" ht="12" customHeight="1" x14ac:dyDescent="0.2">
      <c r="A53" s="152"/>
      <c r="H53" s="203"/>
      <c r="I53" s="41"/>
    </row>
    <row r="54" spans="1:9" ht="12" customHeight="1" x14ac:dyDescent="0.2">
      <c r="A54" s="152"/>
      <c r="H54" s="203"/>
      <c r="I54" s="41"/>
    </row>
    <row r="55" spans="1:9" ht="12" customHeight="1" x14ac:dyDescent="0.2">
      <c r="A55" s="98" t="s">
        <v>119</v>
      </c>
      <c r="B55" s="99"/>
      <c r="H55" s="203"/>
      <c r="I55" s="41"/>
    </row>
    <row r="56" spans="1:9" ht="12" customHeight="1" x14ac:dyDescent="0.2">
      <c r="A56" s="98"/>
      <c r="B56" s="99"/>
      <c r="H56" s="203"/>
      <c r="I56" s="41"/>
    </row>
    <row r="57" spans="1:9" ht="38.25" customHeight="1" x14ac:dyDescent="0.2">
      <c r="A57" s="46" t="s">
        <v>120</v>
      </c>
      <c r="B57" s="605" t="s">
        <v>298</v>
      </c>
      <c r="C57" s="605"/>
      <c r="D57" s="605"/>
      <c r="E57" s="605"/>
      <c r="F57" s="605"/>
      <c r="G57" s="605"/>
      <c r="H57" s="605"/>
      <c r="I57" s="41"/>
    </row>
    <row r="58" spans="1:9" ht="12" customHeight="1" x14ac:dyDescent="0.2">
      <c r="A58" s="46"/>
      <c r="B58" s="156"/>
      <c r="C58" s="156"/>
      <c r="D58" s="365" t="s">
        <v>224</v>
      </c>
      <c r="E58" s="156"/>
      <c r="F58" s="156"/>
      <c r="G58" s="156"/>
      <c r="H58" s="156"/>
      <c r="I58" s="41"/>
    </row>
    <row r="59" spans="1:9" s="36" customFormat="1" ht="12" customHeight="1" x14ac:dyDescent="0.2">
      <c r="A59" s="155"/>
      <c r="B59" s="154"/>
      <c r="C59" s="154"/>
      <c r="D59" s="154"/>
      <c r="E59" s="154"/>
      <c r="F59" s="154"/>
      <c r="G59" s="154"/>
      <c r="H59" s="154"/>
    </row>
    <row r="60" spans="1:9" ht="12.75" customHeight="1" x14ac:dyDescent="0.2">
      <c r="A60" s="452">
        <v>1</v>
      </c>
      <c r="B60" s="610" t="s">
        <v>133</v>
      </c>
      <c r="C60" s="610"/>
      <c r="D60" s="610"/>
      <c r="E60" s="610"/>
      <c r="F60" s="610"/>
      <c r="G60" s="610"/>
      <c r="H60" s="611"/>
      <c r="I60" s="41"/>
    </row>
    <row r="61" spans="1:9" ht="24.75" customHeight="1" x14ac:dyDescent="0.2">
      <c r="A61" s="452">
        <v>2</v>
      </c>
      <c r="B61" s="612" t="s">
        <v>299</v>
      </c>
      <c r="C61" s="612"/>
      <c r="D61" s="612"/>
      <c r="E61" s="612"/>
      <c r="F61" s="612"/>
      <c r="G61" s="612"/>
      <c r="H61" s="613"/>
      <c r="I61" s="41"/>
    </row>
    <row r="62" spans="1:9" ht="12" customHeight="1" x14ac:dyDescent="0.2">
      <c r="A62" s="453">
        <v>3</v>
      </c>
      <c r="B62" s="608" t="s">
        <v>212</v>
      </c>
      <c r="C62" s="608"/>
      <c r="D62" s="608"/>
      <c r="E62" s="608"/>
      <c r="F62" s="608"/>
      <c r="G62" s="608"/>
      <c r="H62" s="609"/>
      <c r="I62" s="41"/>
    </row>
    <row r="63" spans="1:9" ht="63" customHeight="1" x14ac:dyDescent="0.2">
      <c r="A63" s="452">
        <v>4</v>
      </c>
      <c r="B63" s="610" t="s">
        <v>213</v>
      </c>
      <c r="C63" s="610"/>
      <c r="D63" s="610"/>
      <c r="E63" s="610"/>
      <c r="F63" s="610"/>
      <c r="G63" s="610"/>
      <c r="H63" s="611"/>
      <c r="I63" s="41"/>
    </row>
    <row r="64" spans="1:9" ht="12" customHeight="1" x14ac:dyDescent="0.2">
      <c r="A64" s="453">
        <v>5</v>
      </c>
      <c r="B64" s="606" t="s">
        <v>300</v>
      </c>
      <c r="C64" s="606"/>
      <c r="D64" s="606"/>
      <c r="E64" s="606"/>
      <c r="F64" s="606"/>
      <c r="G64" s="606"/>
      <c r="H64" s="607"/>
      <c r="I64" s="41"/>
    </row>
    <row r="65" spans="1:9" ht="12" customHeight="1" x14ac:dyDescent="0.2">
      <c r="A65" s="453">
        <v>6</v>
      </c>
      <c r="B65" s="608" t="s">
        <v>212</v>
      </c>
      <c r="C65" s="608"/>
      <c r="D65" s="608"/>
      <c r="E65" s="608"/>
      <c r="F65" s="608"/>
      <c r="G65" s="608"/>
      <c r="H65" s="609"/>
      <c r="I65" s="41"/>
    </row>
    <row r="66" spans="1:9" ht="55.5" customHeight="1" x14ac:dyDescent="0.2">
      <c r="A66" s="452">
        <v>7</v>
      </c>
      <c r="B66" s="610" t="s">
        <v>301</v>
      </c>
      <c r="C66" s="610"/>
      <c r="D66" s="610"/>
      <c r="E66" s="610"/>
      <c r="F66" s="610"/>
      <c r="G66" s="610"/>
      <c r="H66" s="611"/>
      <c r="I66" s="41"/>
    </row>
    <row r="67" spans="1:9" ht="15.75" customHeight="1" x14ac:dyDescent="0.2">
      <c r="A67" s="452">
        <v>8</v>
      </c>
      <c r="B67" s="610" t="s">
        <v>328</v>
      </c>
      <c r="C67" s="610"/>
      <c r="D67" s="610"/>
      <c r="E67" s="610"/>
      <c r="F67" s="610"/>
      <c r="G67" s="610"/>
      <c r="H67" s="611"/>
      <c r="I67" s="41"/>
    </row>
    <row r="68" spans="1:9" ht="24" customHeight="1" x14ac:dyDescent="0.2">
      <c r="A68" s="452">
        <v>9</v>
      </c>
      <c r="B68" s="610" t="s">
        <v>329</v>
      </c>
      <c r="C68" s="610"/>
      <c r="D68" s="610"/>
      <c r="E68" s="610"/>
      <c r="F68" s="610"/>
      <c r="G68" s="610"/>
      <c r="H68" s="611"/>
      <c r="I68" s="41"/>
    </row>
    <row r="69" spans="1:9" ht="33.75" customHeight="1" x14ac:dyDescent="0.2">
      <c r="A69" s="452">
        <v>10</v>
      </c>
      <c r="B69" s="610" t="s">
        <v>225</v>
      </c>
      <c r="C69" s="610"/>
      <c r="D69" s="610"/>
      <c r="E69" s="610"/>
      <c r="F69" s="610"/>
      <c r="G69" s="610"/>
      <c r="H69" s="611"/>
      <c r="I69" s="41"/>
    </row>
    <row r="70" spans="1:9" ht="47.25" customHeight="1" x14ac:dyDescent="0.2">
      <c r="A70" s="452">
        <v>11</v>
      </c>
      <c r="B70" s="610" t="s">
        <v>210</v>
      </c>
      <c r="C70" s="610"/>
      <c r="D70" s="610"/>
      <c r="E70" s="610"/>
      <c r="F70" s="610"/>
      <c r="G70" s="610"/>
      <c r="H70" s="611"/>
      <c r="I70" s="41"/>
    </row>
    <row r="71" spans="1:9" ht="34.5" customHeight="1" x14ac:dyDescent="0.2">
      <c r="A71" s="452">
        <v>12</v>
      </c>
      <c r="B71" s="610" t="s">
        <v>144</v>
      </c>
      <c r="C71" s="610"/>
      <c r="D71" s="610"/>
      <c r="E71" s="610"/>
      <c r="F71" s="610"/>
      <c r="G71" s="610"/>
      <c r="H71" s="611"/>
      <c r="I71" s="41"/>
    </row>
    <row r="72" spans="1:9" ht="12" customHeight="1" x14ac:dyDescent="0.2">
      <c r="A72" s="453">
        <v>13</v>
      </c>
      <c r="B72" s="608" t="s">
        <v>226</v>
      </c>
      <c r="C72" s="608"/>
      <c r="D72" s="608"/>
      <c r="E72" s="608"/>
      <c r="F72" s="608"/>
      <c r="G72" s="608"/>
      <c r="H72" s="609"/>
      <c r="I72" s="41"/>
    </row>
    <row r="73" spans="1:9" x14ac:dyDescent="0.2">
      <c r="A73" s="203"/>
      <c r="B73" s="95"/>
      <c r="H73" s="203"/>
      <c r="I73" s="41"/>
    </row>
    <row r="74" spans="1:9" x14ac:dyDescent="0.2">
      <c r="A74" s="203"/>
      <c r="B74" s="95"/>
      <c r="H74" s="203"/>
      <c r="I74" s="41"/>
    </row>
    <row r="75" spans="1:9" x14ac:dyDescent="0.2">
      <c r="A75" s="203"/>
      <c r="B75" s="95"/>
      <c r="H75" s="203"/>
      <c r="I75" s="41"/>
    </row>
    <row r="76" spans="1:9" x14ac:dyDescent="0.2">
      <c r="A76" s="203"/>
      <c r="B76" s="95"/>
      <c r="H76" s="203"/>
      <c r="I76" s="41"/>
    </row>
    <row r="77" spans="1:9" x14ac:dyDescent="0.2">
      <c r="A77" s="152"/>
      <c r="H77" s="203"/>
      <c r="I77" s="41"/>
    </row>
    <row r="78" spans="1:9" x14ac:dyDescent="0.2">
      <c r="A78" s="152"/>
      <c r="H78" s="203"/>
      <c r="I78" s="41"/>
    </row>
    <row r="79" spans="1:9" x14ac:dyDescent="0.2">
      <c r="A79" s="152"/>
      <c r="H79" s="203"/>
      <c r="I79" s="41"/>
    </row>
    <row r="80" spans="1:9" x14ac:dyDescent="0.2">
      <c r="A80" s="152"/>
      <c r="H80" s="203"/>
      <c r="I80" s="41"/>
    </row>
    <row r="81" spans="1:9" x14ac:dyDescent="0.2">
      <c r="A81" s="152"/>
      <c r="H81" s="203"/>
      <c r="I81" s="41"/>
    </row>
    <row r="82" spans="1:9" x14ac:dyDescent="0.2">
      <c r="A82" s="152"/>
      <c r="H82" s="203"/>
      <c r="I82" s="41"/>
    </row>
    <row r="83" spans="1:9" x14ac:dyDescent="0.2">
      <c r="A83" s="152"/>
      <c r="H83" s="203"/>
      <c r="I83" s="41"/>
    </row>
    <row r="84" spans="1:9" x14ac:dyDescent="0.2">
      <c r="A84" s="152"/>
      <c r="H84" s="203"/>
      <c r="I84" s="41"/>
    </row>
    <row r="85" spans="1:9" x14ac:dyDescent="0.2">
      <c r="A85" s="152"/>
      <c r="H85" s="203"/>
      <c r="I85" s="41"/>
    </row>
    <row r="86" spans="1:9" x14ac:dyDescent="0.2">
      <c r="A86" s="152"/>
      <c r="H86" s="203"/>
      <c r="I86" s="41"/>
    </row>
    <row r="87" spans="1:9" x14ac:dyDescent="0.2">
      <c r="A87" s="152"/>
      <c r="H87" s="203"/>
      <c r="I87" s="41"/>
    </row>
    <row r="88" spans="1:9" x14ac:dyDescent="0.2">
      <c r="A88" s="152"/>
      <c r="H88" s="203"/>
      <c r="I88" s="41"/>
    </row>
    <row r="89" spans="1:9" x14ac:dyDescent="0.2">
      <c r="A89" s="152"/>
      <c r="H89" s="203"/>
      <c r="I89" s="41"/>
    </row>
    <row r="90" spans="1:9" x14ac:dyDescent="0.2">
      <c r="A90" s="152"/>
      <c r="H90" s="203"/>
      <c r="I90" s="41"/>
    </row>
    <row r="91" spans="1:9" x14ac:dyDescent="0.2">
      <c r="A91" s="152"/>
      <c r="H91" s="203"/>
      <c r="I91" s="41"/>
    </row>
    <row r="92" spans="1:9" x14ac:dyDescent="0.2">
      <c r="A92" s="152"/>
      <c r="H92" s="203"/>
      <c r="I92" s="41"/>
    </row>
    <row r="93" spans="1:9" x14ac:dyDescent="0.2">
      <c r="A93" s="152"/>
      <c r="H93" s="203"/>
      <c r="I93" s="41"/>
    </row>
    <row r="94" spans="1:9" x14ac:dyDescent="0.2">
      <c r="A94" s="152"/>
      <c r="H94" s="203"/>
      <c r="I94" s="41"/>
    </row>
    <row r="95" spans="1:9" x14ac:dyDescent="0.2">
      <c r="A95" s="152"/>
      <c r="H95" s="203"/>
      <c r="I95" s="41"/>
    </row>
    <row r="96" spans="1:9" x14ac:dyDescent="0.2">
      <c r="A96" s="2"/>
      <c r="H96" s="203"/>
      <c r="I96" s="41"/>
    </row>
    <row r="97" spans="1:9" x14ac:dyDescent="0.2">
      <c r="A97" s="2"/>
      <c r="H97" s="203"/>
      <c r="I97" s="41"/>
    </row>
    <row r="98" spans="1:9" x14ac:dyDescent="0.2">
      <c r="A98" s="2"/>
      <c r="H98" s="203"/>
      <c r="I98" s="41"/>
    </row>
    <row r="99" spans="1:9" x14ac:dyDescent="0.2">
      <c r="A99" s="2"/>
      <c r="H99" s="203"/>
      <c r="I99" s="41"/>
    </row>
    <row r="100" spans="1:9" x14ac:dyDescent="0.2">
      <c r="A100" s="2"/>
      <c r="H100" s="203"/>
      <c r="I100" s="41"/>
    </row>
    <row r="101" spans="1:9" x14ac:dyDescent="0.2">
      <c r="A101" s="2"/>
      <c r="H101" s="203"/>
      <c r="I101" s="41"/>
    </row>
    <row r="102" spans="1:9" x14ac:dyDescent="0.2">
      <c r="A102" s="2"/>
      <c r="H102" s="203"/>
      <c r="I102" s="41"/>
    </row>
    <row r="103" spans="1:9" x14ac:dyDescent="0.2">
      <c r="A103" s="2"/>
      <c r="H103" s="203"/>
      <c r="I103" s="41"/>
    </row>
    <row r="104" spans="1:9" x14ac:dyDescent="0.2">
      <c r="A104" s="2"/>
      <c r="H104" s="203"/>
      <c r="I104" s="41"/>
    </row>
    <row r="105" spans="1:9" x14ac:dyDescent="0.2">
      <c r="A105" s="2"/>
      <c r="H105" s="203"/>
      <c r="I105" s="41"/>
    </row>
    <row r="106" spans="1:9" x14ac:dyDescent="0.2">
      <c r="A106" s="2"/>
      <c r="I106" s="41"/>
    </row>
  </sheetData>
  <sheetProtection selectLockedCells="1"/>
  <mergeCells count="16">
    <mergeCell ref="B68:H68"/>
    <mergeCell ref="B69:H69"/>
    <mergeCell ref="B70:H70"/>
    <mergeCell ref="B71:H71"/>
    <mergeCell ref="B72:H72"/>
    <mergeCell ref="B66:H66"/>
    <mergeCell ref="B67:H67"/>
    <mergeCell ref="B60:H60"/>
    <mergeCell ref="B61:H61"/>
    <mergeCell ref="B63:H63"/>
    <mergeCell ref="B62:H62"/>
    <mergeCell ref="A50:A52"/>
    <mergeCell ref="B50:D52"/>
    <mergeCell ref="B57:H57"/>
    <mergeCell ref="B64:H64"/>
    <mergeCell ref="B65:H65"/>
  </mergeCells>
  <pageMargins left="0" right="0" top="0.25" bottom="0.5" header="0.3" footer="0.3"/>
  <pageSetup paperSize="5" scale="80" orientation="landscape" r:id="rId1"/>
  <headerFooter>
    <oddFooter>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00FF"/>
  </sheetPr>
  <dimension ref="A1:FE33"/>
  <sheetViews>
    <sheetView workbookViewId="0">
      <selection activeCell="F18" sqref="F18"/>
    </sheetView>
  </sheetViews>
  <sheetFormatPr defaultColWidth="8.85546875" defaultRowHeight="11.25" x14ac:dyDescent="0.2"/>
  <cols>
    <col min="1" max="1" width="39.42578125" style="41" customWidth="1"/>
    <col min="2" max="2" width="5.5703125" style="41" customWidth="1"/>
    <col min="3" max="3" width="1.7109375" style="41" customWidth="1"/>
    <col min="4" max="4" width="14" style="41" customWidth="1"/>
    <col min="5" max="5" width="1.7109375" style="41" customWidth="1"/>
    <col min="6" max="6" width="10.85546875" style="41" customWidth="1"/>
    <col min="7" max="7" width="11.42578125" style="41" customWidth="1"/>
    <col min="8" max="8" width="1.7109375" style="41" customWidth="1"/>
    <col min="9" max="9" width="10.85546875" style="41" customWidth="1"/>
    <col min="10" max="10" width="11.42578125" style="36" customWidth="1"/>
    <col min="11" max="11" width="1.7109375" style="41" customWidth="1"/>
    <col min="12" max="12" width="10.85546875" style="41" customWidth="1"/>
    <col min="13" max="13" width="11.42578125" style="36" customWidth="1"/>
    <col min="14" max="14" width="1.7109375" style="41" customWidth="1"/>
    <col min="15" max="15" width="10.85546875" style="41" customWidth="1"/>
    <col min="16" max="16" width="11.42578125" style="36" customWidth="1"/>
    <col min="17" max="17" width="1.7109375" style="41" customWidth="1"/>
    <col min="18" max="18" width="10.85546875" style="41" customWidth="1"/>
    <col min="19" max="19" width="11.42578125" style="41" customWidth="1"/>
    <col min="20" max="20" width="1.7109375" style="41" customWidth="1"/>
    <col min="21" max="21" width="10.85546875" style="41" customWidth="1"/>
    <col min="22" max="22" width="11.42578125" style="41" customWidth="1"/>
    <col min="23" max="23" width="1.7109375" style="41" customWidth="1"/>
    <col min="24" max="24" width="10.85546875" style="41" customWidth="1"/>
    <col min="25" max="25" width="11.42578125" style="41" customWidth="1"/>
    <col min="26" max="26" width="1.7109375" style="41" customWidth="1"/>
    <col min="27" max="27" width="10.85546875" style="41" customWidth="1"/>
    <col min="28" max="28" width="11.42578125" style="41" customWidth="1"/>
    <col min="29" max="29" width="1.7109375" style="41" customWidth="1"/>
    <col min="30" max="30" width="10.85546875" style="41" customWidth="1"/>
    <col min="31" max="31" width="11.42578125" style="41" customWidth="1"/>
    <col min="32" max="32" width="1.7109375" style="41" customWidth="1"/>
    <col min="33" max="33" width="10.85546875" style="41" customWidth="1"/>
    <col min="34" max="34" width="11.42578125" style="41" customWidth="1"/>
    <col min="35" max="35" width="1.7109375" style="41" customWidth="1"/>
    <col min="36" max="36" width="10.85546875" style="41" hidden="1" customWidth="1"/>
    <col min="37" max="37" width="11.42578125" style="41" hidden="1" customWidth="1"/>
    <col min="38" max="38" width="1.7109375" style="41" hidden="1" customWidth="1"/>
    <col min="39" max="39" width="10.85546875" style="41" hidden="1" customWidth="1"/>
    <col min="40" max="40" width="11.42578125" style="41" hidden="1" customWidth="1"/>
    <col min="41" max="41" width="1.7109375" style="41" hidden="1" customWidth="1"/>
    <col min="42" max="42" width="10.85546875" style="41" hidden="1" customWidth="1"/>
    <col min="43" max="43" width="11.42578125" style="41" hidden="1" customWidth="1"/>
    <col min="44" max="44" width="1.7109375" style="41" hidden="1" customWidth="1"/>
    <col min="45" max="45" width="10.85546875" style="41" hidden="1" customWidth="1"/>
    <col min="46" max="46" width="11.42578125" style="41" hidden="1" customWidth="1"/>
    <col min="47" max="47" width="1.7109375" style="41" hidden="1" customWidth="1"/>
    <col min="48" max="48" width="10.85546875" style="41" hidden="1" customWidth="1"/>
    <col min="49" max="49" width="11.42578125" style="41" hidden="1" customWidth="1"/>
    <col min="50" max="50" width="1.7109375" style="41" hidden="1" customWidth="1"/>
    <col min="51" max="51" width="10.85546875" style="41" hidden="1" customWidth="1"/>
    <col min="52" max="52" width="11.42578125" style="41" hidden="1" customWidth="1"/>
    <col min="53" max="53" width="1.7109375" style="41" hidden="1" customWidth="1"/>
    <col min="54" max="54" width="10.85546875" style="41" hidden="1" customWidth="1"/>
    <col min="55" max="55" width="11.42578125" style="41" hidden="1" customWidth="1"/>
    <col min="56" max="56" width="1.7109375" style="41" hidden="1" customWidth="1"/>
    <col min="57" max="57" width="10.85546875" style="41" hidden="1" customWidth="1"/>
    <col min="58" max="58" width="11.42578125" style="41" hidden="1" customWidth="1"/>
    <col min="59" max="59" width="1.7109375" style="41" hidden="1" customWidth="1"/>
    <col min="60" max="60" width="10.85546875" style="41" hidden="1" customWidth="1"/>
    <col min="61" max="61" width="11.42578125" style="41" hidden="1" customWidth="1"/>
    <col min="62" max="62" width="1.7109375" style="41" hidden="1" customWidth="1"/>
    <col min="63" max="63" width="10.85546875" style="41" hidden="1" customWidth="1"/>
    <col min="64" max="64" width="11.42578125" style="41" hidden="1" customWidth="1"/>
    <col min="65" max="65" width="1.7109375" style="41" hidden="1" customWidth="1"/>
    <col min="66" max="66" width="10.85546875" style="41" hidden="1" customWidth="1"/>
    <col min="67" max="67" width="11.42578125" style="41" hidden="1" customWidth="1"/>
    <col min="68" max="68" width="1.7109375" style="41" hidden="1" customWidth="1"/>
    <col min="69" max="69" width="10.85546875" style="41" hidden="1" customWidth="1"/>
    <col min="70" max="70" width="11.42578125" style="41" hidden="1" customWidth="1"/>
    <col min="71" max="71" width="1.7109375" style="41" hidden="1" customWidth="1"/>
    <col min="72" max="72" width="10.85546875" style="41" hidden="1" customWidth="1"/>
    <col min="73" max="73" width="11.42578125" style="41" hidden="1" customWidth="1"/>
    <col min="74" max="74" width="1.7109375" style="41" hidden="1" customWidth="1"/>
    <col min="75" max="75" width="10.85546875" style="41" hidden="1" customWidth="1"/>
    <col min="76" max="76" width="11.42578125" style="41" hidden="1" customWidth="1"/>
    <col min="77" max="77" width="1.7109375" style="41" hidden="1" customWidth="1"/>
    <col min="78" max="78" width="10.85546875" style="41" hidden="1" customWidth="1"/>
    <col min="79" max="79" width="11.42578125" style="41" hidden="1" customWidth="1"/>
    <col min="80" max="80" width="1.7109375" style="41" hidden="1" customWidth="1"/>
    <col min="81" max="81" width="10.85546875" style="41" hidden="1" customWidth="1"/>
    <col min="82" max="82" width="11.42578125" style="41" hidden="1" customWidth="1"/>
    <col min="83" max="83" width="1.7109375" style="41" hidden="1" customWidth="1"/>
    <col min="84" max="84" width="10.85546875" style="41" hidden="1" customWidth="1"/>
    <col min="85" max="85" width="11.42578125" style="41" hidden="1" customWidth="1"/>
    <col min="86" max="86" width="1.7109375" style="41" hidden="1" customWidth="1"/>
    <col min="87" max="87" width="10.85546875" style="41" hidden="1" customWidth="1"/>
    <col min="88" max="88" width="11.42578125" style="41" hidden="1" customWidth="1"/>
    <col min="89" max="89" width="1.7109375" style="41" hidden="1" customWidth="1"/>
    <col min="90" max="90" width="10.85546875" style="41" hidden="1" customWidth="1"/>
    <col min="91" max="91" width="11.42578125" style="41" hidden="1" customWidth="1"/>
    <col min="92" max="92" width="1.7109375" style="41" hidden="1" customWidth="1"/>
    <col min="93" max="93" width="10.85546875" style="41" hidden="1" customWidth="1"/>
    <col min="94" max="94" width="11.42578125" style="41" hidden="1" customWidth="1"/>
    <col min="95" max="95" width="1.7109375" style="41" hidden="1" customWidth="1"/>
    <col min="96" max="96" width="10.85546875" style="41" hidden="1" customWidth="1"/>
    <col min="97" max="97" width="11.42578125" style="41" hidden="1" customWidth="1"/>
    <col min="98" max="98" width="1.7109375" style="41" hidden="1" customWidth="1"/>
    <col min="99" max="99" width="10.85546875" style="41" hidden="1" customWidth="1"/>
    <col min="100" max="100" width="11.42578125" style="41" hidden="1" customWidth="1"/>
    <col min="101" max="101" width="1.7109375" style="41" hidden="1" customWidth="1"/>
    <col min="102" max="102" width="10.85546875" style="41" hidden="1" customWidth="1"/>
    <col min="103" max="103" width="11.42578125" style="41" hidden="1" customWidth="1"/>
    <col min="104" max="104" width="1.7109375" style="41" hidden="1" customWidth="1"/>
    <col min="105" max="105" width="10.85546875" style="41" hidden="1" customWidth="1"/>
    <col min="106" max="106" width="11.42578125" style="41" hidden="1" customWidth="1"/>
    <col min="107" max="107" width="1.7109375" style="41" hidden="1" customWidth="1"/>
    <col min="108" max="108" width="10.85546875" style="41" hidden="1" customWidth="1"/>
    <col min="109" max="109" width="11.42578125" style="41" hidden="1" customWidth="1"/>
    <col min="110" max="110" width="1.7109375" style="41" hidden="1" customWidth="1"/>
    <col min="111" max="111" width="10.85546875" style="41" hidden="1" customWidth="1"/>
    <col min="112" max="112" width="11.42578125" style="41" hidden="1" customWidth="1"/>
    <col min="113" max="113" width="1.7109375" style="41" hidden="1" customWidth="1"/>
    <col min="114" max="114" width="10.85546875" style="41" hidden="1" customWidth="1"/>
    <col min="115" max="115" width="11.42578125" style="41" hidden="1" customWidth="1"/>
    <col min="116" max="116" width="1.7109375" style="41" hidden="1" customWidth="1"/>
    <col min="117" max="117" width="10.85546875" style="41" hidden="1" customWidth="1"/>
    <col min="118" max="118" width="11.42578125" style="41" hidden="1" customWidth="1"/>
    <col min="119" max="119" width="1.7109375" style="41" hidden="1" customWidth="1"/>
    <col min="120" max="120" width="10.85546875" style="41" hidden="1" customWidth="1"/>
    <col min="121" max="121" width="11.42578125" style="41" hidden="1" customWidth="1"/>
    <col min="122" max="122" width="1.7109375" style="41" hidden="1" customWidth="1"/>
    <col min="123" max="123" width="10.85546875" style="41" hidden="1" customWidth="1"/>
    <col min="124" max="124" width="11.42578125" style="41" hidden="1" customWidth="1"/>
    <col min="125" max="125" width="1.7109375" style="41" hidden="1" customWidth="1"/>
    <col min="126" max="126" width="10.85546875" style="41" hidden="1" customWidth="1"/>
    <col min="127" max="127" width="11.42578125" style="41" hidden="1" customWidth="1"/>
    <col min="128" max="128" width="1.7109375" style="41" hidden="1" customWidth="1"/>
    <col min="129" max="129" width="10.85546875" style="41" hidden="1" customWidth="1"/>
    <col min="130" max="130" width="11.42578125" style="41" hidden="1" customWidth="1"/>
    <col min="131" max="131" width="1.7109375" style="41" hidden="1" customWidth="1"/>
    <col min="132" max="132" width="10.85546875" style="41" hidden="1" customWidth="1"/>
    <col min="133" max="133" width="11.42578125" style="41" hidden="1" customWidth="1"/>
    <col min="134" max="134" width="1.7109375" style="41" hidden="1" customWidth="1"/>
    <col min="135" max="135" width="10.85546875" style="41" hidden="1" customWidth="1"/>
    <col min="136" max="136" width="11.42578125" style="41" hidden="1" customWidth="1"/>
    <col min="137" max="137" width="1.7109375" style="41" hidden="1" customWidth="1"/>
    <col min="138" max="138" width="10.85546875" style="41" hidden="1" customWidth="1"/>
    <col min="139" max="139" width="11.42578125" style="41" hidden="1" customWidth="1"/>
    <col min="140" max="140" width="1.7109375" style="41" hidden="1" customWidth="1"/>
    <col min="141" max="141" width="10.85546875" style="41" hidden="1" customWidth="1"/>
    <col min="142" max="142" width="11.42578125" style="41" hidden="1" customWidth="1"/>
    <col min="143" max="143" width="1.7109375" style="41" hidden="1" customWidth="1"/>
    <col min="144" max="144" width="10.85546875" style="41" hidden="1" customWidth="1"/>
    <col min="145" max="145" width="11.42578125" style="41" hidden="1" customWidth="1"/>
    <col min="146" max="146" width="1.7109375" style="41" hidden="1" customWidth="1"/>
    <col min="147" max="147" width="10.85546875" style="41" hidden="1" customWidth="1"/>
    <col min="148" max="148" width="11.42578125" style="41" hidden="1" customWidth="1"/>
    <col min="149" max="149" width="1.7109375" style="41" hidden="1" customWidth="1"/>
    <col min="150" max="150" width="10.85546875" style="41" hidden="1" customWidth="1"/>
    <col min="151" max="151" width="11.42578125" style="41" hidden="1" customWidth="1"/>
    <col min="152" max="152" width="1.7109375" style="41" hidden="1" customWidth="1"/>
    <col min="153" max="153" width="10.85546875" style="41" hidden="1" customWidth="1"/>
    <col min="154" max="154" width="11.42578125" style="41" hidden="1" customWidth="1"/>
    <col min="155" max="156" width="1.7109375" style="41" customWidth="1"/>
    <col min="157" max="157" width="10.85546875" style="41" customWidth="1"/>
    <col min="158" max="158" width="11.42578125" style="41" customWidth="1"/>
    <col min="159" max="159" width="1.7109375" style="41" customWidth="1"/>
    <col min="160" max="16384" width="8.85546875" style="41"/>
  </cols>
  <sheetData>
    <row r="1" spans="1:160" ht="12" customHeight="1" x14ac:dyDescent="0.2">
      <c r="A1" s="35" t="str">
        <f>'Description of Services'!A1:B1</f>
        <v>Texas Tech University - Rate Calculation Worksheet</v>
      </c>
      <c r="F1" s="7"/>
      <c r="J1" s="53" t="s">
        <v>92</v>
      </c>
      <c r="K1" s="7"/>
      <c r="L1" s="456">
        <f>'Description of Services'!F1</f>
        <v>2017</v>
      </c>
    </row>
    <row r="2" spans="1:160" ht="12" customHeight="1" x14ac:dyDescent="0.2">
      <c r="A2" s="35" t="s">
        <v>122</v>
      </c>
      <c r="B2" s="109"/>
      <c r="C2" s="109"/>
      <c r="D2" s="109"/>
      <c r="E2" s="109"/>
      <c r="F2" s="109"/>
      <c r="G2" s="109"/>
      <c r="H2" s="36"/>
      <c r="I2" s="36"/>
    </row>
    <row r="3" spans="1:160" ht="12" customHeight="1" x14ac:dyDescent="0.2">
      <c r="A3" s="35"/>
      <c r="B3" s="109"/>
      <c r="C3" s="109"/>
      <c r="D3" s="109"/>
      <c r="E3" s="109"/>
      <c r="F3" s="109"/>
      <c r="G3" s="109"/>
      <c r="H3" s="36"/>
      <c r="I3" s="36"/>
    </row>
    <row r="4" spans="1:160" ht="12" customHeight="1" x14ac:dyDescent="0.2">
      <c r="A4" s="35" t="str">
        <f>'Description of Services'!A4:B4</f>
        <v xml:space="preserve">Name of Service Center: </v>
      </c>
      <c r="B4" s="454">
        <f>'Description of Services'!B4</f>
        <v>0</v>
      </c>
      <c r="C4" s="110"/>
      <c r="D4" s="110"/>
      <c r="E4" s="110"/>
      <c r="F4" s="616" t="str">
        <f>' SD in Aggregate'!F42</f>
        <v>Surplus Less than 2-month Working Capital; SD by Service not required to be populated</v>
      </c>
      <c r="G4" s="616"/>
      <c r="H4" s="616"/>
      <c r="I4" s="616"/>
      <c r="J4" s="616"/>
      <c r="K4" s="616"/>
      <c r="L4" s="616"/>
      <c r="M4" s="616"/>
      <c r="N4" s="616"/>
      <c r="O4" s="616"/>
      <c r="P4" s="616"/>
      <c r="Q4" s="616"/>
      <c r="R4" s="616"/>
    </row>
    <row r="5" spans="1:160" ht="12" customHeight="1" x14ac:dyDescent="0.2">
      <c r="A5" s="35" t="str">
        <f>'Description of Services'!A5:B5</f>
        <v>FUND Number</v>
      </c>
      <c r="B5" s="454" t="str">
        <f>'Description of Services'!B5</f>
        <v>TBD</v>
      </c>
      <c r="C5" s="110"/>
      <c r="D5" s="110"/>
      <c r="E5" s="110"/>
      <c r="F5" s="616"/>
      <c r="G5" s="616"/>
      <c r="H5" s="616"/>
      <c r="I5" s="616"/>
      <c r="J5" s="616"/>
      <c r="K5" s="616"/>
      <c r="L5" s="616"/>
      <c r="M5" s="616"/>
      <c r="N5" s="616"/>
      <c r="O5" s="616"/>
      <c r="P5" s="616"/>
      <c r="Q5" s="616"/>
      <c r="R5" s="616"/>
    </row>
    <row r="6" spans="1:160" ht="12" customHeight="1" x14ac:dyDescent="0.2">
      <c r="A6" s="35" t="s">
        <v>232</v>
      </c>
      <c r="B6" s="454">
        <f>'Description of Services'!B6</f>
        <v>0</v>
      </c>
      <c r="D6" s="110"/>
      <c r="E6" s="110"/>
      <c r="F6" s="110"/>
      <c r="G6" s="110"/>
      <c r="H6" s="110"/>
    </row>
    <row r="7" spans="1:160" ht="12" customHeight="1" x14ac:dyDescent="0.2">
      <c r="A7" s="35" t="s">
        <v>227</v>
      </c>
      <c r="B7" s="454">
        <f>'Description of Services'!B7</f>
        <v>0</v>
      </c>
      <c r="D7" s="110"/>
      <c r="E7" s="110"/>
      <c r="F7" s="110"/>
      <c r="G7" s="110"/>
      <c r="H7" s="110"/>
    </row>
    <row r="8" spans="1:160" ht="12" customHeight="1" x14ac:dyDescent="0.2">
      <c r="A8" s="35" t="s">
        <v>269</v>
      </c>
      <c r="B8" s="454">
        <f>'Description of Services'!B8</f>
        <v>0</v>
      </c>
      <c r="D8" s="110"/>
      <c r="E8" s="110"/>
      <c r="F8" s="110"/>
      <c r="G8" s="110"/>
      <c r="H8" s="110"/>
    </row>
    <row r="9" spans="1:160" ht="12" customHeight="1" x14ac:dyDescent="0.2">
      <c r="A9" s="35"/>
      <c r="B9" s="110"/>
      <c r="C9" s="110"/>
      <c r="D9" s="110"/>
      <c r="E9" s="110"/>
      <c r="F9" s="110"/>
      <c r="G9" s="110"/>
      <c r="H9" s="110"/>
    </row>
    <row r="10" spans="1:160" ht="12" customHeight="1" x14ac:dyDescent="0.2">
      <c r="E10" s="8"/>
      <c r="F10" s="584" t="s">
        <v>17</v>
      </c>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5"/>
      <c r="AY10" s="585"/>
      <c r="AZ10" s="585"/>
      <c r="BA10" s="585"/>
      <c r="BB10" s="585"/>
      <c r="BC10" s="585"/>
      <c r="BD10" s="585"/>
      <c r="BE10" s="585"/>
      <c r="BF10" s="585"/>
      <c r="BG10" s="585"/>
      <c r="BH10" s="585"/>
      <c r="BI10" s="585"/>
      <c r="BJ10" s="585"/>
      <c r="BK10" s="585"/>
      <c r="BL10" s="585"/>
      <c r="BM10" s="585"/>
      <c r="BN10" s="585"/>
      <c r="BO10" s="585"/>
      <c r="BP10" s="585"/>
      <c r="BQ10" s="585"/>
      <c r="BR10" s="585"/>
      <c r="BS10" s="585"/>
      <c r="BT10" s="585"/>
      <c r="BU10" s="585"/>
      <c r="BV10" s="585"/>
      <c r="BW10" s="585"/>
      <c r="BX10" s="585"/>
      <c r="BY10" s="585"/>
      <c r="BZ10" s="585"/>
      <c r="CA10" s="585"/>
      <c r="CB10" s="585"/>
      <c r="CC10" s="585"/>
      <c r="CD10" s="585"/>
      <c r="CE10" s="585"/>
      <c r="CF10" s="585"/>
      <c r="CG10" s="585"/>
      <c r="CH10" s="585"/>
      <c r="CI10" s="585"/>
      <c r="CJ10" s="585"/>
      <c r="CK10" s="585"/>
      <c r="CL10" s="585"/>
      <c r="CM10" s="585"/>
      <c r="CN10" s="585"/>
      <c r="CO10" s="585"/>
      <c r="CP10" s="585"/>
      <c r="CQ10" s="585"/>
      <c r="CR10" s="585"/>
      <c r="CS10" s="585"/>
      <c r="CT10" s="585"/>
      <c r="CU10" s="585"/>
      <c r="CV10" s="585"/>
      <c r="CW10" s="585"/>
      <c r="CX10" s="585"/>
      <c r="CY10" s="585"/>
      <c r="CZ10" s="585"/>
      <c r="DA10" s="585"/>
      <c r="DB10" s="585"/>
      <c r="DC10" s="585"/>
      <c r="DD10" s="585"/>
      <c r="DE10" s="585"/>
      <c r="DF10" s="585"/>
      <c r="DG10" s="585"/>
      <c r="DH10" s="585"/>
      <c r="DI10" s="585"/>
      <c r="DJ10" s="585"/>
      <c r="DK10" s="585"/>
      <c r="DL10" s="585"/>
      <c r="DM10" s="585"/>
      <c r="DN10" s="585"/>
      <c r="DO10" s="585"/>
      <c r="DP10" s="585"/>
      <c r="DQ10" s="585"/>
      <c r="DR10" s="585"/>
      <c r="DS10" s="585"/>
      <c r="DT10" s="585"/>
      <c r="DU10" s="585"/>
      <c r="DV10" s="585"/>
      <c r="DW10" s="585"/>
      <c r="DX10" s="585"/>
      <c r="DY10" s="585"/>
      <c r="DZ10" s="585"/>
      <c r="EA10" s="585"/>
      <c r="EB10" s="585"/>
      <c r="EC10" s="585"/>
      <c r="ED10" s="585"/>
      <c r="EE10" s="585"/>
      <c r="EF10" s="585"/>
      <c r="EG10" s="585"/>
      <c r="EH10" s="585"/>
      <c r="EI10" s="585"/>
      <c r="EJ10" s="585"/>
      <c r="EK10" s="585"/>
      <c r="EL10" s="585"/>
      <c r="EM10" s="585"/>
      <c r="EN10" s="585"/>
      <c r="EO10" s="585"/>
      <c r="EP10" s="585"/>
      <c r="EQ10" s="585"/>
      <c r="ER10" s="585"/>
      <c r="ES10" s="585"/>
      <c r="ET10" s="585"/>
      <c r="EU10" s="585"/>
      <c r="EV10" s="585"/>
      <c r="EW10" s="585"/>
      <c r="EX10" s="585"/>
      <c r="EY10" s="585"/>
      <c r="EZ10" s="585"/>
      <c r="FA10" s="585"/>
      <c r="FB10" s="586"/>
      <c r="FC10" s="182"/>
    </row>
    <row r="11" spans="1:160" ht="12" customHeight="1" x14ac:dyDescent="0.2">
      <c r="D11" s="617" t="s">
        <v>140</v>
      </c>
      <c r="E11" s="147"/>
      <c r="F11" s="614" t="str">
        <f>'Description of Services'!B15</f>
        <v xml:space="preserve">Service 1: </v>
      </c>
      <c r="G11" s="615"/>
      <c r="H11" s="91"/>
      <c r="I11" s="614" t="str">
        <f>'Description of Services'!D15</f>
        <v>Service 2:</v>
      </c>
      <c r="J11" s="615"/>
      <c r="K11" s="91"/>
      <c r="L11" s="614" t="str">
        <f>'Description of Services'!F15</f>
        <v xml:space="preserve">Service 3: </v>
      </c>
      <c r="M11" s="615"/>
      <c r="N11" s="91"/>
      <c r="O11" s="614" t="str">
        <f>'Description of Services'!H15</f>
        <v xml:space="preserve">Service 4: </v>
      </c>
      <c r="P11" s="615"/>
      <c r="Q11" s="36"/>
      <c r="R11" s="614" t="str">
        <f>'Description of Services'!J15</f>
        <v xml:space="preserve">Service 5: </v>
      </c>
      <c r="S11" s="615"/>
      <c r="T11" s="91"/>
      <c r="U11" s="614" t="str">
        <f>'Description of Services'!L15</f>
        <v xml:space="preserve">Service 6: </v>
      </c>
      <c r="V11" s="615"/>
      <c r="W11" s="91"/>
      <c r="X11" s="614" t="str">
        <f>'Description of Services'!N15</f>
        <v>Service 7:</v>
      </c>
      <c r="Y11" s="615"/>
      <c r="Z11" s="91"/>
      <c r="AA11" s="614" t="str">
        <f>'Description of Services'!P15</f>
        <v>Service 8:</v>
      </c>
      <c r="AB11" s="615"/>
      <c r="AC11" s="36"/>
      <c r="AD11" s="614" t="str">
        <f>'Description of Services'!R15</f>
        <v>Service 9:</v>
      </c>
      <c r="AE11" s="615"/>
      <c r="AF11" s="91"/>
      <c r="AG11" s="614" t="str">
        <f>'Description of Services'!T15</f>
        <v>Service 10:</v>
      </c>
      <c r="AH11" s="615"/>
      <c r="AI11" s="91"/>
      <c r="AJ11" s="614" t="str">
        <f>'Description of Services'!V15</f>
        <v>Service 11:</v>
      </c>
      <c r="AK11" s="615"/>
      <c r="AL11" s="91"/>
      <c r="AM11" s="614" t="str">
        <f>'Description of Services'!X15</f>
        <v>Service 12:</v>
      </c>
      <c r="AN11" s="615"/>
      <c r="AO11" s="36"/>
      <c r="AP11" s="614" t="str">
        <f>'Description of Services'!Z15</f>
        <v>Service 13:</v>
      </c>
      <c r="AQ11" s="615"/>
      <c r="AR11" s="91"/>
      <c r="AS11" s="614" t="str">
        <f>'Description of Services'!AB15</f>
        <v>Service 14:</v>
      </c>
      <c r="AT11" s="615"/>
      <c r="AU11" s="91"/>
      <c r="AV11" s="614" t="str">
        <f>'Description of Services'!AD15</f>
        <v>Service 15:</v>
      </c>
      <c r="AW11" s="615"/>
      <c r="AX11" s="91"/>
      <c r="AY11" s="614" t="str">
        <f>'Description of Services'!AF15</f>
        <v>Service 16:</v>
      </c>
      <c r="AZ11" s="615"/>
      <c r="BA11" s="36"/>
      <c r="BB11" s="591" t="str">
        <f>'Description of Services'!AH15</f>
        <v>Service 17:</v>
      </c>
      <c r="BC11" s="592"/>
      <c r="BD11" s="91"/>
      <c r="BE11" s="591" t="str">
        <f>'Description of Services'!AJ15</f>
        <v>Service 18:</v>
      </c>
      <c r="BF11" s="592"/>
      <c r="BG11" s="91"/>
      <c r="BH11" s="591" t="str">
        <f>'Description of Services'!AL15</f>
        <v>Service 19:</v>
      </c>
      <c r="BI11" s="592"/>
      <c r="BJ11" s="91"/>
      <c r="BK11" s="591" t="str">
        <f>'Description of Services'!AN15</f>
        <v>Service 20:</v>
      </c>
      <c r="BL11" s="592"/>
      <c r="BN11" s="591" t="str">
        <f>'Description of Services'!AP15</f>
        <v>Service 21:</v>
      </c>
      <c r="BO11" s="592"/>
      <c r="BP11" s="91"/>
      <c r="BQ11" s="591" t="str">
        <f>'Description of Services'!AR15</f>
        <v>Service 22:</v>
      </c>
      <c r="BR11" s="592"/>
      <c r="BS11" s="91"/>
      <c r="BT11" s="591" t="str">
        <f>'Description of Services'!AT15</f>
        <v>Service 23:</v>
      </c>
      <c r="BU11" s="592"/>
      <c r="BV11" s="91"/>
      <c r="BW11" s="591" t="str">
        <f>'Description of Services'!AV15</f>
        <v>Service 24:</v>
      </c>
      <c r="BX11" s="592"/>
      <c r="BY11" s="36"/>
      <c r="BZ11" s="591" t="str">
        <f>'Description of Services'!AX15</f>
        <v>Service 25:</v>
      </c>
      <c r="CA11" s="592"/>
      <c r="CB11" s="91"/>
      <c r="CC11" s="591" t="str">
        <f>'Description of Services'!AZ15</f>
        <v>Service 26:</v>
      </c>
      <c r="CD11" s="592"/>
      <c r="CE11" s="91"/>
      <c r="CF11" s="591" t="str">
        <f>'Description of Services'!BB15</f>
        <v>Service 27:</v>
      </c>
      <c r="CG11" s="592"/>
      <c r="CH11" s="91"/>
      <c r="CI11" s="591" t="str">
        <f>'Description of Services'!BD15</f>
        <v>Service 28:</v>
      </c>
      <c r="CJ11" s="592"/>
      <c r="CK11" s="36"/>
      <c r="CL11" s="591" t="str">
        <f>'Description of Services'!BF15</f>
        <v>Service 29:</v>
      </c>
      <c r="CM11" s="592"/>
      <c r="CN11" s="91"/>
      <c r="CO11" s="591" t="str">
        <f>'Description of Services'!BH15</f>
        <v>Service 30:</v>
      </c>
      <c r="CP11" s="592"/>
      <c r="CQ11" s="91"/>
      <c r="CR11" s="591" t="str">
        <f>'Description of Services'!BJ15</f>
        <v>Service 31:</v>
      </c>
      <c r="CS11" s="592"/>
      <c r="CT11" s="91"/>
      <c r="CU11" s="591" t="str">
        <f>'Description of Services'!BL15</f>
        <v>Service 32:</v>
      </c>
      <c r="CV11" s="592"/>
      <c r="CW11" s="36"/>
      <c r="CX11" s="591" t="str">
        <f>'Description of Services'!BN15</f>
        <v>Service 33:</v>
      </c>
      <c r="CY11" s="592"/>
      <c r="CZ11" s="91"/>
      <c r="DA11" s="591" t="str">
        <f>'Description of Services'!BP15</f>
        <v>Service 34:</v>
      </c>
      <c r="DB11" s="592"/>
      <c r="DC11" s="91"/>
      <c r="DD11" s="591" t="str">
        <f>'Description of Services'!BR15</f>
        <v>Service 35:</v>
      </c>
      <c r="DE11" s="592"/>
      <c r="DF11" s="91"/>
      <c r="DG11" s="591" t="str">
        <f>'Description of Services'!BT15</f>
        <v>Service 36:</v>
      </c>
      <c r="DH11" s="592"/>
      <c r="DJ11" s="591" t="str">
        <f>'Description of Services'!BV15</f>
        <v>Service 37:</v>
      </c>
      <c r="DK11" s="592"/>
      <c r="DL11" s="91"/>
      <c r="DM11" s="591" t="str">
        <f>'Description of Services'!BX15</f>
        <v>Service 38:</v>
      </c>
      <c r="DN11" s="592"/>
      <c r="DO11" s="91"/>
      <c r="DP11" s="591" t="str">
        <f>'Description of Services'!BZ15</f>
        <v>Service 39:</v>
      </c>
      <c r="DQ11" s="592"/>
      <c r="DR11" s="91"/>
      <c r="DS11" s="591" t="str">
        <f>'Description of Services'!CB15</f>
        <v>Service 40:</v>
      </c>
      <c r="DT11" s="592"/>
      <c r="DU11" s="36"/>
      <c r="DV11" s="591" t="str">
        <f>'Description of Services'!CD15</f>
        <v>Service 41:</v>
      </c>
      <c r="DW11" s="592"/>
      <c r="DX11" s="91"/>
      <c r="DY11" s="591" t="str">
        <f>'Description of Services'!CF15</f>
        <v>Service 42:</v>
      </c>
      <c r="DZ11" s="592"/>
      <c r="EA11" s="91"/>
      <c r="EB11" s="591" t="str">
        <f>'Description of Services'!CH15</f>
        <v>Service 43:</v>
      </c>
      <c r="EC11" s="592"/>
      <c r="ED11" s="91"/>
      <c r="EE11" s="591" t="str">
        <f>'Description of Services'!CJ15</f>
        <v>Service 44:</v>
      </c>
      <c r="EF11" s="592"/>
      <c r="EG11" s="36"/>
      <c r="EH11" s="591" t="str">
        <f>'Description of Services'!CL15</f>
        <v>Service 45:</v>
      </c>
      <c r="EI11" s="592"/>
      <c r="EJ11" s="91"/>
      <c r="EK11" s="591" t="str">
        <f>'Description of Services'!CN15</f>
        <v>Service 46:</v>
      </c>
      <c r="EL11" s="592"/>
      <c r="EM11" s="91"/>
      <c r="EN11" s="591" t="str">
        <f>'Description of Services'!CP15</f>
        <v>Service 47:</v>
      </c>
      <c r="EO11" s="592"/>
      <c r="EP11" s="91"/>
      <c r="EQ11" s="591" t="str">
        <f>'Description of Services'!CR15</f>
        <v>Service 48:</v>
      </c>
      <c r="ER11" s="592"/>
      <c r="ES11" s="36"/>
      <c r="ET11" s="591" t="str">
        <f>'Description of Services'!CT15</f>
        <v>Service 49:</v>
      </c>
      <c r="EU11" s="592"/>
      <c r="EV11" s="91"/>
      <c r="EW11" s="591" t="str">
        <f>'Description of Services'!CV15</f>
        <v>Service 50:</v>
      </c>
      <c r="EX11" s="592"/>
      <c r="EY11" s="91"/>
      <c r="FA11" s="619" t="s">
        <v>2</v>
      </c>
      <c r="FB11" s="620"/>
      <c r="FC11" s="181"/>
    </row>
    <row r="12" spans="1:160" ht="24" customHeight="1" x14ac:dyDescent="0.2">
      <c r="D12" s="618"/>
      <c r="E12" s="147"/>
      <c r="F12" s="593"/>
      <c r="G12" s="594"/>
      <c r="H12" s="91"/>
      <c r="I12" s="593"/>
      <c r="J12" s="594"/>
      <c r="K12" s="91"/>
      <c r="L12" s="593"/>
      <c r="M12" s="594"/>
      <c r="N12" s="91"/>
      <c r="O12" s="593"/>
      <c r="P12" s="594"/>
      <c r="Q12" s="36"/>
      <c r="R12" s="593"/>
      <c r="S12" s="594"/>
      <c r="T12" s="91"/>
      <c r="U12" s="593"/>
      <c r="V12" s="594"/>
      <c r="W12" s="91"/>
      <c r="X12" s="593"/>
      <c r="Y12" s="594"/>
      <c r="Z12" s="91"/>
      <c r="AA12" s="593"/>
      <c r="AB12" s="594"/>
      <c r="AC12" s="36"/>
      <c r="AD12" s="593"/>
      <c r="AE12" s="594"/>
      <c r="AF12" s="91"/>
      <c r="AG12" s="593"/>
      <c r="AH12" s="594"/>
      <c r="AI12" s="91"/>
      <c r="AJ12" s="593"/>
      <c r="AK12" s="594"/>
      <c r="AL12" s="91"/>
      <c r="AM12" s="593"/>
      <c r="AN12" s="594"/>
      <c r="AO12" s="36"/>
      <c r="AP12" s="593"/>
      <c r="AQ12" s="594"/>
      <c r="AR12" s="91"/>
      <c r="AS12" s="593"/>
      <c r="AT12" s="594"/>
      <c r="AU12" s="91"/>
      <c r="AV12" s="593"/>
      <c r="AW12" s="594"/>
      <c r="AX12" s="91"/>
      <c r="AY12" s="593"/>
      <c r="AZ12" s="594"/>
      <c r="BA12" s="36"/>
      <c r="BB12" s="593"/>
      <c r="BC12" s="594"/>
      <c r="BD12" s="91"/>
      <c r="BE12" s="593"/>
      <c r="BF12" s="594"/>
      <c r="BG12" s="91"/>
      <c r="BH12" s="593"/>
      <c r="BI12" s="594"/>
      <c r="BJ12" s="91"/>
      <c r="BK12" s="593"/>
      <c r="BL12" s="594"/>
      <c r="BN12" s="593"/>
      <c r="BO12" s="594"/>
      <c r="BP12" s="91"/>
      <c r="BQ12" s="593"/>
      <c r="BR12" s="594"/>
      <c r="BS12" s="91"/>
      <c r="BT12" s="593"/>
      <c r="BU12" s="594"/>
      <c r="BV12" s="91"/>
      <c r="BW12" s="593"/>
      <c r="BX12" s="594"/>
      <c r="BY12" s="36"/>
      <c r="BZ12" s="593"/>
      <c r="CA12" s="594"/>
      <c r="CB12" s="91"/>
      <c r="CC12" s="593"/>
      <c r="CD12" s="594"/>
      <c r="CE12" s="91"/>
      <c r="CF12" s="593"/>
      <c r="CG12" s="594"/>
      <c r="CH12" s="91"/>
      <c r="CI12" s="593"/>
      <c r="CJ12" s="594"/>
      <c r="CK12" s="36"/>
      <c r="CL12" s="593"/>
      <c r="CM12" s="594"/>
      <c r="CN12" s="91"/>
      <c r="CO12" s="593"/>
      <c r="CP12" s="594"/>
      <c r="CQ12" s="91"/>
      <c r="CR12" s="593"/>
      <c r="CS12" s="594"/>
      <c r="CT12" s="91"/>
      <c r="CU12" s="593"/>
      <c r="CV12" s="594"/>
      <c r="CW12" s="36"/>
      <c r="CX12" s="593"/>
      <c r="CY12" s="594"/>
      <c r="CZ12" s="91"/>
      <c r="DA12" s="593"/>
      <c r="DB12" s="594"/>
      <c r="DC12" s="91"/>
      <c r="DD12" s="593"/>
      <c r="DE12" s="594"/>
      <c r="DF12" s="91"/>
      <c r="DG12" s="593"/>
      <c r="DH12" s="594"/>
      <c r="DJ12" s="593"/>
      <c r="DK12" s="594"/>
      <c r="DL12" s="91"/>
      <c r="DM12" s="593"/>
      <c r="DN12" s="594"/>
      <c r="DO12" s="91"/>
      <c r="DP12" s="593"/>
      <c r="DQ12" s="594"/>
      <c r="DR12" s="91"/>
      <c r="DS12" s="593"/>
      <c r="DT12" s="594"/>
      <c r="DU12" s="36"/>
      <c r="DV12" s="593"/>
      <c r="DW12" s="594"/>
      <c r="DX12" s="91"/>
      <c r="DY12" s="593"/>
      <c r="DZ12" s="594"/>
      <c r="EA12" s="91"/>
      <c r="EB12" s="593"/>
      <c r="EC12" s="594"/>
      <c r="ED12" s="91"/>
      <c r="EE12" s="593"/>
      <c r="EF12" s="594"/>
      <c r="EG12" s="36"/>
      <c r="EH12" s="593"/>
      <c r="EI12" s="594"/>
      <c r="EJ12" s="91"/>
      <c r="EK12" s="593"/>
      <c r="EL12" s="594"/>
      <c r="EM12" s="91"/>
      <c r="EN12" s="593"/>
      <c r="EO12" s="594"/>
      <c r="EP12" s="91"/>
      <c r="EQ12" s="593"/>
      <c r="ER12" s="594"/>
      <c r="ES12" s="36"/>
      <c r="ET12" s="593"/>
      <c r="EU12" s="594"/>
      <c r="EV12" s="91"/>
      <c r="EW12" s="593"/>
      <c r="EX12" s="594"/>
      <c r="EY12" s="91"/>
      <c r="FA12" s="589" t="s">
        <v>3</v>
      </c>
      <c r="FB12" s="590"/>
      <c r="FC12" s="133"/>
    </row>
    <row r="13" spans="1:160" ht="12" customHeight="1" x14ac:dyDescent="0.2">
      <c r="E13" s="8"/>
      <c r="F13" s="31"/>
      <c r="G13" s="92"/>
      <c r="H13" s="31"/>
      <c r="I13" s="31"/>
      <c r="J13" s="92"/>
      <c r="K13" s="31"/>
      <c r="L13" s="31"/>
      <c r="M13" s="92"/>
      <c r="N13" s="31"/>
      <c r="O13" s="31"/>
      <c r="FB13" s="158"/>
      <c r="FC13" s="158"/>
    </row>
    <row r="14" spans="1:160" ht="12" customHeight="1" x14ac:dyDescent="0.2">
      <c r="E14" s="8"/>
      <c r="F14" s="169"/>
      <c r="G14" s="168" t="s">
        <v>5</v>
      </c>
      <c r="H14" s="46"/>
      <c r="I14" s="169"/>
      <c r="J14" s="168" t="s">
        <v>5</v>
      </c>
      <c r="K14" s="46"/>
      <c r="L14" s="169"/>
      <c r="M14" s="168" t="s">
        <v>5</v>
      </c>
      <c r="N14" s="46"/>
      <c r="O14" s="169"/>
      <c r="P14" s="168" t="s">
        <v>5</v>
      </c>
      <c r="Q14" s="46"/>
      <c r="R14" s="169"/>
      <c r="S14" s="168" t="s">
        <v>5</v>
      </c>
      <c r="U14" s="169"/>
      <c r="V14" s="168" t="s">
        <v>5</v>
      </c>
      <c r="X14" s="169"/>
      <c r="Y14" s="168" t="s">
        <v>5</v>
      </c>
      <c r="AA14" s="169"/>
      <c r="AB14" s="168" t="s">
        <v>5</v>
      </c>
      <c r="AD14" s="169"/>
      <c r="AE14" s="168" t="s">
        <v>5</v>
      </c>
      <c r="AG14" s="169"/>
      <c r="AH14" s="168" t="s">
        <v>5</v>
      </c>
      <c r="AJ14" s="169"/>
      <c r="AK14" s="168" t="s">
        <v>5</v>
      </c>
      <c r="AM14" s="169"/>
      <c r="AN14" s="168" t="s">
        <v>5</v>
      </c>
      <c r="AP14" s="169"/>
      <c r="AQ14" s="168" t="s">
        <v>5</v>
      </c>
      <c r="AS14" s="169"/>
      <c r="AT14" s="168" t="s">
        <v>5</v>
      </c>
      <c r="AV14" s="169"/>
      <c r="AW14" s="168" t="s">
        <v>5</v>
      </c>
      <c r="AY14" s="169"/>
      <c r="AZ14" s="168" t="s">
        <v>5</v>
      </c>
      <c r="BB14" s="169"/>
      <c r="BC14" s="168" t="s">
        <v>5</v>
      </c>
      <c r="BE14" s="169"/>
      <c r="BF14" s="168" t="s">
        <v>5</v>
      </c>
      <c r="BH14" s="169"/>
      <c r="BI14" s="168" t="s">
        <v>5</v>
      </c>
      <c r="BK14" s="169"/>
      <c r="BL14" s="168" t="s">
        <v>5</v>
      </c>
      <c r="BN14" s="169"/>
      <c r="BO14" s="168" t="s">
        <v>5</v>
      </c>
      <c r="BQ14" s="169"/>
      <c r="BR14" s="168" t="s">
        <v>5</v>
      </c>
      <c r="BT14" s="169"/>
      <c r="BU14" s="168" t="s">
        <v>5</v>
      </c>
      <c r="BW14" s="169"/>
      <c r="BX14" s="168" t="s">
        <v>5</v>
      </c>
      <c r="BZ14" s="169"/>
      <c r="CA14" s="168" t="s">
        <v>5</v>
      </c>
      <c r="CC14" s="169"/>
      <c r="CD14" s="168" t="s">
        <v>5</v>
      </c>
      <c r="CF14" s="169"/>
      <c r="CG14" s="168" t="s">
        <v>5</v>
      </c>
      <c r="CI14" s="169"/>
      <c r="CJ14" s="168" t="s">
        <v>5</v>
      </c>
      <c r="CL14" s="169"/>
      <c r="CM14" s="168" t="s">
        <v>5</v>
      </c>
      <c r="CO14" s="169"/>
      <c r="CP14" s="168" t="s">
        <v>5</v>
      </c>
      <c r="CR14" s="169"/>
      <c r="CS14" s="168" t="s">
        <v>5</v>
      </c>
      <c r="CU14" s="169"/>
      <c r="CV14" s="168" t="s">
        <v>5</v>
      </c>
      <c r="CX14" s="169"/>
      <c r="CY14" s="168" t="s">
        <v>5</v>
      </c>
      <c r="DA14" s="169"/>
      <c r="DB14" s="168" t="s">
        <v>5</v>
      </c>
      <c r="DD14" s="169"/>
      <c r="DE14" s="168" t="s">
        <v>5</v>
      </c>
      <c r="DG14" s="169"/>
      <c r="DH14" s="168" t="s">
        <v>5</v>
      </c>
      <c r="DJ14" s="169"/>
      <c r="DK14" s="168" t="s">
        <v>5</v>
      </c>
      <c r="DM14" s="169"/>
      <c r="DN14" s="168" t="s">
        <v>5</v>
      </c>
      <c r="DP14" s="169"/>
      <c r="DQ14" s="168" t="s">
        <v>5</v>
      </c>
      <c r="DS14" s="169"/>
      <c r="DT14" s="168" t="s">
        <v>5</v>
      </c>
      <c r="DV14" s="169"/>
      <c r="DW14" s="168" t="s">
        <v>5</v>
      </c>
      <c r="DY14" s="169"/>
      <c r="DZ14" s="168" t="s">
        <v>5</v>
      </c>
      <c r="EB14" s="169"/>
      <c r="EC14" s="168" t="s">
        <v>5</v>
      </c>
      <c r="EE14" s="169"/>
      <c r="EF14" s="168" t="s">
        <v>5</v>
      </c>
      <c r="EH14" s="169"/>
      <c r="EI14" s="168" t="s">
        <v>5</v>
      </c>
      <c r="EK14" s="169"/>
      <c r="EL14" s="168" t="s">
        <v>5</v>
      </c>
      <c r="EN14" s="169"/>
      <c r="EO14" s="168" t="s">
        <v>5</v>
      </c>
      <c r="EQ14" s="169"/>
      <c r="ER14" s="168" t="s">
        <v>5</v>
      </c>
      <c r="ET14" s="169"/>
      <c r="EU14" s="168" t="s">
        <v>5</v>
      </c>
      <c r="EW14" s="169"/>
      <c r="EX14" s="168" t="s">
        <v>5</v>
      </c>
      <c r="FA14" s="46"/>
      <c r="FB14" s="46"/>
      <c r="FC14" s="46"/>
      <c r="FD14" s="170" t="s">
        <v>143</v>
      </c>
    </row>
    <row r="15" spans="1:160" ht="12" customHeight="1" x14ac:dyDescent="0.2">
      <c r="A15" s="10" t="s">
        <v>102</v>
      </c>
      <c r="D15" s="143">
        <f>' SD in Aggregate'!F20</f>
        <v>0</v>
      </c>
      <c r="E15" s="8"/>
      <c r="F15" s="163"/>
      <c r="G15" s="337"/>
      <c r="H15" s="93"/>
      <c r="I15" s="163"/>
      <c r="J15" s="337"/>
      <c r="K15" s="93"/>
      <c r="L15" s="163"/>
      <c r="M15" s="337"/>
      <c r="N15" s="93"/>
      <c r="O15" s="163"/>
      <c r="P15" s="337"/>
      <c r="R15" s="163"/>
      <c r="S15" s="337"/>
      <c r="U15" s="163"/>
      <c r="V15" s="337"/>
      <c r="X15" s="163"/>
      <c r="Y15" s="337"/>
      <c r="AA15" s="163"/>
      <c r="AB15" s="337"/>
      <c r="AD15" s="163"/>
      <c r="AE15" s="337"/>
      <c r="AG15" s="163"/>
      <c r="AH15" s="337"/>
      <c r="AJ15" s="163"/>
      <c r="AK15" s="337"/>
      <c r="AM15" s="163"/>
      <c r="AN15" s="337"/>
      <c r="AP15" s="163"/>
      <c r="AQ15" s="337"/>
      <c r="AS15" s="163"/>
      <c r="AT15" s="337"/>
      <c r="AV15" s="163"/>
      <c r="AW15" s="337"/>
      <c r="AY15" s="163"/>
      <c r="AZ15" s="337"/>
      <c r="BB15" s="163"/>
      <c r="BC15" s="337"/>
      <c r="BE15" s="163"/>
      <c r="BF15" s="337"/>
      <c r="BH15" s="163"/>
      <c r="BI15" s="337"/>
      <c r="BK15" s="163"/>
      <c r="BL15" s="337"/>
      <c r="BN15" s="163"/>
      <c r="BO15" s="337"/>
      <c r="BQ15" s="163"/>
      <c r="BR15" s="337"/>
      <c r="BT15" s="163"/>
      <c r="BU15" s="337"/>
      <c r="BW15" s="163"/>
      <c r="BX15" s="337"/>
      <c r="BZ15" s="163"/>
      <c r="CA15" s="337"/>
      <c r="CC15" s="163"/>
      <c r="CD15" s="337"/>
      <c r="CF15" s="163"/>
      <c r="CG15" s="337"/>
      <c r="CI15" s="163"/>
      <c r="CJ15" s="337"/>
      <c r="CL15" s="163"/>
      <c r="CM15" s="337"/>
      <c r="CO15" s="163"/>
      <c r="CP15" s="337"/>
      <c r="CR15" s="163"/>
      <c r="CS15" s="337"/>
      <c r="CU15" s="163"/>
      <c r="CV15" s="337"/>
      <c r="CX15" s="163"/>
      <c r="CY15" s="337"/>
      <c r="DA15" s="163"/>
      <c r="DB15" s="337"/>
      <c r="DD15" s="163"/>
      <c r="DE15" s="337"/>
      <c r="DG15" s="163"/>
      <c r="DH15" s="337"/>
      <c r="DJ15" s="163"/>
      <c r="DK15" s="337"/>
      <c r="DM15" s="163"/>
      <c r="DN15" s="337"/>
      <c r="DP15" s="163"/>
      <c r="DQ15" s="337"/>
      <c r="DS15" s="163"/>
      <c r="DT15" s="337"/>
      <c r="DV15" s="163"/>
      <c r="DW15" s="337"/>
      <c r="DY15" s="163"/>
      <c r="DZ15" s="337"/>
      <c r="EB15" s="163"/>
      <c r="EC15" s="337"/>
      <c r="EE15" s="163"/>
      <c r="EF15" s="337"/>
      <c r="EH15" s="163"/>
      <c r="EI15" s="337"/>
      <c r="EK15" s="163"/>
      <c r="EL15" s="337"/>
      <c r="EN15" s="163"/>
      <c r="EO15" s="337"/>
      <c r="EQ15" s="163"/>
      <c r="ER15" s="337"/>
      <c r="ET15" s="163"/>
      <c r="EU15" s="337"/>
      <c r="EW15" s="163"/>
      <c r="EX15" s="337"/>
      <c r="FA15" s="54"/>
      <c r="FB15" s="30">
        <f>SUM(G15+J15+M15+P15+S15+V15+Y15+AB15+AE15+AH15+AK15+AN15+AQ15+AT15+AW15+AZ15+BC15+BF15+BI15+BL15+BO15+BR15+BU15+BX15+CA15+CD15+CG15+CJ15+CM15+CP15+CS15+CV15+CY15+DB15+DE15+DH15+DK15+DN15+DQ15+DT15+DW15+DZ15+EC15+EF15+EI15+EL15+EO15+ER15+EU15+EX15)</f>
        <v>0</v>
      </c>
      <c r="FC15" s="11"/>
      <c r="FD15" s="146" t="str">
        <f>IF(D15&lt;&gt;FB15, "No", "Yes")</f>
        <v>Yes</v>
      </c>
    </row>
    <row r="16" spans="1:160" ht="12" customHeight="1" x14ac:dyDescent="0.2">
      <c r="E16" s="8"/>
      <c r="F16" s="36"/>
      <c r="G16" s="36"/>
      <c r="H16" s="36"/>
      <c r="I16" s="36"/>
      <c r="K16" s="36"/>
      <c r="L16" s="36"/>
      <c r="N16" s="36"/>
      <c r="O16" s="36"/>
      <c r="R16" s="36"/>
      <c r="S16" s="36"/>
      <c r="U16" s="36"/>
      <c r="V16" s="36"/>
      <c r="X16" s="36"/>
      <c r="Y16" s="36"/>
      <c r="AA16" s="36"/>
      <c r="AB16" s="36"/>
      <c r="AD16" s="36"/>
      <c r="AE16" s="36"/>
      <c r="AG16" s="36"/>
      <c r="AH16" s="36"/>
      <c r="AJ16" s="36"/>
      <c r="AK16" s="36"/>
      <c r="AM16" s="36"/>
      <c r="AN16" s="36"/>
      <c r="AP16" s="36"/>
      <c r="AQ16" s="36"/>
      <c r="AS16" s="36"/>
      <c r="AT16" s="36"/>
      <c r="AV16" s="36"/>
      <c r="AW16" s="36"/>
      <c r="AY16" s="36"/>
      <c r="AZ16" s="36"/>
      <c r="BB16" s="36"/>
      <c r="BC16" s="36"/>
      <c r="BE16" s="36"/>
      <c r="BF16" s="36"/>
      <c r="BH16" s="36"/>
      <c r="BI16" s="36"/>
      <c r="BK16" s="36"/>
      <c r="BL16" s="36"/>
      <c r="BN16" s="36"/>
      <c r="BO16" s="36"/>
      <c r="BQ16" s="36"/>
      <c r="BR16" s="36"/>
      <c r="BT16" s="36"/>
      <c r="BU16" s="36"/>
      <c r="BW16" s="36"/>
      <c r="BX16" s="36"/>
      <c r="BZ16" s="36"/>
      <c r="CA16" s="36"/>
      <c r="CC16" s="36"/>
      <c r="CD16" s="36"/>
      <c r="CF16" s="36"/>
      <c r="CG16" s="36"/>
      <c r="CI16" s="36"/>
      <c r="CJ16" s="36"/>
      <c r="CL16" s="36"/>
      <c r="CM16" s="36"/>
      <c r="CO16" s="36"/>
      <c r="CP16" s="36"/>
      <c r="CR16" s="36"/>
      <c r="CS16" s="36"/>
      <c r="CU16" s="36"/>
      <c r="CV16" s="36"/>
      <c r="CX16" s="36"/>
      <c r="CY16" s="36"/>
      <c r="DA16" s="36"/>
      <c r="DB16" s="36"/>
      <c r="DD16" s="36"/>
      <c r="DE16" s="36"/>
      <c r="DG16" s="36"/>
      <c r="DH16" s="36"/>
      <c r="DJ16" s="36"/>
      <c r="DK16" s="36"/>
      <c r="DM16" s="36"/>
      <c r="DN16" s="36"/>
      <c r="DP16" s="36"/>
      <c r="DQ16" s="36"/>
      <c r="DS16" s="36"/>
      <c r="DT16" s="36"/>
      <c r="DV16" s="36"/>
      <c r="DW16" s="36"/>
      <c r="DY16" s="36"/>
      <c r="DZ16" s="36"/>
      <c r="EB16" s="36"/>
      <c r="EC16" s="36"/>
      <c r="EE16" s="36"/>
      <c r="EF16" s="36"/>
      <c r="EH16" s="36"/>
      <c r="EI16" s="36"/>
      <c r="EK16" s="36"/>
      <c r="EL16" s="36"/>
      <c r="EN16" s="36"/>
      <c r="EO16" s="36"/>
      <c r="EQ16" s="36"/>
      <c r="ER16" s="36"/>
      <c r="ET16" s="36"/>
      <c r="EU16" s="36"/>
      <c r="EW16" s="36"/>
      <c r="EX16" s="36"/>
    </row>
    <row r="17" spans="1:161" ht="12" customHeight="1" x14ac:dyDescent="0.2">
      <c r="E17" s="8"/>
      <c r="F17" s="168" t="s">
        <v>141</v>
      </c>
      <c r="G17" s="168" t="s">
        <v>5</v>
      </c>
      <c r="H17" s="73"/>
      <c r="I17" s="168" t="s">
        <v>141</v>
      </c>
      <c r="J17" s="168" t="s">
        <v>5</v>
      </c>
      <c r="K17" s="73"/>
      <c r="L17" s="168" t="s">
        <v>141</v>
      </c>
      <c r="M17" s="168" t="s">
        <v>5</v>
      </c>
      <c r="N17" s="73"/>
      <c r="O17" s="168" t="s">
        <v>141</v>
      </c>
      <c r="P17" s="168" t="s">
        <v>5</v>
      </c>
      <c r="Q17" s="46"/>
      <c r="R17" s="168" t="s">
        <v>141</v>
      </c>
      <c r="S17" s="168" t="s">
        <v>5</v>
      </c>
      <c r="U17" s="168" t="s">
        <v>141</v>
      </c>
      <c r="V17" s="168" t="s">
        <v>5</v>
      </c>
      <c r="X17" s="168" t="s">
        <v>141</v>
      </c>
      <c r="Y17" s="168" t="s">
        <v>5</v>
      </c>
      <c r="AA17" s="168" t="s">
        <v>141</v>
      </c>
      <c r="AB17" s="168" t="s">
        <v>5</v>
      </c>
      <c r="AD17" s="168" t="s">
        <v>141</v>
      </c>
      <c r="AE17" s="168" t="s">
        <v>5</v>
      </c>
      <c r="AG17" s="168" t="s">
        <v>141</v>
      </c>
      <c r="AH17" s="168" t="s">
        <v>5</v>
      </c>
      <c r="AJ17" s="168" t="s">
        <v>141</v>
      </c>
      <c r="AK17" s="168" t="s">
        <v>5</v>
      </c>
      <c r="AM17" s="168" t="s">
        <v>141</v>
      </c>
      <c r="AN17" s="168" t="s">
        <v>5</v>
      </c>
      <c r="AP17" s="168" t="s">
        <v>141</v>
      </c>
      <c r="AQ17" s="168" t="s">
        <v>5</v>
      </c>
      <c r="AS17" s="168" t="s">
        <v>141</v>
      </c>
      <c r="AT17" s="168" t="s">
        <v>5</v>
      </c>
      <c r="AV17" s="168" t="s">
        <v>141</v>
      </c>
      <c r="AW17" s="168" t="s">
        <v>5</v>
      </c>
      <c r="AY17" s="168" t="s">
        <v>141</v>
      </c>
      <c r="AZ17" s="168" t="s">
        <v>5</v>
      </c>
      <c r="BB17" s="168" t="s">
        <v>141</v>
      </c>
      <c r="BC17" s="168" t="s">
        <v>5</v>
      </c>
      <c r="BE17" s="168" t="s">
        <v>141</v>
      </c>
      <c r="BF17" s="168" t="s">
        <v>5</v>
      </c>
      <c r="BH17" s="168" t="s">
        <v>141</v>
      </c>
      <c r="BI17" s="168" t="s">
        <v>5</v>
      </c>
      <c r="BK17" s="168" t="s">
        <v>141</v>
      </c>
      <c r="BL17" s="168" t="s">
        <v>5</v>
      </c>
      <c r="BN17" s="168" t="s">
        <v>141</v>
      </c>
      <c r="BO17" s="168" t="s">
        <v>5</v>
      </c>
      <c r="BQ17" s="168" t="s">
        <v>141</v>
      </c>
      <c r="BR17" s="168" t="s">
        <v>5</v>
      </c>
      <c r="BT17" s="168" t="s">
        <v>141</v>
      </c>
      <c r="BU17" s="168" t="s">
        <v>5</v>
      </c>
      <c r="BW17" s="168" t="s">
        <v>141</v>
      </c>
      <c r="BX17" s="168" t="s">
        <v>5</v>
      </c>
      <c r="BZ17" s="168" t="s">
        <v>141</v>
      </c>
      <c r="CA17" s="168" t="s">
        <v>5</v>
      </c>
      <c r="CC17" s="168" t="s">
        <v>141</v>
      </c>
      <c r="CD17" s="168" t="s">
        <v>5</v>
      </c>
      <c r="CF17" s="168" t="s">
        <v>141</v>
      </c>
      <c r="CG17" s="168" t="s">
        <v>5</v>
      </c>
      <c r="CI17" s="168" t="s">
        <v>141</v>
      </c>
      <c r="CJ17" s="168" t="s">
        <v>5</v>
      </c>
      <c r="CL17" s="168" t="s">
        <v>141</v>
      </c>
      <c r="CM17" s="168" t="s">
        <v>5</v>
      </c>
      <c r="CO17" s="168" t="s">
        <v>141</v>
      </c>
      <c r="CP17" s="168" t="s">
        <v>5</v>
      </c>
      <c r="CR17" s="168" t="s">
        <v>141</v>
      </c>
      <c r="CS17" s="168" t="s">
        <v>5</v>
      </c>
      <c r="CU17" s="168" t="s">
        <v>141</v>
      </c>
      <c r="CV17" s="168" t="s">
        <v>5</v>
      </c>
      <c r="CX17" s="168" t="s">
        <v>141</v>
      </c>
      <c r="CY17" s="168" t="s">
        <v>5</v>
      </c>
      <c r="DA17" s="168" t="s">
        <v>141</v>
      </c>
      <c r="DB17" s="168" t="s">
        <v>5</v>
      </c>
      <c r="DD17" s="168" t="s">
        <v>141</v>
      </c>
      <c r="DE17" s="168" t="s">
        <v>5</v>
      </c>
      <c r="DG17" s="168" t="s">
        <v>141</v>
      </c>
      <c r="DH17" s="168" t="s">
        <v>5</v>
      </c>
      <c r="DJ17" s="168" t="s">
        <v>141</v>
      </c>
      <c r="DK17" s="168" t="s">
        <v>5</v>
      </c>
      <c r="DM17" s="168" t="s">
        <v>141</v>
      </c>
      <c r="DN17" s="168" t="s">
        <v>5</v>
      </c>
      <c r="DP17" s="168" t="s">
        <v>141</v>
      </c>
      <c r="DQ17" s="168" t="s">
        <v>5</v>
      </c>
      <c r="DS17" s="168" t="s">
        <v>141</v>
      </c>
      <c r="DT17" s="168" t="s">
        <v>5</v>
      </c>
      <c r="DV17" s="168" t="s">
        <v>141</v>
      </c>
      <c r="DW17" s="168" t="s">
        <v>5</v>
      </c>
      <c r="DY17" s="168" t="s">
        <v>141</v>
      </c>
      <c r="DZ17" s="168" t="s">
        <v>5</v>
      </c>
      <c r="EB17" s="168" t="s">
        <v>141</v>
      </c>
      <c r="EC17" s="168" t="s">
        <v>5</v>
      </c>
      <c r="EE17" s="168" t="s">
        <v>141</v>
      </c>
      <c r="EF17" s="168" t="s">
        <v>5</v>
      </c>
      <c r="EH17" s="168" t="s">
        <v>141</v>
      </c>
      <c r="EI17" s="168" t="s">
        <v>5</v>
      </c>
      <c r="EK17" s="168" t="s">
        <v>141</v>
      </c>
      <c r="EL17" s="168" t="s">
        <v>5</v>
      </c>
      <c r="EN17" s="168" t="s">
        <v>141</v>
      </c>
      <c r="EO17" s="168" t="s">
        <v>5</v>
      </c>
      <c r="EQ17" s="168" t="s">
        <v>141</v>
      </c>
      <c r="ER17" s="168" t="s">
        <v>5</v>
      </c>
      <c r="ET17" s="168" t="s">
        <v>141</v>
      </c>
      <c r="EU17" s="168" t="s">
        <v>5</v>
      </c>
      <c r="EW17" s="168" t="s">
        <v>141</v>
      </c>
      <c r="EX17" s="168" t="s">
        <v>5</v>
      </c>
      <c r="FA17" s="46"/>
      <c r="FB17" s="46"/>
      <c r="FC17" s="46"/>
      <c r="FD17" s="170" t="s">
        <v>143</v>
      </c>
    </row>
    <row r="18" spans="1:161" ht="12" customHeight="1" x14ac:dyDescent="0.2">
      <c r="A18" s="10" t="s">
        <v>103</v>
      </c>
      <c r="B18" s="36"/>
      <c r="D18" s="143">
        <f>' SD in Aggregate'!F32</f>
        <v>0</v>
      </c>
      <c r="F18" s="366"/>
      <c r="G18" s="105">
        <f>$D$18*F18</f>
        <v>0</v>
      </c>
      <c r="H18" s="36"/>
      <c r="I18" s="366"/>
      <c r="J18" s="105">
        <f>$D$18*I18</f>
        <v>0</v>
      </c>
      <c r="K18" s="36"/>
      <c r="L18" s="366"/>
      <c r="M18" s="105">
        <f>$D$18*L18</f>
        <v>0</v>
      </c>
      <c r="N18" s="36"/>
      <c r="O18" s="366"/>
      <c r="P18" s="105">
        <f>$D$18*O18</f>
        <v>0</v>
      </c>
      <c r="R18" s="366"/>
      <c r="S18" s="105">
        <f>$D$18*R18</f>
        <v>0</v>
      </c>
      <c r="U18" s="366"/>
      <c r="V18" s="105">
        <f>$D$18*U18</f>
        <v>0</v>
      </c>
      <c r="X18" s="366"/>
      <c r="Y18" s="105">
        <f>$D$18*X18</f>
        <v>0</v>
      </c>
      <c r="AA18" s="366"/>
      <c r="AB18" s="105">
        <f>$D$18*AA18</f>
        <v>0</v>
      </c>
      <c r="AD18" s="366"/>
      <c r="AE18" s="105">
        <f>$D$18*AD18</f>
        <v>0</v>
      </c>
      <c r="AG18" s="366"/>
      <c r="AH18" s="105">
        <f>$D$18*AG18</f>
        <v>0</v>
      </c>
      <c r="AJ18" s="366"/>
      <c r="AK18" s="105">
        <f>$D$18*AJ18</f>
        <v>0</v>
      </c>
      <c r="AM18" s="366"/>
      <c r="AN18" s="105">
        <f>$D$18*AM18</f>
        <v>0</v>
      </c>
      <c r="AP18" s="366"/>
      <c r="AQ18" s="105">
        <f>$D$18*AP18</f>
        <v>0</v>
      </c>
      <c r="AS18" s="366"/>
      <c r="AT18" s="105">
        <f>$D$18*AS18</f>
        <v>0</v>
      </c>
      <c r="AV18" s="366"/>
      <c r="AW18" s="105">
        <f>$D$18*AV18</f>
        <v>0</v>
      </c>
      <c r="AY18" s="366"/>
      <c r="AZ18" s="105">
        <f>$D$18*AY18</f>
        <v>0</v>
      </c>
      <c r="BB18" s="366"/>
      <c r="BC18" s="105">
        <f>$D$18*BB18</f>
        <v>0</v>
      </c>
      <c r="BE18" s="366"/>
      <c r="BF18" s="105">
        <f>$D$18*BE18</f>
        <v>0</v>
      </c>
      <c r="BH18" s="366"/>
      <c r="BI18" s="105">
        <f>$D$18*BH18</f>
        <v>0</v>
      </c>
      <c r="BK18" s="366"/>
      <c r="BL18" s="105">
        <f>$D$18*BK18</f>
        <v>0</v>
      </c>
      <c r="BN18" s="366"/>
      <c r="BO18" s="105">
        <f>$D$18*BN18</f>
        <v>0</v>
      </c>
      <c r="BQ18" s="366"/>
      <c r="BR18" s="105">
        <f>$D$18*BQ18</f>
        <v>0</v>
      </c>
      <c r="BT18" s="366"/>
      <c r="BU18" s="105">
        <f>$D$18*BT18</f>
        <v>0</v>
      </c>
      <c r="BW18" s="366"/>
      <c r="BX18" s="105">
        <f>$D$18*BW18</f>
        <v>0</v>
      </c>
      <c r="BZ18" s="366"/>
      <c r="CA18" s="105">
        <f>$D$18*BZ18</f>
        <v>0</v>
      </c>
      <c r="CC18" s="366"/>
      <c r="CD18" s="105">
        <f>$D$18*CC18</f>
        <v>0</v>
      </c>
      <c r="CF18" s="366"/>
      <c r="CG18" s="105">
        <f>$D$18*CF18</f>
        <v>0</v>
      </c>
      <c r="CI18" s="366"/>
      <c r="CJ18" s="105">
        <f>$D$18*CI18</f>
        <v>0</v>
      </c>
      <c r="CL18" s="366"/>
      <c r="CM18" s="105">
        <f>$D$18*CL18</f>
        <v>0</v>
      </c>
      <c r="CO18" s="366"/>
      <c r="CP18" s="105">
        <f>$D$18*CO18</f>
        <v>0</v>
      </c>
      <c r="CR18" s="366"/>
      <c r="CS18" s="105">
        <f>$D$18*CR18</f>
        <v>0</v>
      </c>
      <c r="CU18" s="366"/>
      <c r="CV18" s="105">
        <f>$D$18*CU18</f>
        <v>0</v>
      </c>
      <c r="CX18" s="366"/>
      <c r="CY18" s="105">
        <f>$D$18*CX18</f>
        <v>0</v>
      </c>
      <c r="DA18" s="366"/>
      <c r="DB18" s="105">
        <f>$D$18*DA18</f>
        <v>0</v>
      </c>
      <c r="DD18" s="366"/>
      <c r="DE18" s="105">
        <f>$D$18*DD18</f>
        <v>0</v>
      </c>
      <c r="DG18" s="366"/>
      <c r="DH18" s="105">
        <f>$D$18*DG18</f>
        <v>0</v>
      </c>
      <c r="DJ18" s="366"/>
      <c r="DK18" s="105">
        <f>$D$18*DJ18</f>
        <v>0</v>
      </c>
      <c r="DM18" s="366"/>
      <c r="DN18" s="105">
        <f>$D$18*DM18</f>
        <v>0</v>
      </c>
      <c r="DP18" s="366"/>
      <c r="DQ18" s="105">
        <f>$D$18*DP18</f>
        <v>0</v>
      </c>
      <c r="DS18" s="366"/>
      <c r="DT18" s="105">
        <f>$D$18*DS18</f>
        <v>0</v>
      </c>
      <c r="DV18" s="366"/>
      <c r="DW18" s="105">
        <f>$D$18*DV18</f>
        <v>0</v>
      </c>
      <c r="DY18" s="366"/>
      <c r="DZ18" s="105">
        <f>$D$18*DY18</f>
        <v>0</v>
      </c>
      <c r="EB18" s="366"/>
      <c r="EC18" s="105">
        <f>$D$18*EB18</f>
        <v>0</v>
      </c>
      <c r="EE18" s="366"/>
      <c r="EF18" s="105">
        <f>$D$18*EE18</f>
        <v>0</v>
      </c>
      <c r="EH18" s="366"/>
      <c r="EI18" s="105">
        <f>$D$18*EH18</f>
        <v>0</v>
      </c>
      <c r="EK18" s="366"/>
      <c r="EL18" s="105">
        <f>$D$18*EK18</f>
        <v>0</v>
      </c>
      <c r="EN18" s="366"/>
      <c r="EO18" s="105">
        <f>$D$18*EN18</f>
        <v>0</v>
      </c>
      <c r="EQ18" s="366"/>
      <c r="ER18" s="105">
        <f>$D$18*EQ18</f>
        <v>0</v>
      </c>
      <c r="ET18" s="366"/>
      <c r="EU18" s="105">
        <f>$D$18*ET18</f>
        <v>0</v>
      </c>
      <c r="EW18" s="366"/>
      <c r="EX18" s="105">
        <f>$D$18*EW18</f>
        <v>0</v>
      </c>
      <c r="FA18" s="54">
        <f>SUM(F18+I18+L18+O18+R18+U18+X18+AA18+AD18+AG18+AJ18+AM18+AP18+AS18+AV18+AY18+BB18+BE18+BH18+BK18+BN18+BQ18+BT18+BW18+BZ18+CC18+CF18+CI18+CL18+CO18+CR18+CU18+CX18+DA18+DD18+DG18+DJ18+DM18+DP18+DS18+DV18+DY18+EB18+EE18+EH18+EK18+EN18+EQ18+ET18+EW18)</f>
        <v>0</v>
      </c>
      <c r="FB18" s="30">
        <f>SUM(G18+J18+M18+P18+S18+V18+Y18+AB18+AE18+AH18+AK18+AN18+AQ18+AT18+AW18+AZ18+BC18+BF18+BI18+BL18+BO18+BR18+BU18+BX18+CA18+CD18+CG18+CJ18+CM18+CP18+CS18+CV18+CY18+DB18+DE18+DH18+DK18+DN18+DQ18+DT18+DW18+DZ18+EC18+EF18+EI18+EL18+EO18+ER18+EU18+EX18)</f>
        <v>0</v>
      </c>
      <c r="FC18" s="11"/>
      <c r="FD18" s="146" t="str">
        <f>IF(D18&lt;&gt;FB18, "No", "Yes")</f>
        <v>Yes</v>
      </c>
    </row>
    <row r="19" spans="1:161" ht="12" customHeight="1" x14ac:dyDescent="0.2">
      <c r="A19" s="2"/>
      <c r="F19" s="92"/>
      <c r="G19" s="92"/>
      <c r="H19" s="92"/>
      <c r="I19" s="92"/>
      <c r="J19" s="92"/>
      <c r="K19" s="92"/>
      <c r="L19" s="92"/>
      <c r="M19" s="92"/>
      <c r="N19" s="92"/>
      <c r="O19" s="92"/>
      <c r="P19" s="92"/>
      <c r="R19" s="92"/>
      <c r="S19" s="92"/>
      <c r="U19" s="92"/>
      <c r="V19" s="92"/>
      <c r="X19" s="92"/>
      <c r="Y19" s="92"/>
      <c r="AA19" s="92"/>
      <c r="AB19" s="92"/>
      <c r="AD19" s="92"/>
      <c r="AE19" s="92"/>
      <c r="AG19" s="92"/>
      <c r="AH19" s="92"/>
      <c r="AJ19" s="92"/>
      <c r="AK19" s="92"/>
      <c r="AM19" s="92"/>
      <c r="AN19" s="92"/>
      <c r="AP19" s="92"/>
      <c r="AQ19" s="92"/>
      <c r="AS19" s="92"/>
      <c r="AT19" s="92"/>
      <c r="AV19" s="92"/>
      <c r="AW19" s="92"/>
      <c r="AY19" s="92"/>
      <c r="AZ19" s="92"/>
      <c r="BB19" s="92"/>
      <c r="BC19" s="92"/>
      <c r="BE19" s="92"/>
      <c r="BF19" s="92"/>
      <c r="BH19" s="92"/>
      <c r="BI19" s="92"/>
      <c r="BK19" s="92"/>
      <c r="BL19" s="92"/>
      <c r="BN19" s="92"/>
      <c r="BO19" s="92"/>
      <c r="BQ19" s="92"/>
      <c r="BR19" s="92"/>
      <c r="BT19" s="92"/>
      <c r="BU19" s="92"/>
      <c r="BW19" s="92"/>
      <c r="BX19" s="92"/>
      <c r="BZ19" s="92"/>
      <c r="CA19" s="92"/>
      <c r="CC19" s="92"/>
      <c r="CD19" s="92"/>
      <c r="CF19" s="92"/>
      <c r="CG19" s="92"/>
      <c r="CI19" s="92"/>
      <c r="CJ19" s="92"/>
      <c r="CL19" s="92"/>
      <c r="CM19" s="92"/>
      <c r="CO19" s="92"/>
      <c r="CP19" s="92"/>
      <c r="CR19" s="92"/>
      <c r="CS19" s="92"/>
      <c r="CU19" s="92"/>
      <c r="CV19" s="92"/>
      <c r="CX19" s="92"/>
      <c r="CY19" s="92"/>
      <c r="DA19" s="92"/>
      <c r="DB19" s="92"/>
      <c r="DD19" s="92"/>
      <c r="DE19" s="92"/>
      <c r="DG19" s="92"/>
      <c r="DH19" s="92"/>
      <c r="DJ19" s="92"/>
      <c r="DK19" s="92"/>
      <c r="DM19" s="92"/>
      <c r="DN19" s="92"/>
      <c r="DP19" s="92"/>
      <c r="DQ19" s="92"/>
      <c r="DS19" s="92"/>
      <c r="DT19" s="92"/>
      <c r="DV19" s="92"/>
      <c r="DW19" s="92"/>
      <c r="DY19" s="92"/>
      <c r="DZ19" s="92"/>
      <c r="EB19" s="92"/>
      <c r="EC19" s="92"/>
      <c r="EE19" s="92"/>
      <c r="EF19" s="92"/>
      <c r="EH19" s="92"/>
      <c r="EI19" s="92"/>
      <c r="EK19" s="92"/>
      <c r="EL19" s="92"/>
      <c r="EN19" s="92"/>
      <c r="EO19" s="92"/>
      <c r="EQ19" s="92"/>
      <c r="ER19" s="92"/>
      <c r="ET19" s="92"/>
      <c r="EU19" s="92"/>
      <c r="EW19" s="92"/>
      <c r="EX19" s="92"/>
    </row>
    <row r="20" spans="1:161" s="46" customFormat="1" ht="12" customHeight="1" x14ac:dyDescent="0.2">
      <c r="F20" s="168"/>
      <c r="G20" s="168" t="s">
        <v>5</v>
      </c>
      <c r="H20" s="73"/>
      <c r="I20" s="168"/>
      <c r="J20" s="168" t="s">
        <v>5</v>
      </c>
      <c r="K20" s="73"/>
      <c r="L20" s="168"/>
      <c r="M20" s="168" t="s">
        <v>5</v>
      </c>
      <c r="N20" s="73"/>
      <c r="O20" s="168"/>
      <c r="P20" s="168" t="s">
        <v>5</v>
      </c>
      <c r="R20" s="168"/>
      <c r="S20" s="168" t="s">
        <v>5</v>
      </c>
      <c r="U20" s="168"/>
      <c r="V20" s="168" t="s">
        <v>5</v>
      </c>
      <c r="X20" s="168"/>
      <c r="Y20" s="168" t="s">
        <v>5</v>
      </c>
      <c r="AA20" s="168"/>
      <c r="AB20" s="168" t="s">
        <v>5</v>
      </c>
      <c r="AD20" s="168"/>
      <c r="AE20" s="168" t="s">
        <v>5</v>
      </c>
      <c r="AG20" s="168"/>
      <c r="AH20" s="168" t="s">
        <v>5</v>
      </c>
      <c r="AJ20" s="168"/>
      <c r="AK20" s="168" t="s">
        <v>5</v>
      </c>
      <c r="AM20" s="168"/>
      <c r="AN20" s="168" t="s">
        <v>5</v>
      </c>
      <c r="AP20" s="168"/>
      <c r="AQ20" s="168" t="s">
        <v>5</v>
      </c>
      <c r="AS20" s="168"/>
      <c r="AT20" s="168" t="s">
        <v>5</v>
      </c>
      <c r="AV20" s="168"/>
      <c r="AW20" s="168" t="s">
        <v>5</v>
      </c>
      <c r="AY20" s="168"/>
      <c r="AZ20" s="168" t="s">
        <v>5</v>
      </c>
      <c r="BB20" s="168"/>
      <c r="BC20" s="168" t="s">
        <v>5</v>
      </c>
      <c r="BE20" s="168"/>
      <c r="BF20" s="168" t="s">
        <v>5</v>
      </c>
      <c r="BH20" s="168"/>
      <c r="BI20" s="168" t="s">
        <v>5</v>
      </c>
      <c r="BK20" s="168"/>
      <c r="BL20" s="168" t="s">
        <v>5</v>
      </c>
      <c r="BN20" s="168"/>
      <c r="BO20" s="168" t="s">
        <v>5</v>
      </c>
      <c r="BQ20" s="168"/>
      <c r="BR20" s="168" t="s">
        <v>5</v>
      </c>
      <c r="BT20" s="168"/>
      <c r="BU20" s="168" t="s">
        <v>5</v>
      </c>
      <c r="BW20" s="168"/>
      <c r="BX20" s="168" t="s">
        <v>5</v>
      </c>
      <c r="BZ20" s="168"/>
      <c r="CA20" s="168" t="s">
        <v>5</v>
      </c>
      <c r="CC20" s="168"/>
      <c r="CD20" s="168" t="s">
        <v>5</v>
      </c>
      <c r="CF20" s="168"/>
      <c r="CG20" s="168" t="s">
        <v>5</v>
      </c>
      <c r="CI20" s="168"/>
      <c r="CJ20" s="168" t="s">
        <v>5</v>
      </c>
      <c r="CL20" s="168"/>
      <c r="CM20" s="168" t="s">
        <v>5</v>
      </c>
      <c r="CO20" s="168"/>
      <c r="CP20" s="168" t="s">
        <v>5</v>
      </c>
      <c r="CR20" s="168"/>
      <c r="CS20" s="168" t="s">
        <v>5</v>
      </c>
      <c r="CU20" s="168"/>
      <c r="CV20" s="168" t="s">
        <v>5</v>
      </c>
      <c r="CX20" s="168"/>
      <c r="CY20" s="168" t="s">
        <v>5</v>
      </c>
      <c r="DA20" s="168"/>
      <c r="DB20" s="168" t="s">
        <v>5</v>
      </c>
      <c r="DD20" s="168"/>
      <c r="DE20" s="168" t="s">
        <v>5</v>
      </c>
      <c r="DG20" s="168"/>
      <c r="DH20" s="168" t="s">
        <v>5</v>
      </c>
      <c r="DJ20" s="168"/>
      <c r="DK20" s="168" t="s">
        <v>5</v>
      </c>
      <c r="DM20" s="168"/>
      <c r="DN20" s="168" t="s">
        <v>5</v>
      </c>
      <c r="DP20" s="168"/>
      <c r="DQ20" s="168" t="s">
        <v>5</v>
      </c>
      <c r="DS20" s="168"/>
      <c r="DT20" s="168" t="s">
        <v>5</v>
      </c>
      <c r="DV20" s="168"/>
      <c r="DW20" s="168" t="s">
        <v>5</v>
      </c>
      <c r="DY20" s="168"/>
      <c r="DZ20" s="168" t="s">
        <v>5</v>
      </c>
      <c r="EB20" s="168"/>
      <c r="EC20" s="168" t="s">
        <v>5</v>
      </c>
      <c r="EE20" s="168"/>
      <c r="EF20" s="168" t="s">
        <v>5</v>
      </c>
      <c r="EH20" s="168"/>
      <c r="EI20" s="168" t="s">
        <v>5</v>
      </c>
      <c r="EK20" s="168"/>
      <c r="EL20" s="168" t="s">
        <v>5</v>
      </c>
      <c r="EN20" s="168"/>
      <c r="EO20" s="168" t="s">
        <v>5</v>
      </c>
      <c r="EQ20" s="168"/>
      <c r="ER20" s="168" t="s">
        <v>5</v>
      </c>
      <c r="ET20" s="168"/>
      <c r="EU20" s="168" t="s">
        <v>5</v>
      </c>
      <c r="EW20" s="168"/>
      <c r="EX20" s="168" t="s">
        <v>5</v>
      </c>
      <c r="FD20" s="170"/>
      <c r="FE20" s="41"/>
    </row>
    <row r="21" spans="1:161" ht="12" customHeight="1" x14ac:dyDescent="0.2">
      <c r="A21" s="10" t="s">
        <v>125</v>
      </c>
      <c r="D21" s="143">
        <f>' SD in Aggregate'!F34</f>
        <v>0</v>
      </c>
      <c r="F21" s="163"/>
      <c r="G21" s="105">
        <f>G15-G18</f>
        <v>0</v>
      </c>
      <c r="H21" s="36"/>
      <c r="I21" s="163"/>
      <c r="J21" s="105">
        <f>J15-J18</f>
        <v>0</v>
      </c>
      <c r="K21" s="36"/>
      <c r="L21" s="163"/>
      <c r="M21" s="105">
        <f>M15-M18</f>
        <v>0</v>
      </c>
      <c r="N21" s="36"/>
      <c r="O21" s="163"/>
      <c r="P21" s="105">
        <f>P15-P18</f>
        <v>0</v>
      </c>
      <c r="R21" s="163"/>
      <c r="S21" s="105">
        <f>S15-S18</f>
        <v>0</v>
      </c>
      <c r="U21" s="163"/>
      <c r="V21" s="105">
        <f>V15-V18</f>
        <v>0</v>
      </c>
      <c r="X21" s="163"/>
      <c r="Y21" s="105">
        <f>Y15-Y18</f>
        <v>0</v>
      </c>
      <c r="AA21" s="163"/>
      <c r="AB21" s="105">
        <f>AB15-AB18</f>
        <v>0</v>
      </c>
      <c r="AD21" s="163"/>
      <c r="AE21" s="105">
        <f>AE15-AE18</f>
        <v>0</v>
      </c>
      <c r="AG21" s="163"/>
      <c r="AH21" s="105">
        <f>AH15-AH18</f>
        <v>0</v>
      </c>
      <c r="AJ21" s="163"/>
      <c r="AK21" s="105">
        <f>AK15-AK18</f>
        <v>0</v>
      </c>
      <c r="AM21" s="163"/>
      <c r="AN21" s="105">
        <f>AN15-AN18</f>
        <v>0</v>
      </c>
      <c r="AP21" s="163"/>
      <c r="AQ21" s="105">
        <f>AQ15-AQ18</f>
        <v>0</v>
      </c>
      <c r="AS21" s="163"/>
      <c r="AT21" s="105">
        <f>AT15-AT18</f>
        <v>0</v>
      </c>
      <c r="AV21" s="163"/>
      <c r="AW21" s="105">
        <f>AW15-AW18</f>
        <v>0</v>
      </c>
      <c r="AY21" s="163"/>
      <c r="AZ21" s="105">
        <f>AZ15-AZ18</f>
        <v>0</v>
      </c>
      <c r="BB21" s="163"/>
      <c r="BC21" s="105">
        <f>BC15-BC18</f>
        <v>0</v>
      </c>
      <c r="BE21" s="163"/>
      <c r="BF21" s="105">
        <f>BF15-BF18</f>
        <v>0</v>
      </c>
      <c r="BH21" s="163"/>
      <c r="BI21" s="105">
        <f>BI15-BI18</f>
        <v>0</v>
      </c>
      <c r="BK21" s="163"/>
      <c r="BL21" s="105">
        <f>BL15-BL18</f>
        <v>0</v>
      </c>
      <c r="BN21" s="163"/>
      <c r="BO21" s="105">
        <f>BO15-BO18</f>
        <v>0</v>
      </c>
      <c r="BQ21" s="163"/>
      <c r="BR21" s="105">
        <f>BR15-BR18</f>
        <v>0</v>
      </c>
      <c r="BT21" s="163"/>
      <c r="BU21" s="105">
        <f>BU15-BU18</f>
        <v>0</v>
      </c>
      <c r="BW21" s="163"/>
      <c r="BX21" s="105">
        <f>BX15-BX18</f>
        <v>0</v>
      </c>
      <c r="BZ21" s="163"/>
      <c r="CA21" s="105">
        <f>CA15-CA18</f>
        <v>0</v>
      </c>
      <c r="CC21" s="163"/>
      <c r="CD21" s="105">
        <f>CD15-CD18</f>
        <v>0</v>
      </c>
      <c r="CF21" s="163"/>
      <c r="CG21" s="105">
        <f>CG15-CG18</f>
        <v>0</v>
      </c>
      <c r="CI21" s="163"/>
      <c r="CJ21" s="105">
        <f>CJ15-CJ18</f>
        <v>0</v>
      </c>
      <c r="CL21" s="163"/>
      <c r="CM21" s="105">
        <f>CM15-CM18</f>
        <v>0</v>
      </c>
      <c r="CO21" s="163"/>
      <c r="CP21" s="105">
        <f>CP15-CP18</f>
        <v>0</v>
      </c>
      <c r="CR21" s="163"/>
      <c r="CS21" s="105">
        <f>CS15-CS18</f>
        <v>0</v>
      </c>
      <c r="CU21" s="163"/>
      <c r="CV21" s="105">
        <f>CV15-CV18</f>
        <v>0</v>
      </c>
      <c r="CX21" s="163"/>
      <c r="CY21" s="105">
        <f>CY15-CY18</f>
        <v>0</v>
      </c>
      <c r="DA21" s="163"/>
      <c r="DB21" s="105">
        <f>DB15-DB18</f>
        <v>0</v>
      </c>
      <c r="DD21" s="163"/>
      <c r="DE21" s="105">
        <f>DE15-DE18</f>
        <v>0</v>
      </c>
      <c r="DG21" s="163"/>
      <c r="DH21" s="105">
        <f>DH15-DH18</f>
        <v>0</v>
      </c>
      <c r="DJ21" s="163"/>
      <c r="DK21" s="105">
        <f>DK15-DK18</f>
        <v>0</v>
      </c>
      <c r="DM21" s="163"/>
      <c r="DN21" s="105">
        <f>DN15-DN18</f>
        <v>0</v>
      </c>
      <c r="DP21" s="163"/>
      <c r="DQ21" s="105">
        <f>DQ15-DQ18</f>
        <v>0</v>
      </c>
      <c r="DS21" s="163"/>
      <c r="DT21" s="105">
        <f>DT15-DT18</f>
        <v>0</v>
      </c>
      <c r="DV21" s="163"/>
      <c r="DW21" s="105">
        <f>DW15-DW18</f>
        <v>0</v>
      </c>
      <c r="DY21" s="163"/>
      <c r="DZ21" s="105">
        <f>DZ15-DZ18</f>
        <v>0</v>
      </c>
      <c r="EB21" s="163"/>
      <c r="EC21" s="105">
        <f>EC15-EC18</f>
        <v>0</v>
      </c>
      <c r="EE21" s="163"/>
      <c r="EF21" s="105">
        <f>EF15-EF18</f>
        <v>0</v>
      </c>
      <c r="EH21" s="163"/>
      <c r="EI21" s="105">
        <f>EI15-EI18</f>
        <v>0</v>
      </c>
      <c r="EK21" s="163"/>
      <c r="EL21" s="105">
        <f>EL15-EL18</f>
        <v>0</v>
      </c>
      <c r="EN21" s="163"/>
      <c r="EO21" s="105">
        <f>EO15-EO18</f>
        <v>0</v>
      </c>
      <c r="EQ21" s="163"/>
      <c r="ER21" s="105">
        <f>ER15-ER18</f>
        <v>0</v>
      </c>
      <c r="ET21" s="163"/>
      <c r="EU21" s="105">
        <f>EU15-EU18</f>
        <v>0</v>
      </c>
      <c r="EW21" s="163"/>
      <c r="EX21" s="105">
        <f>EX15-EX18</f>
        <v>0</v>
      </c>
      <c r="FA21" s="54"/>
      <c r="FB21" s="30">
        <f>SUM(G21+J21+M21+P21+S21+V21+Y21+AB21+AE21+AH21+AK21+AN21+AQ21+AT21+AW21+AZ21+BC21+BF21+BI21+BL21+BO21+BR21+BU21+BX21+CA21+CD21+CG21+CJ21+CM21+CP21+CS21+CV21+CY21+DB21+DE21+DH21+DK21+DN21+DQ21+DT21+DW21+DZ21+EC21+EF21+EI21+EL21+EO21+ER21+EU21+EX21)</f>
        <v>0</v>
      </c>
      <c r="FC21" s="11"/>
      <c r="FD21" s="146"/>
    </row>
    <row r="22" spans="1:161" ht="12" customHeight="1" x14ac:dyDescent="0.2">
      <c r="F22" s="36"/>
      <c r="G22" s="36"/>
      <c r="H22" s="36"/>
      <c r="I22" s="36"/>
      <c r="K22" s="36"/>
      <c r="L22" s="36"/>
      <c r="N22" s="36"/>
      <c r="O22" s="36"/>
      <c r="R22" s="36"/>
      <c r="S22" s="36"/>
      <c r="U22" s="36"/>
      <c r="V22" s="36"/>
      <c r="X22" s="36"/>
      <c r="Y22" s="36"/>
      <c r="AA22" s="36"/>
      <c r="AB22" s="36"/>
      <c r="AD22" s="36"/>
      <c r="AE22" s="36"/>
      <c r="AG22" s="36"/>
      <c r="AH22" s="36"/>
      <c r="AJ22" s="36"/>
      <c r="AK22" s="36"/>
      <c r="AM22" s="36"/>
      <c r="AN22" s="36"/>
      <c r="AP22" s="36"/>
      <c r="AQ22" s="36"/>
      <c r="AS22" s="36"/>
      <c r="AT22" s="36"/>
      <c r="AV22" s="36"/>
      <c r="AW22" s="36"/>
      <c r="AY22" s="36"/>
      <c r="AZ22" s="36"/>
      <c r="BB22" s="36"/>
      <c r="BC22" s="36"/>
      <c r="BE22" s="36"/>
      <c r="BF22" s="36"/>
      <c r="BH22" s="36"/>
      <c r="BI22" s="36"/>
      <c r="BK22" s="36"/>
      <c r="BL22" s="36"/>
      <c r="BN22" s="36"/>
      <c r="BO22" s="36"/>
      <c r="BQ22" s="36"/>
      <c r="BR22" s="36"/>
      <c r="BT22" s="36"/>
      <c r="BU22" s="36"/>
      <c r="BW22" s="36"/>
      <c r="BX22" s="36"/>
      <c r="BZ22" s="36"/>
      <c r="CA22" s="36"/>
      <c r="CC22" s="36"/>
      <c r="CD22" s="36"/>
      <c r="CF22" s="36"/>
      <c r="CG22" s="36"/>
      <c r="CI22" s="36"/>
      <c r="CJ22" s="36"/>
      <c r="CL22" s="36"/>
      <c r="CM22" s="36"/>
      <c r="CO22" s="36"/>
      <c r="CP22" s="36"/>
      <c r="CR22" s="36"/>
      <c r="CS22" s="36"/>
      <c r="CU22" s="36"/>
      <c r="CV22" s="36"/>
      <c r="CX22" s="36"/>
      <c r="CY22" s="36"/>
      <c r="DA22" s="36"/>
      <c r="DB22" s="36"/>
      <c r="DD22" s="36"/>
      <c r="DE22" s="36"/>
      <c r="DG22" s="36"/>
      <c r="DH22" s="36"/>
      <c r="DJ22" s="36"/>
      <c r="DK22" s="36"/>
      <c r="DM22" s="36"/>
      <c r="DN22" s="36"/>
      <c r="DP22" s="36"/>
      <c r="DQ22" s="36"/>
      <c r="DS22" s="36"/>
      <c r="DT22" s="36"/>
      <c r="DV22" s="36"/>
      <c r="DW22" s="36"/>
      <c r="DY22" s="36"/>
      <c r="DZ22" s="36"/>
      <c r="EB22" s="36"/>
      <c r="EC22" s="36"/>
      <c r="EE22" s="36"/>
      <c r="EF22" s="36"/>
      <c r="EH22" s="36"/>
      <c r="EI22" s="36"/>
      <c r="EK22" s="36"/>
      <c r="EL22" s="36"/>
      <c r="EN22" s="36"/>
      <c r="EO22" s="36"/>
      <c r="EQ22" s="36"/>
      <c r="ER22" s="36"/>
      <c r="ET22" s="36"/>
      <c r="EU22" s="36"/>
      <c r="EW22" s="36"/>
      <c r="EX22" s="36"/>
    </row>
    <row r="23" spans="1:161" s="46" customFormat="1" ht="12" customHeight="1" x14ac:dyDescent="0.2">
      <c r="F23" s="168" t="s">
        <v>141</v>
      </c>
      <c r="G23" s="168" t="s">
        <v>5</v>
      </c>
      <c r="H23" s="73"/>
      <c r="I23" s="168" t="s">
        <v>141</v>
      </c>
      <c r="J23" s="168" t="s">
        <v>5</v>
      </c>
      <c r="K23" s="73"/>
      <c r="L23" s="168" t="s">
        <v>141</v>
      </c>
      <c r="M23" s="168" t="s">
        <v>5</v>
      </c>
      <c r="N23" s="73"/>
      <c r="O23" s="168" t="s">
        <v>141</v>
      </c>
      <c r="P23" s="168" t="s">
        <v>5</v>
      </c>
      <c r="R23" s="168" t="s">
        <v>141</v>
      </c>
      <c r="S23" s="168" t="s">
        <v>5</v>
      </c>
      <c r="U23" s="168" t="s">
        <v>141</v>
      </c>
      <c r="V23" s="168" t="s">
        <v>5</v>
      </c>
      <c r="X23" s="168" t="s">
        <v>141</v>
      </c>
      <c r="Y23" s="168" t="s">
        <v>5</v>
      </c>
      <c r="AA23" s="168" t="s">
        <v>141</v>
      </c>
      <c r="AB23" s="168" t="s">
        <v>5</v>
      </c>
      <c r="AD23" s="168" t="s">
        <v>141</v>
      </c>
      <c r="AE23" s="168" t="s">
        <v>5</v>
      </c>
      <c r="AG23" s="168" t="s">
        <v>141</v>
      </c>
      <c r="AH23" s="168" t="s">
        <v>5</v>
      </c>
      <c r="AJ23" s="168" t="s">
        <v>141</v>
      </c>
      <c r="AK23" s="168" t="s">
        <v>5</v>
      </c>
      <c r="AM23" s="168" t="s">
        <v>141</v>
      </c>
      <c r="AN23" s="168" t="s">
        <v>5</v>
      </c>
      <c r="AP23" s="168" t="s">
        <v>141</v>
      </c>
      <c r="AQ23" s="168" t="s">
        <v>5</v>
      </c>
      <c r="AS23" s="168" t="s">
        <v>141</v>
      </c>
      <c r="AT23" s="168" t="s">
        <v>5</v>
      </c>
      <c r="AV23" s="168" t="s">
        <v>141</v>
      </c>
      <c r="AW23" s="168" t="s">
        <v>5</v>
      </c>
      <c r="AY23" s="168" t="s">
        <v>141</v>
      </c>
      <c r="AZ23" s="168" t="s">
        <v>5</v>
      </c>
      <c r="BB23" s="168" t="s">
        <v>141</v>
      </c>
      <c r="BC23" s="168" t="s">
        <v>5</v>
      </c>
      <c r="BE23" s="168" t="s">
        <v>141</v>
      </c>
      <c r="BF23" s="168" t="s">
        <v>5</v>
      </c>
      <c r="BH23" s="168" t="s">
        <v>141</v>
      </c>
      <c r="BI23" s="168" t="s">
        <v>5</v>
      </c>
      <c r="BK23" s="168" t="s">
        <v>141</v>
      </c>
      <c r="BL23" s="168" t="s">
        <v>5</v>
      </c>
      <c r="BN23" s="168" t="s">
        <v>141</v>
      </c>
      <c r="BO23" s="168" t="s">
        <v>5</v>
      </c>
      <c r="BQ23" s="168" t="s">
        <v>141</v>
      </c>
      <c r="BR23" s="168" t="s">
        <v>5</v>
      </c>
      <c r="BT23" s="168" t="s">
        <v>141</v>
      </c>
      <c r="BU23" s="168" t="s">
        <v>5</v>
      </c>
      <c r="BW23" s="168" t="s">
        <v>141</v>
      </c>
      <c r="BX23" s="168" t="s">
        <v>5</v>
      </c>
      <c r="BZ23" s="168" t="s">
        <v>141</v>
      </c>
      <c r="CA23" s="168" t="s">
        <v>5</v>
      </c>
      <c r="CC23" s="168" t="s">
        <v>141</v>
      </c>
      <c r="CD23" s="168" t="s">
        <v>5</v>
      </c>
      <c r="CF23" s="168" t="s">
        <v>141</v>
      </c>
      <c r="CG23" s="168" t="s">
        <v>5</v>
      </c>
      <c r="CI23" s="168" t="s">
        <v>141</v>
      </c>
      <c r="CJ23" s="168" t="s">
        <v>5</v>
      </c>
      <c r="CL23" s="168" t="s">
        <v>141</v>
      </c>
      <c r="CM23" s="168" t="s">
        <v>5</v>
      </c>
      <c r="CO23" s="168" t="s">
        <v>141</v>
      </c>
      <c r="CP23" s="168" t="s">
        <v>5</v>
      </c>
      <c r="CR23" s="168" t="s">
        <v>141</v>
      </c>
      <c r="CS23" s="168" t="s">
        <v>5</v>
      </c>
      <c r="CU23" s="168" t="s">
        <v>141</v>
      </c>
      <c r="CV23" s="168" t="s">
        <v>5</v>
      </c>
      <c r="CX23" s="168" t="s">
        <v>141</v>
      </c>
      <c r="CY23" s="168" t="s">
        <v>5</v>
      </c>
      <c r="DA23" s="168" t="s">
        <v>141</v>
      </c>
      <c r="DB23" s="168" t="s">
        <v>5</v>
      </c>
      <c r="DD23" s="168" t="s">
        <v>141</v>
      </c>
      <c r="DE23" s="168" t="s">
        <v>5</v>
      </c>
      <c r="DG23" s="168" t="s">
        <v>141</v>
      </c>
      <c r="DH23" s="168" t="s">
        <v>5</v>
      </c>
      <c r="DJ23" s="168" t="s">
        <v>141</v>
      </c>
      <c r="DK23" s="168" t="s">
        <v>5</v>
      </c>
      <c r="DM23" s="168" t="s">
        <v>141</v>
      </c>
      <c r="DN23" s="168" t="s">
        <v>5</v>
      </c>
      <c r="DP23" s="168" t="s">
        <v>141</v>
      </c>
      <c r="DQ23" s="168" t="s">
        <v>5</v>
      </c>
      <c r="DS23" s="168" t="s">
        <v>141</v>
      </c>
      <c r="DT23" s="168" t="s">
        <v>5</v>
      </c>
      <c r="DV23" s="168" t="s">
        <v>141</v>
      </c>
      <c r="DW23" s="168" t="s">
        <v>5</v>
      </c>
      <c r="DY23" s="168" t="s">
        <v>141</v>
      </c>
      <c r="DZ23" s="168" t="s">
        <v>5</v>
      </c>
      <c r="EB23" s="168" t="s">
        <v>141</v>
      </c>
      <c r="EC23" s="168" t="s">
        <v>5</v>
      </c>
      <c r="EE23" s="168" t="s">
        <v>141</v>
      </c>
      <c r="EF23" s="168" t="s">
        <v>5</v>
      </c>
      <c r="EH23" s="168" t="s">
        <v>141</v>
      </c>
      <c r="EI23" s="168" t="s">
        <v>5</v>
      </c>
      <c r="EK23" s="168" t="s">
        <v>141</v>
      </c>
      <c r="EL23" s="168" t="s">
        <v>5</v>
      </c>
      <c r="EN23" s="168" t="s">
        <v>141</v>
      </c>
      <c r="EO23" s="168" t="s">
        <v>5</v>
      </c>
      <c r="EQ23" s="168" t="s">
        <v>141</v>
      </c>
      <c r="ER23" s="168" t="s">
        <v>5</v>
      </c>
      <c r="ET23" s="168" t="s">
        <v>141</v>
      </c>
      <c r="EU23" s="168" t="s">
        <v>5</v>
      </c>
      <c r="EW23" s="168" t="s">
        <v>141</v>
      </c>
      <c r="EX23" s="168" t="s">
        <v>5</v>
      </c>
      <c r="FE23" s="41"/>
    </row>
    <row r="24" spans="1:161" ht="12" customHeight="1" x14ac:dyDescent="0.2">
      <c r="A24" s="10" t="s">
        <v>208</v>
      </c>
      <c r="D24" s="143">
        <f>D27-D21</f>
        <v>0</v>
      </c>
      <c r="F24" s="159">
        <f>F18</f>
        <v>0</v>
      </c>
      <c r="G24" s="93">
        <f>$D$24*F24</f>
        <v>0</v>
      </c>
      <c r="H24" s="93"/>
      <c r="I24" s="159">
        <f>I18</f>
        <v>0</v>
      </c>
      <c r="J24" s="93">
        <f>$D$24*I24</f>
        <v>0</v>
      </c>
      <c r="K24" s="93"/>
      <c r="L24" s="159">
        <f>L18</f>
        <v>0</v>
      </c>
      <c r="M24" s="93">
        <f>$D$24*L24</f>
        <v>0</v>
      </c>
      <c r="N24" s="93"/>
      <c r="O24" s="159">
        <f>O18</f>
        <v>0</v>
      </c>
      <c r="P24" s="93">
        <f>$D$24*O24</f>
        <v>0</v>
      </c>
      <c r="R24" s="159">
        <f>R18</f>
        <v>0</v>
      </c>
      <c r="S24" s="93">
        <f>$D$24*R24</f>
        <v>0</v>
      </c>
      <c r="U24" s="159">
        <f>U18</f>
        <v>0</v>
      </c>
      <c r="V24" s="93">
        <f>$D$24*U24</f>
        <v>0</v>
      </c>
      <c r="X24" s="159">
        <f>X18</f>
        <v>0</v>
      </c>
      <c r="Y24" s="93">
        <f>$D$24*X24</f>
        <v>0</v>
      </c>
      <c r="AA24" s="159">
        <f>AA18</f>
        <v>0</v>
      </c>
      <c r="AB24" s="93">
        <f>$D$24*AA24</f>
        <v>0</v>
      </c>
      <c r="AD24" s="159">
        <f>AD18</f>
        <v>0</v>
      </c>
      <c r="AE24" s="93">
        <f>$D$24*AD24</f>
        <v>0</v>
      </c>
      <c r="AG24" s="159">
        <f>AG18</f>
        <v>0</v>
      </c>
      <c r="AH24" s="93">
        <f>$D$24*AG24</f>
        <v>0</v>
      </c>
      <c r="AJ24" s="159">
        <f>AJ18</f>
        <v>0</v>
      </c>
      <c r="AK24" s="93">
        <f>$D$24*AJ24</f>
        <v>0</v>
      </c>
      <c r="AM24" s="159">
        <f>AM18</f>
        <v>0</v>
      </c>
      <c r="AN24" s="93">
        <f>$D$24*AM24</f>
        <v>0</v>
      </c>
      <c r="AP24" s="159">
        <f>AP18</f>
        <v>0</v>
      </c>
      <c r="AQ24" s="93">
        <f>$D$24*AP24</f>
        <v>0</v>
      </c>
      <c r="AS24" s="159">
        <f>AS18</f>
        <v>0</v>
      </c>
      <c r="AT24" s="93">
        <f>$D$24*AS24</f>
        <v>0</v>
      </c>
      <c r="AV24" s="159">
        <f>AV18</f>
        <v>0</v>
      </c>
      <c r="AW24" s="93">
        <f>$D$24*AV24</f>
        <v>0</v>
      </c>
      <c r="AY24" s="159">
        <f>AY18</f>
        <v>0</v>
      </c>
      <c r="AZ24" s="93">
        <f>$D$24*AY24</f>
        <v>0</v>
      </c>
      <c r="BB24" s="159">
        <f>BB18</f>
        <v>0</v>
      </c>
      <c r="BC24" s="93">
        <f>$D$24*BB24</f>
        <v>0</v>
      </c>
      <c r="BE24" s="159">
        <f>BE18</f>
        <v>0</v>
      </c>
      <c r="BF24" s="93">
        <f>$D$24*BE24</f>
        <v>0</v>
      </c>
      <c r="BH24" s="159">
        <f>BH18</f>
        <v>0</v>
      </c>
      <c r="BI24" s="93">
        <f>$D$24*BH24</f>
        <v>0</v>
      </c>
      <c r="BK24" s="159">
        <f>BK18</f>
        <v>0</v>
      </c>
      <c r="BL24" s="93">
        <f>$D$24*BK24</f>
        <v>0</v>
      </c>
      <c r="BN24" s="159">
        <f>BN18</f>
        <v>0</v>
      </c>
      <c r="BO24" s="93">
        <f>$D$24*BN24</f>
        <v>0</v>
      </c>
      <c r="BQ24" s="159">
        <f>BQ18</f>
        <v>0</v>
      </c>
      <c r="BR24" s="93">
        <f>$D$24*BQ24</f>
        <v>0</v>
      </c>
      <c r="BT24" s="159">
        <f>BT18</f>
        <v>0</v>
      </c>
      <c r="BU24" s="93">
        <f>$D$24*BT24</f>
        <v>0</v>
      </c>
      <c r="BW24" s="159">
        <f>BW18</f>
        <v>0</v>
      </c>
      <c r="BX24" s="93">
        <f>$D$24*BW24</f>
        <v>0</v>
      </c>
      <c r="BZ24" s="159">
        <f>BZ18</f>
        <v>0</v>
      </c>
      <c r="CA24" s="93">
        <f>$D$24*BZ24</f>
        <v>0</v>
      </c>
      <c r="CC24" s="159">
        <f>CC18</f>
        <v>0</v>
      </c>
      <c r="CD24" s="93">
        <f>$D$24*CC24</f>
        <v>0</v>
      </c>
      <c r="CF24" s="159">
        <f>CF18</f>
        <v>0</v>
      </c>
      <c r="CG24" s="93">
        <f>$D$24*CF24</f>
        <v>0</v>
      </c>
      <c r="CI24" s="159">
        <f>CI18</f>
        <v>0</v>
      </c>
      <c r="CJ24" s="93">
        <f>$D$24*CI24</f>
        <v>0</v>
      </c>
      <c r="CL24" s="159">
        <f>CL18</f>
        <v>0</v>
      </c>
      <c r="CM24" s="93">
        <f>$D$24*CL24</f>
        <v>0</v>
      </c>
      <c r="CO24" s="159">
        <f>CO18</f>
        <v>0</v>
      </c>
      <c r="CP24" s="93">
        <f>$D$24*CO24</f>
        <v>0</v>
      </c>
      <c r="CR24" s="159">
        <f>CR18</f>
        <v>0</v>
      </c>
      <c r="CS24" s="93">
        <f>$D$24*CR24</f>
        <v>0</v>
      </c>
      <c r="CU24" s="159">
        <f>CU18</f>
        <v>0</v>
      </c>
      <c r="CV24" s="93">
        <f>$D$24*CU24</f>
        <v>0</v>
      </c>
      <c r="CX24" s="159">
        <f>CX18</f>
        <v>0</v>
      </c>
      <c r="CY24" s="93">
        <f>$D$24*CX24</f>
        <v>0</v>
      </c>
      <c r="DA24" s="159">
        <f>DA18</f>
        <v>0</v>
      </c>
      <c r="DB24" s="93">
        <f>$D$24*DA24</f>
        <v>0</v>
      </c>
      <c r="DD24" s="159">
        <f>DD18</f>
        <v>0</v>
      </c>
      <c r="DE24" s="93">
        <f>$D$24*DD24</f>
        <v>0</v>
      </c>
      <c r="DG24" s="159">
        <f>DG18</f>
        <v>0</v>
      </c>
      <c r="DH24" s="93">
        <f>$D$24*DG24</f>
        <v>0</v>
      </c>
      <c r="DJ24" s="159">
        <f>DJ18</f>
        <v>0</v>
      </c>
      <c r="DK24" s="93">
        <f>$D$24*DJ24</f>
        <v>0</v>
      </c>
      <c r="DM24" s="159">
        <f>DM18</f>
        <v>0</v>
      </c>
      <c r="DN24" s="93">
        <f>$D$24*DM24</f>
        <v>0</v>
      </c>
      <c r="DP24" s="159">
        <f>DP18</f>
        <v>0</v>
      </c>
      <c r="DQ24" s="93">
        <f>$D$24*DP24</f>
        <v>0</v>
      </c>
      <c r="DS24" s="159">
        <f>DS18</f>
        <v>0</v>
      </c>
      <c r="DT24" s="93">
        <f>$D$24*DS24</f>
        <v>0</v>
      </c>
      <c r="DV24" s="159">
        <f>DV18</f>
        <v>0</v>
      </c>
      <c r="DW24" s="93">
        <f>$D$24*DV24</f>
        <v>0</v>
      </c>
      <c r="DY24" s="159">
        <f>DY18</f>
        <v>0</v>
      </c>
      <c r="DZ24" s="93">
        <f>$D$24*DY24</f>
        <v>0</v>
      </c>
      <c r="EB24" s="159">
        <f>EB18</f>
        <v>0</v>
      </c>
      <c r="EC24" s="93">
        <f>$D$24*EB24</f>
        <v>0</v>
      </c>
      <c r="EE24" s="159">
        <f>EE18</f>
        <v>0</v>
      </c>
      <c r="EF24" s="93">
        <f>$D$24*EE24</f>
        <v>0</v>
      </c>
      <c r="EH24" s="159">
        <f>EH18</f>
        <v>0</v>
      </c>
      <c r="EI24" s="93">
        <f>$D$24*EH24</f>
        <v>0</v>
      </c>
      <c r="EK24" s="159">
        <f>EK18</f>
        <v>0</v>
      </c>
      <c r="EL24" s="93">
        <f>$D$24*EK24</f>
        <v>0</v>
      </c>
      <c r="EN24" s="159">
        <f>EN18</f>
        <v>0</v>
      </c>
      <c r="EO24" s="93">
        <f>$D$24*EN24</f>
        <v>0</v>
      </c>
      <c r="EQ24" s="159">
        <f>EQ18</f>
        <v>0</v>
      </c>
      <c r="ER24" s="93">
        <f>$D$24*EQ24</f>
        <v>0</v>
      </c>
      <c r="ET24" s="159">
        <f>ET18</f>
        <v>0</v>
      </c>
      <c r="EU24" s="93">
        <f>$D$24*ET24</f>
        <v>0</v>
      </c>
      <c r="EW24" s="159">
        <f>EW18</f>
        <v>0</v>
      </c>
      <c r="EX24" s="93">
        <f>$D$24*EW24</f>
        <v>0</v>
      </c>
      <c r="FA24" s="54">
        <f>SUM(F24+I24+L24+O24+R24+U24+X24+AA24+AD24+AG24+AJ24+AM24+AP24+AS24+AV24+AY24+BB24+BE24+BH24+BK24+BN24+BQ24+BT24+BW24+BZ24+CC24+CF24+CI24+CL24+CO24+CR24+CU24+CX24+DA24+DD24+DG24+DJ24+DM24+DP24+DS24+DV24+DY24+EB24+EE24+EH24+EK24+EN24+EQ24+ET24+EW24)</f>
        <v>0</v>
      </c>
      <c r="FB24" s="30">
        <f>SUM(G24+J24+M24+P24+S24+V24+Y24+AB24+AE24+AH24+AK24+AN24+AQ24+AT24+AW24+AZ24+BC24+BF24+BI24+BL24+BO24+BR24+BU24+BX24+CA24+CD24+CG24+CJ24+CM24+CP24+CS24+CV24+CY24+DB24+DE24+DH24+DK24+DN24+DQ24+DT24+DW24+DZ24+EC24+EF24+EI24+EL24+EO24+ER24+EU24+EX24)</f>
        <v>0</v>
      </c>
      <c r="FC24" s="11"/>
    </row>
    <row r="25" spans="1:161" ht="12" customHeight="1" x14ac:dyDescent="0.2">
      <c r="F25" s="93"/>
      <c r="G25" s="93"/>
      <c r="H25" s="93"/>
      <c r="I25" s="93"/>
      <c r="J25" s="93"/>
      <c r="K25" s="93"/>
      <c r="L25" s="93"/>
      <c r="M25" s="93"/>
      <c r="N25" s="93"/>
      <c r="O25" s="93"/>
      <c r="P25" s="93"/>
      <c r="R25" s="93"/>
      <c r="S25" s="93"/>
      <c r="U25" s="93"/>
      <c r="V25" s="93"/>
      <c r="X25" s="93"/>
      <c r="Y25" s="93"/>
      <c r="AA25" s="93"/>
      <c r="AB25" s="93"/>
      <c r="AD25" s="93"/>
      <c r="AE25" s="93"/>
      <c r="AG25" s="93"/>
      <c r="AH25" s="93"/>
      <c r="AJ25" s="93"/>
      <c r="AK25" s="93"/>
      <c r="AM25" s="93"/>
      <c r="AN25" s="93"/>
      <c r="AP25" s="93"/>
      <c r="AQ25" s="93"/>
      <c r="AS25" s="93"/>
      <c r="AT25" s="93"/>
      <c r="AV25" s="93"/>
      <c r="AW25" s="93"/>
      <c r="AY25" s="93"/>
      <c r="AZ25" s="93"/>
      <c r="BB25" s="93"/>
      <c r="BC25" s="93"/>
      <c r="BE25" s="93"/>
      <c r="BF25" s="93"/>
      <c r="BH25" s="93"/>
      <c r="BI25" s="93"/>
      <c r="BK25" s="93"/>
      <c r="BL25" s="93"/>
      <c r="BN25" s="93"/>
      <c r="BO25" s="93"/>
      <c r="BQ25" s="93"/>
      <c r="BR25" s="93"/>
      <c r="BT25" s="93"/>
      <c r="BU25" s="93"/>
      <c r="BW25" s="93"/>
      <c r="BX25" s="93"/>
      <c r="BZ25" s="93"/>
      <c r="CA25" s="93"/>
      <c r="CC25" s="93"/>
      <c r="CD25" s="93"/>
      <c r="CF25" s="93"/>
      <c r="CG25" s="93"/>
      <c r="CI25" s="93"/>
      <c r="CJ25" s="93"/>
      <c r="CL25" s="93"/>
      <c r="CM25" s="93"/>
      <c r="CO25" s="93"/>
      <c r="CP25" s="93"/>
      <c r="CR25" s="93"/>
      <c r="CS25" s="93"/>
      <c r="CU25" s="93"/>
      <c r="CV25" s="93"/>
      <c r="CX25" s="93"/>
      <c r="CY25" s="93"/>
      <c r="DA25" s="93"/>
      <c r="DB25" s="93"/>
      <c r="DD25" s="93"/>
      <c r="DE25" s="93"/>
      <c r="DG25" s="93"/>
      <c r="DH25" s="93"/>
      <c r="DJ25" s="93"/>
      <c r="DK25" s="93"/>
      <c r="DM25" s="93"/>
      <c r="DN25" s="93"/>
      <c r="DP25" s="93"/>
      <c r="DQ25" s="93"/>
      <c r="DS25" s="93"/>
      <c r="DT25" s="93"/>
      <c r="DV25" s="93"/>
      <c r="DW25" s="93"/>
      <c r="DY25" s="93"/>
      <c r="DZ25" s="93"/>
      <c r="EB25" s="93"/>
      <c r="EC25" s="93"/>
      <c r="EE25" s="93"/>
      <c r="EF25" s="93"/>
      <c r="EH25" s="93"/>
      <c r="EI25" s="93"/>
      <c r="EK25" s="93"/>
      <c r="EL25" s="93"/>
      <c r="EN25" s="93"/>
      <c r="EO25" s="93"/>
      <c r="EQ25" s="93"/>
      <c r="ER25" s="93"/>
      <c r="ET25" s="93"/>
      <c r="EU25" s="93"/>
      <c r="EW25" s="93"/>
      <c r="EX25" s="93"/>
    </row>
    <row r="26" spans="1:161" s="46" customFormat="1" ht="12" customHeight="1" x14ac:dyDescent="0.2">
      <c r="F26" s="168"/>
      <c r="G26" s="168" t="s">
        <v>5</v>
      </c>
      <c r="H26" s="73"/>
      <c r="I26" s="168"/>
      <c r="J26" s="168" t="s">
        <v>5</v>
      </c>
      <c r="K26" s="73"/>
      <c r="L26" s="168"/>
      <c r="M26" s="168" t="s">
        <v>5</v>
      </c>
      <c r="N26" s="73"/>
      <c r="O26" s="168"/>
      <c r="P26" s="168" t="s">
        <v>5</v>
      </c>
      <c r="R26" s="168"/>
      <c r="S26" s="168" t="s">
        <v>5</v>
      </c>
      <c r="U26" s="168"/>
      <c r="V26" s="168" t="s">
        <v>5</v>
      </c>
      <c r="X26" s="168"/>
      <c r="Y26" s="168" t="s">
        <v>5</v>
      </c>
      <c r="AA26" s="168"/>
      <c r="AB26" s="168" t="s">
        <v>5</v>
      </c>
      <c r="AD26" s="168"/>
      <c r="AE26" s="168" t="s">
        <v>5</v>
      </c>
      <c r="AG26" s="168"/>
      <c r="AH26" s="168" t="s">
        <v>5</v>
      </c>
      <c r="AJ26" s="168"/>
      <c r="AK26" s="168" t="s">
        <v>5</v>
      </c>
      <c r="AM26" s="168"/>
      <c r="AN26" s="168" t="s">
        <v>5</v>
      </c>
      <c r="AP26" s="168"/>
      <c r="AQ26" s="168" t="s">
        <v>5</v>
      </c>
      <c r="AS26" s="168"/>
      <c r="AT26" s="168" t="s">
        <v>5</v>
      </c>
      <c r="AV26" s="168"/>
      <c r="AW26" s="168" t="s">
        <v>5</v>
      </c>
      <c r="AY26" s="168"/>
      <c r="AZ26" s="168" t="s">
        <v>5</v>
      </c>
      <c r="BB26" s="168"/>
      <c r="BC26" s="168" t="s">
        <v>5</v>
      </c>
      <c r="BE26" s="168"/>
      <c r="BF26" s="168" t="s">
        <v>5</v>
      </c>
      <c r="BH26" s="168"/>
      <c r="BI26" s="168" t="s">
        <v>5</v>
      </c>
      <c r="BK26" s="168"/>
      <c r="BL26" s="168" t="s">
        <v>5</v>
      </c>
      <c r="BN26" s="168"/>
      <c r="BO26" s="168" t="s">
        <v>5</v>
      </c>
      <c r="BQ26" s="168"/>
      <c r="BR26" s="168" t="s">
        <v>5</v>
      </c>
      <c r="BT26" s="168"/>
      <c r="BU26" s="168" t="s">
        <v>5</v>
      </c>
      <c r="BW26" s="168"/>
      <c r="BX26" s="168" t="s">
        <v>5</v>
      </c>
      <c r="BZ26" s="168"/>
      <c r="CA26" s="168" t="s">
        <v>5</v>
      </c>
      <c r="CC26" s="168"/>
      <c r="CD26" s="168" t="s">
        <v>5</v>
      </c>
      <c r="CF26" s="168"/>
      <c r="CG26" s="168" t="s">
        <v>5</v>
      </c>
      <c r="CI26" s="168"/>
      <c r="CJ26" s="168" t="s">
        <v>5</v>
      </c>
      <c r="CL26" s="168"/>
      <c r="CM26" s="168" t="s">
        <v>5</v>
      </c>
      <c r="CO26" s="168"/>
      <c r="CP26" s="168" t="s">
        <v>5</v>
      </c>
      <c r="CR26" s="168"/>
      <c r="CS26" s="168" t="s">
        <v>5</v>
      </c>
      <c r="CU26" s="168"/>
      <c r="CV26" s="168" t="s">
        <v>5</v>
      </c>
      <c r="CX26" s="168"/>
      <c r="CY26" s="168" t="s">
        <v>5</v>
      </c>
      <c r="DA26" s="168"/>
      <c r="DB26" s="168" t="s">
        <v>5</v>
      </c>
      <c r="DD26" s="168"/>
      <c r="DE26" s="168" t="s">
        <v>5</v>
      </c>
      <c r="DG26" s="168"/>
      <c r="DH26" s="168" t="s">
        <v>5</v>
      </c>
      <c r="DJ26" s="168"/>
      <c r="DK26" s="168" t="s">
        <v>5</v>
      </c>
      <c r="DM26" s="168"/>
      <c r="DN26" s="168" t="s">
        <v>5</v>
      </c>
      <c r="DP26" s="168"/>
      <c r="DQ26" s="168" t="s">
        <v>5</v>
      </c>
      <c r="DS26" s="168"/>
      <c r="DT26" s="168" t="s">
        <v>5</v>
      </c>
      <c r="DV26" s="168"/>
      <c r="DW26" s="168" t="s">
        <v>5</v>
      </c>
      <c r="DY26" s="168"/>
      <c r="DZ26" s="168" t="s">
        <v>5</v>
      </c>
      <c r="EB26" s="168"/>
      <c r="EC26" s="168" t="s">
        <v>5</v>
      </c>
      <c r="EE26" s="168"/>
      <c r="EF26" s="168" t="s">
        <v>5</v>
      </c>
      <c r="EH26" s="168"/>
      <c r="EI26" s="168" t="s">
        <v>5</v>
      </c>
      <c r="EK26" s="168"/>
      <c r="EL26" s="168" t="s">
        <v>5</v>
      </c>
      <c r="EN26" s="168"/>
      <c r="EO26" s="168" t="s">
        <v>5</v>
      </c>
      <c r="EQ26" s="168"/>
      <c r="ER26" s="168" t="s">
        <v>5</v>
      </c>
      <c r="ET26" s="168"/>
      <c r="EU26" s="168" t="s">
        <v>5</v>
      </c>
      <c r="EW26" s="168"/>
      <c r="EX26" s="168" t="s">
        <v>5</v>
      </c>
      <c r="FE26" s="41"/>
    </row>
    <row r="27" spans="1:161" ht="12" customHeight="1" x14ac:dyDescent="0.2">
      <c r="A27" s="7" t="s">
        <v>104</v>
      </c>
      <c r="D27" s="143">
        <f>' SD in Aggregate'!F40</f>
        <v>0</v>
      </c>
      <c r="F27" s="159"/>
      <c r="G27" s="105">
        <f>G21+G24</f>
        <v>0</v>
      </c>
      <c r="H27" s="36"/>
      <c r="I27" s="159"/>
      <c r="J27" s="105">
        <f>J21+J24</f>
        <v>0</v>
      </c>
      <c r="K27" s="36"/>
      <c r="L27" s="159"/>
      <c r="M27" s="105">
        <f>M21+M24</f>
        <v>0</v>
      </c>
      <c r="N27" s="36"/>
      <c r="O27" s="159"/>
      <c r="P27" s="105">
        <f>P21+P24</f>
        <v>0</v>
      </c>
      <c r="R27" s="159"/>
      <c r="S27" s="105">
        <f>S21+S24</f>
        <v>0</v>
      </c>
      <c r="U27" s="159"/>
      <c r="V27" s="105">
        <f>V21+V24</f>
        <v>0</v>
      </c>
      <c r="X27" s="159"/>
      <c r="Y27" s="105">
        <f>Y21+Y24</f>
        <v>0</v>
      </c>
      <c r="AA27" s="159"/>
      <c r="AB27" s="105">
        <f>AB21+AB24</f>
        <v>0</v>
      </c>
      <c r="AD27" s="159"/>
      <c r="AE27" s="105">
        <f>AE21+AE24</f>
        <v>0</v>
      </c>
      <c r="AG27" s="159"/>
      <c r="AH27" s="105">
        <f>AH21+AH24</f>
        <v>0</v>
      </c>
      <c r="AJ27" s="159"/>
      <c r="AK27" s="105">
        <f>AK21+AK24</f>
        <v>0</v>
      </c>
      <c r="AM27" s="159"/>
      <c r="AN27" s="105">
        <f>AN21+AN24</f>
        <v>0</v>
      </c>
      <c r="AP27" s="159"/>
      <c r="AQ27" s="105">
        <f>AQ21+AQ24</f>
        <v>0</v>
      </c>
      <c r="AS27" s="159"/>
      <c r="AT27" s="105">
        <f>AT21+AT24</f>
        <v>0</v>
      </c>
      <c r="AV27" s="159"/>
      <c r="AW27" s="105">
        <f>AW21+AW24</f>
        <v>0</v>
      </c>
      <c r="AY27" s="159"/>
      <c r="AZ27" s="105">
        <f>AZ21+AZ24</f>
        <v>0</v>
      </c>
      <c r="BB27" s="159"/>
      <c r="BC27" s="105">
        <f>BC21+BC24</f>
        <v>0</v>
      </c>
      <c r="BE27" s="159"/>
      <c r="BF27" s="105">
        <f>BF21+BF24</f>
        <v>0</v>
      </c>
      <c r="BH27" s="159"/>
      <c r="BI27" s="105">
        <f>BI21+BI24</f>
        <v>0</v>
      </c>
      <c r="BK27" s="159"/>
      <c r="BL27" s="105">
        <f>BL21+BL24</f>
        <v>0</v>
      </c>
      <c r="BN27" s="159"/>
      <c r="BO27" s="105">
        <f>BO21+BO24</f>
        <v>0</v>
      </c>
      <c r="BQ27" s="159"/>
      <c r="BR27" s="105">
        <f>BR21+BR24</f>
        <v>0</v>
      </c>
      <c r="BT27" s="159"/>
      <c r="BU27" s="105">
        <f>BU21+BU24</f>
        <v>0</v>
      </c>
      <c r="BW27" s="159"/>
      <c r="BX27" s="105">
        <f>BX21+BX24</f>
        <v>0</v>
      </c>
      <c r="BZ27" s="159"/>
      <c r="CA27" s="105">
        <f>CA21+CA24</f>
        <v>0</v>
      </c>
      <c r="CC27" s="159"/>
      <c r="CD27" s="105">
        <f>CD21+CD24</f>
        <v>0</v>
      </c>
      <c r="CF27" s="159"/>
      <c r="CG27" s="105">
        <f>CG21+CG24</f>
        <v>0</v>
      </c>
      <c r="CI27" s="159"/>
      <c r="CJ27" s="105">
        <f>CJ21+CJ24</f>
        <v>0</v>
      </c>
      <c r="CL27" s="159"/>
      <c r="CM27" s="105">
        <f>CM21+CM24</f>
        <v>0</v>
      </c>
      <c r="CO27" s="159"/>
      <c r="CP27" s="105">
        <f>CP21+CP24</f>
        <v>0</v>
      </c>
      <c r="CR27" s="159"/>
      <c r="CS27" s="105">
        <f>CS21+CS24</f>
        <v>0</v>
      </c>
      <c r="CU27" s="159"/>
      <c r="CV27" s="105">
        <f>CV21+CV24</f>
        <v>0</v>
      </c>
      <c r="CX27" s="159"/>
      <c r="CY27" s="105">
        <f>CY21+CY24</f>
        <v>0</v>
      </c>
      <c r="DA27" s="159"/>
      <c r="DB27" s="105">
        <f>DB21+DB24</f>
        <v>0</v>
      </c>
      <c r="DD27" s="159"/>
      <c r="DE27" s="105">
        <f>DE21+DE24</f>
        <v>0</v>
      </c>
      <c r="DG27" s="159"/>
      <c r="DH27" s="105">
        <f>DH21+DH24</f>
        <v>0</v>
      </c>
      <c r="DJ27" s="159"/>
      <c r="DK27" s="105">
        <f>DK21+DK24</f>
        <v>0</v>
      </c>
      <c r="DM27" s="159"/>
      <c r="DN27" s="105">
        <f>DN21+DN24</f>
        <v>0</v>
      </c>
      <c r="DP27" s="159"/>
      <c r="DQ27" s="105">
        <f>DQ21+DQ24</f>
        <v>0</v>
      </c>
      <c r="DS27" s="159"/>
      <c r="DT27" s="105">
        <f>DT21+DT24</f>
        <v>0</v>
      </c>
      <c r="DV27" s="159"/>
      <c r="DW27" s="105">
        <f>DW21+DW24</f>
        <v>0</v>
      </c>
      <c r="DY27" s="159"/>
      <c r="DZ27" s="105">
        <f>DZ21+DZ24</f>
        <v>0</v>
      </c>
      <c r="EB27" s="159"/>
      <c r="EC27" s="105">
        <f>EC21+EC24</f>
        <v>0</v>
      </c>
      <c r="EE27" s="159"/>
      <c r="EF27" s="105">
        <f>EF21+EF24</f>
        <v>0</v>
      </c>
      <c r="EH27" s="159"/>
      <c r="EI27" s="105">
        <f>EI21+EI24</f>
        <v>0</v>
      </c>
      <c r="EK27" s="159"/>
      <c r="EL27" s="105">
        <f>EL21+EL24</f>
        <v>0</v>
      </c>
      <c r="EN27" s="159"/>
      <c r="EO27" s="105">
        <f>EO21+EO24</f>
        <v>0</v>
      </c>
      <c r="EQ27" s="159"/>
      <c r="ER27" s="105">
        <f>ER21+ER24</f>
        <v>0</v>
      </c>
      <c r="ET27" s="159"/>
      <c r="EU27" s="105">
        <f>EU21+EU24</f>
        <v>0</v>
      </c>
      <c r="EW27" s="159"/>
      <c r="EX27" s="105">
        <f>EX21+EX24</f>
        <v>0</v>
      </c>
      <c r="FA27" s="54"/>
      <c r="FB27" s="30">
        <f>SUM(G27+J27+M27+P27+S27+V27+Y27+AB27+AE27+AH27+AK27+AN27+AQ27+AT27+AW27+AZ27+BC27+BF27+BI27+BL27+BO27+BR27+BU27+BX27+CA27+CD27+CG27+CJ27+CM27+CP27+CS27+CV27+CY27+DB27+DE27+DH27+DK27+DN27+DQ27+DT27+DW27+DZ27+EC27+EF27+EI27+EL27+EO27+ER27+EU27+EX27)</f>
        <v>0</v>
      </c>
      <c r="FC27" s="11"/>
    </row>
    <row r="28" spans="1:161" ht="12" customHeight="1" x14ac:dyDescent="0.2">
      <c r="A28" s="7"/>
      <c r="D28" s="150"/>
      <c r="F28" s="148"/>
      <c r="G28" s="9"/>
      <c r="I28" s="148"/>
      <c r="J28" s="9"/>
      <c r="L28" s="148"/>
      <c r="M28" s="9"/>
      <c r="O28" s="148"/>
      <c r="P28" s="9"/>
      <c r="R28" s="148"/>
      <c r="S28" s="9"/>
      <c r="U28" s="148"/>
      <c r="V28" s="9"/>
      <c r="X28" s="148"/>
      <c r="Y28" s="9"/>
      <c r="AA28" s="148"/>
      <c r="AB28" s="9"/>
      <c r="AD28" s="148"/>
      <c r="AE28" s="9"/>
      <c r="AG28" s="148"/>
      <c r="AH28" s="9"/>
      <c r="AJ28" s="148"/>
      <c r="AK28" s="9"/>
      <c r="AM28" s="148"/>
      <c r="AN28" s="9"/>
      <c r="AP28" s="148"/>
      <c r="AQ28" s="9"/>
      <c r="AS28" s="148"/>
      <c r="AT28" s="9"/>
      <c r="AV28" s="148"/>
      <c r="AW28" s="9"/>
      <c r="AY28" s="148"/>
      <c r="AZ28" s="9"/>
      <c r="BB28" s="148"/>
      <c r="BC28" s="9"/>
      <c r="BE28" s="148"/>
      <c r="BF28" s="9"/>
      <c r="BH28" s="148"/>
      <c r="BI28" s="9"/>
      <c r="BK28" s="148"/>
      <c r="BL28" s="9"/>
      <c r="BN28" s="148"/>
      <c r="BO28" s="9"/>
      <c r="BQ28" s="148"/>
      <c r="BR28" s="9"/>
      <c r="BT28" s="148"/>
      <c r="BU28" s="9"/>
      <c r="BW28" s="148"/>
      <c r="BX28" s="9"/>
      <c r="BZ28" s="148"/>
      <c r="CA28" s="9"/>
      <c r="CC28" s="148"/>
      <c r="CD28" s="9"/>
      <c r="CF28" s="148"/>
      <c r="CG28" s="9"/>
      <c r="CI28" s="148"/>
      <c r="CJ28" s="9"/>
      <c r="CL28" s="148"/>
      <c r="CM28" s="9"/>
      <c r="CO28" s="148"/>
      <c r="CP28" s="9"/>
      <c r="CR28" s="148"/>
      <c r="CS28" s="9"/>
      <c r="CU28" s="148"/>
      <c r="CV28" s="9"/>
      <c r="CX28" s="148"/>
      <c r="CY28" s="9"/>
      <c r="DA28" s="148"/>
      <c r="DB28" s="9"/>
      <c r="DD28" s="148"/>
      <c r="DE28" s="9"/>
      <c r="DG28" s="148"/>
      <c r="DH28" s="9"/>
      <c r="DJ28" s="148"/>
      <c r="DK28" s="9"/>
      <c r="DM28" s="148"/>
      <c r="DN28" s="9"/>
      <c r="DP28" s="148"/>
      <c r="DQ28" s="9"/>
      <c r="DS28" s="148"/>
      <c r="DT28" s="9"/>
      <c r="DV28" s="148"/>
      <c r="DW28" s="9"/>
      <c r="DY28" s="148"/>
      <c r="DZ28" s="9"/>
      <c r="EB28" s="148"/>
      <c r="EC28" s="9"/>
      <c r="EE28" s="148"/>
      <c r="EF28" s="9"/>
      <c r="EH28" s="148"/>
      <c r="EI28" s="9"/>
      <c r="EK28" s="148"/>
      <c r="EL28" s="9"/>
      <c r="EN28" s="148"/>
      <c r="EO28" s="9"/>
      <c r="EQ28" s="148"/>
      <c r="ER28" s="9"/>
      <c r="ET28" s="148"/>
      <c r="EU28" s="9"/>
      <c r="EW28" s="148"/>
      <c r="EX28" s="9"/>
      <c r="FA28" s="151"/>
      <c r="FB28" s="11"/>
      <c r="FC28" s="11"/>
    </row>
    <row r="29" spans="1:161" s="46" customFormat="1" ht="12" customHeight="1" x14ac:dyDescent="0.2">
      <c r="A29" s="171"/>
      <c r="D29" s="172"/>
      <c r="F29" s="173"/>
      <c r="G29" s="174"/>
      <c r="I29" s="173"/>
      <c r="J29" s="174"/>
      <c r="L29" s="173"/>
      <c r="M29" s="174"/>
      <c r="O29" s="173"/>
      <c r="P29" s="174"/>
      <c r="R29" s="173"/>
      <c r="S29" s="174"/>
      <c r="U29" s="173"/>
      <c r="V29" s="174"/>
      <c r="X29" s="173"/>
      <c r="Y29" s="174"/>
      <c r="AA29" s="173"/>
      <c r="AB29" s="174"/>
      <c r="AD29" s="173"/>
      <c r="AE29" s="174"/>
      <c r="AG29" s="173"/>
      <c r="AH29" s="174"/>
      <c r="AJ29" s="173"/>
      <c r="AK29" s="174"/>
      <c r="AM29" s="173"/>
      <c r="AN29" s="174"/>
      <c r="AP29" s="173"/>
      <c r="AQ29" s="174"/>
      <c r="AS29" s="173"/>
      <c r="AT29" s="174"/>
      <c r="AV29" s="173"/>
      <c r="AW29" s="174"/>
      <c r="AY29" s="173"/>
      <c r="AZ29" s="174"/>
      <c r="BB29" s="173"/>
      <c r="BC29" s="174"/>
      <c r="BE29" s="173"/>
      <c r="BF29" s="174"/>
      <c r="BH29" s="173"/>
      <c r="BI29" s="174"/>
      <c r="BK29" s="173"/>
      <c r="BL29" s="174"/>
      <c r="BN29" s="173"/>
      <c r="BO29" s="174"/>
      <c r="BQ29" s="173"/>
      <c r="BR29" s="174"/>
      <c r="BT29" s="173"/>
      <c r="BU29" s="174"/>
      <c r="BW29" s="173"/>
      <c r="BX29" s="174"/>
      <c r="BZ29" s="173"/>
      <c r="CA29" s="174"/>
      <c r="CC29" s="173"/>
      <c r="CD29" s="174"/>
      <c r="CF29" s="173"/>
      <c r="CG29" s="174"/>
      <c r="CI29" s="173"/>
      <c r="CJ29" s="174"/>
      <c r="CL29" s="173"/>
      <c r="CM29" s="174"/>
      <c r="CO29" s="173"/>
      <c r="CP29" s="174"/>
      <c r="CR29" s="173"/>
      <c r="CS29" s="174"/>
      <c r="CU29" s="173"/>
      <c r="CV29" s="174"/>
      <c r="CX29" s="173"/>
      <c r="CY29" s="174"/>
      <c r="DA29" s="173"/>
      <c r="DB29" s="174"/>
      <c r="DD29" s="173"/>
      <c r="DE29" s="174"/>
      <c r="DG29" s="173"/>
      <c r="DH29" s="174"/>
      <c r="DJ29" s="173"/>
      <c r="DK29" s="174"/>
      <c r="DM29" s="173"/>
      <c r="DN29" s="174"/>
      <c r="DP29" s="173"/>
      <c r="DQ29" s="174"/>
      <c r="DS29" s="173"/>
      <c r="DT29" s="174"/>
      <c r="DV29" s="173"/>
      <c r="DW29" s="267"/>
      <c r="DY29" s="173"/>
      <c r="DZ29" s="174"/>
      <c r="EB29" s="173"/>
      <c r="EC29" s="174"/>
      <c r="EE29" s="173"/>
      <c r="EF29" s="174"/>
      <c r="EH29" s="173"/>
      <c r="EI29" s="174"/>
      <c r="EK29" s="173"/>
      <c r="EL29" s="174"/>
      <c r="EN29" s="173"/>
      <c r="EO29" s="174"/>
      <c r="EQ29" s="173"/>
      <c r="ER29" s="174"/>
      <c r="ET29" s="173"/>
      <c r="EU29" s="174"/>
      <c r="EW29" s="173"/>
      <c r="EX29" s="174"/>
      <c r="FA29" s="175"/>
      <c r="FB29" s="176"/>
      <c r="FC29" s="176"/>
      <c r="FD29" s="170" t="s">
        <v>143</v>
      </c>
      <c r="FE29" s="41"/>
    </row>
    <row r="30" spans="1:161" ht="12" customHeight="1" thickBot="1" x14ac:dyDescent="0.25">
      <c r="A30" s="7" t="s">
        <v>142</v>
      </c>
      <c r="D30" s="183">
        <f>' SD in Aggregate'!F48</f>
        <v>0</v>
      </c>
      <c r="F30" s="149"/>
      <c r="G30" s="367"/>
      <c r="H30" s="94"/>
      <c r="I30" s="149"/>
      <c r="J30" s="367"/>
      <c r="K30" s="94"/>
      <c r="L30" s="149"/>
      <c r="M30" s="367"/>
      <c r="N30" s="94"/>
      <c r="O30" s="149"/>
      <c r="P30" s="367"/>
      <c r="R30" s="149"/>
      <c r="S30" s="367"/>
      <c r="U30" s="149"/>
      <c r="V30" s="367"/>
      <c r="X30" s="149"/>
      <c r="Y30" s="367"/>
      <c r="AA30" s="149"/>
      <c r="AB30" s="367"/>
      <c r="AD30" s="149"/>
      <c r="AE30" s="367"/>
      <c r="AG30" s="149"/>
      <c r="AH30" s="367"/>
      <c r="AJ30" s="149"/>
      <c r="AK30" s="367"/>
      <c r="AM30" s="149"/>
      <c r="AN30" s="367"/>
      <c r="AP30" s="149"/>
      <c r="AQ30" s="367"/>
      <c r="AS30" s="149"/>
      <c r="AT30" s="367"/>
      <c r="AV30" s="149"/>
      <c r="AW30" s="367"/>
      <c r="AY30" s="149"/>
      <c r="AZ30" s="367"/>
      <c r="BB30" s="149"/>
      <c r="BC30" s="367"/>
      <c r="BE30" s="149"/>
      <c r="BF30" s="367"/>
      <c r="BH30" s="149"/>
      <c r="BI30" s="367"/>
      <c r="BK30" s="149"/>
      <c r="BL30" s="367"/>
      <c r="BN30" s="149"/>
      <c r="BO30" s="367"/>
      <c r="BQ30" s="149"/>
      <c r="BR30" s="367"/>
      <c r="BT30" s="149"/>
      <c r="BU30" s="367"/>
      <c r="BW30" s="149"/>
      <c r="BX30" s="367"/>
      <c r="BZ30" s="149"/>
      <c r="CA30" s="367"/>
      <c r="CC30" s="149"/>
      <c r="CD30" s="367"/>
      <c r="CF30" s="149"/>
      <c r="CG30" s="367"/>
      <c r="CI30" s="149"/>
      <c r="CJ30" s="367"/>
      <c r="CL30" s="149"/>
      <c r="CM30" s="367"/>
      <c r="CO30" s="149"/>
      <c r="CP30" s="367"/>
      <c r="CR30" s="149"/>
      <c r="CS30" s="367"/>
      <c r="CU30" s="149"/>
      <c r="CV30" s="367"/>
      <c r="CX30" s="149"/>
      <c r="CY30" s="367"/>
      <c r="DA30" s="149"/>
      <c r="DB30" s="367"/>
      <c r="DD30" s="149"/>
      <c r="DE30" s="367"/>
      <c r="DG30" s="149"/>
      <c r="DH30" s="367"/>
      <c r="DJ30" s="149"/>
      <c r="DK30" s="367"/>
      <c r="DM30" s="149"/>
      <c r="DN30" s="367"/>
      <c r="DP30" s="149"/>
      <c r="DQ30" s="367"/>
      <c r="DS30" s="149"/>
      <c r="DT30" s="367"/>
      <c r="DV30" s="149"/>
      <c r="DW30" s="367"/>
      <c r="DY30" s="149"/>
      <c r="DZ30" s="367"/>
      <c r="EB30" s="149"/>
      <c r="EC30" s="367"/>
      <c r="EE30" s="149"/>
      <c r="EF30" s="367"/>
      <c r="EH30" s="149"/>
      <c r="EI30" s="367"/>
      <c r="EK30" s="149"/>
      <c r="EL30" s="367"/>
      <c r="EN30" s="149"/>
      <c r="EO30" s="367"/>
      <c r="EQ30" s="149"/>
      <c r="ER30" s="367"/>
      <c r="ET30" s="149"/>
      <c r="EU30" s="367"/>
      <c r="EW30" s="149"/>
      <c r="EX30" s="367"/>
      <c r="FB30" s="167">
        <f>SUM(G30+J30+M30+P30+S30+V30+Y30+AB30+AE30+AH30+AK30+AN30+AQ30+AT30+AW30+AZ30+BC30+BF30+BI30+BL30+BO30+BR30+BU30+BX30+CA30+CD30+CG30+CJ30+CM30+CP30+CS30+CV30+CY30+DB30+DE30+DH30+DK30+DN30+DQ30+DT30+DW30+DZ30+EC30+EF30+EI30+EL30+EO30+ER30+EU30+EX30)</f>
        <v>0</v>
      </c>
      <c r="FC30" s="9"/>
      <c r="FD30" s="146" t="str">
        <f>IF(D30&lt;&gt;FB30, "No", "Yes")</f>
        <v>Yes</v>
      </c>
    </row>
    <row r="31" spans="1:161" ht="12" customHeight="1" thickTop="1" x14ac:dyDescent="0.2">
      <c r="J31" s="41"/>
      <c r="M31" s="41"/>
      <c r="P31" s="41"/>
      <c r="Y31" s="214"/>
    </row>
    <row r="32" spans="1:161" ht="12" customHeight="1" x14ac:dyDescent="0.2">
      <c r="J32" s="41"/>
      <c r="M32" s="41"/>
      <c r="P32" s="41"/>
    </row>
    <row r="33" spans="1:159" ht="12" customHeight="1" x14ac:dyDescent="0.2">
      <c r="A33" s="7" t="s">
        <v>145</v>
      </c>
      <c r="D33" s="143">
        <f>D27-D30</f>
        <v>0</v>
      </c>
      <c r="G33" s="143">
        <f>G27-G30</f>
        <v>0</v>
      </c>
      <c r="J33" s="143">
        <f>J27-J30</f>
        <v>0</v>
      </c>
      <c r="M33" s="143">
        <f>M27-M30</f>
        <v>0</v>
      </c>
      <c r="P33" s="143">
        <f>P27-P30</f>
        <v>0</v>
      </c>
      <c r="S33" s="143">
        <f>S27-S30</f>
        <v>0</v>
      </c>
      <c r="V33" s="143">
        <f>V27-V30</f>
        <v>0</v>
      </c>
      <c r="Y33" s="143">
        <f>Y27-Y30</f>
        <v>0</v>
      </c>
      <c r="AB33" s="143">
        <f>AB27-AB30</f>
        <v>0</v>
      </c>
      <c r="AE33" s="143">
        <f>AE27-AE30</f>
        <v>0</v>
      </c>
      <c r="AH33" s="143">
        <f>AH27-AH30</f>
        <v>0</v>
      </c>
      <c r="AK33" s="143">
        <f>AK27-AK30</f>
        <v>0</v>
      </c>
      <c r="AN33" s="143">
        <f>AN27-AN30</f>
        <v>0</v>
      </c>
      <c r="AQ33" s="143">
        <f>AQ27-AQ30</f>
        <v>0</v>
      </c>
      <c r="AT33" s="143">
        <f>AT27-AT30</f>
        <v>0</v>
      </c>
      <c r="AW33" s="143">
        <f>AW27-AW30</f>
        <v>0</v>
      </c>
      <c r="AZ33" s="143">
        <f>AZ27-AZ30</f>
        <v>0</v>
      </c>
      <c r="BC33" s="143">
        <f>BC27-BC30</f>
        <v>0</v>
      </c>
      <c r="BF33" s="143">
        <f>BF27-BF30</f>
        <v>0</v>
      </c>
      <c r="BI33" s="143">
        <f>BI27-BI30</f>
        <v>0</v>
      </c>
      <c r="BL33" s="143">
        <f>BL27-BL30</f>
        <v>0</v>
      </c>
      <c r="BO33" s="143">
        <f>BO27-BO30</f>
        <v>0</v>
      </c>
      <c r="BR33" s="143">
        <f>BR27-BR30</f>
        <v>0</v>
      </c>
      <c r="BU33" s="143">
        <f>BU27-BU30</f>
        <v>0</v>
      </c>
      <c r="BX33" s="143">
        <f>BX27-BX30</f>
        <v>0</v>
      </c>
      <c r="CA33" s="143">
        <f>CA27-CA30</f>
        <v>0</v>
      </c>
      <c r="CD33" s="143">
        <f>CD27-CD30</f>
        <v>0</v>
      </c>
      <c r="CG33" s="143">
        <f>CG27-CG30</f>
        <v>0</v>
      </c>
      <c r="CJ33" s="143">
        <f>CJ27-CJ30</f>
        <v>0</v>
      </c>
      <c r="CM33" s="143">
        <f>CM27-CM30</f>
        <v>0</v>
      </c>
      <c r="CP33" s="143">
        <f>CP27-CP30</f>
        <v>0</v>
      </c>
      <c r="CS33" s="143">
        <f>CS27-CS30</f>
        <v>0</v>
      </c>
      <c r="CV33" s="143">
        <f>CV27-CV30</f>
        <v>0</v>
      </c>
      <c r="CY33" s="143">
        <f>CY27-CY30</f>
        <v>0</v>
      </c>
      <c r="DB33" s="143">
        <f>DB27-DB30</f>
        <v>0</v>
      </c>
      <c r="DE33" s="143">
        <f>DE27-DE30</f>
        <v>0</v>
      </c>
      <c r="DH33" s="143">
        <f>DH27-DH30</f>
        <v>0</v>
      </c>
      <c r="DK33" s="143">
        <f>DK27-DK30</f>
        <v>0</v>
      </c>
      <c r="DN33" s="143">
        <f>DN27-DN30</f>
        <v>0</v>
      </c>
      <c r="DQ33" s="143">
        <f>DQ27-DQ30</f>
        <v>0</v>
      </c>
      <c r="DT33" s="143">
        <f>DT27-DT30</f>
        <v>0</v>
      </c>
      <c r="DW33" s="143">
        <f>DW27-DW30</f>
        <v>0</v>
      </c>
      <c r="DZ33" s="143">
        <f>DZ27-DZ30</f>
        <v>0</v>
      </c>
      <c r="EC33" s="143">
        <f>EC27-EC30</f>
        <v>0</v>
      </c>
      <c r="EF33" s="143">
        <f>EF27-EF30</f>
        <v>0</v>
      </c>
      <c r="EI33" s="143">
        <f>EI27-EI30</f>
        <v>0</v>
      </c>
      <c r="EL33" s="143">
        <f>EL27-EL30</f>
        <v>0</v>
      </c>
      <c r="EO33" s="143">
        <f>EO27-EO30</f>
        <v>0</v>
      </c>
      <c r="ER33" s="143">
        <f>ER27-ER30</f>
        <v>0</v>
      </c>
      <c r="EU33" s="143">
        <f>EU27-EU30</f>
        <v>0</v>
      </c>
      <c r="EX33" s="143">
        <f>EX27-EX30</f>
        <v>0</v>
      </c>
      <c r="FB33" s="30">
        <f>SUM(G33+J33+M33+P33+S33+V33+Y33+AB33+AE33+AH33+AK33+AN33+AQ33+AT33+AW33+AZ33+BC33+BF33+BI33+BL33+BO33+BR33+BU33+BX33+CA33+CD33+CG33+CJ33+CM33+CP33+CS33+CV33+CY33+DB33+DE33+DH33+DK33+DN33+DQ33+DT33+DW33+DZ33+EC33+EF33+EI33+EL33+EO33+ER33+EU33+EX33)</f>
        <v>0</v>
      </c>
      <c r="FC33" s="9"/>
    </row>
  </sheetData>
  <sheetProtection formatColumns="0" formatRows="0"/>
  <mergeCells count="55">
    <mergeCell ref="F4:R5"/>
    <mergeCell ref="D11:D12"/>
    <mergeCell ref="FA11:FB11"/>
    <mergeCell ref="FA12:FB12"/>
    <mergeCell ref="F11:G12"/>
    <mergeCell ref="I11:J12"/>
    <mergeCell ref="L11:M12"/>
    <mergeCell ref="O11:P12"/>
    <mergeCell ref="R11:S12"/>
    <mergeCell ref="U11:V12"/>
    <mergeCell ref="X11:Y12"/>
    <mergeCell ref="AA11:AB12"/>
    <mergeCell ref="AD11:AE12"/>
    <mergeCell ref="AG11:AH12"/>
    <mergeCell ref="AJ11:AK12"/>
    <mergeCell ref="AM11:AN12"/>
    <mergeCell ref="AP11:AQ12"/>
    <mergeCell ref="AS11:AT12"/>
    <mergeCell ref="AV11:AW12"/>
    <mergeCell ref="AY11:AZ12"/>
    <mergeCell ref="F10:FB10"/>
    <mergeCell ref="BB11:BC12"/>
    <mergeCell ref="BE11:BF12"/>
    <mergeCell ref="BH11:BI12"/>
    <mergeCell ref="BK11:BL12"/>
    <mergeCell ref="BN11:BO12"/>
    <mergeCell ref="BQ11:BR12"/>
    <mergeCell ref="BT11:BU12"/>
    <mergeCell ref="BW11:BX12"/>
    <mergeCell ref="BZ11:CA12"/>
    <mergeCell ref="CC11:CD12"/>
    <mergeCell ref="CF11:CG12"/>
    <mergeCell ref="CI11:CJ12"/>
    <mergeCell ref="CL11:CM12"/>
    <mergeCell ref="CO11:CP12"/>
    <mergeCell ref="CR11:CS12"/>
    <mergeCell ref="CU11:CV12"/>
    <mergeCell ref="CX11:CY12"/>
    <mergeCell ref="DA11:DB12"/>
    <mergeCell ref="DD11:DE12"/>
    <mergeCell ref="DG11:DH12"/>
    <mergeCell ref="DJ11:DK12"/>
    <mergeCell ref="DM11:DN12"/>
    <mergeCell ref="DP11:DQ12"/>
    <mergeCell ref="DS11:DT12"/>
    <mergeCell ref="DV11:DW12"/>
    <mergeCell ref="DY11:DZ12"/>
    <mergeCell ref="EQ11:ER12"/>
    <mergeCell ref="ET11:EU12"/>
    <mergeCell ref="EW11:EX12"/>
    <mergeCell ref="EB11:EC12"/>
    <mergeCell ref="EE11:EF12"/>
    <mergeCell ref="EH11:EI12"/>
    <mergeCell ref="EK11:EL12"/>
    <mergeCell ref="EN11:EO12"/>
  </mergeCells>
  <conditionalFormatting sqref="FD30 FD15 FD18">
    <cfRule type="cellIs" dxfId="4" priority="1" operator="equal">
      <formula>"No"</formula>
    </cfRule>
    <cfRule type="cellIs" dxfId="3" priority="12" operator="equal">
      <formula>"No"</formula>
    </cfRule>
    <cfRule type="cellIs" dxfId="2" priority="13" operator="equal">
      <formula>"No"</formula>
    </cfRule>
  </conditionalFormatting>
  <conditionalFormatting sqref="FD21">
    <cfRule type="cellIs" dxfId="1" priority="4" operator="equal">
      <formula>"No"</formula>
    </cfRule>
    <cfRule type="cellIs" dxfId="0" priority="5" operator="equal">
      <formula>"No"</formula>
    </cfRule>
  </conditionalFormatting>
  <pageMargins left="0" right="0" top="0.25" bottom="0.5" header="0.3" footer="0.3"/>
  <pageSetup paperSize="5" scale="80" orientation="landscape" horizontalDpi="4294967292" verticalDpi="4294967292" r:id="rId1"/>
  <headerFooter>
    <oddFooter>Page &amp;P of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Q24" sqref="Q24"/>
    </sheetView>
  </sheetViews>
  <sheetFormatPr defaultColWidth="8.85546875" defaultRowHeight="12.75" x14ac:dyDescent="0.2"/>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B105"/>
  <sheetViews>
    <sheetView topLeftCell="A37" workbookViewId="0">
      <selection activeCell="C66" sqref="C66"/>
    </sheetView>
  </sheetViews>
  <sheetFormatPr defaultColWidth="8.85546875" defaultRowHeight="11.25" x14ac:dyDescent="0.2"/>
  <cols>
    <col min="1" max="1" width="3.42578125" style="41" customWidth="1"/>
    <col min="2" max="2" width="2.7109375" style="41" customWidth="1"/>
    <col min="3" max="3" width="34.42578125" style="41" customWidth="1"/>
    <col min="4" max="13" width="16.7109375" style="41" customWidth="1"/>
    <col min="14" max="53" width="16.7109375" style="41" hidden="1" customWidth="1"/>
    <col min="54" max="54" width="16.7109375" style="41" customWidth="1"/>
    <col min="55" max="16384" width="8.85546875" style="41"/>
  </cols>
  <sheetData>
    <row r="1" spans="1:54" ht="12" customHeight="1" x14ac:dyDescent="0.2">
      <c r="A1" s="35" t="str">
        <f>'Description of Services'!A1</f>
        <v>Texas Tech University - Rate Calculation Worksheet</v>
      </c>
      <c r="B1" s="36"/>
      <c r="C1" s="36"/>
      <c r="D1" s="36"/>
      <c r="G1" s="66" t="str">
        <f>'Description of Services'!E1</f>
        <v>Applicable for Fiscal Year:</v>
      </c>
      <c r="H1" s="456">
        <f>'Description of Services'!F1</f>
        <v>2017</v>
      </c>
    </row>
    <row r="2" spans="1:54" ht="12" customHeight="1" x14ac:dyDescent="0.2">
      <c r="A2" s="35" t="s">
        <v>91</v>
      </c>
      <c r="B2" s="36"/>
      <c r="C2" s="36"/>
      <c r="D2" s="36"/>
    </row>
    <row r="3" spans="1:54" ht="12" customHeight="1" x14ac:dyDescent="0.2">
      <c r="A3" s="35"/>
      <c r="B3" s="36"/>
      <c r="C3" s="36"/>
      <c r="D3" s="36"/>
    </row>
    <row r="4" spans="1:54" ht="12" customHeight="1" x14ac:dyDescent="0.2">
      <c r="A4" s="35" t="str">
        <f>'Description of Services'!A4</f>
        <v xml:space="preserve">Name of Service Center: </v>
      </c>
      <c r="B4" s="36"/>
      <c r="C4" s="36"/>
      <c r="D4" s="454">
        <f>'Description of Services'!B4</f>
        <v>0</v>
      </c>
      <c r="E4" s="110"/>
      <c r="F4" s="109"/>
    </row>
    <row r="5" spans="1:54" ht="12" customHeight="1" x14ac:dyDescent="0.2">
      <c r="A5" s="35" t="str">
        <f>'Description of Services'!A5</f>
        <v>FUND Number</v>
      </c>
      <c r="B5" s="36"/>
      <c r="C5" s="36"/>
      <c r="D5" s="454" t="str">
        <f>'Description of Services'!B5</f>
        <v>TBD</v>
      </c>
      <c r="E5" s="110"/>
      <c r="F5" s="109"/>
    </row>
    <row r="6" spans="1:54" ht="12" customHeight="1" x14ac:dyDescent="0.2">
      <c r="A6" s="35" t="s">
        <v>232</v>
      </c>
      <c r="B6" s="36"/>
      <c r="D6" s="455">
        <f>'Description of Services'!B6</f>
        <v>0</v>
      </c>
      <c r="E6" s="110"/>
      <c r="F6" s="109"/>
    </row>
    <row r="7" spans="1:54" ht="12" customHeight="1" x14ac:dyDescent="0.2">
      <c r="A7" s="35" t="s">
        <v>227</v>
      </c>
      <c r="B7" s="36"/>
      <c r="D7" s="259">
        <f>'Description of Services'!B7</f>
        <v>0</v>
      </c>
      <c r="E7" s="110"/>
      <c r="F7" s="109"/>
    </row>
    <row r="8" spans="1:54" ht="12" customHeight="1" x14ac:dyDescent="0.2">
      <c r="A8" s="35" t="s">
        <v>269</v>
      </c>
      <c r="B8" s="36"/>
      <c r="D8" s="256">
        <f>'Description of Services'!B8</f>
        <v>0</v>
      </c>
      <c r="E8" s="110"/>
      <c r="F8" s="109"/>
    </row>
    <row r="9" spans="1:54" ht="12" customHeight="1" x14ac:dyDescent="0.2">
      <c r="A9" s="35"/>
      <c r="B9" s="36"/>
      <c r="C9" s="36"/>
      <c r="D9" s="36"/>
    </row>
    <row r="10" spans="1:54" ht="12" customHeight="1" x14ac:dyDescent="0.2">
      <c r="A10" s="8"/>
      <c r="B10" s="8"/>
      <c r="C10" s="52"/>
    </row>
    <row r="11" spans="1:54" ht="6.75" customHeight="1" x14ac:dyDescent="0.2">
      <c r="A11" s="8"/>
      <c r="B11" s="8"/>
      <c r="C11" s="8"/>
      <c r="D11" s="584" t="s">
        <v>17</v>
      </c>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85"/>
      <c r="AL11" s="585"/>
      <c r="AM11" s="585"/>
      <c r="AN11" s="585"/>
      <c r="AO11" s="585"/>
      <c r="AP11" s="585"/>
      <c r="AQ11" s="585"/>
      <c r="AR11" s="585"/>
      <c r="AS11" s="585"/>
      <c r="AT11" s="585"/>
      <c r="AU11" s="585"/>
      <c r="AV11" s="585"/>
      <c r="AW11" s="585"/>
      <c r="AX11" s="585"/>
      <c r="AY11" s="585"/>
      <c r="AZ11" s="585"/>
      <c r="BA11" s="585"/>
      <c r="BB11" s="586"/>
    </row>
    <row r="12" spans="1:54" ht="12" customHeight="1" x14ac:dyDescent="0.2">
      <c r="A12" s="8"/>
      <c r="B12" s="8"/>
      <c r="C12" s="8"/>
      <c r="D12" s="627" t="str">
        <f>'Description of Services'!B15</f>
        <v xml:space="preserve">Service 1: </v>
      </c>
      <c r="E12" s="627" t="str">
        <f>'Description of Services'!D15</f>
        <v>Service 2:</v>
      </c>
      <c r="F12" s="627" t="str">
        <f>'Description of Services'!F15</f>
        <v xml:space="preserve">Service 3: </v>
      </c>
      <c r="G12" s="627" t="str">
        <f>'Description of Services'!H15</f>
        <v xml:space="preserve">Service 4: </v>
      </c>
      <c r="H12" s="627" t="str">
        <f>'Description of Services'!J15</f>
        <v xml:space="preserve">Service 5: </v>
      </c>
      <c r="I12" s="627" t="str">
        <f>'Description of Services'!L15</f>
        <v xml:space="preserve">Service 6: </v>
      </c>
      <c r="J12" s="627" t="str">
        <f>'Description of Services'!N15</f>
        <v>Service 7:</v>
      </c>
      <c r="K12" s="627" t="str">
        <f>'Description of Services'!P15</f>
        <v>Service 8:</v>
      </c>
      <c r="L12" s="627" t="str">
        <f>'Description of Services'!R15</f>
        <v>Service 9:</v>
      </c>
      <c r="M12" s="627" t="str">
        <f>'Description of Services'!T15</f>
        <v>Service 10:</v>
      </c>
      <c r="N12" s="627" t="str">
        <f>'Description of Services'!V15</f>
        <v>Service 11:</v>
      </c>
      <c r="O12" s="627" t="str">
        <f>'Description of Services'!X15</f>
        <v>Service 12:</v>
      </c>
      <c r="P12" s="627" t="str">
        <f>'Description of Services'!Z15</f>
        <v>Service 13:</v>
      </c>
      <c r="Q12" s="627" t="str">
        <f>'Description of Services'!AB15</f>
        <v>Service 14:</v>
      </c>
      <c r="R12" s="627" t="str">
        <f>'Description of Services'!AD15</f>
        <v>Service 15:</v>
      </c>
      <c r="S12" s="627" t="str">
        <f>'Description of Services'!AF15</f>
        <v>Service 16:</v>
      </c>
      <c r="T12" s="627" t="str">
        <f>'Description of Services'!AH15</f>
        <v>Service 17:</v>
      </c>
      <c r="U12" s="627" t="str">
        <f>'Description of Services'!AJ15</f>
        <v>Service 18:</v>
      </c>
      <c r="V12" s="627" t="str">
        <f>'Description of Services'!AL15</f>
        <v>Service 19:</v>
      </c>
      <c r="W12" s="627" t="str">
        <f>'Description of Services'!AN15</f>
        <v>Service 20:</v>
      </c>
      <c r="X12" s="627" t="str">
        <f>'Description of Services'!AP15</f>
        <v>Service 21:</v>
      </c>
      <c r="Y12" s="627" t="str">
        <f>'Description of Services'!AR15</f>
        <v>Service 22:</v>
      </c>
      <c r="Z12" s="627" t="str">
        <f>'Description of Services'!AT15</f>
        <v>Service 23:</v>
      </c>
      <c r="AA12" s="627" t="str">
        <f>'Description of Services'!AV15</f>
        <v>Service 24:</v>
      </c>
      <c r="AB12" s="627" t="str">
        <f>'Description of Services'!AX15</f>
        <v>Service 25:</v>
      </c>
      <c r="AC12" s="627" t="str">
        <f>'Description of Services'!AZ15</f>
        <v>Service 26:</v>
      </c>
      <c r="AD12" s="627" t="str">
        <f>'Description of Services'!BB15</f>
        <v>Service 27:</v>
      </c>
      <c r="AE12" s="627" t="str">
        <f>'Description of Services'!BD15</f>
        <v>Service 28:</v>
      </c>
      <c r="AF12" s="627" t="str">
        <f>'Description of Services'!BF15</f>
        <v>Service 29:</v>
      </c>
      <c r="AG12" s="627" t="str">
        <f>'Description of Services'!BH15</f>
        <v>Service 30:</v>
      </c>
      <c r="AH12" s="627" t="str">
        <f>'Description of Services'!BJ15</f>
        <v>Service 31:</v>
      </c>
      <c r="AI12" s="627" t="str">
        <f>'Description of Services'!BL15</f>
        <v>Service 32:</v>
      </c>
      <c r="AJ12" s="627" t="str">
        <f>'Description of Services'!BN15</f>
        <v>Service 33:</v>
      </c>
      <c r="AK12" s="627" t="str">
        <f>'Description of Services'!BP15</f>
        <v>Service 34:</v>
      </c>
      <c r="AL12" s="627" t="str">
        <f>'Description of Services'!BR15</f>
        <v>Service 35:</v>
      </c>
      <c r="AM12" s="627" t="str">
        <f>'Description of Services'!BT15</f>
        <v>Service 36:</v>
      </c>
      <c r="AN12" s="627" t="str">
        <f>'Description of Services'!BV15</f>
        <v>Service 37:</v>
      </c>
      <c r="AO12" s="627" t="str">
        <f>'Description of Services'!BX15</f>
        <v>Service 38:</v>
      </c>
      <c r="AP12" s="627" t="str">
        <f>'Description of Services'!BZ15</f>
        <v>Service 39:</v>
      </c>
      <c r="AQ12" s="627" t="str">
        <f>'Description of Services'!CB15</f>
        <v>Service 40:</v>
      </c>
      <c r="AR12" s="627" t="str">
        <f>'Description of Services'!CD15</f>
        <v>Service 41:</v>
      </c>
      <c r="AS12" s="627" t="str">
        <f>'Description of Services'!CF15</f>
        <v>Service 42:</v>
      </c>
      <c r="AT12" s="627" t="str">
        <f>'Description of Services'!CH15</f>
        <v>Service 43:</v>
      </c>
      <c r="AU12" s="627" t="str">
        <f>'Description of Services'!CJ15</f>
        <v>Service 44:</v>
      </c>
      <c r="AV12" s="627" t="str">
        <f>'Description of Services'!CL15</f>
        <v>Service 45:</v>
      </c>
      <c r="AW12" s="627" t="str">
        <f>'Description of Services'!CN15</f>
        <v>Service 46:</v>
      </c>
      <c r="AX12" s="627" t="str">
        <f>'Description of Services'!CP15</f>
        <v>Service 47:</v>
      </c>
      <c r="AY12" s="627" t="str">
        <f>'Description of Services'!CR15</f>
        <v>Service 48:</v>
      </c>
      <c r="AZ12" s="627" t="str">
        <f>'Description of Services'!CT15</f>
        <v>Service 49:</v>
      </c>
      <c r="BA12" s="627" t="str">
        <f>'Description of Services'!CV15</f>
        <v>Service 50:</v>
      </c>
      <c r="BB12" s="621" t="s">
        <v>2</v>
      </c>
    </row>
    <row r="13" spans="1:54" ht="18.75" customHeight="1" x14ac:dyDescent="0.2">
      <c r="A13" s="8"/>
      <c r="B13" s="8"/>
      <c r="C13" s="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2"/>
    </row>
    <row r="14" spans="1:54" ht="12" customHeight="1" x14ac:dyDescent="0.2">
      <c r="A14" s="60" t="s">
        <v>0</v>
      </c>
      <c r="B14" s="8"/>
      <c r="C14" s="8"/>
      <c r="D14" s="25"/>
      <c r="E14" s="25"/>
      <c r="F14" s="25"/>
      <c r="G14" s="25"/>
      <c r="BB14" s="25"/>
    </row>
    <row r="15" spans="1:54" ht="12" customHeight="1" x14ac:dyDescent="0.2">
      <c r="A15" s="52"/>
      <c r="B15" s="8"/>
      <c r="C15" s="8"/>
      <c r="D15" s="114"/>
      <c r="E15" s="114"/>
      <c r="F15" s="114"/>
      <c r="G15" s="114"/>
      <c r="BB15" s="59"/>
    </row>
    <row r="16" spans="1:54" ht="12" customHeight="1" x14ac:dyDescent="0.2">
      <c r="A16" s="8"/>
      <c r="B16" s="52" t="s">
        <v>8</v>
      </c>
      <c r="C16" s="26"/>
      <c r="D16" s="135">
        <f>'Salary &amp; FB Exp'!P39</f>
        <v>0</v>
      </c>
      <c r="E16" s="135">
        <f>'Salary &amp; FB Exp'!R39</f>
        <v>0</v>
      </c>
      <c r="F16" s="135">
        <f>'Salary &amp; FB Exp'!T39</f>
        <v>0</v>
      </c>
      <c r="G16" s="135">
        <f>'Salary &amp; FB Exp'!V39</f>
        <v>0</v>
      </c>
      <c r="H16" s="135">
        <f>'Salary &amp; FB Exp'!X39</f>
        <v>0</v>
      </c>
      <c r="I16" s="135">
        <f>'Salary &amp; FB Exp'!Z39</f>
        <v>0</v>
      </c>
      <c r="J16" s="135">
        <f>'Salary &amp; FB Exp'!AB39</f>
        <v>0</v>
      </c>
      <c r="K16" s="135">
        <f>'Salary &amp; FB Exp'!AD39</f>
        <v>0</v>
      </c>
      <c r="L16" s="135">
        <f>'Salary &amp; FB Exp'!AF39</f>
        <v>0</v>
      </c>
      <c r="M16" s="135">
        <f>'Salary &amp; FB Exp'!AH39</f>
        <v>0</v>
      </c>
      <c r="N16" s="135">
        <f>'Salary &amp; FB Exp'!AJ39</f>
        <v>0</v>
      </c>
      <c r="O16" s="135">
        <f>'Salary &amp; FB Exp'!AL39</f>
        <v>0</v>
      </c>
      <c r="P16" s="135">
        <f>'Salary &amp; FB Exp'!AN39</f>
        <v>0</v>
      </c>
      <c r="Q16" s="135">
        <f>'Salary &amp; FB Exp'!AP39</f>
        <v>0</v>
      </c>
      <c r="R16" s="135">
        <f>'Salary &amp; FB Exp'!AR39</f>
        <v>0</v>
      </c>
      <c r="S16" s="135">
        <f>'Salary &amp; FB Exp'!AT39</f>
        <v>0</v>
      </c>
      <c r="T16" s="135">
        <f>'Salary &amp; FB Exp'!AV39</f>
        <v>0</v>
      </c>
      <c r="U16" s="135">
        <f>'Salary &amp; FB Exp'!AX39</f>
        <v>0</v>
      </c>
      <c r="V16" s="135">
        <f>'Salary &amp; FB Exp'!AZ39</f>
        <v>0</v>
      </c>
      <c r="W16" s="135">
        <f>'Salary &amp; FB Exp'!BB39</f>
        <v>0</v>
      </c>
      <c r="X16" s="135">
        <f>'Salary &amp; FB Exp'!BD39</f>
        <v>0</v>
      </c>
      <c r="Y16" s="135">
        <f>'Salary &amp; FB Exp'!BF39</f>
        <v>0</v>
      </c>
      <c r="Z16" s="135">
        <f>'Salary &amp; FB Exp'!BH39</f>
        <v>0</v>
      </c>
      <c r="AA16" s="135">
        <f>'Salary &amp; FB Exp'!BJ39</f>
        <v>0</v>
      </c>
      <c r="AB16" s="135">
        <f>'Salary &amp; FB Exp'!BL39</f>
        <v>0</v>
      </c>
      <c r="AC16" s="135">
        <f>'Salary &amp; FB Exp'!BN39</f>
        <v>0</v>
      </c>
      <c r="AD16" s="135">
        <f>'Salary &amp; FB Exp'!BP39</f>
        <v>0</v>
      </c>
      <c r="AE16" s="135">
        <f>'Salary &amp; FB Exp'!BR39</f>
        <v>0</v>
      </c>
      <c r="AF16" s="135">
        <f>'Salary &amp; FB Exp'!BT39</f>
        <v>0</v>
      </c>
      <c r="AG16" s="135">
        <f>'Salary &amp; FB Exp'!BV39</f>
        <v>0</v>
      </c>
      <c r="AH16" s="135">
        <f>'Salary &amp; FB Exp'!BX39</f>
        <v>0</v>
      </c>
      <c r="AI16" s="135">
        <f>'Salary &amp; FB Exp'!BZ39</f>
        <v>0</v>
      </c>
      <c r="AJ16" s="135">
        <f>'Salary &amp; FB Exp'!CB39</f>
        <v>0</v>
      </c>
      <c r="AK16" s="135">
        <f>'Salary &amp; FB Exp'!CD39</f>
        <v>0</v>
      </c>
      <c r="AL16" s="135">
        <f>'Salary &amp; FB Exp'!CF39</f>
        <v>0</v>
      </c>
      <c r="AM16" s="135">
        <f>'Salary &amp; FB Exp'!CH39</f>
        <v>0</v>
      </c>
      <c r="AN16" s="135">
        <f>'Salary &amp; FB Exp'!CJ39</f>
        <v>0</v>
      </c>
      <c r="AO16" s="135">
        <f>'Salary &amp; FB Exp'!CL39</f>
        <v>0</v>
      </c>
      <c r="AP16" s="135">
        <f>'Salary &amp; FB Exp'!CN39</f>
        <v>0</v>
      </c>
      <c r="AQ16" s="135">
        <f>'Salary &amp; FB Exp'!CP39</f>
        <v>0</v>
      </c>
      <c r="AR16" s="135">
        <f>'Salary &amp; FB Exp'!CR39</f>
        <v>0</v>
      </c>
      <c r="AS16" s="135">
        <f>'Salary &amp; FB Exp'!CT39</f>
        <v>0</v>
      </c>
      <c r="AT16" s="135">
        <f>'Salary &amp; FB Exp'!CV39</f>
        <v>0</v>
      </c>
      <c r="AU16" s="135">
        <f>'Salary &amp; FB Exp'!CX39</f>
        <v>0</v>
      </c>
      <c r="AV16" s="135">
        <f>'Salary &amp; FB Exp'!CZ39</f>
        <v>0</v>
      </c>
      <c r="AW16" s="135">
        <f>'Salary &amp; FB Exp'!DB39</f>
        <v>0</v>
      </c>
      <c r="AX16" s="135">
        <f>'Salary &amp; FB Exp'!DD39</f>
        <v>0</v>
      </c>
      <c r="AY16" s="135">
        <f>'Salary &amp; FB Exp'!DF39</f>
        <v>0</v>
      </c>
      <c r="AZ16" s="135">
        <f>'Salary &amp; FB Exp'!DH39</f>
        <v>0</v>
      </c>
      <c r="BA16" s="135">
        <f>'Salary &amp; FB Exp'!DJ39</f>
        <v>0</v>
      </c>
      <c r="BB16" s="28">
        <f>SUM(D16:BA16)</f>
        <v>0</v>
      </c>
    </row>
    <row r="17" spans="1:54" ht="12" customHeight="1" x14ac:dyDescent="0.2">
      <c r="A17" s="8"/>
      <c r="B17" s="52"/>
      <c r="C17" s="26" t="s">
        <v>99</v>
      </c>
      <c r="D17" s="38">
        <f t="shared" ref="D17:AI17" si="0">IF($BB$16=0,0,D16/$BB$16)</f>
        <v>0</v>
      </c>
      <c r="E17" s="38">
        <f t="shared" si="0"/>
        <v>0</v>
      </c>
      <c r="F17" s="38">
        <f t="shared" si="0"/>
        <v>0</v>
      </c>
      <c r="G17" s="38">
        <f t="shared" si="0"/>
        <v>0</v>
      </c>
      <c r="H17" s="38">
        <f t="shared" si="0"/>
        <v>0</v>
      </c>
      <c r="I17" s="38">
        <f t="shared" si="0"/>
        <v>0</v>
      </c>
      <c r="J17" s="38">
        <f t="shared" si="0"/>
        <v>0</v>
      </c>
      <c r="K17" s="38">
        <f t="shared" si="0"/>
        <v>0</v>
      </c>
      <c r="L17" s="38">
        <f t="shared" si="0"/>
        <v>0</v>
      </c>
      <c r="M17" s="38">
        <f t="shared" si="0"/>
        <v>0</v>
      </c>
      <c r="N17" s="38">
        <f t="shared" si="0"/>
        <v>0</v>
      </c>
      <c r="O17" s="38">
        <f t="shared" si="0"/>
        <v>0</v>
      </c>
      <c r="P17" s="38">
        <f t="shared" si="0"/>
        <v>0</v>
      </c>
      <c r="Q17" s="38">
        <f t="shared" si="0"/>
        <v>0</v>
      </c>
      <c r="R17" s="38">
        <f t="shared" si="0"/>
        <v>0</v>
      </c>
      <c r="S17" s="38">
        <f t="shared" si="0"/>
        <v>0</v>
      </c>
      <c r="T17" s="38">
        <f t="shared" si="0"/>
        <v>0</v>
      </c>
      <c r="U17" s="38">
        <f t="shared" si="0"/>
        <v>0</v>
      </c>
      <c r="V17" s="38">
        <f t="shared" si="0"/>
        <v>0</v>
      </c>
      <c r="W17" s="38">
        <f t="shared" si="0"/>
        <v>0</v>
      </c>
      <c r="X17" s="38">
        <f t="shared" si="0"/>
        <v>0</v>
      </c>
      <c r="Y17" s="38">
        <f t="shared" si="0"/>
        <v>0</v>
      </c>
      <c r="Z17" s="38">
        <f t="shared" si="0"/>
        <v>0</v>
      </c>
      <c r="AA17" s="38">
        <f t="shared" si="0"/>
        <v>0</v>
      </c>
      <c r="AB17" s="38">
        <f t="shared" si="0"/>
        <v>0</v>
      </c>
      <c r="AC17" s="38">
        <f t="shared" si="0"/>
        <v>0</v>
      </c>
      <c r="AD17" s="38">
        <f t="shared" si="0"/>
        <v>0</v>
      </c>
      <c r="AE17" s="38">
        <f t="shared" si="0"/>
        <v>0</v>
      </c>
      <c r="AF17" s="38">
        <f t="shared" si="0"/>
        <v>0</v>
      </c>
      <c r="AG17" s="38">
        <f t="shared" si="0"/>
        <v>0</v>
      </c>
      <c r="AH17" s="38">
        <f t="shared" si="0"/>
        <v>0</v>
      </c>
      <c r="AI17" s="38">
        <f t="shared" si="0"/>
        <v>0</v>
      </c>
      <c r="AJ17" s="38">
        <f t="shared" ref="AJ17:BA17" si="1">IF($BB$16=0,0,AJ16/$BB$16)</f>
        <v>0</v>
      </c>
      <c r="AK17" s="38">
        <f t="shared" si="1"/>
        <v>0</v>
      </c>
      <c r="AL17" s="38">
        <f t="shared" si="1"/>
        <v>0</v>
      </c>
      <c r="AM17" s="38">
        <f t="shared" si="1"/>
        <v>0</v>
      </c>
      <c r="AN17" s="38">
        <f t="shared" si="1"/>
        <v>0</v>
      </c>
      <c r="AO17" s="38">
        <f t="shared" si="1"/>
        <v>0</v>
      </c>
      <c r="AP17" s="38">
        <f t="shared" si="1"/>
        <v>0</v>
      </c>
      <c r="AQ17" s="38">
        <f t="shared" si="1"/>
        <v>0</v>
      </c>
      <c r="AR17" s="38">
        <f t="shared" si="1"/>
        <v>0</v>
      </c>
      <c r="AS17" s="38">
        <f t="shared" si="1"/>
        <v>0</v>
      </c>
      <c r="AT17" s="38">
        <f t="shared" si="1"/>
        <v>0</v>
      </c>
      <c r="AU17" s="38">
        <f t="shared" si="1"/>
        <v>0</v>
      </c>
      <c r="AV17" s="38">
        <f t="shared" si="1"/>
        <v>0</v>
      </c>
      <c r="AW17" s="38">
        <f t="shared" si="1"/>
        <v>0</v>
      </c>
      <c r="AX17" s="38">
        <f t="shared" si="1"/>
        <v>0</v>
      </c>
      <c r="AY17" s="38">
        <f t="shared" si="1"/>
        <v>0</v>
      </c>
      <c r="AZ17" s="38">
        <f t="shared" si="1"/>
        <v>0</v>
      </c>
      <c r="BA17" s="38">
        <f t="shared" si="1"/>
        <v>0</v>
      </c>
      <c r="BB17" s="185"/>
    </row>
    <row r="18" spans="1:54" ht="12" customHeight="1" x14ac:dyDescent="0.2">
      <c r="A18" s="8"/>
      <c r="B18" s="8"/>
      <c r="C18" s="8"/>
      <c r="D18" s="113"/>
      <c r="E18" s="113"/>
      <c r="F18" s="113"/>
      <c r="G18" s="113"/>
      <c r="BB18" s="28"/>
    </row>
    <row r="19" spans="1:54" ht="12" customHeight="1" x14ac:dyDescent="0.2">
      <c r="A19" s="8"/>
      <c r="B19" s="52" t="s">
        <v>13</v>
      </c>
      <c r="C19" s="8"/>
      <c r="D19" s="135">
        <f>' Non-Labor Exp'!F57</f>
        <v>0</v>
      </c>
      <c r="E19" s="135">
        <f>' Non-Labor Exp'!H57</f>
        <v>0</v>
      </c>
      <c r="F19" s="135">
        <f>' Non-Labor Exp'!J57</f>
        <v>0</v>
      </c>
      <c r="G19" s="135">
        <f>' Non-Labor Exp'!L57</f>
        <v>0</v>
      </c>
      <c r="H19" s="135">
        <f>' Non-Labor Exp'!N57</f>
        <v>0</v>
      </c>
      <c r="I19" s="135">
        <f>' Non-Labor Exp'!P57</f>
        <v>0</v>
      </c>
      <c r="J19" s="135">
        <f>' Non-Labor Exp'!R57</f>
        <v>0</v>
      </c>
      <c r="K19" s="135">
        <f>' Non-Labor Exp'!T57</f>
        <v>0</v>
      </c>
      <c r="L19" s="135">
        <f>' Non-Labor Exp'!V57</f>
        <v>0</v>
      </c>
      <c r="M19" s="135">
        <f>' Non-Labor Exp'!X57</f>
        <v>0</v>
      </c>
      <c r="N19" s="135">
        <f>' Non-Labor Exp'!Z57</f>
        <v>0</v>
      </c>
      <c r="O19" s="135">
        <f>' Non-Labor Exp'!AB57</f>
        <v>0</v>
      </c>
      <c r="P19" s="135">
        <f>' Non-Labor Exp'!AD57</f>
        <v>0</v>
      </c>
      <c r="Q19" s="135">
        <f>' Non-Labor Exp'!AF57</f>
        <v>0</v>
      </c>
      <c r="R19" s="135">
        <f>' Non-Labor Exp'!AH57</f>
        <v>0</v>
      </c>
      <c r="S19" s="135">
        <f>' Non-Labor Exp'!AJ57</f>
        <v>0</v>
      </c>
      <c r="T19" s="135">
        <f>' Non-Labor Exp'!AL57</f>
        <v>0</v>
      </c>
      <c r="U19" s="135">
        <f>' Non-Labor Exp'!AN57</f>
        <v>0</v>
      </c>
      <c r="V19" s="135">
        <f>' Non-Labor Exp'!AP57</f>
        <v>0</v>
      </c>
      <c r="W19" s="135">
        <f>' Non-Labor Exp'!AR57</f>
        <v>0</v>
      </c>
      <c r="X19" s="135">
        <f>' Non-Labor Exp'!AT57</f>
        <v>0</v>
      </c>
      <c r="Y19" s="135">
        <f>' Non-Labor Exp'!AV57</f>
        <v>0</v>
      </c>
      <c r="Z19" s="135">
        <f>' Non-Labor Exp'!AX57</f>
        <v>0</v>
      </c>
      <c r="AA19" s="135">
        <f>' Non-Labor Exp'!AZ57</f>
        <v>0</v>
      </c>
      <c r="AB19" s="135">
        <f>' Non-Labor Exp'!BB57</f>
        <v>0</v>
      </c>
      <c r="AC19" s="135">
        <f>' Non-Labor Exp'!BD57</f>
        <v>0</v>
      </c>
      <c r="AD19" s="135">
        <f>' Non-Labor Exp'!BF57</f>
        <v>0</v>
      </c>
      <c r="AE19" s="135">
        <f>' Non-Labor Exp'!BH57</f>
        <v>0</v>
      </c>
      <c r="AF19" s="135">
        <f>' Non-Labor Exp'!BJ57</f>
        <v>0</v>
      </c>
      <c r="AG19" s="135">
        <f>' Non-Labor Exp'!BL57</f>
        <v>0</v>
      </c>
      <c r="AH19" s="135">
        <f>' Non-Labor Exp'!BN57</f>
        <v>0</v>
      </c>
      <c r="AI19" s="135">
        <f>' Non-Labor Exp'!BP57</f>
        <v>0</v>
      </c>
      <c r="AJ19" s="135">
        <f>' Non-Labor Exp'!BR57</f>
        <v>0</v>
      </c>
      <c r="AK19" s="135">
        <f>' Non-Labor Exp'!BT57</f>
        <v>0</v>
      </c>
      <c r="AL19" s="135">
        <f>' Non-Labor Exp'!BV57</f>
        <v>0</v>
      </c>
      <c r="AM19" s="135">
        <f>' Non-Labor Exp'!BX57</f>
        <v>0</v>
      </c>
      <c r="AN19" s="135">
        <f>' Non-Labor Exp'!BZ57</f>
        <v>0</v>
      </c>
      <c r="AO19" s="135">
        <f>' Non-Labor Exp'!CB57</f>
        <v>0</v>
      </c>
      <c r="AP19" s="135">
        <f>' Non-Labor Exp'!CD57</f>
        <v>0</v>
      </c>
      <c r="AQ19" s="135">
        <f>' Non-Labor Exp'!CF57</f>
        <v>0</v>
      </c>
      <c r="AR19" s="135">
        <f>' Non-Labor Exp'!CH57</f>
        <v>0</v>
      </c>
      <c r="AS19" s="135">
        <f>' Non-Labor Exp'!CJ57</f>
        <v>0</v>
      </c>
      <c r="AT19" s="135">
        <f>' Non-Labor Exp'!CL57</f>
        <v>0</v>
      </c>
      <c r="AU19" s="135">
        <f>' Non-Labor Exp'!CN57</f>
        <v>0</v>
      </c>
      <c r="AV19" s="135">
        <f>' Non-Labor Exp'!CP57</f>
        <v>0</v>
      </c>
      <c r="AW19" s="135">
        <f>' Non-Labor Exp'!CR57</f>
        <v>0</v>
      </c>
      <c r="AX19" s="135">
        <f>' Non-Labor Exp'!CT57</f>
        <v>0</v>
      </c>
      <c r="AY19" s="135">
        <f>' Non-Labor Exp'!CV57</f>
        <v>0</v>
      </c>
      <c r="AZ19" s="135">
        <f>' Non-Labor Exp'!CX57</f>
        <v>0</v>
      </c>
      <c r="BA19" s="135">
        <f>' Non-Labor Exp'!CZ57</f>
        <v>0</v>
      </c>
      <c r="BB19" s="28">
        <f>SUM(D19:BA19)</f>
        <v>0</v>
      </c>
    </row>
    <row r="20" spans="1:54" ht="12" customHeight="1" x14ac:dyDescent="0.2">
      <c r="A20" s="8"/>
      <c r="B20" s="8"/>
      <c r="C20" s="26" t="s">
        <v>100</v>
      </c>
      <c r="D20" s="134">
        <f t="shared" ref="D20:AI20" si="2">IF($BB$19=0,0,D19/$BB$19)</f>
        <v>0</v>
      </c>
      <c r="E20" s="134">
        <f t="shared" si="2"/>
        <v>0</v>
      </c>
      <c r="F20" s="134">
        <f>IF($BB$19=0,0,F19/$BB$19)</f>
        <v>0</v>
      </c>
      <c r="G20" s="134">
        <f>IF($BB$19=0,0,G19/$BB$19)</f>
        <v>0</v>
      </c>
      <c r="H20" s="134">
        <f t="shared" si="2"/>
        <v>0</v>
      </c>
      <c r="I20" s="134">
        <f t="shared" si="2"/>
        <v>0</v>
      </c>
      <c r="J20" s="134">
        <f t="shared" si="2"/>
        <v>0</v>
      </c>
      <c r="K20" s="134">
        <f t="shared" si="2"/>
        <v>0</v>
      </c>
      <c r="L20" s="134">
        <f t="shared" si="2"/>
        <v>0</v>
      </c>
      <c r="M20" s="134">
        <f t="shared" si="2"/>
        <v>0</v>
      </c>
      <c r="N20" s="134">
        <f t="shared" si="2"/>
        <v>0</v>
      </c>
      <c r="O20" s="134">
        <f t="shared" si="2"/>
        <v>0</v>
      </c>
      <c r="P20" s="134">
        <f t="shared" si="2"/>
        <v>0</v>
      </c>
      <c r="Q20" s="134">
        <f t="shared" si="2"/>
        <v>0</v>
      </c>
      <c r="R20" s="134">
        <f t="shared" si="2"/>
        <v>0</v>
      </c>
      <c r="S20" s="134">
        <f t="shared" si="2"/>
        <v>0</v>
      </c>
      <c r="T20" s="134">
        <f t="shared" si="2"/>
        <v>0</v>
      </c>
      <c r="U20" s="134">
        <f t="shared" si="2"/>
        <v>0</v>
      </c>
      <c r="V20" s="134">
        <f t="shared" si="2"/>
        <v>0</v>
      </c>
      <c r="W20" s="134">
        <f t="shared" si="2"/>
        <v>0</v>
      </c>
      <c r="X20" s="134">
        <f t="shared" si="2"/>
        <v>0</v>
      </c>
      <c r="Y20" s="134">
        <f t="shared" si="2"/>
        <v>0</v>
      </c>
      <c r="Z20" s="134">
        <f t="shared" si="2"/>
        <v>0</v>
      </c>
      <c r="AA20" s="134">
        <f t="shared" si="2"/>
        <v>0</v>
      </c>
      <c r="AB20" s="134">
        <f t="shared" si="2"/>
        <v>0</v>
      </c>
      <c r="AC20" s="134">
        <f t="shared" si="2"/>
        <v>0</v>
      </c>
      <c r="AD20" s="134">
        <f t="shared" si="2"/>
        <v>0</v>
      </c>
      <c r="AE20" s="134">
        <f t="shared" si="2"/>
        <v>0</v>
      </c>
      <c r="AF20" s="134">
        <f t="shared" si="2"/>
        <v>0</v>
      </c>
      <c r="AG20" s="134">
        <f t="shared" si="2"/>
        <v>0</v>
      </c>
      <c r="AH20" s="134">
        <f t="shared" si="2"/>
        <v>0</v>
      </c>
      <c r="AI20" s="134">
        <f t="shared" si="2"/>
        <v>0</v>
      </c>
      <c r="AJ20" s="134">
        <f t="shared" ref="AJ20:BA20" si="3">IF($BB$19=0,0,AJ19/$BB$19)</f>
        <v>0</v>
      </c>
      <c r="AK20" s="134">
        <f t="shared" si="3"/>
        <v>0</v>
      </c>
      <c r="AL20" s="134">
        <f t="shared" si="3"/>
        <v>0</v>
      </c>
      <c r="AM20" s="134">
        <f t="shared" si="3"/>
        <v>0</v>
      </c>
      <c r="AN20" s="134">
        <f t="shared" si="3"/>
        <v>0</v>
      </c>
      <c r="AO20" s="134">
        <f t="shared" si="3"/>
        <v>0</v>
      </c>
      <c r="AP20" s="134">
        <f t="shared" si="3"/>
        <v>0</v>
      </c>
      <c r="AQ20" s="134">
        <f t="shared" si="3"/>
        <v>0</v>
      </c>
      <c r="AR20" s="134">
        <f t="shared" si="3"/>
        <v>0</v>
      </c>
      <c r="AS20" s="134">
        <f t="shared" si="3"/>
        <v>0</v>
      </c>
      <c r="AT20" s="134">
        <f t="shared" si="3"/>
        <v>0</v>
      </c>
      <c r="AU20" s="134">
        <f t="shared" si="3"/>
        <v>0</v>
      </c>
      <c r="AV20" s="134">
        <f t="shared" si="3"/>
        <v>0</v>
      </c>
      <c r="AW20" s="134">
        <f t="shared" si="3"/>
        <v>0</v>
      </c>
      <c r="AX20" s="134">
        <f t="shared" si="3"/>
        <v>0</v>
      </c>
      <c r="AY20" s="134">
        <f t="shared" si="3"/>
        <v>0</v>
      </c>
      <c r="AZ20" s="134">
        <f t="shared" si="3"/>
        <v>0</v>
      </c>
      <c r="BA20" s="134">
        <f t="shared" si="3"/>
        <v>0</v>
      </c>
      <c r="BB20" s="28"/>
    </row>
    <row r="21" spans="1:54" ht="12" customHeight="1" x14ac:dyDescent="0.2">
      <c r="A21" s="8"/>
      <c r="B21" s="8"/>
      <c r="C21" s="8"/>
      <c r="D21" s="113"/>
      <c r="E21" s="113"/>
      <c r="F21" s="113"/>
      <c r="G21" s="113"/>
      <c r="BB21" s="28"/>
    </row>
    <row r="22" spans="1:54" ht="12" customHeight="1" x14ac:dyDescent="0.2">
      <c r="A22" s="8"/>
      <c r="B22" s="52" t="s">
        <v>14</v>
      </c>
      <c r="C22" s="8"/>
      <c r="D22" s="135">
        <f>Equipment!E61</f>
        <v>0</v>
      </c>
      <c r="E22" s="135">
        <f>Equipment!G61</f>
        <v>0</v>
      </c>
      <c r="F22" s="135">
        <f>Equipment!I61</f>
        <v>0</v>
      </c>
      <c r="G22" s="135">
        <f>Equipment!K61</f>
        <v>0</v>
      </c>
      <c r="H22" s="135">
        <f>Equipment!M61</f>
        <v>0</v>
      </c>
      <c r="I22" s="135">
        <f>Equipment!O61</f>
        <v>0</v>
      </c>
      <c r="J22" s="135">
        <f>Equipment!Q61</f>
        <v>0</v>
      </c>
      <c r="K22" s="135">
        <f>Equipment!S61</f>
        <v>0</v>
      </c>
      <c r="L22" s="135">
        <f>Equipment!U61</f>
        <v>0</v>
      </c>
      <c r="M22" s="135">
        <f>Equipment!W61</f>
        <v>0</v>
      </c>
      <c r="N22" s="135">
        <f>Equipment!Y61</f>
        <v>0</v>
      </c>
      <c r="O22" s="135">
        <f>Equipment!AA61</f>
        <v>0</v>
      </c>
      <c r="P22" s="135">
        <f>Equipment!AC61</f>
        <v>0</v>
      </c>
      <c r="Q22" s="135">
        <f>Equipment!AE61</f>
        <v>0</v>
      </c>
      <c r="R22" s="135">
        <f>Equipment!AG61</f>
        <v>0</v>
      </c>
      <c r="S22" s="135">
        <f>Equipment!AI61</f>
        <v>0</v>
      </c>
      <c r="T22" s="135">
        <f>Equipment!AK61</f>
        <v>0</v>
      </c>
      <c r="U22" s="135">
        <f>Equipment!AM61</f>
        <v>0</v>
      </c>
      <c r="V22" s="135">
        <f>Equipment!AO61</f>
        <v>0</v>
      </c>
      <c r="W22" s="135">
        <f>Equipment!AQ61</f>
        <v>0</v>
      </c>
      <c r="X22" s="135">
        <f>Equipment!AS61</f>
        <v>0</v>
      </c>
      <c r="Y22" s="135">
        <f>Equipment!AU61</f>
        <v>0</v>
      </c>
      <c r="Z22" s="135">
        <f>Equipment!AW61</f>
        <v>0</v>
      </c>
      <c r="AA22" s="135">
        <f>Equipment!AY61</f>
        <v>0</v>
      </c>
      <c r="AB22" s="135">
        <f>Equipment!BA61</f>
        <v>0</v>
      </c>
      <c r="AC22" s="135">
        <f>Equipment!BC61</f>
        <v>0</v>
      </c>
      <c r="AD22" s="135">
        <f>Equipment!BE61</f>
        <v>0</v>
      </c>
      <c r="AE22" s="135">
        <f>Equipment!BG61</f>
        <v>0</v>
      </c>
      <c r="AF22" s="135">
        <f>Equipment!BI61</f>
        <v>0</v>
      </c>
      <c r="AG22" s="135">
        <f>Equipment!BK61</f>
        <v>0</v>
      </c>
      <c r="AH22" s="135">
        <f>Equipment!BM61</f>
        <v>0</v>
      </c>
      <c r="AI22" s="135">
        <f>Equipment!BO61</f>
        <v>0</v>
      </c>
      <c r="AJ22" s="135">
        <f>Equipment!BQ61</f>
        <v>0</v>
      </c>
      <c r="AK22" s="135">
        <f>Equipment!BS61</f>
        <v>0</v>
      </c>
      <c r="AL22" s="135">
        <f>Equipment!BU61</f>
        <v>0</v>
      </c>
      <c r="AM22" s="135">
        <f>Equipment!BW61</f>
        <v>0</v>
      </c>
      <c r="AN22" s="135">
        <f>Equipment!BY61</f>
        <v>0</v>
      </c>
      <c r="AO22" s="135">
        <f>Equipment!CA61</f>
        <v>0</v>
      </c>
      <c r="AP22" s="135">
        <f>Equipment!CC61</f>
        <v>0</v>
      </c>
      <c r="AQ22" s="135">
        <f>Equipment!CE61</f>
        <v>0</v>
      </c>
      <c r="AR22" s="135">
        <f>Equipment!CG61</f>
        <v>0</v>
      </c>
      <c r="AS22" s="135">
        <f>Equipment!CI61</f>
        <v>0</v>
      </c>
      <c r="AT22" s="135">
        <f>Equipment!CK61</f>
        <v>0</v>
      </c>
      <c r="AU22" s="135">
        <f>Equipment!CM61</f>
        <v>0</v>
      </c>
      <c r="AV22" s="135">
        <f>Equipment!CO61</f>
        <v>0</v>
      </c>
      <c r="AW22" s="135">
        <f>Equipment!CQ61</f>
        <v>0</v>
      </c>
      <c r="AX22" s="135">
        <f>Equipment!CS61</f>
        <v>0</v>
      </c>
      <c r="AY22" s="135">
        <f>Equipment!CU61</f>
        <v>0</v>
      </c>
      <c r="AZ22" s="135">
        <f>Equipment!CW61</f>
        <v>0</v>
      </c>
      <c r="BA22" s="135">
        <f>Equipment!CY61</f>
        <v>0</v>
      </c>
      <c r="BB22" s="28">
        <f>SUM(D22:BA22)</f>
        <v>0</v>
      </c>
    </row>
    <row r="23" spans="1:54" ht="12" customHeight="1" x14ac:dyDescent="0.2">
      <c r="A23" s="8"/>
      <c r="B23" s="8"/>
      <c r="C23" s="26" t="s">
        <v>6</v>
      </c>
      <c r="D23" s="134">
        <f t="shared" ref="D23:AI23" si="4">IF($BB$22=0,0,D22/$BB$22)</f>
        <v>0</v>
      </c>
      <c r="E23" s="134">
        <f t="shared" si="4"/>
        <v>0</v>
      </c>
      <c r="F23" s="134">
        <f t="shared" si="4"/>
        <v>0</v>
      </c>
      <c r="G23" s="134">
        <f t="shared" si="4"/>
        <v>0</v>
      </c>
      <c r="H23" s="134">
        <f t="shared" si="4"/>
        <v>0</v>
      </c>
      <c r="I23" s="134">
        <f t="shared" si="4"/>
        <v>0</v>
      </c>
      <c r="J23" s="134">
        <f t="shared" si="4"/>
        <v>0</v>
      </c>
      <c r="K23" s="134">
        <f t="shared" si="4"/>
        <v>0</v>
      </c>
      <c r="L23" s="134">
        <f t="shared" si="4"/>
        <v>0</v>
      </c>
      <c r="M23" s="134">
        <f t="shared" si="4"/>
        <v>0</v>
      </c>
      <c r="N23" s="134">
        <f t="shared" si="4"/>
        <v>0</v>
      </c>
      <c r="O23" s="134">
        <f t="shared" si="4"/>
        <v>0</v>
      </c>
      <c r="P23" s="134">
        <f t="shared" si="4"/>
        <v>0</v>
      </c>
      <c r="Q23" s="134">
        <f t="shared" si="4"/>
        <v>0</v>
      </c>
      <c r="R23" s="134">
        <f t="shared" si="4"/>
        <v>0</v>
      </c>
      <c r="S23" s="134">
        <f t="shared" si="4"/>
        <v>0</v>
      </c>
      <c r="T23" s="134">
        <f t="shared" si="4"/>
        <v>0</v>
      </c>
      <c r="U23" s="134">
        <f t="shared" si="4"/>
        <v>0</v>
      </c>
      <c r="V23" s="134">
        <f t="shared" si="4"/>
        <v>0</v>
      </c>
      <c r="W23" s="134">
        <f t="shared" si="4"/>
        <v>0</v>
      </c>
      <c r="X23" s="134">
        <f t="shared" si="4"/>
        <v>0</v>
      </c>
      <c r="Y23" s="134">
        <f t="shared" si="4"/>
        <v>0</v>
      </c>
      <c r="Z23" s="134">
        <f t="shared" si="4"/>
        <v>0</v>
      </c>
      <c r="AA23" s="134">
        <f t="shared" si="4"/>
        <v>0</v>
      </c>
      <c r="AB23" s="134">
        <f t="shared" si="4"/>
        <v>0</v>
      </c>
      <c r="AC23" s="134">
        <f t="shared" si="4"/>
        <v>0</v>
      </c>
      <c r="AD23" s="134">
        <f t="shared" si="4"/>
        <v>0</v>
      </c>
      <c r="AE23" s="134">
        <f t="shared" si="4"/>
        <v>0</v>
      </c>
      <c r="AF23" s="134">
        <f t="shared" si="4"/>
        <v>0</v>
      </c>
      <c r="AG23" s="134">
        <f t="shared" si="4"/>
        <v>0</v>
      </c>
      <c r="AH23" s="134">
        <f t="shared" si="4"/>
        <v>0</v>
      </c>
      <c r="AI23" s="134">
        <f t="shared" si="4"/>
        <v>0</v>
      </c>
      <c r="AJ23" s="134">
        <f t="shared" ref="AJ23:BA23" si="5">IF($BB$22=0,0,AJ22/$BB$22)</f>
        <v>0</v>
      </c>
      <c r="AK23" s="134">
        <f t="shared" si="5"/>
        <v>0</v>
      </c>
      <c r="AL23" s="134">
        <f t="shared" si="5"/>
        <v>0</v>
      </c>
      <c r="AM23" s="134">
        <f t="shared" si="5"/>
        <v>0</v>
      </c>
      <c r="AN23" s="134">
        <f t="shared" si="5"/>
        <v>0</v>
      </c>
      <c r="AO23" s="134">
        <f t="shared" si="5"/>
        <v>0</v>
      </c>
      <c r="AP23" s="134">
        <f t="shared" si="5"/>
        <v>0</v>
      </c>
      <c r="AQ23" s="134">
        <f t="shared" si="5"/>
        <v>0</v>
      </c>
      <c r="AR23" s="134">
        <f t="shared" si="5"/>
        <v>0</v>
      </c>
      <c r="AS23" s="134">
        <f t="shared" si="5"/>
        <v>0</v>
      </c>
      <c r="AT23" s="134">
        <f t="shared" si="5"/>
        <v>0</v>
      </c>
      <c r="AU23" s="134">
        <f t="shared" si="5"/>
        <v>0</v>
      </c>
      <c r="AV23" s="134">
        <f t="shared" si="5"/>
        <v>0</v>
      </c>
      <c r="AW23" s="134">
        <f t="shared" si="5"/>
        <v>0</v>
      </c>
      <c r="AX23" s="134">
        <f t="shared" si="5"/>
        <v>0</v>
      </c>
      <c r="AY23" s="134">
        <f t="shared" si="5"/>
        <v>0</v>
      </c>
      <c r="AZ23" s="134">
        <f t="shared" si="5"/>
        <v>0</v>
      </c>
      <c r="BA23" s="134">
        <f t="shared" si="5"/>
        <v>0</v>
      </c>
      <c r="BB23" s="186"/>
    </row>
    <row r="24" spans="1:54" ht="12" customHeight="1" x14ac:dyDescent="0.2">
      <c r="A24" s="8"/>
      <c r="B24" s="26"/>
      <c r="C24" s="8"/>
      <c r="D24" s="190"/>
      <c r="E24" s="190"/>
      <c r="F24" s="190"/>
      <c r="G24" s="190"/>
      <c r="BB24" s="164"/>
    </row>
    <row r="25" spans="1:54" ht="12" customHeight="1" x14ac:dyDescent="0.2">
      <c r="A25" s="8"/>
      <c r="B25" s="52" t="s">
        <v>86</v>
      </c>
      <c r="C25" s="8"/>
      <c r="D25" s="191">
        <f>D16+D19+D22</f>
        <v>0</v>
      </c>
      <c r="E25" s="191">
        <f t="shared" ref="E25:BA25" si="6">E16+E19+E22</f>
        <v>0</v>
      </c>
      <c r="F25" s="191">
        <f t="shared" si="6"/>
        <v>0</v>
      </c>
      <c r="G25" s="191">
        <f t="shared" si="6"/>
        <v>0</v>
      </c>
      <c r="H25" s="191">
        <f t="shared" si="6"/>
        <v>0</v>
      </c>
      <c r="I25" s="191">
        <f t="shared" si="6"/>
        <v>0</v>
      </c>
      <c r="J25" s="191">
        <f t="shared" si="6"/>
        <v>0</v>
      </c>
      <c r="K25" s="191">
        <f t="shared" si="6"/>
        <v>0</v>
      </c>
      <c r="L25" s="191">
        <f t="shared" si="6"/>
        <v>0</v>
      </c>
      <c r="M25" s="191">
        <f t="shared" si="6"/>
        <v>0</v>
      </c>
      <c r="N25" s="191">
        <f t="shared" si="6"/>
        <v>0</v>
      </c>
      <c r="O25" s="191">
        <f t="shared" si="6"/>
        <v>0</v>
      </c>
      <c r="P25" s="191">
        <f t="shared" si="6"/>
        <v>0</v>
      </c>
      <c r="Q25" s="191">
        <f t="shared" si="6"/>
        <v>0</v>
      </c>
      <c r="R25" s="191">
        <f t="shared" si="6"/>
        <v>0</v>
      </c>
      <c r="S25" s="191">
        <f t="shared" si="6"/>
        <v>0</v>
      </c>
      <c r="T25" s="191">
        <f t="shared" si="6"/>
        <v>0</v>
      </c>
      <c r="U25" s="191">
        <f t="shared" si="6"/>
        <v>0</v>
      </c>
      <c r="V25" s="191">
        <f t="shared" si="6"/>
        <v>0</v>
      </c>
      <c r="W25" s="191">
        <f>W16+W19+W22</f>
        <v>0</v>
      </c>
      <c r="X25" s="191">
        <f t="shared" si="6"/>
        <v>0</v>
      </c>
      <c r="Y25" s="191">
        <f t="shared" si="6"/>
        <v>0</v>
      </c>
      <c r="Z25" s="191">
        <f t="shared" si="6"/>
        <v>0</v>
      </c>
      <c r="AA25" s="191">
        <f t="shared" si="6"/>
        <v>0</v>
      </c>
      <c r="AB25" s="191">
        <f t="shared" si="6"/>
        <v>0</v>
      </c>
      <c r="AC25" s="191">
        <f t="shared" si="6"/>
        <v>0</v>
      </c>
      <c r="AD25" s="191">
        <f t="shared" si="6"/>
        <v>0</v>
      </c>
      <c r="AE25" s="191">
        <f t="shared" si="6"/>
        <v>0</v>
      </c>
      <c r="AF25" s="191">
        <f t="shared" si="6"/>
        <v>0</v>
      </c>
      <c r="AG25" s="191">
        <f t="shared" si="6"/>
        <v>0</v>
      </c>
      <c r="AH25" s="191">
        <f t="shared" si="6"/>
        <v>0</v>
      </c>
      <c r="AI25" s="191">
        <f t="shared" si="6"/>
        <v>0</v>
      </c>
      <c r="AJ25" s="191">
        <f t="shared" si="6"/>
        <v>0</v>
      </c>
      <c r="AK25" s="191">
        <f t="shared" si="6"/>
        <v>0</v>
      </c>
      <c r="AL25" s="191">
        <f t="shared" si="6"/>
        <v>0</v>
      </c>
      <c r="AM25" s="191">
        <f t="shared" si="6"/>
        <v>0</v>
      </c>
      <c r="AN25" s="191">
        <f t="shared" si="6"/>
        <v>0</v>
      </c>
      <c r="AO25" s="191">
        <f t="shared" si="6"/>
        <v>0</v>
      </c>
      <c r="AP25" s="191">
        <f t="shared" si="6"/>
        <v>0</v>
      </c>
      <c r="AQ25" s="191">
        <f t="shared" si="6"/>
        <v>0</v>
      </c>
      <c r="AR25" s="191">
        <f t="shared" si="6"/>
        <v>0</v>
      </c>
      <c r="AS25" s="191">
        <f t="shared" si="6"/>
        <v>0</v>
      </c>
      <c r="AT25" s="191">
        <f t="shared" si="6"/>
        <v>0</v>
      </c>
      <c r="AU25" s="191">
        <f t="shared" si="6"/>
        <v>0</v>
      </c>
      <c r="AV25" s="191">
        <f t="shared" si="6"/>
        <v>0</v>
      </c>
      <c r="AW25" s="191">
        <f t="shared" si="6"/>
        <v>0</v>
      </c>
      <c r="AX25" s="191">
        <f t="shared" si="6"/>
        <v>0</v>
      </c>
      <c r="AY25" s="191">
        <f t="shared" si="6"/>
        <v>0</v>
      </c>
      <c r="AZ25" s="191">
        <f t="shared" si="6"/>
        <v>0</v>
      </c>
      <c r="BA25" s="191">
        <f t="shared" si="6"/>
        <v>0</v>
      </c>
      <c r="BB25" s="191">
        <f>SUM(D25:BA25)</f>
        <v>0</v>
      </c>
    </row>
    <row r="26" spans="1:54" ht="12" customHeight="1" x14ac:dyDescent="0.2">
      <c r="A26" s="8"/>
      <c r="B26" s="118"/>
      <c r="C26" s="8"/>
      <c r="D26" s="115"/>
      <c r="E26" s="14"/>
      <c r="F26" s="14"/>
      <c r="G26" s="14"/>
      <c r="BB26" s="185"/>
    </row>
    <row r="27" spans="1:54" ht="12" customHeight="1" x14ac:dyDescent="0.2">
      <c r="A27" s="8"/>
      <c r="B27" s="52" t="s">
        <v>45</v>
      </c>
      <c r="C27" s="8"/>
      <c r="D27" s="337"/>
      <c r="E27" s="337"/>
      <c r="F27" s="337"/>
      <c r="G27" s="337"/>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135">
        <f>SUM(D27:BA27)</f>
        <v>0</v>
      </c>
    </row>
    <row r="28" spans="1:54" ht="12" customHeight="1" x14ac:dyDescent="0.2">
      <c r="A28" s="8"/>
      <c r="B28" s="8"/>
      <c r="C28" s="119"/>
      <c r="D28" s="20"/>
      <c r="E28" s="20"/>
      <c r="F28" s="20"/>
      <c r="G28" s="20"/>
      <c r="I28" s="8"/>
      <c r="J28" s="8"/>
      <c r="K28" s="8"/>
      <c r="BB28" s="187"/>
    </row>
    <row r="29" spans="1:54" ht="12" customHeight="1" x14ac:dyDescent="0.2">
      <c r="A29" s="8"/>
      <c r="B29" s="52" t="s">
        <v>149</v>
      </c>
      <c r="C29" s="8"/>
      <c r="D29" s="68">
        <f>'SD by Service'!G30</f>
        <v>0</v>
      </c>
      <c r="E29" s="68">
        <f>'SD by Service'!J30</f>
        <v>0</v>
      </c>
      <c r="F29" s="68">
        <f>'SD by Service'!M30</f>
        <v>0</v>
      </c>
      <c r="G29" s="68">
        <f>'SD by Service'!P30</f>
        <v>0</v>
      </c>
      <c r="H29" s="68">
        <f>'SD by Service'!S30</f>
        <v>0</v>
      </c>
      <c r="I29" s="68">
        <f>'SD by Service'!V30</f>
        <v>0</v>
      </c>
      <c r="J29" s="68">
        <f>'SD by Service'!Y30</f>
        <v>0</v>
      </c>
      <c r="K29" s="68">
        <f>'SD by Service'!AB30</f>
        <v>0</v>
      </c>
      <c r="L29" s="68">
        <f>'SD by Service'!AE30</f>
        <v>0</v>
      </c>
      <c r="M29" s="68">
        <f>'SD by Service'!AH30</f>
        <v>0</v>
      </c>
      <c r="N29" s="68">
        <f>'SD by Service'!AK30</f>
        <v>0</v>
      </c>
      <c r="O29" s="68">
        <f>'SD by Service'!AN30</f>
        <v>0</v>
      </c>
      <c r="P29" s="68">
        <f>'SD by Service'!AQ30</f>
        <v>0</v>
      </c>
      <c r="Q29" s="68">
        <f>'SD by Service'!AT30</f>
        <v>0</v>
      </c>
      <c r="R29" s="68">
        <f>'SD by Service'!AW30</f>
        <v>0</v>
      </c>
      <c r="S29" s="68">
        <f>'SD by Service'!AZ30</f>
        <v>0</v>
      </c>
      <c r="T29" s="68">
        <f>'SD by Service'!BC30</f>
        <v>0</v>
      </c>
      <c r="U29" s="68">
        <f>'SD by Service'!BF30</f>
        <v>0</v>
      </c>
      <c r="V29" s="68">
        <f>'SD by Service'!BI30</f>
        <v>0</v>
      </c>
      <c r="W29" s="68">
        <f>'SD by Service'!BL30</f>
        <v>0</v>
      </c>
      <c r="X29" s="68">
        <f>'SD by Service'!BO30</f>
        <v>0</v>
      </c>
      <c r="Y29" s="68">
        <f>'SD by Service'!BR30</f>
        <v>0</v>
      </c>
      <c r="Z29" s="68">
        <f>'SD by Service'!BU30</f>
        <v>0</v>
      </c>
      <c r="AA29" s="68">
        <f>'SD by Service'!BX30</f>
        <v>0</v>
      </c>
      <c r="AB29" s="68">
        <f>'SD by Service'!CA30</f>
        <v>0</v>
      </c>
      <c r="AC29" s="68">
        <f>'SD by Service'!CD30</f>
        <v>0</v>
      </c>
      <c r="AD29" s="68">
        <f>'SD by Service'!CG30</f>
        <v>0</v>
      </c>
      <c r="AE29" s="68">
        <f>'SD by Service'!CJ30</f>
        <v>0</v>
      </c>
      <c r="AF29" s="68">
        <f>'SD by Service'!CM30</f>
        <v>0</v>
      </c>
      <c r="AG29" s="68">
        <f>'SD by Service'!CP30</f>
        <v>0</v>
      </c>
      <c r="AH29" s="68">
        <f>'SD by Service'!CS30</f>
        <v>0</v>
      </c>
      <c r="AI29" s="68">
        <f>'SD by Service'!CV30</f>
        <v>0</v>
      </c>
      <c r="AJ29" s="68">
        <f>'SD by Service'!CY30</f>
        <v>0</v>
      </c>
      <c r="AK29" s="68">
        <f>'SD by Service'!DB30</f>
        <v>0</v>
      </c>
      <c r="AL29" s="68">
        <f>'SD by Service'!DE30</f>
        <v>0</v>
      </c>
      <c r="AM29" s="68">
        <f>'SD by Service'!DH30</f>
        <v>0</v>
      </c>
      <c r="AN29" s="68">
        <f>'SD by Service'!DK30</f>
        <v>0</v>
      </c>
      <c r="AO29" s="68">
        <f>'SD by Service'!DN30</f>
        <v>0</v>
      </c>
      <c r="AP29" s="68">
        <f>'SD by Service'!DQ30</f>
        <v>0</v>
      </c>
      <c r="AQ29" s="68">
        <f>'SD by Service'!DT30</f>
        <v>0</v>
      </c>
      <c r="AR29" s="68">
        <f>'SD by Service'!DW30</f>
        <v>0</v>
      </c>
      <c r="AS29" s="68">
        <f>'SD by Service'!DZ30</f>
        <v>0</v>
      </c>
      <c r="AT29" s="68">
        <f>'SD by Service'!EC30</f>
        <v>0</v>
      </c>
      <c r="AU29" s="68">
        <f>'SD by Service'!EF30</f>
        <v>0</v>
      </c>
      <c r="AV29" s="68">
        <f>'SD by Service'!EI30</f>
        <v>0</v>
      </c>
      <c r="AW29" s="68">
        <f>'SD by Service'!EL30</f>
        <v>0</v>
      </c>
      <c r="AX29" s="68">
        <f>'SD by Service'!EO30</f>
        <v>0</v>
      </c>
      <c r="AY29" s="68">
        <f>'SD by Service'!ER30</f>
        <v>0</v>
      </c>
      <c r="AZ29" s="68">
        <f>'SD by Service'!EU30</f>
        <v>0</v>
      </c>
      <c r="BA29" s="68">
        <f>'SD by Service'!EX30</f>
        <v>0</v>
      </c>
      <c r="BB29" s="135">
        <f>SUM(D29:BA29)</f>
        <v>0</v>
      </c>
    </row>
    <row r="30" spans="1:54" ht="12" customHeight="1" x14ac:dyDescent="0.2">
      <c r="A30" s="8"/>
      <c r="B30" s="52"/>
      <c r="C30" s="26" t="s">
        <v>196</v>
      </c>
      <c r="D30"/>
      <c r="E30"/>
      <c r="F30"/>
      <c r="G30"/>
      <c r="I30"/>
      <c r="J30"/>
      <c r="BB30" s="188"/>
    </row>
    <row r="31" spans="1:54" ht="12" customHeight="1" x14ac:dyDescent="0.2">
      <c r="A31" s="8"/>
      <c r="B31" s="8"/>
      <c r="C31" s="26" t="s">
        <v>197</v>
      </c>
      <c r="D31" s="39" t="str">
        <f>' SD in Aggregate'!F42</f>
        <v>Surplus Less than 2-month Working Capital; SD by Service not required to be populated</v>
      </c>
      <c r="E31"/>
      <c r="F31"/>
      <c r="G31"/>
      <c r="I31"/>
      <c r="J31"/>
      <c r="BB31" s="188"/>
    </row>
    <row r="32" spans="1:54" ht="12" customHeight="1" x14ac:dyDescent="0.2">
      <c r="A32" s="120"/>
      <c r="B32" s="120"/>
      <c r="C32" s="120"/>
      <c r="D32"/>
      <c r="E32"/>
      <c r="F32"/>
      <c r="G32"/>
      <c r="I32"/>
      <c r="J32"/>
      <c r="BB32" s="188"/>
    </row>
    <row r="33" spans="1:54" ht="12" customHeight="1" x14ac:dyDescent="0.2">
      <c r="A33" s="8"/>
      <c r="B33" s="52" t="s">
        <v>15</v>
      </c>
      <c r="C33" s="8"/>
      <c r="D33" s="136">
        <f>D25-D27-D29</f>
        <v>0</v>
      </c>
      <c r="E33" s="136">
        <f t="shared" ref="E33:BA33" si="7">E25-E27-E29</f>
        <v>0</v>
      </c>
      <c r="F33" s="136">
        <f t="shared" si="7"/>
        <v>0</v>
      </c>
      <c r="G33" s="136">
        <f t="shared" si="7"/>
        <v>0</v>
      </c>
      <c r="H33" s="136">
        <f t="shared" si="7"/>
        <v>0</v>
      </c>
      <c r="I33" s="136">
        <f t="shared" si="7"/>
        <v>0</v>
      </c>
      <c r="J33" s="136">
        <f t="shared" si="7"/>
        <v>0</v>
      </c>
      <c r="K33" s="136">
        <f t="shared" si="7"/>
        <v>0</v>
      </c>
      <c r="L33" s="136">
        <f>L25-L27-L29</f>
        <v>0</v>
      </c>
      <c r="M33" s="136">
        <f t="shared" si="7"/>
        <v>0</v>
      </c>
      <c r="N33" s="136">
        <f t="shared" si="7"/>
        <v>0</v>
      </c>
      <c r="O33" s="136">
        <f t="shared" si="7"/>
        <v>0</v>
      </c>
      <c r="P33" s="136">
        <f t="shared" si="7"/>
        <v>0</v>
      </c>
      <c r="Q33" s="136">
        <f t="shared" si="7"/>
        <v>0</v>
      </c>
      <c r="R33" s="136">
        <f t="shared" si="7"/>
        <v>0</v>
      </c>
      <c r="S33" s="136">
        <f t="shared" si="7"/>
        <v>0</v>
      </c>
      <c r="T33" s="136">
        <f t="shared" si="7"/>
        <v>0</v>
      </c>
      <c r="U33" s="136">
        <f t="shared" si="7"/>
        <v>0</v>
      </c>
      <c r="V33" s="136">
        <f t="shared" si="7"/>
        <v>0</v>
      </c>
      <c r="W33" s="136">
        <f t="shared" si="7"/>
        <v>0</v>
      </c>
      <c r="X33" s="136">
        <f t="shared" si="7"/>
        <v>0</v>
      </c>
      <c r="Y33" s="136">
        <f t="shared" si="7"/>
        <v>0</v>
      </c>
      <c r="Z33" s="136">
        <f t="shared" si="7"/>
        <v>0</v>
      </c>
      <c r="AA33" s="136">
        <f t="shared" si="7"/>
        <v>0</v>
      </c>
      <c r="AB33" s="136">
        <f t="shared" si="7"/>
        <v>0</v>
      </c>
      <c r="AC33" s="136">
        <f t="shared" si="7"/>
        <v>0</v>
      </c>
      <c r="AD33" s="136">
        <f t="shared" si="7"/>
        <v>0</v>
      </c>
      <c r="AE33" s="136">
        <f t="shared" si="7"/>
        <v>0</v>
      </c>
      <c r="AF33" s="136">
        <f t="shared" si="7"/>
        <v>0</v>
      </c>
      <c r="AG33" s="136">
        <f t="shared" si="7"/>
        <v>0</v>
      </c>
      <c r="AH33" s="136">
        <f t="shared" si="7"/>
        <v>0</v>
      </c>
      <c r="AI33" s="136">
        <f t="shared" si="7"/>
        <v>0</v>
      </c>
      <c r="AJ33" s="136">
        <f t="shared" si="7"/>
        <v>0</v>
      </c>
      <c r="AK33" s="136">
        <f t="shared" si="7"/>
        <v>0</v>
      </c>
      <c r="AL33" s="136">
        <f t="shared" si="7"/>
        <v>0</v>
      </c>
      <c r="AM33" s="136">
        <f>AM25-AM27-AM29</f>
        <v>0</v>
      </c>
      <c r="AN33" s="136">
        <f t="shared" si="7"/>
        <v>0</v>
      </c>
      <c r="AO33" s="136">
        <f t="shared" si="7"/>
        <v>0</v>
      </c>
      <c r="AP33" s="136">
        <f t="shared" si="7"/>
        <v>0</v>
      </c>
      <c r="AQ33" s="136">
        <f t="shared" si="7"/>
        <v>0</v>
      </c>
      <c r="AR33" s="136">
        <f t="shared" si="7"/>
        <v>0</v>
      </c>
      <c r="AS33" s="136">
        <f t="shared" si="7"/>
        <v>0</v>
      </c>
      <c r="AT33" s="136">
        <f t="shared" si="7"/>
        <v>0</v>
      </c>
      <c r="AU33" s="136">
        <f t="shared" si="7"/>
        <v>0</v>
      </c>
      <c r="AV33" s="136">
        <f t="shared" si="7"/>
        <v>0</v>
      </c>
      <c r="AW33" s="136">
        <f t="shared" si="7"/>
        <v>0</v>
      </c>
      <c r="AX33" s="136">
        <f t="shared" si="7"/>
        <v>0</v>
      </c>
      <c r="AY33" s="136">
        <f t="shared" si="7"/>
        <v>0</v>
      </c>
      <c r="AZ33" s="136">
        <f t="shared" si="7"/>
        <v>0</v>
      </c>
      <c r="BA33" s="136">
        <f t="shared" si="7"/>
        <v>0</v>
      </c>
      <c r="BB33" s="30">
        <f>SUM(D33:BA33)</f>
        <v>0</v>
      </c>
    </row>
    <row r="34" spans="1:54" ht="12" customHeight="1" x14ac:dyDescent="0.2">
      <c r="A34" s="52"/>
      <c r="B34" s="8"/>
      <c r="C34" s="8"/>
      <c r="D34" s="11"/>
      <c r="E34" s="11"/>
      <c r="F34" s="11"/>
      <c r="G34" s="11"/>
      <c r="I34" s="8"/>
      <c r="J34" s="8"/>
      <c r="K34" s="8"/>
      <c r="BB34" s="11"/>
    </row>
    <row r="35" spans="1:54" ht="12" customHeight="1" x14ac:dyDescent="0.2">
      <c r="A35" s="60" t="s">
        <v>78</v>
      </c>
      <c r="B35" s="8"/>
      <c r="C35" s="8"/>
      <c r="D35" s="11"/>
      <c r="E35" s="11"/>
      <c r="F35" s="11"/>
      <c r="G35" s="11"/>
      <c r="I35" s="8"/>
      <c r="J35" s="8"/>
      <c r="K35" s="8"/>
      <c r="BB35" s="11"/>
    </row>
    <row r="36" spans="1:54" ht="12" customHeight="1" x14ac:dyDescent="0.2">
      <c r="A36" s="52"/>
      <c r="B36" s="8"/>
      <c r="C36" s="8"/>
      <c r="D36" s="11"/>
      <c r="E36" s="11"/>
      <c r="F36" s="11"/>
      <c r="G36" s="11"/>
      <c r="I36" s="8"/>
      <c r="J36" s="8"/>
      <c r="K36" s="8"/>
      <c r="BB36" s="11"/>
    </row>
    <row r="37" spans="1:54" ht="12" customHeight="1" x14ac:dyDescent="0.2">
      <c r="A37" s="8"/>
      <c r="B37" s="52" t="s">
        <v>72</v>
      </c>
      <c r="C37" s="8"/>
      <c r="D37" s="34"/>
      <c r="E37" s="34"/>
      <c r="F37" s="34"/>
      <c r="G37" s="34"/>
      <c r="I37" s="8"/>
      <c r="J37" s="8"/>
      <c r="K37" s="8"/>
      <c r="BB37" s="8"/>
    </row>
    <row r="38" spans="1:54" ht="12" customHeight="1" x14ac:dyDescent="0.2">
      <c r="A38" s="8"/>
      <c r="B38" s="8"/>
      <c r="C38" s="8" t="s">
        <v>302</v>
      </c>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8"/>
    </row>
    <row r="39" spans="1:54" ht="12" customHeight="1" x14ac:dyDescent="0.2">
      <c r="A39" s="8"/>
      <c r="B39" s="8"/>
      <c r="C39" s="8" t="s">
        <v>71</v>
      </c>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8"/>
    </row>
    <row r="40" spans="1:54" ht="12" customHeight="1" x14ac:dyDescent="0.2">
      <c r="A40" s="8"/>
      <c r="B40" s="8"/>
      <c r="C40" s="8" t="s">
        <v>98</v>
      </c>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8"/>
    </row>
    <row r="41" spans="1:54" ht="12" customHeight="1" x14ac:dyDescent="0.2">
      <c r="A41" s="8"/>
      <c r="B41" s="8"/>
      <c r="C41" s="8"/>
      <c r="D41" s="117"/>
      <c r="E41" s="45"/>
      <c r="F41" s="45"/>
      <c r="G41" s="128"/>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8"/>
    </row>
    <row r="42" spans="1:54" ht="24" customHeight="1" x14ac:dyDescent="0.2">
      <c r="A42" s="8"/>
      <c r="B42" s="8"/>
      <c r="C42" s="629" t="s">
        <v>223</v>
      </c>
      <c r="D42" s="629"/>
      <c r="E42" s="629"/>
      <c r="F42" s="629"/>
      <c r="G42" s="629"/>
      <c r="H42" s="629"/>
      <c r="BB42" s="8"/>
    </row>
    <row r="43" spans="1:54" ht="12" customHeight="1" x14ac:dyDescent="0.2">
      <c r="A43" s="8"/>
      <c r="B43" s="8"/>
      <c r="C43" s="8"/>
      <c r="D43" s="197"/>
      <c r="E43" s="197"/>
      <c r="F43" s="197"/>
      <c r="G43" s="197"/>
      <c r="BB43" s="8"/>
    </row>
    <row r="44" spans="1:54" ht="12" customHeight="1" x14ac:dyDescent="0.2">
      <c r="A44" s="8"/>
      <c r="B44" s="52" t="s">
        <v>73</v>
      </c>
      <c r="C44" s="8"/>
      <c r="D44" s="192">
        <f>SUM(D38:D40)</f>
        <v>0</v>
      </c>
      <c r="E44" s="192">
        <f t="shared" ref="E44:AI44" si="8">SUM(E38:E40)</f>
        <v>0</v>
      </c>
      <c r="F44" s="192">
        <f t="shared" si="8"/>
        <v>0</v>
      </c>
      <c r="G44" s="192">
        <f t="shared" si="8"/>
        <v>0</v>
      </c>
      <c r="H44" s="192">
        <f t="shared" si="8"/>
        <v>0</v>
      </c>
      <c r="I44" s="192">
        <f t="shared" si="8"/>
        <v>0</v>
      </c>
      <c r="J44" s="192">
        <f t="shared" si="8"/>
        <v>0</v>
      </c>
      <c r="K44" s="192">
        <f t="shared" si="8"/>
        <v>0</v>
      </c>
      <c r="L44" s="192">
        <f t="shared" si="8"/>
        <v>0</v>
      </c>
      <c r="M44" s="192">
        <f t="shared" si="8"/>
        <v>0</v>
      </c>
      <c r="N44" s="192">
        <f t="shared" si="8"/>
        <v>0</v>
      </c>
      <c r="O44" s="192">
        <f t="shared" si="8"/>
        <v>0</v>
      </c>
      <c r="P44" s="192">
        <f t="shared" si="8"/>
        <v>0</v>
      </c>
      <c r="Q44" s="192">
        <f t="shared" si="8"/>
        <v>0</v>
      </c>
      <c r="R44" s="192">
        <f t="shared" si="8"/>
        <v>0</v>
      </c>
      <c r="S44" s="192">
        <f t="shared" si="8"/>
        <v>0</v>
      </c>
      <c r="T44" s="192">
        <f t="shared" si="8"/>
        <v>0</v>
      </c>
      <c r="U44" s="192">
        <f t="shared" si="8"/>
        <v>0</v>
      </c>
      <c r="V44" s="192">
        <f t="shared" si="8"/>
        <v>0</v>
      </c>
      <c r="W44" s="192">
        <f t="shared" si="8"/>
        <v>0</v>
      </c>
      <c r="X44" s="192">
        <f t="shared" si="8"/>
        <v>0</v>
      </c>
      <c r="Y44" s="192">
        <f t="shared" si="8"/>
        <v>0</v>
      </c>
      <c r="Z44" s="192">
        <f t="shared" si="8"/>
        <v>0</v>
      </c>
      <c r="AA44" s="192">
        <f t="shared" si="8"/>
        <v>0</v>
      </c>
      <c r="AB44" s="192">
        <f t="shared" si="8"/>
        <v>0</v>
      </c>
      <c r="AC44" s="192">
        <f t="shared" si="8"/>
        <v>0</v>
      </c>
      <c r="AD44" s="192">
        <f t="shared" si="8"/>
        <v>0</v>
      </c>
      <c r="AE44" s="192">
        <f t="shared" si="8"/>
        <v>0</v>
      </c>
      <c r="AF44" s="192">
        <f t="shared" si="8"/>
        <v>0</v>
      </c>
      <c r="AG44" s="192">
        <f t="shared" si="8"/>
        <v>0</v>
      </c>
      <c r="AH44" s="192">
        <f t="shared" si="8"/>
        <v>0</v>
      </c>
      <c r="AI44" s="192">
        <f t="shared" si="8"/>
        <v>0</v>
      </c>
      <c r="AJ44" s="192">
        <f t="shared" ref="AJ44:BA44" si="9">SUM(AJ38:AJ40)</f>
        <v>0</v>
      </c>
      <c r="AK44" s="192">
        <f t="shared" si="9"/>
        <v>0</v>
      </c>
      <c r="AL44" s="192">
        <f t="shared" si="9"/>
        <v>0</v>
      </c>
      <c r="AM44" s="192">
        <f t="shared" si="9"/>
        <v>0</v>
      </c>
      <c r="AN44" s="192">
        <f t="shared" si="9"/>
        <v>0</v>
      </c>
      <c r="AO44" s="192">
        <f t="shared" si="9"/>
        <v>0</v>
      </c>
      <c r="AP44" s="192">
        <f t="shared" si="9"/>
        <v>0</v>
      </c>
      <c r="AQ44" s="192">
        <f t="shared" si="9"/>
        <v>0</v>
      </c>
      <c r="AR44" s="192">
        <f t="shared" si="9"/>
        <v>0</v>
      </c>
      <c r="AS44" s="192">
        <f t="shared" si="9"/>
        <v>0</v>
      </c>
      <c r="AT44" s="192">
        <f t="shared" si="9"/>
        <v>0</v>
      </c>
      <c r="AU44" s="192">
        <f t="shared" si="9"/>
        <v>0</v>
      </c>
      <c r="AV44" s="192">
        <f t="shared" si="9"/>
        <v>0</v>
      </c>
      <c r="AW44" s="192">
        <f t="shared" si="9"/>
        <v>0</v>
      </c>
      <c r="AX44" s="192">
        <f t="shared" si="9"/>
        <v>0</v>
      </c>
      <c r="AY44" s="192">
        <f t="shared" si="9"/>
        <v>0</v>
      </c>
      <c r="AZ44" s="192">
        <f t="shared" si="9"/>
        <v>0</v>
      </c>
      <c r="BA44" s="192">
        <f t="shared" si="9"/>
        <v>0</v>
      </c>
      <c r="BB44" s="8"/>
    </row>
    <row r="45" spans="1:54" ht="12" customHeight="1" x14ac:dyDescent="0.2">
      <c r="A45" s="8"/>
      <c r="B45" s="8"/>
      <c r="C45" s="26" t="s">
        <v>251</v>
      </c>
      <c r="D45" s="357" t="s">
        <v>253</v>
      </c>
      <c r="E45" s="357" t="s">
        <v>253</v>
      </c>
      <c r="F45" s="357" t="s">
        <v>253</v>
      </c>
      <c r="G45" s="357"/>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8"/>
      <c r="AY45" s="358"/>
      <c r="AZ45" s="358"/>
      <c r="BA45" s="358"/>
      <c r="BB45" s="8"/>
    </row>
    <row r="46" spans="1:54" ht="12" customHeight="1" x14ac:dyDescent="0.2">
      <c r="A46" s="8"/>
      <c r="B46" s="8"/>
      <c r="C46" s="8"/>
      <c r="D46" s="34"/>
      <c r="E46" s="34"/>
      <c r="F46" s="34"/>
      <c r="G46" s="34"/>
      <c r="I46" s="8"/>
      <c r="BB46" s="8"/>
    </row>
    <row r="47" spans="1:54" ht="12" customHeight="1" x14ac:dyDescent="0.2">
      <c r="A47" s="8"/>
      <c r="B47" s="52" t="s">
        <v>82</v>
      </c>
      <c r="C47" s="52"/>
      <c r="D47" s="34"/>
      <c r="E47" s="34"/>
      <c r="F47" s="34"/>
      <c r="G47" s="34"/>
      <c r="I47" s="8"/>
      <c r="BB47" s="8"/>
    </row>
    <row r="48" spans="1:54" ht="12" customHeight="1" x14ac:dyDescent="0.2">
      <c r="A48" s="8"/>
      <c r="B48" s="8"/>
      <c r="C48" s="8" t="s">
        <v>302</v>
      </c>
      <c r="D48" s="332">
        <f>D38*1.03</f>
        <v>0</v>
      </c>
      <c r="E48" s="332">
        <f>E38*1.03</f>
        <v>0</v>
      </c>
      <c r="F48" s="332">
        <f>F38*1.03</f>
        <v>0</v>
      </c>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8"/>
    </row>
    <row r="49" spans="1:54" ht="12" customHeight="1" x14ac:dyDescent="0.2">
      <c r="A49" s="126"/>
      <c r="B49" s="8"/>
      <c r="C49" s="8" t="s">
        <v>71</v>
      </c>
      <c r="D49" s="332">
        <f t="shared" ref="D49:F50" si="10">D39*1.03</f>
        <v>0</v>
      </c>
      <c r="E49" s="332">
        <f t="shared" si="10"/>
        <v>0</v>
      </c>
      <c r="F49" s="332">
        <f t="shared" si="10"/>
        <v>0</v>
      </c>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2"/>
      <c r="AY49" s="332"/>
      <c r="AZ49" s="332"/>
      <c r="BA49" s="332"/>
      <c r="BB49" s="8"/>
    </row>
    <row r="50" spans="1:54" ht="12" customHeight="1" x14ac:dyDescent="0.2">
      <c r="A50" s="65"/>
      <c r="B50" s="8"/>
      <c r="C50" s="8" t="s">
        <v>98</v>
      </c>
      <c r="D50" s="332">
        <f t="shared" si="10"/>
        <v>0</v>
      </c>
      <c r="E50" s="332">
        <f t="shared" si="10"/>
        <v>0</v>
      </c>
      <c r="F50" s="332">
        <f t="shared" si="10"/>
        <v>0</v>
      </c>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8"/>
    </row>
    <row r="51" spans="1:54" ht="12" customHeight="1" x14ac:dyDescent="0.2">
      <c r="A51" s="65"/>
      <c r="B51" s="8"/>
      <c r="C51" s="8"/>
      <c r="D51" s="122"/>
      <c r="E51" s="44"/>
      <c r="F51" s="44"/>
      <c r="G51" s="130"/>
      <c r="BB51" s="8"/>
    </row>
    <row r="52" spans="1:54" ht="12" customHeight="1" x14ac:dyDescent="0.2">
      <c r="A52" s="8"/>
      <c r="B52" s="127" t="s">
        <v>83</v>
      </c>
      <c r="C52" s="127"/>
      <c r="D52" s="193">
        <f>SUM(D48:D50)</f>
        <v>0</v>
      </c>
      <c r="E52" s="193">
        <f>SUM(E48:E50)</f>
        <v>0</v>
      </c>
      <c r="F52" s="193">
        <f>SUM(F48:F50)</f>
        <v>0</v>
      </c>
      <c r="G52" s="193">
        <f>SUM(G48:G50)</f>
        <v>0</v>
      </c>
      <c r="H52" s="193">
        <f t="shared" ref="H52:BA52" si="11">SUM(H48:H50)</f>
        <v>0</v>
      </c>
      <c r="I52" s="193">
        <f t="shared" si="11"/>
        <v>0</v>
      </c>
      <c r="J52" s="193">
        <f t="shared" si="11"/>
        <v>0</v>
      </c>
      <c r="K52" s="193">
        <f>SUM(K48:K50)</f>
        <v>0</v>
      </c>
      <c r="L52" s="193">
        <f t="shared" si="11"/>
        <v>0</v>
      </c>
      <c r="M52" s="193">
        <f t="shared" si="11"/>
        <v>0</v>
      </c>
      <c r="N52" s="193">
        <f t="shared" si="11"/>
        <v>0</v>
      </c>
      <c r="O52" s="193">
        <f t="shared" si="11"/>
        <v>0</v>
      </c>
      <c r="P52" s="193">
        <f t="shared" si="11"/>
        <v>0</v>
      </c>
      <c r="Q52" s="193">
        <f t="shared" si="11"/>
        <v>0</v>
      </c>
      <c r="R52" s="193">
        <f t="shared" si="11"/>
        <v>0</v>
      </c>
      <c r="S52" s="193">
        <f t="shared" si="11"/>
        <v>0</v>
      </c>
      <c r="T52" s="193">
        <f t="shared" si="11"/>
        <v>0</v>
      </c>
      <c r="U52" s="193">
        <f t="shared" si="11"/>
        <v>0</v>
      </c>
      <c r="V52" s="193">
        <f t="shared" si="11"/>
        <v>0</v>
      </c>
      <c r="W52" s="193">
        <f t="shared" si="11"/>
        <v>0</v>
      </c>
      <c r="X52" s="193">
        <f t="shared" si="11"/>
        <v>0</v>
      </c>
      <c r="Y52" s="193">
        <f t="shared" si="11"/>
        <v>0</v>
      </c>
      <c r="Z52" s="193">
        <f t="shared" si="11"/>
        <v>0</v>
      </c>
      <c r="AA52" s="193">
        <f t="shared" si="11"/>
        <v>0</v>
      </c>
      <c r="AB52" s="193">
        <f t="shared" si="11"/>
        <v>0</v>
      </c>
      <c r="AC52" s="193">
        <f t="shared" si="11"/>
        <v>0</v>
      </c>
      <c r="AD52" s="193">
        <f t="shared" si="11"/>
        <v>0</v>
      </c>
      <c r="AE52" s="193">
        <f t="shared" si="11"/>
        <v>0</v>
      </c>
      <c r="AF52" s="193">
        <f t="shared" si="11"/>
        <v>0</v>
      </c>
      <c r="AG52" s="193">
        <f t="shared" si="11"/>
        <v>0</v>
      </c>
      <c r="AH52" s="193">
        <f t="shared" si="11"/>
        <v>0</v>
      </c>
      <c r="AI52" s="193">
        <f t="shared" si="11"/>
        <v>0</v>
      </c>
      <c r="AJ52" s="193">
        <f t="shared" si="11"/>
        <v>0</v>
      </c>
      <c r="AK52" s="193">
        <f t="shared" si="11"/>
        <v>0</v>
      </c>
      <c r="AL52" s="193">
        <f t="shared" si="11"/>
        <v>0</v>
      </c>
      <c r="AM52" s="193">
        <f t="shared" si="11"/>
        <v>0</v>
      </c>
      <c r="AN52" s="193">
        <f t="shared" si="11"/>
        <v>0</v>
      </c>
      <c r="AO52" s="193">
        <f t="shared" si="11"/>
        <v>0</v>
      </c>
      <c r="AP52" s="193">
        <f t="shared" si="11"/>
        <v>0</v>
      </c>
      <c r="AQ52" s="193">
        <f t="shared" si="11"/>
        <v>0</v>
      </c>
      <c r="AR52" s="193">
        <f t="shared" si="11"/>
        <v>0</v>
      </c>
      <c r="AS52" s="193">
        <f t="shared" si="11"/>
        <v>0</v>
      </c>
      <c r="AT52" s="193">
        <f t="shared" si="11"/>
        <v>0</v>
      </c>
      <c r="AU52" s="193">
        <f t="shared" si="11"/>
        <v>0</v>
      </c>
      <c r="AV52" s="193">
        <f t="shared" si="11"/>
        <v>0</v>
      </c>
      <c r="AW52" s="193">
        <f t="shared" si="11"/>
        <v>0</v>
      </c>
      <c r="AX52" s="193">
        <f t="shared" si="11"/>
        <v>0</v>
      </c>
      <c r="AY52" s="193">
        <f t="shared" si="11"/>
        <v>0</v>
      </c>
      <c r="AZ52" s="193">
        <f t="shared" si="11"/>
        <v>0</v>
      </c>
      <c r="BA52" s="193">
        <f t="shared" si="11"/>
        <v>0</v>
      </c>
      <c r="BB52" s="8"/>
    </row>
    <row r="53" spans="1:54" ht="12" customHeight="1" x14ac:dyDescent="0.2">
      <c r="A53" s="8"/>
      <c r="B53" s="8"/>
      <c r="C53" s="26" t="s">
        <v>251</v>
      </c>
      <c r="D53" s="357" t="s">
        <v>253</v>
      </c>
      <c r="E53" s="357" t="s">
        <v>253</v>
      </c>
      <c r="F53" s="357" t="s">
        <v>253</v>
      </c>
      <c r="G53" s="359"/>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133"/>
    </row>
    <row r="54" spans="1:54" ht="12" customHeight="1" x14ac:dyDescent="0.2">
      <c r="A54" s="8"/>
      <c r="B54" s="8"/>
      <c r="C54" s="8"/>
      <c r="D54" s="194"/>
      <c r="E54" s="195"/>
      <c r="F54" s="195"/>
      <c r="G54" s="196"/>
      <c r="BB54" s="8"/>
    </row>
    <row r="55" spans="1:54" ht="12" customHeight="1" x14ac:dyDescent="0.2">
      <c r="A55" s="60" t="s">
        <v>79</v>
      </c>
      <c r="B55" s="8"/>
      <c r="C55" s="8"/>
      <c r="D55" s="123"/>
      <c r="E55" s="61"/>
      <c r="F55" s="61"/>
      <c r="G55" s="131"/>
      <c r="BB55" s="8"/>
    </row>
    <row r="56" spans="1:54" ht="12" customHeight="1" x14ac:dyDescent="0.2">
      <c r="A56" s="8"/>
      <c r="B56" s="8"/>
      <c r="C56" s="8"/>
      <c r="D56" s="116"/>
      <c r="E56" s="121"/>
      <c r="F56" s="121"/>
      <c r="G56" s="129"/>
      <c r="BB56" s="8"/>
    </row>
    <row r="57" spans="1:54" ht="12" customHeight="1" x14ac:dyDescent="0.2">
      <c r="A57" s="8"/>
      <c r="B57" s="52" t="s">
        <v>84</v>
      </c>
      <c r="C57" s="8"/>
      <c r="D57" s="30">
        <f>IF(D52=0,0,D33/D52)</f>
        <v>0</v>
      </c>
      <c r="E57" s="30">
        <f t="shared" ref="E57:AI57" si="12">IF(E52=0,0,E33/E52)</f>
        <v>0</v>
      </c>
      <c r="F57" s="30">
        <f t="shared" si="12"/>
        <v>0</v>
      </c>
      <c r="G57" s="30">
        <f t="shared" si="12"/>
        <v>0</v>
      </c>
      <c r="H57" s="30">
        <f t="shared" si="12"/>
        <v>0</v>
      </c>
      <c r="I57" s="30">
        <f t="shared" si="12"/>
        <v>0</v>
      </c>
      <c r="J57" s="30">
        <f t="shared" si="12"/>
        <v>0</v>
      </c>
      <c r="K57" s="30">
        <f t="shared" si="12"/>
        <v>0</v>
      </c>
      <c r="L57" s="30">
        <f t="shared" si="12"/>
        <v>0</v>
      </c>
      <c r="M57" s="30">
        <f t="shared" si="12"/>
        <v>0</v>
      </c>
      <c r="N57" s="30">
        <f t="shared" si="12"/>
        <v>0</v>
      </c>
      <c r="O57" s="30">
        <f t="shared" si="12"/>
        <v>0</v>
      </c>
      <c r="P57" s="30">
        <f t="shared" si="12"/>
        <v>0</v>
      </c>
      <c r="Q57" s="30">
        <f t="shared" si="12"/>
        <v>0</v>
      </c>
      <c r="R57" s="30">
        <f t="shared" si="12"/>
        <v>0</v>
      </c>
      <c r="S57" s="30">
        <f t="shared" si="12"/>
        <v>0</v>
      </c>
      <c r="T57" s="30">
        <f t="shared" si="12"/>
        <v>0</v>
      </c>
      <c r="U57" s="30">
        <f t="shared" si="12"/>
        <v>0</v>
      </c>
      <c r="V57" s="30">
        <f t="shared" si="12"/>
        <v>0</v>
      </c>
      <c r="W57" s="30">
        <f t="shared" si="12"/>
        <v>0</v>
      </c>
      <c r="X57" s="30">
        <f t="shared" si="12"/>
        <v>0</v>
      </c>
      <c r="Y57" s="30">
        <f t="shared" si="12"/>
        <v>0</v>
      </c>
      <c r="Z57" s="30">
        <f t="shared" si="12"/>
        <v>0</v>
      </c>
      <c r="AA57" s="30">
        <f t="shared" si="12"/>
        <v>0</v>
      </c>
      <c r="AB57" s="30">
        <f t="shared" si="12"/>
        <v>0</v>
      </c>
      <c r="AC57" s="30">
        <f t="shared" si="12"/>
        <v>0</v>
      </c>
      <c r="AD57" s="30">
        <f t="shared" si="12"/>
        <v>0</v>
      </c>
      <c r="AE57" s="30">
        <f t="shared" si="12"/>
        <v>0</v>
      </c>
      <c r="AF57" s="30">
        <f t="shared" si="12"/>
        <v>0</v>
      </c>
      <c r="AG57" s="30">
        <f t="shared" si="12"/>
        <v>0</v>
      </c>
      <c r="AH57" s="30">
        <f t="shared" si="12"/>
        <v>0</v>
      </c>
      <c r="AI57" s="30">
        <f t="shared" si="12"/>
        <v>0</v>
      </c>
      <c r="AJ57" s="30">
        <f t="shared" ref="AJ57:BA57" si="13">IF(AJ52=0,0,AJ33/AJ52)</f>
        <v>0</v>
      </c>
      <c r="AK57" s="30">
        <f t="shared" si="13"/>
        <v>0</v>
      </c>
      <c r="AL57" s="30">
        <f t="shared" si="13"/>
        <v>0</v>
      </c>
      <c r="AM57" s="30">
        <f t="shared" si="13"/>
        <v>0</v>
      </c>
      <c r="AN57" s="30">
        <f t="shared" si="13"/>
        <v>0</v>
      </c>
      <c r="AO57" s="30">
        <f t="shared" si="13"/>
        <v>0</v>
      </c>
      <c r="AP57" s="30">
        <f t="shared" si="13"/>
        <v>0</v>
      </c>
      <c r="AQ57" s="30">
        <f t="shared" si="13"/>
        <v>0</v>
      </c>
      <c r="AR57" s="30">
        <f t="shared" si="13"/>
        <v>0</v>
      </c>
      <c r="AS57" s="30">
        <f t="shared" si="13"/>
        <v>0</v>
      </c>
      <c r="AT57" s="30">
        <f t="shared" si="13"/>
        <v>0</v>
      </c>
      <c r="AU57" s="30">
        <f t="shared" si="13"/>
        <v>0</v>
      </c>
      <c r="AV57" s="30">
        <f t="shared" si="13"/>
        <v>0</v>
      </c>
      <c r="AW57" s="30">
        <f t="shared" si="13"/>
        <v>0</v>
      </c>
      <c r="AX57" s="30">
        <f t="shared" si="13"/>
        <v>0</v>
      </c>
      <c r="AY57" s="30">
        <f t="shared" si="13"/>
        <v>0</v>
      </c>
      <c r="AZ57" s="30">
        <f t="shared" si="13"/>
        <v>0</v>
      </c>
      <c r="BA57" s="30">
        <f t="shared" si="13"/>
        <v>0</v>
      </c>
      <c r="BB57" s="8"/>
    </row>
    <row r="58" spans="1:54" ht="12" customHeight="1" x14ac:dyDescent="0.2">
      <c r="A58" s="8"/>
      <c r="B58" s="8"/>
      <c r="C58" s="8"/>
      <c r="D58" s="124"/>
      <c r="E58" s="15"/>
      <c r="F58" s="15"/>
      <c r="G58" s="132"/>
      <c r="BB58" s="8"/>
    </row>
    <row r="59" spans="1:54" ht="12" customHeight="1" x14ac:dyDescent="0.2">
      <c r="A59" s="8"/>
      <c r="B59" s="52" t="s">
        <v>85</v>
      </c>
      <c r="C59" s="8"/>
      <c r="D59" s="116"/>
      <c r="E59" s="16"/>
      <c r="F59" s="16"/>
      <c r="G59" s="129"/>
      <c r="BB59" s="8"/>
    </row>
    <row r="60" spans="1:54" ht="12" customHeight="1" x14ac:dyDescent="0.2">
      <c r="A60" s="8"/>
      <c r="B60" s="8"/>
      <c r="C60" s="8" t="s">
        <v>303</v>
      </c>
      <c r="D60" s="361"/>
      <c r="E60" s="361"/>
      <c r="F60" s="361"/>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361"/>
      <c r="AZ60" s="361"/>
      <c r="BA60" s="361"/>
      <c r="BB60" s="8"/>
    </row>
    <row r="61" spans="1:54" ht="12" customHeight="1" x14ac:dyDescent="0.2">
      <c r="A61" s="8"/>
      <c r="B61" s="8"/>
      <c r="C61" s="8" t="s">
        <v>43</v>
      </c>
      <c r="D61" s="361"/>
      <c r="E61" s="361"/>
      <c r="F61" s="361"/>
      <c r="G61" s="361"/>
      <c r="H61" s="361"/>
      <c r="I61" s="361"/>
      <c r="J61" s="361"/>
      <c r="K61" s="361"/>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8"/>
    </row>
    <row r="62" spans="1:54" ht="12" customHeight="1" x14ac:dyDescent="0.2">
      <c r="A62" s="8"/>
      <c r="B62" s="8"/>
      <c r="C62" s="8" t="s">
        <v>44</v>
      </c>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8"/>
    </row>
    <row r="63" spans="1:54" ht="12" customHeight="1" x14ac:dyDescent="0.2">
      <c r="A63" s="8"/>
      <c r="B63" s="52"/>
      <c r="C63" s="8"/>
      <c r="D63" s="12"/>
      <c r="E63" s="12"/>
      <c r="F63" s="12"/>
      <c r="G63" s="12"/>
      <c r="BB63" s="8"/>
    </row>
    <row r="64" spans="1:54" ht="12" customHeight="1" x14ac:dyDescent="0.2">
      <c r="C64" s="189" t="s">
        <v>304</v>
      </c>
      <c r="D64" s="62"/>
      <c r="E64" s="62"/>
      <c r="F64" s="62"/>
      <c r="G64" s="62"/>
      <c r="BB64" s="125"/>
    </row>
    <row r="65" spans="1:54" ht="45" customHeight="1" x14ac:dyDescent="0.2">
      <c r="C65" s="626" t="s">
        <v>307</v>
      </c>
      <c r="D65" s="626"/>
      <c r="E65" s="626"/>
      <c r="F65" s="626"/>
      <c r="G65" s="626"/>
      <c r="H65" s="626"/>
      <c r="BB65" s="184"/>
    </row>
    <row r="66" spans="1:54" ht="12" customHeight="1" thickBot="1" x14ac:dyDescent="0.25">
      <c r="C66" s="204"/>
      <c r="D66" s="204"/>
      <c r="E66" s="204"/>
      <c r="F66" s="204"/>
      <c r="G66" s="204"/>
      <c r="BB66" s="204"/>
    </row>
    <row r="67" spans="1:54" ht="57.95" customHeight="1" thickBot="1" x14ac:dyDescent="0.25">
      <c r="B67" s="204"/>
      <c r="C67" s="623" t="s">
        <v>306</v>
      </c>
      <c r="D67" s="624"/>
      <c r="E67" s="624"/>
      <c r="F67" s="624"/>
      <c r="G67" s="624"/>
      <c r="H67" s="625"/>
      <c r="I67" s="63"/>
    </row>
    <row r="68" spans="1:54" ht="12" customHeight="1" x14ac:dyDescent="0.2">
      <c r="D68" s="3"/>
      <c r="E68" s="37"/>
      <c r="F68" s="37"/>
      <c r="G68" s="37"/>
      <c r="BB68" s="37"/>
    </row>
    <row r="69" spans="1:54" ht="12" customHeight="1" x14ac:dyDescent="0.2">
      <c r="A69" s="64" t="s">
        <v>94</v>
      </c>
      <c r="B69" s="17"/>
      <c r="C69" s="17"/>
      <c r="D69" s="4"/>
      <c r="E69" s="34"/>
      <c r="F69" s="34"/>
      <c r="G69" s="8"/>
      <c r="BB69" s="8"/>
    </row>
    <row r="70" spans="1:54" ht="12" customHeight="1" x14ac:dyDescent="0.2">
      <c r="A70" s="60"/>
      <c r="B70" s="8"/>
      <c r="C70" s="8"/>
      <c r="D70" s="34"/>
      <c r="E70" s="34"/>
      <c r="F70" s="34"/>
      <c r="G70" s="8"/>
      <c r="BB70" s="8"/>
    </row>
    <row r="71" spans="1:54" ht="12" customHeight="1" x14ac:dyDescent="0.2">
      <c r="A71" s="60"/>
      <c r="B71" s="8"/>
      <c r="C71" s="8" t="s">
        <v>257</v>
      </c>
      <c r="D71" s="462">
        <f>D33</f>
        <v>0</v>
      </c>
      <c r="E71" s="462">
        <f t="shared" ref="E71:BA71" si="14">E33</f>
        <v>0</v>
      </c>
      <c r="F71" s="462">
        <f t="shared" si="14"/>
        <v>0</v>
      </c>
      <c r="G71" s="462">
        <f t="shared" si="14"/>
        <v>0</v>
      </c>
      <c r="H71" s="462">
        <f t="shared" si="14"/>
        <v>0</v>
      </c>
      <c r="I71" s="462">
        <f t="shared" si="14"/>
        <v>0</v>
      </c>
      <c r="J71" s="462">
        <f t="shared" si="14"/>
        <v>0</v>
      </c>
      <c r="K71" s="462">
        <f t="shared" si="14"/>
        <v>0</v>
      </c>
      <c r="L71" s="462">
        <f t="shared" si="14"/>
        <v>0</v>
      </c>
      <c r="M71" s="462">
        <f t="shared" si="14"/>
        <v>0</v>
      </c>
      <c r="N71" s="462">
        <f t="shared" si="14"/>
        <v>0</v>
      </c>
      <c r="O71" s="462">
        <f t="shared" si="14"/>
        <v>0</v>
      </c>
      <c r="P71" s="462">
        <f t="shared" si="14"/>
        <v>0</v>
      </c>
      <c r="Q71" s="462">
        <f t="shared" si="14"/>
        <v>0</v>
      </c>
      <c r="R71" s="462">
        <f t="shared" si="14"/>
        <v>0</v>
      </c>
      <c r="S71" s="462">
        <f t="shared" si="14"/>
        <v>0</v>
      </c>
      <c r="T71" s="462">
        <f t="shared" si="14"/>
        <v>0</v>
      </c>
      <c r="U71" s="462">
        <f t="shared" si="14"/>
        <v>0</v>
      </c>
      <c r="V71" s="462">
        <f t="shared" si="14"/>
        <v>0</v>
      </c>
      <c r="W71" s="462">
        <f t="shared" si="14"/>
        <v>0</v>
      </c>
      <c r="X71" s="462">
        <f t="shared" si="14"/>
        <v>0</v>
      </c>
      <c r="Y71" s="462">
        <f t="shared" si="14"/>
        <v>0</v>
      </c>
      <c r="Z71" s="462">
        <f t="shared" si="14"/>
        <v>0</v>
      </c>
      <c r="AA71" s="462">
        <f t="shared" si="14"/>
        <v>0</v>
      </c>
      <c r="AB71" s="462">
        <f t="shared" si="14"/>
        <v>0</v>
      </c>
      <c r="AC71" s="462">
        <f t="shared" si="14"/>
        <v>0</v>
      </c>
      <c r="AD71" s="462">
        <f t="shared" si="14"/>
        <v>0</v>
      </c>
      <c r="AE71" s="462">
        <f t="shared" si="14"/>
        <v>0</v>
      </c>
      <c r="AF71" s="462">
        <f t="shared" si="14"/>
        <v>0</v>
      </c>
      <c r="AG71" s="462">
        <f t="shared" si="14"/>
        <v>0</v>
      </c>
      <c r="AH71" s="462">
        <f t="shared" si="14"/>
        <v>0</v>
      </c>
      <c r="AI71" s="462">
        <f t="shared" si="14"/>
        <v>0</v>
      </c>
      <c r="AJ71" s="462">
        <f t="shared" si="14"/>
        <v>0</v>
      </c>
      <c r="AK71" s="462">
        <f t="shared" si="14"/>
        <v>0</v>
      </c>
      <c r="AL71" s="462">
        <f t="shared" si="14"/>
        <v>0</v>
      </c>
      <c r="AM71" s="462">
        <f t="shared" si="14"/>
        <v>0</v>
      </c>
      <c r="AN71" s="462">
        <f t="shared" si="14"/>
        <v>0</v>
      </c>
      <c r="AO71" s="462">
        <f t="shared" si="14"/>
        <v>0</v>
      </c>
      <c r="AP71" s="462">
        <f t="shared" si="14"/>
        <v>0</v>
      </c>
      <c r="AQ71" s="462">
        <f t="shared" si="14"/>
        <v>0</v>
      </c>
      <c r="AR71" s="462">
        <f t="shared" si="14"/>
        <v>0</v>
      </c>
      <c r="AS71" s="462">
        <f t="shared" si="14"/>
        <v>0</v>
      </c>
      <c r="AT71" s="462">
        <f t="shared" si="14"/>
        <v>0</v>
      </c>
      <c r="AU71" s="462">
        <f t="shared" si="14"/>
        <v>0</v>
      </c>
      <c r="AV71" s="462">
        <f t="shared" si="14"/>
        <v>0</v>
      </c>
      <c r="AW71" s="462">
        <f t="shared" si="14"/>
        <v>0</v>
      </c>
      <c r="AX71" s="462">
        <f t="shared" si="14"/>
        <v>0</v>
      </c>
      <c r="AY71" s="462">
        <f t="shared" si="14"/>
        <v>0</v>
      </c>
      <c r="AZ71" s="462">
        <f t="shared" si="14"/>
        <v>0</v>
      </c>
      <c r="BA71" s="462">
        <f t="shared" si="14"/>
        <v>0</v>
      </c>
      <c r="BB71" s="9">
        <f>SUM(D71:BA71)</f>
        <v>0</v>
      </c>
    </row>
    <row r="72" spans="1:54" ht="12" customHeight="1" x14ac:dyDescent="0.2">
      <c r="A72" s="60"/>
      <c r="B72" s="8"/>
      <c r="C72" s="8"/>
      <c r="D72" s="34"/>
      <c r="E72" s="34"/>
      <c r="F72" s="34"/>
      <c r="G72" s="8"/>
      <c r="BB72" s="9"/>
    </row>
    <row r="73" spans="1:54" ht="12" customHeight="1" x14ac:dyDescent="0.2">
      <c r="B73" s="41" t="s">
        <v>16</v>
      </c>
      <c r="D73" s="3"/>
      <c r="E73" s="3"/>
      <c r="F73" s="3"/>
      <c r="BB73" s="9">
        <f>'Salary &amp; FB Exp'!J27</f>
        <v>0</v>
      </c>
    </row>
    <row r="74" spans="1:54" ht="12" customHeight="1" x14ac:dyDescent="0.2">
      <c r="C74" s="6" t="s">
        <v>148</v>
      </c>
      <c r="D74" s="105">
        <f>$BB$74*'Salary &amp; FB Exp'!P35</f>
        <v>0</v>
      </c>
      <c r="E74" s="105">
        <f>$BB$74*'Salary &amp; FB Exp'!R35</f>
        <v>0</v>
      </c>
      <c r="F74" s="105">
        <f>$BB$74*'Salary &amp; FB Exp'!T35</f>
        <v>0</v>
      </c>
      <c r="G74" s="105">
        <f>$BB$74*'Salary &amp; FB Exp'!V35</f>
        <v>0</v>
      </c>
      <c r="H74" s="105">
        <f>$BB$74*'Salary &amp; FB Exp'!X35</f>
        <v>0</v>
      </c>
      <c r="I74" s="105">
        <f>$BB$74*'Salary &amp; FB Exp'!Z35</f>
        <v>0</v>
      </c>
      <c r="J74" s="105">
        <f>$BB$74*'Salary &amp; FB Exp'!AB35</f>
        <v>0</v>
      </c>
      <c r="K74" s="105">
        <f>$BB$74*'Salary &amp; FB Exp'!AD35</f>
        <v>0</v>
      </c>
      <c r="L74" s="105">
        <f>$BB$74*'Salary &amp; FB Exp'!AF35</f>
        <v>0</v>
      </c>
      <c r="M74" s="105">
        <f>$BB$74*'Salary &amp; FB Exp'!AH35</f>
        <v>0</v>
      </c>
      <c r="N74" s="105">
        <f>$BB$74*'Salary &amp; FB Exp'!AJ35</f>
        <v>0</v>
      </c>
      <c r="O74" s="105">
        <f>$BB$74*'Salary &amp; FB Exp'!AL35</f>
        <v>0</v>
      </c>
      <c r="P74" s="105">
        <f>$BB$74*'Salary &amp; FB Exp'!AN35</f>
        <v>0</v>
      </c>
      <c r="Q74" s="105">
        <f>$BB$74*'Salary &amp; FB Exp'!AP35</f>
        <v>0</v>
      </c>
      <c r="R74" s="105">
        <f>$BB$74*'Salary &amp; FB Exp'!AR35</f>
        <v>0</v>
      </c>
      <c r="S74" s="105">
        <f>$BB$74*'Salary &amp; FB Exp'!AT35</f>
        <v>0</v>
      </c>
      <c r="T74" s="105">
        <f>$BB$74*'Salary &amp; FB Exp'!AV35</f>
        <v>0</v>
      </c>
      <c r="U74" s="105">
        <f>$BB$74*'Salary &amp; FB Exp'!AX35</f>
        <v>0</v>
      </c>
      <c r="V74" s="105">
        <f>$BB$74*'Salary &amp; FB Exp'!AZ35</f>
        <v>0</v>
      </c>
      <c r="W74" s="105">
        <f>$BB$74*'Salary &amp; FB Exp'!BB35</f>
        <v>0</v>
      </c>
      <c r="X74" s="105">
        <f>$BB$74*'Salary &amp; FB Exp'!BD35</f>
        <v>0</v>
      </c>
      <c r="Y74" s="105">
        <f>$BB$74*'Salary &amp; FB Exp'!BF35</f>
        <v>0</v>
      </c>
      <c r="Z74" s="105">
        <f>$BB$74*'Salary &amp; FB Exp'!BH35</f>
        <v>0</v>
      </c>
      <c r="AA74" s="105">
        <f>$BB$74*'Salary &amp; FB Exp'!BJ35</f>
        <v>0</v>
      </c>
      <c r="AB74" s="105">
        <f>$BB$74*'Salary &amp; FB Exp'!BL35</f>
        <v>0</v>
      </c>
      <c r="AC74" s="105">
        <f>$BB$74*'Salary &amp; FB Exp'!BN35</f>
        <v>0</v>
      </c>
      <c r="AD74" s="105">
        <f>$BB$74*'Salary &amp; FB Exp'!BP35</f>
        <v>0</v>
      </c>
      <c r="AE74" s="105">
        <f>$BB$74*'Salary &amp; FB Exp'!BR35</f>
        <v>0</v>
      </c>
      <c r="AF74" s="105">
        <f>$BB$74*'Salary &amp; FB Exp'!BT35</f>
        <v>0</v>
      </c>
      <c r="AG74" s="105">
        <f>$BB$74*'Salary &amp; FB Exp'!BV35</f>
        <v>0</v>
      </c>
      <c r="AH74" s="105">
        <f>$BB$74*'Salary &amp; FB Exp'!BX35</f>
        <v>0</v>
      </c>
      <c r="AI74" s="105">
        <f>$BB$74*'Salary &amp; FB Exp'!BZ35</f>
        <v>0</v>
      </c>
      <c r="AJ74" s="105">
        <f>$BB$74*'Salary &amp; FB Exp'!CB35</f>
        <v>0</v>
      </c>
      <c r="AK74" s="105">
        <f>$BB$74*'Salary &amp; FB Exp'!CD35</f>
        <v>0</v>
      </c>
      <c r="AL74" s="105">
        <f>$BB$74*'Salary &amp; FB Exp'!CF35</f>
        <v>0</v>
      </c>
      <c r="AM74" s="105">
        <f>$BB$74*'Salary &amp; FB Exp'!CH35</f>
        <v>0</v>
      </c>
      <c r="AN74" s="105">
        <f>$BB$74*'Salary &amp; FB Exp'!CJ35</f>
        <v>0</v>
      </c>
      <c r="AO74" s="105">
        <f>$BB$74*'Salary &amp; FB Exp'!CL35</f>
        <v>0</v>
      </c>
      <c r="AP74" s="105">
        <f>$BB$74*'Salary &amp; FB Exp'!CN35</f>
        <v>0</v>
      </c>
      <c r="AQ74" s="105">
        <f>$BB$74*'Salary &amp; FB Exp'!CP35</f>
        <v>0</v>
      </c>
      <c r="AR74" s="105">
        <f>$BB$74*'Salary &amp; FB Exp'!CR35</f>
        <v>0</v>
      </c>
      <c r="AS74" s="105">
        <f>$BB$74*'Salary &amp; FB Exp'!CT35</f>
        <v>0</v>
      </c>
      <c r="AT74" s="105">
        <f>$BB$74*'Salary &amp; FB Exp'!CV35</f>
        <v>0</v>
      </c>
      <c r="AU74" s="105">
        <f>$BB$74*'Salary &amp; FB Exp'!CX35</f>
        <v>0</v>
      </c>
      <c r="AV74" s="105">
        <f>$BB$74*'Salary &amp; FB Exp'!CZ35</f>
        <v>0</v>
      </c>
      <c r="AW74" s="105">
        <f>$BB$74*'Salary &amp; FB Exp'!DB35</f>
        <v>0</v>
      </c>
      <c r="AX74" s="105">
        <f>$BB$74*'Salary &amp; FB Exp'!DD35</f>
        <v>0</v>
      </c>
      <c r="AY74" s="105">
        <f>$BB$74*'Salary &amp; FB Exp'!DF35</f>
        <v>0</v>
      </c>
      <c r="AZ74" s="105">
        <f>$BB$74*'Salary &amp; FB Exp'!DH35</f>
        <v>0</v>
      </c>
      <c r="BA74" s="105">
        <f>$BB$74*'Salary &amp; FB Exp'!DJ35</f>
        <v>0</v>
      </c>
      <c r="BB74" s="9">
        <f>'Salary &amp; FB Exp'!J28</f>
        <v>0</v>
      </c>
    </row>
    <row r="75" spans="1:54" ht="12" customHeight="1" x14ac:dyDescent="0.2">
      <c r="C75" s="6" t="s">
        <v>217</v>
      </c>
      <c r="D75" s="105" t="e">
        <f>(D71/$BB$71)*$BB$75</f>
        <v>#DIV/0!</v>
      </c>
      <c r="E75" s="105" t="e">
        <f t="shared" ref="E75:BA75" si="15">(E71/$BB$71)*$BB$75</f>
        <v>#DIV/0!</v>
      </c>
      <c r="F75" s="105" t="e">
        <f t="shared" si="15"/>
        <v>#DIV/0!</v>
      </c>
      <c r="G75" s="105" t="e">
        <f t="shared" si="15"/>
        <v>#DIV/0!</v>
      </c>
      <c r="H75" s="105" t="e">
        <f t="shared" si="15"/>
        <v>#DIV/0!</v>
      </c>
      <c r="I75" s="105" t="e">
        <f t="shared" si="15"/>
        <v>#DIV/0!</v>
      </c>
      <c r="J75" s="105" t="e">
        <f t="shared" si="15"/>
        <v>#DIV/0!</v>
      </c>
      <c r="K75" s="105" t="e">
        <f t="shared" si="15"/>
        <v>#DIV/0!</v>
      </c>
      <c r="L75" s="105" t="e">
        <f t="shared" si="15"/>
        <v>#DIV/0!</v>
      </c>
      <c r="M75" s="105" t="e">
        <f t="shared" si="15"/>
        <v>#DIV/0!</v>
      </c>
      <c r="N75" s="105" t="e">
        <f t="shared" si="15"/>
        <v>#DIV/0!</v>
      </c>
      <c r="O75" s="105" t="e">
        <f t="shared" si="15"/>
        <v>#DIV/0!</v>
      </c>
      <c r="P75" s="105" t="e">
        <f t="shared" si="15"/>
        <v>#DIV/0!</v>
      </c>
      <c r="Q75" s="105" t="e">
        <f t="shared" si="15"/>
        <v>#DIV/0!</v>
      </c>
      <c r="R75" s="105" t="e">
        <f t="shared" si="15"/>
        <v>#DIV/0!</v>
      </c>
      <c r="S75" s="105" t="e">
        <f t="shared" si="15"/>
        <v>#DIV/0!</v>
      </c>
      <c r="T75" s="105" t="e">
        <f t="shared" si="15"/>
        <v>#DIV/0!</v>
      </c>
      <c r="U75" s="105" t="e">
        <f t="shared" si="15"/>
        <v>#DIV/0!</v>
      </c>
      <c r="V75" s="105" t="e">
        <f t="shared" si="15"/>
        <v>#DIV/0!</v>
      </c>
      <c r="W75" s="105" t="e">
        <f t="shared" si="15"/>
        <v>#DIV/0!</v>
      </c>
      <c r="X75" s="105" t="e">
        <f t="shared" si="15"/>
        <v>#DIV/0!</v>
      </c>
      <c r="Y75" s="105" t="e">
        <f t="shared" si="15"/>
        <v>#DIV/0!</v>
      </c>
      <c r="Z75" s="105" t="e">
        <f t="shared" si="15"/>
        <v>#DIV/0!</v>
      </c>
      <c r="AA75" s="105" t="e">
        <f t="shared" si="15"/>
        <v>#DIV/0!</v>
      </c>
      <c r="AB75" s="105" t="e">
        <f t="shared" si="15"/>
        <v>#DIV/0!</v>
      </c>
      <c r="AC75" s="105" t="e">
        <f t="shared" si="15"/>
        <v>#DIV/0!</v>
      </c>
      <c r="AD75" s="105" t="e">
        <f t="shared" si="15"/>
        <v>#DIV/0!</v>
      </c>
      <c r="AE75" s="105" t="e">
        <f t="shared" si="15"/>
        <v>#DIV/0!</v>
      </c>
      <c r="AF75" s="105" t="e">
        <f t="shared" si="15"/>
        <v>#DIV/0!</v>
      </c>
      <c r="AG75" s="105" t="e">
        <f t="shared" si="15"/>
        <v>#DIV/0!</v>
      </c>
      <c r="AH75" s="105" t="e">
        <f t="shared" si="15"/>
        <v>#DIV/0!</v>
      </c>
      <c r="AI75" s="105" t="e">
        <f t="shared" si="15"/>
        <v>#DIV/0!</v>
      </c>
      <c r="AJ75" s="105" t="e">
        <f t="shared" si="15"/>
        <v>#DIV/0!</v>
      </c>
      <c r="AK75" s="105" t="e">
        <f t="shared" si="15"/>
        <v>#DIV/0!</v>
      </c>
      <c r="AL75" s="105" t="e">
        <f t="shared" si="15"/>
        <v>#DIV/0!</v>
      </c>
      <c r="AM75" s="105" t="e">
        <f t="shared" si="15"/>
        <v>#DIV/0!</v>
      </c>
      <c r="AN75" s="105" t="e">
        <f t="shared" si="15"/>
        <v>#DIV/0!</v>
      </c>
      <c r="AO75" s="105" t="e">
        <f t="shared" si="15"/>
        <v>#DIV/0!</v>
      </c>
      <c r="AP75" s="105" t="e">
        <f t="shared" si="15"/>
        <v>#DIV/0!</v>
      </c>
      <c r="AQ75" s="105" t="e">
        <f t="shared" si="15"/>
        <v>#DIV/0!</v>
      </c>
      <c r="AR75" s="105" t="e">
        <f t="shared" si="15"/>
        <v>#DIV/0!</v>
      </c>
      <c r="AS75" s="105" t="e">
        <f t="shared" si="15"/>
        <v>#DIV/0!</v>
      </c>
      <c r="AT75" s="105" t="e">
        <f t="shared" si="15"/>
        <v>#DIV/0!</v>
      </c>
      <c r="AU75" s="105" t="e">
        <f t="shared" si="15"/>
        <v>#DIV/0!</v>
      </c>
      <c r="AV75" s="105" t="e">
        <f t="shared" si="15"/>
        <v>#DIV/0!</v>
      </c>
      <c r="AW75" s="105" t="e">
        <f t="shared" si="15"/>
        <v>#DIV/0!</v>
      </c>
      <c r="AX75" s="105" t="e">
        <f t="shared" si="15"/>
        <v>#DIV/0!</v>
      </c>
      <c r="AY75" s="105" t="e">
        <f t="shared" si="15"/>
        <v>#DIV/0!</v>
      </c>
      <c r="AZ75" s="105" t="e">
        <f t="shared" si="15"/>
        <v>#DIV/0!</v>
      </c>
      <c r="BA75" s="105" t="e">
        <f t="shared" si="15"/>
        <v>#DIV/0!</v>
      </c>
      <c r="BB75" s="9">
        <f>' Non-Labor Exp'!C76</f>
        <v>0</v>
      </c>
    </row>
    <row r="76" spans="1:54" ht="12" customHeight="1" x14ac:dyDescent="0.2">
      <c r="D76" s="18"/>
      <c r="E76" s="18"/>
      <c r="F76" s="18"/>
      <c r="G76" s="18"/>
    </row>
    <row r="77" spans="1:54" ht="12" customHeight="1" x14ac:dyDescent="0.2">
      <c r="B77" s="41" t="s">
        <v>80</v>
      </c>
      <c r="D77" s="198" t="e">
        <f>SUM(D71:D75)</f>
        <v>#DIV/0!</v>
      </c>
      <c r="E77" s="198" t="e">
        <f t="shared" ref="E77:BA77" si="16">SUM(E71:E75)</f>
        <v>#DIV/0!</v>
      </c>
      <c r="F77" s="198" t="e">
        <f t="shared" si="16"/>
        <v>#DIV/0!</v>
      </c>
      <c r="G77" s="198" t="e">
        <f t="shared" si="16"/>
        <v>#DIV/0!</v>
      </c>
      <c r="H77" s="198" t="e">
        <f t="shared" si="16"/>
        <v>#DIV/0!</v>
      </c>
      <c r="I77" s="198" t="e">
        <f t="shared" si="16"/>
        <v>#DIV/0!</v>
      </c>
      <c r="J77" s="198" t="e">
        <f t="shared" si="16"/>
        <v>#DIV/0!</v>
      </c>
      <c r="K77" s="198" t="e">
        <f t="shared" si="16"/>
        <v>#DIV/0!</v>
      </c>
      <c r="L77" s="198" t="e">
        <f t="shared" si="16"/>
        <v>#DIV/0!</v>
      </c>
      <c r="M77" s="198" t="e">
        <f t="shared" si="16"/>
        <v>#DIV/0!</v>
      </c>
      <c r="N77" s="198" t="e">
        <f t="shared" si="16"/>
        <v>#DIV/0!</v>
      </c>
      <c r="O77" s="198" t="e">
        <f t="shared" si="16"/>
        <v>#DIV/0!</v>
      </c>
      <c r="P77" s="198" t="e">
        <f t="shared" si="16"/>
        <v>#DIV/0!</v>
      </c>
      <c r="Q77" s="198" t="e">
        <f t="shared" si="16"/>
        <v>#DIV/0!</v>
      </c>
      <c r="R77" s="198" t="e">
        <f t="shared" si="16"/>
        <v>#DIV/0!</v>
      </c>
      <c r="S77" s="198" t="e">
        <f t="shared" si="16"/>
        <v>#DIV/0!</v>
      </c>
      <c r="T77" s="198" t="e">
        <f t="shared" si="16"/>
        <v>#DIV/0!</v>
      </c>
      <c r="U77" s="198" t="e">
        <f t="shared" si="16"/>
        <v>#DIV/0!</v>
      </c>
      <c r="V77" s="198" t="e">
        <f t="shared" si="16"/>
        <v>#DIV/0!</v>
      </c>
      <c r="W77" s="198" t="e">
        <f t="shared" si="16"/>
        <v>#DIV/0!</v>
      </c>
      <c r="X77" s="198" t="e">
        <f t="shared" si="16"/>
        <v>#DIV/0!</v>
      </c>
      <c r="Y77" s="198" t="e">
        <f t="shared" si="16"/>
        <v>#DIV/0!</v>
      </c>
      <c r="Z77" s="198" t="e">
        <f t="shared" si="16"/>
        <v>#DIV/0!</v>
      </c>
      <c r="AA77" s="198" t="e">
        <f t="shared" si="16"/>
        <v>#DIV/0!</v>
      </c>
      <c r="AB77" s="198" t="e">
        <f t="shared" si="16"/>
        <v>#DIV/0!</v>
      </c>
      <c r="AC77" s="198" t="e">
        <f t="shared" si="16"/>
        <v>#DIV/0!</v>
      </c>
      <c r="AD77" s="198" t="e">
        <f t="shared" si="16"/>
        <v>#DIV/0!</v>
      </c>
      <c r="AE77" s="198" t="e">
        <f t="shared" si="16"/>
        <v>#DIV/0!</v>
      </c>
      <c r="AF77" s="198" t="e">
        <f t="shared" si="16"/>
        <v>#DIV/0!</v>
      </c>
      <c r="AG77" s="198" t="e">
        <f t="shared" si="16"/>
        <v>#DIV/0!</v>
      </c>
      <c r="AH77" s="198" t="e">
        <f t="shared" si="16"/>
        <v>#DIV/0!</v>
      </c>
      <c r="AI77" s="198" t="e">
        <f t="shared" si="16"/>
        <v>#DIV/0!</v>
      </c>
      <c r="AJ77" s="198" t="e">
        <f t="shared" si="16"/>
        <v>#DIV/0!</v>
      </c>
      <c r="AK77" s="198" t="e">
        <f t="shared" si="16"/>
        <v>#DIV/0!</v>
      </c>
      <c r="AL77" s="198" t="e">
        <f t="shared" si="16"/>
        <v>#DIV/0!</v>
      </c>
      <c r="AM77" s="198" t="e">
        <f t="shared" si="16"/>
        <v>#DIV/0!</v>
      </c>
      <c r="AN77" s="198" t="e">
        <f t="shared" si="16"/>
        <v>#DIV/0!</v>
      </c>
      <c r="AO77" s="198" t="e">
        <f t="shared" si="16"/>
        <v>#DIV/0!</v>
      </c>
      <c r="AP77" s="198" t="e">
        <f t="shared" si="16"/>
        <v>#DIV/0!</v>
      </c>
      <c r="AQ77" s="198" t="e">
        <f t="shared" si="16"/>
        <v>#DIV/0!</v>
      </c>
      <c r="AR77" s="198" t="e">
        <f t="shared" si="16"/>
        <v>#DIV/0!</v>
      </c>
      <c r="AS77" s="198" t="e">
        <f t="shared" si="16"/>
        <v>#DIV/0!</v>
      </c>
      <c r="AT77" s="198" t="e">
        <f t="shared" si="16"/>
        <v>#DIV/0!</v>
      </c>
      <c r="AU77" s="198" t="e">
        <f t="shared" si="16"/>
        <v>#DIV/0!</v>
      </c>
      <c r="AV77" s="198" t="e">
        <f t="shared" si="16"/>
        <v>#DIV/0!</v>
      </c>
      <c r="AW77" s="198" t="e">
        <f t="shared" si="16"/>
        <v>#DIV/0!</v>
      </c>
      <c r="AX77" s="198" t="e">
        <f t="shared" si="16"/>
        <v>#DIV/0!</v>
      </c>
      <c r="AY77" s="198" t="e">
        <f t="shared" si="16"/>
        <v>#DIV/0!</v>
      </c>
      <c r="AZ77" s="198" t="e">
        <f t="shared" si="16"/>
        <v>#DIV/0!</v>
      </c>
      <c r="BA77" s="198" t="e">
        <f t="shared" si="16"/>
        <v>#DIV/0!</v>
      </c>
      <c r="BB77" s="198">
        <f>SUM(BB71:BB75)</f>
        <v>0</v>
      </c>
    </row>
    <row r="78" spans="1:54" ht="12" customHeight="1" x14ac:dyDescent="0.2">
      <c r="D78" s="20"/>
      <c r="E78" s="20"/>
      <c r="F78" s="20"/>
      <c r="G78" s="20"/>
      <c r="BB78" s="20"/>
    </row>
    <row r="79" spans="1:54" ht="12" customHeight="1" x14ac:dyDescent="0.2">
      <c r="B79" s="41" t="s">
        <v>21</v>
      </c>
      <c r="D79" s="3"/>
      <c r="E79" s="3"/>
      <c r="F79" s="3"/>
    </row>
    <row r="80" spans="1:54" ht="12" customHeight="1" x14ac:dyDescent="0.2">
      <c r="C80" s="41" t="s">
        <v>305</v>
      </c>
      <c r="D80" s="200">
        <f t="shared" ref="D80:AI80" si="17">D48*D60</f>
        <v>0</v>
      </c>
      <c r="E80" s="200">
        <f t="shared" si="17"/>
        <v>0</v>
      </c>
      <c r="F80" s="200">
        <f t="shared" si="17"/>
        <v>0</v>
      </c>
      <c r="G80" s="200">
        <f t="shared" si="17"/>
        <v>0</v>
      </c>
      <c r="H80" s="200">
        <f t="shared" si="17"/>
        <v>0</v>
      </c>
      <c r="I80" s="200">
        <f t="shared" si="17"/>
        <v>0</v>
      </c>
      <c r="J80" s="200">
        <f t="shared" si="17"/>
        <v>0</v>
      </c>
      <c r="K80" s="200">
        <f t="shared" si="17"/>
        <v>0</v>
      </c>
      <c r="L80" s="200">
        <f t="shared" si="17"/>
        <v>0</v>
      </c>
      <c r="M80" s="200">
        <f t="shared" si="17"/>
        <v>0</v>
      </c>
      <c r="N80" s="200">
        <f t="shared" si="17"/>
        <v>0</v>
      </c>
      <c r="O80" s="200">
        <f t="shared" si="17"/>
        <v>0</v>
      </c>
      <c r="P80" s="200">
        <f t="shared" si="17"/>
        <v>0</v>
      </c>
      <c r="Q80" s="200">
        <f t="shared" si="17"/>
        <v>0</v>
      </c>
      <c r="R80" s="200">
        <f t="shared" si="17"/>
        <v>0</v>
      </c>
      <c r="S80" s="200">
        <f t="shared" si="17"/>
        <v>0</v>
      </c>
      <c r="T80" s="200">
        <f t="shared" si="17"/>
        <v>0</v>
      </c>
      <c r="U80" s="200">
        <f t="shared" si="17"/>
        <v>0</v>
      </c>
      <c r="V80" s="200">
        <f t="shared" si="17"/>
        <v>0</v>
      </c>
      <c r="W80" s="200">
        <f t="shared" si="17"/>
        <v>0</v>
      </c>
      <c r="X80" s="200">
        <f t="shared" si="17"/>
        <v>0</v>
      </c>
      <c r="Y80" s="200">
        <f t="shared" si="17"/>
        <v>0</v>
      </c>
      <c r="Z80" s="200">
        <f t="shared" si="17"/>
        <v>0</v>
      </c>
      <c r="AA80" s="200">
        <f t="shared" si="17"/>
        <v>0</v>
      </c>
      <c r="AB80" s="200">
        <f t="shared" si="17"/>
        <v>0</v>
      </c>
      <c r="AC80" s="200">
        <f t="shared" si="17"/>
        <v>0</v>
      </c>
      <c r="AD80" s="200">
        <f t="shared" si="17"/>
        <v>0</v>
      </c>
      <c r="AE80" s="200">
        <f t="shared" si="17"/>
        <v>0</v>
      </c>
      <c r="AF80" s="200">
        <f t="shared" si="17"/>
        <v>0</v>
      </c>
      <c r="AG80" s="200">
        <f t="shared" si="17"/>
        <v>0</v>
      </c>
      <c r="AH80" s="200">
        <f t="shared" si="17"/>
        <v>0</v>
      </c>
      <c r="AI80" s="200">
        <f t="shared" si="17"/>
        <v>0</v>
      </c>
      <c r="AJ80" s="200">
        <f t="shared" ref="AJ80:BA80" si="18">AJ48*AJ60</f>
        <v>0</v>
      </c>
      <c r="AK80" s="200">
        <f t="shared" si="18"/>
        <v>0</v>
      </c>
      <c r="AL80" s="200">
        <f t="shared" si="18"/>
        <v>0</v>
      </c>
      <c r="AM80" s="200">
        <f t="shared" si="18"/>
        <v>0</v>
      </c>
      <c r="AN80" s="200">
        <f t="shared" si="18"/>
        <v>0</v>
      </c>
      <c r="AO80" s="200">
        <f t="shared" si="18"/>
        <v>0</v>
      </c>
      <c r="AP80" s="200">
        <f t="shared" si="18"/>
        <v>0</v>
      </c>
      <c r="AQ80" s="200">
        <f t="shared" si="18"/>
        <v>0</v>
      </c>
      <c r="AR80" s="200">
        <f t="shared" si="18"/>
        <v>0</v>
      </c>
      <c r="AS80" s="200">
        <f t="shared" si="18"/>
        <v>0</v>
      </c>
      <c r="AT80" s="200">
        <f t="shared" si="18"/>
        <v>0</v>
      </c>
      <c r="AU80" s="200">
        <f t="shared" si="18"/>
        <v>0</v>
      </c>
      <c r="AV80" s="200">
        <f t="shared" si="18"/>
        <v>0</v>
      </c>
      <c r="AW80" s="200">
        <f t="shared" si="18"/>
        <v>0</v>
      </c>
      <c r="AX80" s="200">
        <f t="shared" si="18"/>
        <v>0</v>
      </c>
      <c r="AY80" s="200">
        <f t="shared" si="18"/>
        <v>0</v>
      </c>
      <c r="AZ80" s="200">
        <f t="shared" si="18"/>
        <v>0</v>
      </c>
      <c r="BA80" s="200">
        <f t="shared" si="18"/>
        <v>0</v>
      </c>
      <c r="BB80" s="105">
        <f>SUM(D80:BA80)</f>
        <v>0</v>
      </c>
    </row>
    <row r="81" spans="2:54" ht="12" customHeight="1" x14ac:dyDescent="0.2">
      <c r="C81" s="41" t="s">
        <v>33</v>
      </c>
      <c r="D81" s="200">
        <f t="shared" ref="D81:AI81" si="19">D49*D61</f>
        <v>0</v>
      </c>
      <c r="E81" s="200">
        <f t="shared" si="19"/>
        <v>0</v>
      </c>
      <c r="F81" s="200">
        <f t="shared" si="19"/>
        <v>0</v>
      </c>
      <c r="G81" s="200">
        <f t="shared" si="19"/>
        <v>0</v>
      </c>
      <c r="H81" s="200">
        <f t="shared" si="19"/>
        <v>0</v>
      </c>
      <c r="I81" s="200">
        <f t="shared" si="19"/>
        <v>0</v>
      </c>
      <c r="J81" s="200">
        <f t="shared" si="19"/>
        <v>0</v>
      </c>
      <c r="K81" s="200">
        <f t="shared" si="19"/>
        <v>0</v>
      </c>
      <c r="L81" s="200">
        <f t="shared" si="19"/>
        <v>0</v>
      </c>
      <c r="M81" s="200">
        <f t="shared" si="19"/>
        <v>0</v>
      </c>
      <c r="N81" s="200">
        <f t="shared" si="19"/>
        <v>0</v>
      </c>
      <c r="O81" s="200">
        <f t="shared" si="19"/>
        <v>0</v>
      </c>
      <c r="P81" s="200">
        <f t="shared" si="19"/>
        <v>0</v>
      </c>
      <c r="Q81" s="200">
        <f t="shared" si="19"/>
        <v>0</v>
      </c>
      <c r="R81" s="200">
        <f t="shared" si="19"/>
        <v>0</v>
      </c>
      <c r="S81" s="200">
        <f t="shared" si="19"/>
        <v>0</v>
      </c>
      <c r="T81" s="200">
        <f t="shared" si="19"/>
        <v>0</v>
      </c>
      <c r="U81" s="200">
        <f t="shared" si="19"/>
        <v>0</v>
      </c>
      <c r="V81" s="200">
        <f t="shared" si="19"/>
        <v>0</v>
      </c>
      <c r="W81" s="200">
        <f t="shared" si="19"/>
        <v>0</v>
      </c>
      <c r="X81" s="200">
        <f t="shared" si="19"/>
        <v>0</v>
      </c>
      <c r="Y81" s="200">
        <f t="shared" si="19"/>
        <v>0</v>
      </c>
      <c r="Z81" s="200">
        <f t="shared" si="19"/>
        <v>0</v>
      </c>
      <c r="AA81" s="200">
        <f t="shared" si="19"/>
        <v>0</v>
      </c>
      <c r="AB81" s="200">
        <f t="shared" si="19"/>
        <v>0</v>
      </c>
      <c r="AC81" s="200">
        <f t="shared" si="19"/>
        <v>0</v>
      </c>
      <c r="AD81" s="200">
        <f t="shared" si="19"/>
        <v>0</v>
      </c>
      <c r="AE81" s="200">
        <f t="shared" si="19"/>
        <v>0</v>
      </c>
      <c r="AF81" s="200">
        <f t="shared" si="19"/>
        <v>0</v>
      </c>
      <c r="AG81" s="200">
        <f t="shared" si="19"/>
        <v>0</v>
      </c>
      <c r="AH81" s="200">
        <f t="shared" si="19"/>
        <v>0</v>
      </c>
      <c r="AI81" s="200">
        <f t="shared" si="19"/>
        <v>0</v>
      </c>
      <c r="AJ81" s="200">
        <f t="shared" ref="AJ81:BA81" si="20">AJ49*AJ61</f>
        <v>0</v>
      </c>
      <c r="AK81" s="200">
        <f t="shared" si="20"/>
        <v>0</v>
      </c>
      <c r="AL81" s="200">
        <f t="shared" si="20"/>
        <v>0</v>
      </c>
      <c r="AM81" s="200">
        <f t="shared" si="20"/>
        <v>0</v>
      </c>
      <c r="AN81" s="200">
        <f t="shared" si="20"/>
        <v>0</v>
      </c>
      <c r="AO81" s="200">
        <f t="shared" si="20"/>
        <v>0</v>
      </c>
      <c r="AP81" s="200">
        <f t="shared" si="20"/>
        <v>0</v>
      </c>
      <c r="AQ81" s="200">
        <f t="shared" si="20"/>
        <v>0</v>
      </c>
      <c r="AR81" s="200">
        <f t="shared" si="20"/>
        <v>0</v>
      </c>
      <c r="AS81" s="200">
        <f t="shared" si="20"/>
        <v>0</v>
      </c>
      <c r="AT81" s="200">
        <f t="shared" si="20"/>
        <v>0</v>
      </c>
      <c r="AU81" s="200">
        <f t="shared" si="20"/>
        <v>0</v>
      </c>
      <c r="AV81" s="200">
        <f t="shared" si="20"/>
        <v>0</v>
      </c>
      <c r="AW81" s="200">
        <f t="shared" si="20"/>
        <v>0</v>
      </c>
      <c r="AX81" s="200">
        <f t="shared" si="20"/>
        <v>0</v>
      </c>
      <c r="AY81" s="200">
        <f t="shared" si="20"/>
        <v>0</v>
      </c>
      <c r="AZ81" s="200">
        <f t="shared" si="20"/>
        <v>0</v>
      </c>
      <c r="BA81" s="200">
        <f t="shared" si="20"/>
        <v>0</v>
      </c>
      <c r="BB81" s="105">
        <f>SUM(D81:BA81)</f>
        <v>0</v>
      </c>
    </row>
    <row r="82" spans="2:54" ht="12" customHeight="1" x14ac:dyDescent="0.2">
      <c r="C82" s="41" t="s">
        <v>34</v>
      </c>
      <c r="D82" s="201">
        <f t="shared" ref="D82:AI82" si="21">D50*D62</f>
        <v>0</v>
      </c>
      <c r="E82" s="201">
        <f t="shared" si="21"/>
        <v>0</v>
      </c>
      <c r="F82" s="201">
        <f t="shared" si="21"/>
        <v>0</v>
      </c>
      <c r="G82" s="201">
        <f t="shared" si="21"/>
        <v>0</v>
      </c>
      <c r="H82" s="201">
        <f t="shared" si="21"/>
        <v>0</v>
      </c>
      <c r="I82" s="201">
        <f t="shared" si="21"/>
        <v>0</v>
      </c>
      <c r="J82" s="201">
        <f t="shared" si="21"/>
        <v>0</v>
      </c>
      <c r="K82" s="201">
        <f t="shared" si="21"/>
        <v>0</v>
      </c>
      <c r="L82" s="201">
        <f t="shared" si="21"/>
        <v>0</v>
      </c>
      <c r="M82" s="201">
        <f t="shared" si="21"/>
        <v>0</v>
      </c>
      <c r="N82" s="201">
        <f t="shared" si="21"/>
        <v>0</v>
      </c>
      <c r="O82" s="201">
        <f t="shared" si="21"/>
        <v>0</v>
      </c>
      <c r="P82" s="201">
        <f t="shared" si="21"/>
        <v>0</v>
      </c>
      <c r="Q82" s="201">
        <f t="shared" si="21"/>
        <v>0</v>
      </c>
      <c r="R82" s="201">
        <f t="shared" si="21"/>
        <v>0</v>
      </c>
      <c r="S82" s="201">
        <f t="shared" si="21"/>
        <v>0</v>
      </c>
      <c r="T82" s="201">
        <f t="shared" si="21"/>
        <v>0</v>
      </c>
      <c r="U82" s="201">
        <f t="shared" si="21"/>
        <v>0</v>
      </c>
      <c r="V82" s="201">
        <f t="shared" si="21"/>
        <v>0</v>
      </c>
      <c r="W82" s="201">
        <f t="shared" si="21"/>
        <v>0</v>
      </c>
      <c r="X82" s="201">
        <f t="shared" si="21"/>
        <v>0</v>
      </c>
      <c r="Y82" s="201">
        <f t="shared" si="21"/>
        <v>0</v>
      </c>
      <c r="Z82" s="201">
        <f t="shared" si="21"/>
        <v>0</v>
      </c>
      <c r="AA82" s="201">
        <f t="shared" si="21"/>
        <v>0</v>
      </c>
      <c r="AB82" s="201">
        <f t="shared" si="21"/>
        <v>0</v>
      </c>
      <c r="AC82" s="201">
        <f t="shared" si="21"/>
        <v>0</v>
      </c>
      <c r="AD82" s="201">
        <f t="shared" si="21"/>
        <v>0</v>
      </c>
      <c r="AE82" s="201">
        <f t="shared" si="21"/>
        <v>0</v>
      </c>
      <c r="AF82" s="201">
        <f t="shared" si="21"/>
        <v>0</v>
      </c>
      <c r="AG82" s="201">
        <f t="shared" si="21"/>
        <v>0</v>
      </c>
      <c r="AH82" s="201">
        <f t="shared" si="21"/>
        <v>0</v>
      </c>
      <c r="AI82" s="201">
        <f t="shared" si="21"/>
        <v>0</v>
      </c>
      <c r="AJ82" s="201">
        <f t="shared" ref="AJ82:BA82" si="22">AJ50*AJ62</f>
        <v>0</v>
      </c>
      <c r="AK82" s="201">
        <f t="shared" si="22"/>
        <v>0</v>
      </c>
      <c r="AL82" s="201">
        <f t="shared" si="22"/>
        <v>0</v>
      </c>
      <c r="AM82" s="201">
        <f t="shared" si="22"/>
        <v>0</v>
      </c>
      <c r="AN82" s="201">
        <f t="shared" si="22"/>
        <v>0</v>
      </c>
      <c r="AO82" s="201">
        <f t="shared" si="22"/>
        <v>0</v>
      </c>
      <c r="AP82" s="201">
        <f t="shared" si="22"/>
        <v>0</v>
      </c>
      <c r="AQ82" s="201">
        <f t="shared" si="22"/>
        <v>0</v>
      </c>
      <c r="AR82" s="201">
        <f t="shared" si="22"/>
        <v>0</v>
      </c>
      <c r="AS82" s="201">
        <f t="shared" si="22"/>
        <v>0</v>
      </c>
      <c r="AT82" s="201">
        <f t="shared" si="22"/>
        <v>0</v>
      </c>
      <c r="AU82" s="201">
        <f t="shared" si="22"/>
        <v>0</v>
      </c>
      <c r="AV82" s="201">
        <f t="shared" si="22"/>
        <v>0</v>
      </c>
      <c r="AW82" s="201">
        <f t="shared" si="22"/>
        <v>0</v>
      </c>
      <c r="AX82" s="201">
        <f t="shared" si="22"/>
        <v>0</v>
      </c>
      <c r="AY82" s="201">
        <f t="shared" si="22"/>
        <v>0</v>
      </c>
      <c r="AZ82" s="201">
        <f t="shared" si="22"/>
        <v>0</v>
      </c>
      <c r="BA82" s="201">
        <f t="shared" si="22"/>
        <v>0</v>
      </c>
      <c r="BB82" s="199">
        <f>SUM(D82:BA82)</f>
        <v>0</v>
      </c>
    </row>
    <row r="83" spans="2:54" ht="12" customHeight="1" x14ac:dyDescent="0.2">
      <c r="D83" s="20"/>
      <c r="E83" s="20"/>
      <c r="F83" s="20"/>
      <c r="G83" s="20"/>
      <c r="BB83" s="20"/>
    </row>
    <row r="84" spans="2:54" ht="12" customHeight="1" x14ac:dyDescent="0.2">
      <c r="C84" s="41" t="s">
        <v>81</v>
      </c>
      <c r="D84" s="202">
        <f>SUM(D80:D82)</f>
        <v>0</v>
      </c>
      <c r="E84" s="202">
        <f t="shared" ref="E84:BA84" si="23">SUM(E80:E82)</f>
        <v>0</v>
      </c>
      <c r="F84" s="202">
        <f t="shared" si="23"/>
        <v>0</v>
      </c>
      <c r="G84" s="202">
        <f t="shared" si="23"/>
        <v>0</v>
      </c>
      <c r="H84" s="202">
        <f t="shared" si="23"/>
        <v>0</v>
      </c>
      <c r="I84" s="202">
        <f>SUM(I80:I82)</f>
        <v>0</v>
      </c>
      <c r="J84" s="202">
        <f t="shared" si="23"/>
        <v>0</v>
      </c>
      <c r="K84" s="202">
        <f t="shared" si="23"/>
        <v>0</v>
      </c>
      <c r="L84" s="202">
        <f t="shared" si="23"/>
        <v>0</v>
      </c>
      <c r="M84" s="202">
        <f t="shared" si="23"/>
        <v>0</v>
      </c>
      <c r="N84" s="202">
        <f t="shared" si="23"/>
        <v>0</v>
      </c>
      <c r="O84" s="202">
        <f t="shared" si="23"/>
        <v>0</v>
      </c>
      <c r="P84" s="202">
        <f t="shared" si="23"/>
        <v>0</v>
      </c>
      <c r="Q84" s="202">
        <f t="shared" si="23"/>
        <v>0</v>
      </c>
      <c r="R84" s="202">
        <f t="shared" si="23"/>
        <v>0</v>
      </c>
      <c r="S84" s="202">
        <f t="shared" si="23"/>
        <v>0</v>
      </c>
      <c r="T84" s="202">
        <f t="shared" si="23"/>
        <v>0</v>
      </c>
      <c r="U84" s="202">
        <f t="shared" si="23"/>
        <v>0</v>
      </c>
      <c r="V84" s="202">
        <f t="shared" si="23"/>
        <v>0</v>
      </c>
      <c r="W84" s="202">
        <f t="shared" si="23"/>
        <v>0</v>
      </c>
      <c r="X84" s="202">
        <f t="shared" si="23"/>
        <v>0</v>
      </c>
      <c r="Y84" s="202">
        <f t="shared" si="23"/>
        <v>0</v>
      </c>
      <c r="Z84" s="202">
        <f t="shared" si="23"/>
        <v>0</v>
      </c>
      <c r="AA84" s="202">
        <f t="shared" si="23"/>
        <v>0</v>
      </c>
      <c r="AB84" s="202">
        <f t="shared" si="23"/>
        <v>0</v>
      </c>
      <c r="AC84" s="202">
        <f t="shared" si="23"/>
        <v>0</v>
      </c>
      <c r="AD84" s="202">
        <f t="shared" si="23"/>
        <v>0</v>
      </c>
      <c r="AE84" s="202">
        <f t="shared" si="23"/>
        <v>0</v>
      </c>
      <c r="AF84" s="202">
        <f t="shared" si="23"/>
        <v>0</v>
      </c>
      <c r="AG84" s="202">
        <f t="shared" si="23"/>
        <v>0</v>
      </c>
      <c r="AH84" s="202">
        <f t="shared" si="23"/>
        <v>0</v>
      </c>
      <c r="AI84" s="202">
        <f t="shared" si="23"/>
        <v>0</v>
      </c>
      <c r="AJ84" s="202">
        <f t="shared" si="23"/>
        <v>0</v>
      </c>
      <c r="AK84" s="202">
        <f t="shared" si="23"/>
        <v>0</v>
      </c>
      <c r="AL84" s="202">
        <f t="shared" si="23"/>
        <v>0</v>
      </c>
      <c r="AM84" s="202">
        <f t="shared" si="23"/>
        <v>0</v>
      </c>
      <c r="AN84" s="202">
        <f t="shared" si="23"/>
        <v>0</v>
      </c>
      <c r="AO84" s="202">
        <f t="shared" si="23"/>
        <v>0</v>
      </c>
      <c r="AP84" s="202">
        <f t="shared" si="23"/>
        <v>0</v>
      </c>
      <c r="AQ84" s="202">
        <f t="shared" si="23"/>
        <v>0</v>
      </c>
      <c r="AR84" s="202">
        <f t="shared" si="23"/>
        <v>0</v>
      </c>
      <c r="AS84" s="202">
        <f t="shared" si="23"/>
        <v>0</v>
      </c>
      <c r="AT84" s="202">
        <f t="shared" si="23"/>
        <v>0</v>
      </c>
      <c r="AU84" s="202">
        <f t="shared" si="23"/>
        <v>0</v>
      </c>
      <c r="AV84" s="202">
        <f t="shared" si="23"/>
        <v>0</v>
      </c>
      <c r="AW84" s="202">
        <f t="shared" si="23"/>
        <v>0</v>
      </c>
      <c r="AX84" s="202">
        <f t="shared" si="23"/>
        <v>0</v>
      </c>
      <c r="AY84" s="202">
        <f t="shared" si="23"/>
        <v>0</v>
      </c>
      <c r="AZ84" s="202">
        <f t="shared" si="23"/>
        <v>0</v>
      </c>
      <c r="BA84" s="202">
        <f t="shared" si="23"/>
        <v>0</v>
      </c>
      <c r="BB84" s="202">
        <f>SUM(D84:BA84)</f>
        <v>0</v>
      </c>
    </row>
    <row r="85" spans="2:54" ht="12" customHeight="1" x14ac:dyDescent="0.2">
      <c r="D85" s="20"/>
      <c r="E85" s="20"/>
      <c r="F85" s="20"/>
      <c r="G85" s="18"/>
      <c r="BB85" s="18"/>
    </row>
    <row r="86" spans="2:54" ht="12" customHeight="1" x14ac:dyDescent="0.2">
      <c r="B86" s="41" t="s">
        <v>211</v>
      </c>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68"/>
      <c r="AO86" s="368"/>
      <c r="AP86" s="368"/>
      <c r="AQ86" s="368"/>
      <c r="AR86" s="368"/>
      <c r="AS86" s="368"/>
      <c r="AT86" s="368"/>
      <c r="AU86" s="368"/>
      <c r="AV86" s="368"/>
      <c r="AW86" s="368"/>
      <c r="AX86" s="368"/>
      <c r="AY86" s="368"/>
      <c r="AZ86" s="368"/>
      <c r="BA86" s="368"/>
      <c r="BB86" s="9">
        <f>SUM(D86:BA86)</f>
        <v>0</v>
      </c>
    </row>
    <row r="87" spans="2:54" ht="12" customHeight="1" x14ac:dyDescent="0.2">
      <c r="D87" s="20"/>
      <c r="E87" s="20"/>
      <c r="F87" s="20"/>
      <c r="G87" s="20"/>
      <c r="BB87" s="19"/>
    </row>
    <row r="88" spans="2:54" ht="12" customHeight="1" thickBot="1" x14ac:dyDescent="0.25">
      <c r="B88" s="7" t="s">
        <v>252</v>
      </c>
      <c r="D88" s="21" t="e">
        <f t="shared" ref="D88:AI88" si="24">D84+D86-D77</f>
        <v>#DIV/0!</v>
      </c>
      <c r="E88" s="21" t="e">
        <f t="shared" si="24"/>
        <v>#DIV/0!</v>
      </c>
      <c r="F88" s="21" t="e">
        <f t="shared" si="24"/>
        <v>#DIV/0!</v>
      </c>
      <c r="G88" s="21" t="e">
        <f t="shared" si="24"/>
        <v>#DIV/0!</v>
      </c>
      <c r="H88" s="21" t="e">
        <f t="shared" si="24"/>
        <v>#DIV/0!</v>
      </c>
      <c r="I88" s="21" t="e">
        <f t="shared" si="24"/>
        <v>#DIV/0!</v>
      </c>
      <c r="J88" s="21" t="e">
        <f t="shared" si="24"/>
        <v>#DIV/0!</v>
      </c>
      <c r="K88" s="21" t="e">
        <f t="shared" si="24"/>
        <v>#DIV/0!</v>
      </c>
      <c r="L88" s="21" t="e">
        <f t="shared" si="24"/>
        <v>#DIV/0!</v>
      </c>
      <c r="M88" s="21" t="e">
        <f t="shared" si="24"/>
        <v>#DIV/0!</v>
      </c>
      <c r="N88" s="21" t="e">
        <f t="shared" si="24"/>
        <v>#DIV/0!</v>
      </c>
      <c r="O88" s="21" t="e">
        <f t="shared" si="24"/>
        <v>#DIV/0!</v>
      </c>
      <c r="P88" s="21" t="e">
        <f t="shared" si="24"/>
        <v>#DIV/0!</v>
      </c>
      <c r="Q88" s="21" t="e">
        <f t="shared" si="24"/>
        <v>#DIV/0!</v>
      </c>
      <c r="R88" s="21" t="e">
        <f t="shared" si="24"/>
        <v>#DIV/0!</v>
      </c>
      <c r="S88" s="21" t="e">
        <f t="shared" si="24"/>
        <v>#DIV/0!</v>
      </c>
      <c r="T88" s="21" t="e">
        <f t="shared" si="24"/>
        <v>#DIV/0!</v>
      </c>
      <c r="U88" s="21" t="e">
        <f t="shared" si="24"/>
        <v>#DIV/0!</v>
      </c>
      <c r="V88" s="21" t="e">
        <f t="shared" si="24"/>
        <v>#DIV/0!</v>
      </c>
      <c r="W88" s="21" t="e">
        <f t="shared" si="24"/>
        <v>#DIV/0!</v>
      </c>
      <c r="X88" s="21" t="e">
        <f t="shared" si="24"/>
        <v>#DIV/0!</v>
      </c>
      <c r="Y88" s="21" t="e">
        <f t="shared" si="24"/>
        <v>#DIV/0!</v>
      </c>
      <c r="Z88" s="21" t="e">
        <f t="shared" si="24"/>
        <v>#DIV/0!</v>
      </c>
      <c r="AA88" s="21" t="e">
        <f t="shared" si="24"/>
        <v>#DIV/0!</v>
      </c>
      <c r="AB88" s="21" t="e">
        <f t="shared" si="24"/>
        <v>#DIV/0!</v>
      </c>
      <c r="AC88" s="21" t="e">
        <f t="shared" si="24"/>
        <v>#DIV/0!</v>
      </c>
      <c r="AD88" s="21" t="e">
        <f t="shared" si="24"/>
        <v>#DIV/0!</v>
      </c>
      <c r="AE88" s="21" t="e">
        <f t="shared" si="24"/>
        <v>#DIV/0!</v>
      </c>
      <c r="AF88" s="21" t="e">
        <f t="shared" si="24"/>
        <v>#DIV/0!</v>
      </c>
      <c r="AG88" s="21" t="e">
        <f t="shared" si="24"/>
        <v>#DIV/0!</v>
      </c>
      <c r="AH88" s="21" t="e">
        <f t="shared" si="24"/>
        <v>#DIV/0!</v>
      </c>
      <c r="AI88" s="21" t="e">
        <f t="shared" si="24"/>
        <v>#DIV/0!</v>
      </c>
      <c r="AJ88" s="21" t="e">
        <f t="shared" ref="AJ88:BA88" si="25">AJ84+AJ86-AJ77</f>
        <v>#DIV/0!</v>
      </c>
      <c r="AK88" s="21" t="e">
        <f t="shared" si="25"/>
        <v>#DIV/0!</v>
      </c>
      <c r="AL88" s="21" t="e">
        <f t="shared" si="25"/>
        <v>#DIV/0!</v>
      </c>
      <c r="AM88" s="21" t="e">
        <f t="shared" si="25"/>
        <v>#DIV/0!</v>
      </c>
      <c r="AN88" s="21" t="e">
        <f t="shared" si="25"/>
        <v>#DIV/0!</v>
      </c>
      <c r="AO88" s="21" t="e">
        <f t="shared" si="25"/>
        <v>#DIV/0!</v>
      </c>
      <c r="AP88" s="21" t="e">
        <f t="shared" si="25"/>
        <v>#DIV/0!</v>
      </c>
      <c r="AQ88" s="21" t="e">
        <f t="shared" si="25"/>
        <v>#DIV/0!</v>
      </c>
      <c r="AR88" s="21" t="e">
        <f t="shared" si="25"/>
        <v>#DIV/0!</v>
      </c>
      <c r="AS88" s="21" t="e">
        <f t="shared" si="25"/>
        <v>#DIV/0!</v>
      </c>
      <c r="AT88" s="21" t="e">
        <f t="shared" si="25"/>
        <v>#DIV/0!</v>
      </c>
      <c r="AU88" s="21" t="e">
        <f t="shared" si="25"/>
        <v>#DIV/0!</v>
      </c>
      <c r="AV88" s="21" t="e">
        <f t="shared" si="25"/>
        <v>#DIV/0!</v>
      </c>
      <c r="AW88" s="21" t="e">
        <f t="shared" si="25"/>
        <v>#DIV/0!</v>
      </c>
      <c r="AX88" s="21" t="e">
        <f t="shared" si="25"/>
        <v>#DIV/0!</v>
      </c>
      <c r="AY88" s="21" t="e">
        <f t="shared" si="25"/>
        <v>#DIV/0!</v>
      </c>
      <c r="AZ88" s="21" t="e">
        <f t="shared" si="25"/>
        <v>#DIV/0!</v>
      </c>
      <c r="BA88" s="21" t="e">
        <f t="shared" si="25"/>
        <v>#DIV/0!</v>
      </c>
      <c r="BB88" s="21" t="e">
        <f>SUM(D88:BA88)</f>
        <v>#DIV/0!</v>
      </c>
    </row>
    <row r="89" spans="2:54" ht="12" thickTop="1" x14ac:dyDescent="0.2">
      <c r="D89" s="3"/>
      <c r="E89" s="3"/>
      <c r="F89" s="3"/>
    </row>
    <row r="90" spans="2:54" x14ac:dyDescent="0.2">
      <c r="E90" s="3"/>
      <c r="F90" s="3"/>
      <c r="G90" s="3"/>
      <c r="H90" s="9"/>
    </row>
    <row r="91" spans="2:54" x14ac:dyDescent="0.2">
      <c r="E91" s="3"/>
      <c r="F91" s="3"/>
      <c r="G91" s="3"/>
      <c r="H91" s="9"/>
    </row>
    <row r="92" spans="2:54" x14ac:dyDescent="0.2">
      <c r="E92" s="3"/>
      <c r="F92" s="3"/>
      <c r="G92" s="3"/>
    </row>
    <row r="93" spans="2:54" x14ac:dyDescent="0.2">
      <c r="E93" s="3"/>
      <c r="F93" s="3"/>
      <c r="G93" s="3"/>
    </row>
    <row r="94" spans="2:54" x14ac:dyDescent="0.2">
      <c r="E94" s="3"/>
      <c r="F94" s="3"/>
      <c r="G94" s="3"/>
    </row>
    <row r="95" spans="2:54" x14ac:dyDescent="0.2">
      <c r="E95" s="3"/>
      <c r="F95" s="3"/>
      <c r="G95" s="3"/>
    </row>
    <row r="96" spans="2:54" x14ac:dyDescent="0.2">
      <c r="E96" s="3"/>
      <c r="F96" s="3"/>
      <c r="G96" s="3"/>
    </row>
    <row r="97" spans="5:7" x14ac:dyDescent="0.2">
      <c r="E97" s="3"/>
      <c r="F97" s="3"/>
      <c r="G97" s="3"/>
    </row>
    <row r="98" spans="5:7" x14ac:dyDescent="0.2">
      <c r="E98" s="3"/>
      <c r="F98" s="3"/>
      <c r="G98" s="3"/>
    </row>
    <row r="99" spans="5:7" x14ac:dyDescent="0.2">
      <c r="E99" s="3"/>
      <c r="F99" s="3"/>
      <c r="G99" s="3"/>
    </row>
    <row r="100" spans="5:7" x14ac:dyDescent="0.2">
      <c r="E100" s="3"/>
      <c r="F100" s="3"/>
      <c r="G100" s="3"/>
    </row>
    <row r="101" spans="5:7" x14ac:dyDescent="0.2">
      <c r="E101" s="3"/>
      <c r="F101" s="3"/>
      <c r="G101" s="3"/>
    </row>
    <row r="102" spans="5:7" x14ac:dyDescent="0.2">
      <c r="E102" s="3"/>
      <c r="F102" s="3"/>
      <c r="G102" s="3"/>
    </row>
    <row r="103" spans="5:7" x14ac:dyDescent="0.2">
      <c r="E103" s="3"/>
      <c r="F103" s="3"/>
      <c r="G103" s="3"/>
    </row>
    <row r="104" spans="5:7" x14ac:dyDescent="0.2">
      <c r="E104" s="3"/>
      <c r="F104" s="3"/>
      <c r="G104" s="3"/>
    </row>
    <row r="105" spans="5:7" x14ac:dyDescent="0.2">
      <c r="E105" s="3"/>
      <c r="F105" s="3"/>
      <c r="G105" s="3"/>
    </row>
  </sheetData>
  <sheetProtection formatColumns="0" formatRows="0"/>
  <mergeCells count="55">
    <mergeCell ref="C42:H42"/>
    <mergeCell ref="D11:BB11"/>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N12:AN13"/>
    <mergeCell ref="AO12:AO13"/>
    <mergeCell ref="AP12:AP13"/>
    <mergeCell ref="AG12:AG13"/>
    <mergeCell ref="AH12:AH13"/>
    <mergeCell ref="AI12:AI13"/>
    <mergeCell ref="AJ12:AJ13"/>
    <mergeCell ref="AK12:AK13"/>
    <mergeCell ref="BB12:BB13"/>
    <mergeCell ref="C67:H67"/>
    <mergeCell ref="C65:H65"/>
    <mergeCell ref="BA12:BA13"/>
    <mergeCell ref="AV12:AV13"/>
    <mergeCell ref="AW12:AW13"/>
    <mergeCell ref="AX12:AX13"/>
    <mergeCell ref="AY12:AY13"/>
    <mergeCell ref="AZ12:AZ13"/>
    <mergeCell ref="AQ12:AQ13"/>
    <mergeCell ref="AR12:AR13"/>
    <mergeCell ref="AS12:AS13"/>
    <mergeCell ref="AT12:AT13"/>
    <mergeCell ref="AU12:AU13"/>
    <mergeCell ref="AL12:AL13"/>
    <mergeCell ref="AM12:AM13"/>
  </mergeCells>
  <phoneticPr fontId="0" type="noConversion"/>
  <printOptions horizontalCentered="1"/>
  <pageMargins left="0" right="0" top="0.25" bottom="0.5" header="0.5" footer="0.25"/>
  <pageSetup paperSize="5" scale="80" orientation="landscape" r:id="rId1"/>
  <headerFooter alignWithMargins="0">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Description of Services</vt:lpstr>
      <vt:lpstr>Effort Billable Hours</vt:lpstr>
      <vt:lpstr>Salary &amp; FB Exp</vt:lpstr>
      <vt:lpstr> Non-Labor Exp</vt:lpstr>
      <vt:lpstr>Equipment</vt:lpstr>
      <vt:lpstr> SD in Aggregate</vt:lpstr>
      <vt:lpstr>SD by Service</vt:lpstr>
      <vt:lpstr>--&gt;</vt:lpstr>
      <vt:lpstr>Summary</vt:lpstr>
      <vt:lpstr>Equipment in inventory</vt:lpstr>
      <vt:lpstr>Sheet1</vt:lpstr>
      <vt:lpstr>' Non-Labor Exp'!Print_Titles</vt:lpstr>
      <vt:lpstr>' SD in Aggregate'!Print_Titles</vt:lpstr>
      <vt:lpstr>'Effort Billable Hours'!Print_Titles</vt:lpstr>
      <vt:lpstr>Equipment!Print_Titles</vt:lpstr>
      <vt:lpstr>'Salary &amp; FB Exp'!Print_Titles</vt:lpstr>
      <vt:lpstr>'SD by Service'!Print_Titles</vt:lpstr>
      <vt:lpstr>Summary!Print_Titles</vt:lpstr>
    </vt:vector>
  </TitlesOfParts>
  <Company>Northwestern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Controller</dc:creator>
  <cp:lastModifiedBy>Sweet, Alisan</cp:lastModifiedBy>
  <cp:lastPrinted>2016-03-11T00:38:24Z</cp:lastPrinted>
  <dcterms:created xsi:type="dcterms:W3CDTF">2001-08-22T18:09:10Z</dcterms:created>
  <dcterms:modified xsi:type="dcterms:W3CDTF">2017-02-28T14:39:43Z</dcterms:modified>
</cp:coreProperties>
</file>