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alyean\Desktop\"/>
    </mc:Choice>
  </mc:AlternateContent>
  <xr:revisionPtr revIDLastSave="0" documentId="13_ncr:1_{890BB373-A7D3-4DBA-B5F5-A606294ACCF8}" xr6:coauthVersionLast="47" xr6:coauthVersionMax="47" xr10:uidLastSave="{00000000-0000-0000-0000-000000000000}"/>
  <bookViews>
    <workbookView xWindow="30285" yWindow="2610" windowWidth="25095" windowHeight="17145" xr2:uid="{00000000-000D-0000-FFFF-FFFF00000000}"/>
  </bookViews>
  <sheets>
    <sheet name="Fermentation balance" sheetId="1" r:id="rId1"/>
    <sheet name="Calcula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A4" i="2"/>
  <c r="A5" i="2"/>
  <c r="A6" i="2"/>
  <c r="A7" i="2"/>
  <c r="A8" i="2"/>
  <c r="A3" i="2"/>
  <c r="B7" i="2"/>
  <c r="B8" i="2"/>
  <c r="B6" i="2"/>
  <c r="B4" i="2"/>
  <c r="B5" i="2"/>
  <c r="B3" i="2"/>
  <c r="A14" i="2"/>
  <c r="A11" i="2"/>
  <c r="B17" i="2" l="1"/>
  <c r="B18" i="2"/>
  <c r="B17" i="1" s="1"/>
  <c r="A21" i="2"/>
  <c r="B22" i="2" s="1"/>
  <c r="B16" i="1"/>
  <c r="B15" i="1" l="1"/>
  <c r="B23" i="2"/>
  <c r="B19" i="1" s="1"/>
</calcChain>
</file>

<file path=xl/sharedStrings.xml><?xml version="1.0" encoding="utf-8"?>
<sst xmlns="http://schemas.openxmlformats.org/spreadsheetml/2006/main" count="25" uniqueCount="22">
  <si>
    <t>Fermentation Balance Calculations</t>
  </si>
  <si>
    <t>Reference:  Wolin (1960;  J. Dairy Sci. 43:1452-1459)</t>
  </si>
  <si>
    <t>Acetate</t>
  </si>
  <si>
    <t>Propionate</t>
  </si>
  <si>
    <t>Butyrate</t>
  </si>
  <si>
    <t>Hexose</t>
  </si>
  <si>
    <r>
      <t>CO</t>
    </r>
    <r>
      <rPr>
        <vertAlign val="subscript"/>
        <sz val="10"/>
        <color indexed="8"/>
        <rFont val="Arial"/>
        <family val="2"/>
      </rPr>
      <t>2</t>
    </r>
  </si>
  <si>
    <r>
      <t>CH</t>
    </r>
    <r>
      <rPr>
        <vertAlign val="subscript"/>
        <sz val="10"/>
        <color indexed="8"/>
        <rFont val="Arial"/>
        <family val="2"/>
      </rPr>
      <t>4</t>
    </r>
  </si>
  <si>
    <r>
      <t>CO</t>
    </r>
    <r>
      <rPr>
        <b/>
        <vertAlign val="subscript"/>
        <sz val="10"/>
        <color indexed="8"/>
        <rFont val="Arial"/>
        <family val="2"/>
      </rPr>
      <t>2</t>
    </r>
  </si>
  <si>
    <r>
      <t>CH</t>
    </r>
    <r>
      <rPr>
        <b/>
        <vertAlign val="subscript"/>
        <sz val="10"/>
        <color indexed="8"/>
        <rFont val="Arial"/>
        <family val="2"/>
      </rPr>
      <t>4</t>
    </r>
  </si>
  <si>
    <t>Step 1:  Moles of 1-carbon compounds = moles of 2-carbon compounds</t>
  </si>
  <si>
    <t>Step 2:  Oxidation state calculations</t>
  </si>
  <si>
    <r>
      <t>Step 3:  Calculation of CO</t>
    </r>
    <r>
      <rPr>
        <vertAlign val="subscript"/>
        <sz val="10"/>
        <color indexed="8"/>
        <rFont val="Arial"/>
        <family val="2"/>
      </rPr>
      <t>2</t>
    </r>
    <r>
      <rPr>
        <sz val="10"/>
        <color theme="1"/>
        <rFont val="Arial"/>
        <family val="2"/>
      </rPr>
      <t xml:space="preserve"> and CH</t>
    </r>
    <r>
      <rPr>
        <vertAlign val="subscript"/>
        <sz val="10"/>
        <color indexed="8"/>
        <rFont val="Arial"/>
        <family val="2"/>
      </rPr>
      <t>4</t>
    </r>
  </si>
  <si>
    <t>Valerate</t>
  </si>
  <si>
    <t>Isobutyrate</t>
  </si>
  <si>
    <t>Isovalerate</t>
  </si>
  <si>
    <t>Step 4:  Calculation of hexose and water</t>
  </si>
  <si>
    <t>Water</t>
  </si>
  <si>
    <t>VFA Molar Proportions, mol/100 mol of VFA</t>
  </si>
  <si>
    <r>
      <t>Calculated Hexose Fermented, and CO</t>
    </r>
    <r>
      <rPr>
        <vertAlign val="subscript"/>
        <sz val="10"/>
        <color indexed="8"/>
        <rFont val="Arial"/>
        <family val="2"/>
      </rPr>
      <t>2</t>
    </r>
    <r>
      <rPr>
        <sz val="10"/>
        <color theme="1"/>
        <rFont val="Arial"/>
        <family val="2"/>
      </rPr>
      <t>, CH</t>
    </r>
    <r>
      <rPr>
        <vertAlign val="subscript"/>
        <sz val="10"/>
        <color indexed="8"/>
        <rFont val="Arial"/>
        <family val="2"/>
      </rPr>
      <t>4</t>
    </r>
    <r>
      <rPr>
        <sz val="10"/>
        <color theme="1"/>
        <rFont val="Arial"/>
        <family val="2"/>
      </rPr>
      <t>, and H</t>
    </r>
    <r>
      <rPr>
        <vertAlign val="subscript"/>
        <sz val="10"/>
        <color indexed="8"/>
        <rFont val="Arial"/>
        <family val="2"/>
      </rPr>
      <t>2</t>
    </r>
    <r>
      <rPr>
        <sz val="10"/>
        <color theme="1"/>
        <rFont val="Arial"/>
        <family val="2"/>
      </rPr>
      <t>O produced, mol/100 mol of VFA</t>
    </r>
  </si>
  <si>
    <t>mol/mol of hexose fermented</t>
  </si>
  <si>
    <r>
      <t>CH</t>
    </r>
    <r>
      <rPr>
        <b/>
        <vertAlign val="subscript"/>
        <sz val="10"/>
        <color theme="1"/>
        <rFont val="Arial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</si>
</sst>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Arial"/>
      <family val="2"/>
    </font>
    <font>
      <vertAlign val="subscript"/>
      <sz val="10"/>
      <color indexed="8"/>
      <name val="Arial"/>
      <family val="2"/>
    </font>
    <font>
      <b/>
      <vertAlign val="subscript"/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name val="Arial"/>
      <family val="2"/>
    </font>
    <font>
      <b/>
      <vertAlign val="subscript"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1" xfId="0" applyBorder="1"/>
    <xf numFmtId="0" fontId="3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2" fontId="0" fillId="4" borderId="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600076</xdr:colOff>
      <xdr:row>4</xdr:row>
      <xdr:rowOff>76200</xdr:rowOff>
    </xdr:from>
    <xdr:to>
      <xdr:col>5</xdr:col>
      <xdr:colOff>371476</xdr:colOff>
      <xdr:row>10</xdr:row>
      <xdr:rowOff>152400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D6A07C59-6AF4-38FA-72A4-83A18BE0B9CD}"/>
            </a:ext>
          </a:extLst>
        </xdr:cNvPr>
        <xdr:cNvSpPr/>
      </xdr:nvSpPr>
      <xdr:spPr>
        <a:xfrm>
          <a:off x="1933576" y="723900"/>
          <a:ext cx="1600200" cy="1047750"/>
        </a:xfrm>
        <a:prstGeom prst="roundRect">
          <a:avLst/>
        </a:prstGeom>
        <a:solidFill>
          <a:schemeClr val="bg2">
            <a:lumMod val="9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Enter VFA</a:t>
          </a:r>
          <a:r>
            <a:rPr lang="en-US" sz="1100" baseline="0">
              <a:solidFill>
                <a:sysClr val="windowText" lastClr="000000"/>
              </a:solidFill>
            </a:rPr>
            <a:t> data  as molar proportions (0 if the acid was not detected or reported).  Results are shown below.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9526</xdr:colOff>
      <xdr:row>6</xdr:row>
      <xdr:rowOff>142874</xdr:rowOff>
    </xdr:from>
    <xdr:to>
      <xdr:col>3</xdr:col>
      <xdr:colOff>1</xdr:colOff>
      <xdr:row>6</xdr:row>
      <xdr:rowOff>152400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A896FBE1-9010-ADEE-5F85-BF9CC9925EFD}"/>
            </a:ext>
          </a:extLst>
        </xdr:cNvPr>
        <xdr:cNvCxnSpPr/>
      </xdr:nvCxnSpPr>
      <xdr:spPr>
        <a:xfrm rot="10800000" flipV="1">
          <a:off x="1343026" y="1114424"/>
          <a:ext cx="600075" cy="9526"/>
        </a:xfrm>
        <a:prstGeom prst="straightConnector1">
          <a:avLst/>
        </a:prstGeom>
        <a:ln w="28575">
          <a:solidFill>
            <a:schemeClr val="tx2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/>
  </sheetViews>
  <sheetFormatPr defaultRowHeight="12.75" x14ac:dyDescent="0.2"/>
  <cols>
    <col min="1" max="1" width="10.85546875" customWidth="1"/>
  </cols>
  <sheetData>
    <row r="1" spans="1:8" x14ac:dyDescent="0.2">
      <c r="A1" s="1" t="s">
        <v>0</v>
      </c>
    </row>
    <row r="2" spans="1:8" x14ac:dyDescent="0.2">
      <c r="A2" s="2" t="s">
        <v>1</v>
      </c>
    </row>
    <row r="4" spans="1:8" x14ac:dyDescent="0.2">
      <c r="A4" s="3" t="s">
        <v>18</v>
      </c>
      <c r="B4" s="3"/>
      <c r="C4" s="3"/>
      <c r="D4" s="3"/>
    </row>
    <row r="6" spans="1:8" x14ac:dyDescent="0.2">
      <c r="A6" s="1" t="s">
        <v>2</v>
      </c>
      <c r="B6" s="4">
        <v>65</v>
      </c>
    </row>
    <row r="7" spans="1:8" x14ac:dyDescent="0.2">
      <c r="A7" s="1" t="s">
        <v>3</v>
      </c>
      <c r="B7" s="4">
        <v>20</v>
      </c>
    </row>
    <row r="8" spans="1:8" x14ac:dyDescent="0.2">
      <c r="A8" s="1" t="s">
        <v>14</v>
      </c>
      <c r="B8" s="4">
        <v>0</v>
      </c>
    </row>
    <row r="9" spans="1:8" x14ac:dyDescent="0.2">
      <c r="A9" s="1" t="s">
        <v>4</v>
      </c>
      <c r="B9" s="4">
        <v>15</v>
      </c>
    </row>
    <row r="10" spans="1:8" x14ac:dyDescent="0.2">
      <c r="A10" s="1" t="s">
        <v>15</v>
      </c>
      <c r="B10" s="4">
        <v>0</v>
      </c>
    </row>
    <row r="11" spans="1:8" x14ac:dyDescent="0.2">
      <c r="A11" s="1" t="s">
        <v>13</v>
      </c>
      <c r="B11" s="4">
        <v>0</v>
      </c>
    </row>
    <row r="13" spans="1:8" ht="15.75" x14ac:dyDescent="0.3">
      <c r="A13" s="3" t="s">
        <v>19</v>
      </c>
      <c r="B13" s="3"/>
      <c r="C13" s="3"/>
      <c r="D13" s="3"/>
      <c r="E13" s="3"/>
      <c r="F13" s="3"/>
      <c r="G13" s="3"/>
      <c r="H13" s="3"/>
    </row>
    <row r="15" spans="1:8" x14ac:dyDescent="0.2">
      <c r="A15" s="1" t="s">
        <v>5</v>
      </c>
      <c r="B15" s="5">
        <f>Calculations!B22</f>
        <v>57.5</v>
      </c>
    </row>
    <row r="16" spans="1:8" ht="14.25" x14ac:dyDescent="0.25">
      <c r="A16" s="1" t="s">
        <v>8</v>
      </c>
      <c r="B16" s="5">
        <f>Calculations!B17</f>
        <v>60</v>
      </c>
    </row>
    <row r="17" spans="1:3" ht="14.25" x14ac:dyDescent="0.25">
      <c r="A17" s="1" t="s">
        <v>9</v>
      </c>
      <c r="B17" s="5">
        <f>Calculations!B18</f>
        <v>35</v>
      </c>
    </row>
    <row r="18" spans="1:3" ht="14.25" x14ac:dyDescent="0.25">
      <c r="A18" s="1" t="s">
        <v>21</v>
      </c>
      <c r="B18" s="7">
        <f>B17/B15</f>
        <v>0.60869565217391308</v>
      </c>
      <c r="C18" s="2" t="s">
        <v>20</v>
      </c>
    </row>
    <row r="19" spans="1:3" x14ac:dyDescent="0.2">
      <c r="A19" s="1" t="s">
        <v>17</v>
      </c>
      <c r="B19" s="5">
        <f>Calculations!B23</f>
        <v>25</v>
      </c>
    </row>
  </sheetData>
  <phoneticPr fontId="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workbookViewId="0"/>
  </sheetViews>
  <sheetFormatPr defaultRowHeight="12.75" x14ac:dyDescent="0.2"/>
  <cols>
    <col min="1" max="1" width="9.7109375" customWidth="1"/>
  </cols>
  <sheetData>
    <row r="1" spans="1:7" x14ac:dyDescent="0.2">
      <c r="A1" s="1" t="s">
        <v>0</v>
      </c>
    </row>
    <row r="3" spans="1:7" x14ac:dyDescent="0.2">
      <c r="A3" t="str">
        <f>'Fermentation balance'!A6</f>
        <v>Acetate</v>
      </c>
      <c r="B3" s="6">
        <f>'Fermentation balance'!B6</f>
        <v>65</v>
      </c>
    </row>
    <row r="4" spans="1:7" x14ac:dyDescent="0.2">
      <c r="A4" t="str">
        <f>'Fermentation balance'!A7</f>
        <v>Propionate</v>
      </c>
      <c r="B4" s="6">
        <f>'Fermentation balance'!B7</f>
        <v>20</v>
      </c>
    </row>
    <row r="5" spans="1:7" x14ac:dyDescent="0.2">
      <c r="A5" t="str">
        <f>'Fermentation balance'!A8</f>
        <v>Isobutyrate</v>
      </c>
      <c r="B5" s="6">
        <f>'Fermentation balance'!B8</f>
        <v>0</v>
      </c>
    </row>
    <row r="6" spans="1:7" x14ac:dyDescent="0.2">
      <c r="A6" t="str">
        <f>'Fermentation balance'!A9</f>
        <v>Butyrate</v>
      </c>
      <c r="B6" s="6">
        <f>'Fermentation balance'!B9</f>
        <v>15</v>
      </c>
    </row>
    <row r="7" spans="1:7" x14ac:dyDescent="0.2">
      <c r="A7" t="str">
        <f>'Fermentation balance'!A10</f>
        <v>Isovalerate</v>
      </c>
      <c r="B7" s="6">
        <f>'Fermentation balance'!B10</f>
        <v>0</v>
      </c>
    </row>
    <row r="8" spans="1:7" x14ac:dyDescent="0.2">
      <c r="A8" t="str">
        <f>'Fermentation balance'!A11</f>
        <v>Valerate</v>
      </c>
      <c r="B8" s="6">
        <f>'Fermentation balance'!B11</f>
        <v>0</v>
      </c>
    </row>
    <row r="10" spans="1:7" x14ac:dyDescent="0.2">
      <c r="A10" s="3" t="s">
        <v>10</v>
      </c>
      <c r="B10" s="3"/>
      <c r="C10" s="3"/>
      <c r="D10" s="3"/>
      <c r="E10" s="3"/>
      <c r="F10" s="3"/>
      <c r="G10" s="3"/>
    </row>
    <row r="11" spans="1:7" x14ac:dyDescent="0.2">
      <c r="A11" s="6">
        <f>(B3*1)+(B5*2)+(B6*2)+(B7*1)+(B8*1)</f>
        <v>95</v>
      </c>
    </row>
    <row r="13" spans="1:7" x14ac:dyDescent="0.2">
      <c r="A13" s="3" t="s">
        <v>11</v>
      </c>
      <c r="B13" s="3"/>
      <c r="C13" s="3"/>
      <c r="D13" s="3"/>
    </row>
    <row r="14" spans="1:7" x14ac:dyDescent="0.2">
      <c r="A14" s="6">
        <f>((B3*0)+(B4*-1)+(B5*-2)+(B6*-2)+(B7*-3)+(B8*-3))/-2</f>
        <v>25</v>
      </c>
    </row>
    <row r="16" spans="1:7" ht="15.75" x14ac:dyDescent="0.3">
      <c r="A16" s="3" t="s">
        <v>12</v>
      </c>
      <c r="B16" s="3"/>
      <c r="C16" s="3"/>
      <c r="D16" s="3"/>
    </row>
    <row r="17" spans="1:4" ht="15.75" x14ac:dyDescent="0.3">
      <c r="A17" t="s">
        <v>6</v>
      </c>
      <c r="B17" s="6">
        <f>(A11+A14)/2</f>
        <v>60</v>
      </c>
    </row>
    <row r="18" spans="1:4" ht="15.75" x14ac:dyDescent="0.3">
      <c r="A18" t="s">
        <v>7</v>
      </c>
      <c r="B18" s="6">
        <f>A11-B17</f>
        <v>35</v>
      </c>
    </row>
    <row r="20" spans="1:4" x14ac:dyDescent="0.2">
      <c r="A20" s="3" t="s">
        <v>16</v>
      </c>
      <c r="B20" s="3"/>
      <c r="C20" s="3"/>
      <c r="D20" s="3"/>
    </row>
    <row r="21" spans="1:4" x14ac:dyDescent="0.2">
      <c r="A21" s="6">
        <f>(B3*2)+(B4*3)+(B5*4)+(B6*4)+(B7*5)+(B8*5)+(B17*1)+(B18*1)</f>
        <v>345</v>
      </c>
    </row>
    <row r="22" spans="1:4" x14ac:dyDescent="0.2">
      <c r="A22" t="s">
        <v>5</v>
      </c>
      <c r="B22" s="6">
        <f>A21/6</f>
        <v>57.5</v>
      </c>
    </row>
    <row r="23" spans="1:4" x14ac:dyDescent="0.2">
      <c r="A23" t="s">
        <v>17</v>
      </c>
      <c r="B23" s="6">
        <f>((B22*12)-((B3*4)+(B4*6)+(B5*8)+(B6*8)+(B7*10)+(B8*10)+(B18*4)))/2</f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Fermentation balance</vt:lpstr>
      <vt:lpstr>Calculations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Galyean</dc:creator>
  <cp:lastModifiedBy>Galyean, Michael</cp:lastModifiedBy>
  <dcterms:created xsi:type="dcterms:W3CDTF">2008-08-05T20:17:30Z</dcterms:created>
  <dcterms:modified xsi:type="dcterms:W3CDTF">2023-11-28T16:50:14Z</dcterms:modified>
</cp:coreProperties>
</file>