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cole/Desktop/Faculty/CACREP/"/>
    </mc:Choice>
  </mc:AlternateContent>
  <xr:revisionPtr revIDLastSave="0" documentId="13_ncr:1_{07A6C49D-A10A-AF44-8B44-839E1A530AB9}" xr6:coauthVersionLast="45" xr6:coauthVersionMax="45" xr10:uidLastSave="{00000000-0000-0000-0000-000000000000}"/>
  <bookViews>
    <workbookView xWindow="2560" yWindow="1440" windowWidth="26240" windowHeight="16160" tabRatio="500" activeTab="6" xr2:uid="{00000000-000D-0000-FFFF-FFFF00000000}"/>
  </bookViews>
  <sheets>
    <sheet name="Fall 2016 - Summer 2017" sheetId="5" r:id="rId1"/>
    <sheet name="Fall 2017 - Summer 2018" sheetId="7" r:id="rId2"/>
    <sheet name="Fall 2018 - Summer 2019" sheetId="8" r:id="rId3"/>
    <sheet name="Fall 2019 - Summer 2020" sheetId="9" r:id="rId4"/>
    <sheet name="Fall 2020 - Summer 2021" sheetId="11" r:id="rId5"/>
    <sheet name="Mean Ratio" sheetId="12" r:id="rId6"/>
    <sheet name="Core Faculty Course Ratio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3" l="1"/>
  <c r="B14" i="13"/>
  <c r="B6" i="13"/>
  <c r="C6" i="13"/>
  <c r="B5" i="13"/>
  <c r="C13" i="13" l="1"/>
  <c r="C12" i="13"/>
  <c r="C11" i="13"/>
  <c r="C10" i="13"/>
  <c r="C15" i="13"/>
  <c r="B15" i="13"/>
  <c r="B7" i="13"/>
  <c r="B13" i="13"/>
  <c r="B12" i="13"/>
  <c r="B11" i="13"/>
  <c r="B10" i="13"/>
  <c r="C5" i="13"/>
  <c r="C4" i="13"/>
  <c r="C3" i="13"/>
  <c r="C2" i="13"/>
  <c r="C7" i="13" s="1"/>
  <c r="B4" i="13"/>
  <c r="B3" i="13"/>
  <c r="B2" i="13"/>
  <c r="B5" i="12"/>
  <c r="B4" i="12"/>
  <c r="B3" i="12"/>
  <c r="B2" i="12"/>
  <c r="H16" i="11"/>
  <c r="B13" i="11" s="1"/>
  <c r="G15" i="11"/>
  <c r="F15" i="11"/>
  <c r="E15" i="11"/>
  <c r="H14" i="11"/>
  <c r="H13" i="11"/>
  <c r="B14" i="11" s="1"/>
  <c r="B7" i="11"/>
  <c r="H16" i="9"/>
  <c r="B13" i="9" s="1"/>
  <c r="G15" i="9"/>
  <c r="F15" i="9"/>
  <c r="E15" i="9"/>
  <c r="H14" i="9"/>
  <c r="B15" i="9" s="1"/>
  <c r="H13" i="9"/>
  <c r="B14" i="9" s="1"/>
  <c r="B7" i="9"/>
  <c r="H16" i="8"/>
  <c r="B13" i="8" s="1"/>
  <c r="G15" i="8"/>
  <c r="F15" i="8"/>
  <c r="E15" i="8"/>
  <c r="H14" i="8"/>
  <c r="H13" i="8"/>
  <c r="B14" i="8" s="1"/>
  <c r="B7" i="8"/>
  <c r="H16" i="7"/>
  <c r="B13" i="7" s="1"/>
  <c r="G15" i="7"/>
  <c r="F15" i="7"/>
  <c r="E15" i="7"/>
  <c r="H14" i="7"/>
  <c r="B15" i="7" s="1"/>
  <c r="H13" i="7"/>
  <c r="B14" i="7" s="1"/>
  <c r="B7" i="7"/>
  <c r="F15" i="5"/>
  <c r="G15" i="5"/>
  <c r="E15" i="5"/>
  <c r="H15" i="5"/>
  <c r="H14" i="5"/>
  <c r="H13" i="5"/>
  <c r="C8" i="11" l="1"/>
  <c r="B6" i="12" s="1"/>
  <c r="B7" i="12" s="1"/>
  <c r="B15" i="11"/>
  <c r="H15" i="11"/>
  <c r="B17" i="11" s="1"/>
  <c r="C8" i="9"/>
  <c r="C8" i="8"/>
  <c r="H15" i="9"/>
  <c r="B16" i="9" s="1"/>
  <c r="B15" i="8"/>
  <c r="H15" i="8"/>
  <c r="B17" i="8" s="1"/>
  <c r="C8" i="7"/>
  <c r="H15" i="7"/>
  <c r="B17" i="7" s="1"/>
  <c r="H16" i="5"/>
  <c r="B13" i="5" s="1"/>
  <c r="B15" i="5"/>
  <c r="B14" i="5"/>
  <c r="B7" i="5"/>
  <c r="B16" i="11" l="1"/>
  <c r="B17" i="9"/>
  <c r="B16" i="8"/>
  <c r="B16" i="7"/>
  <c r="C8" i="5"/>
  <c r="B16" i="5"/>
  <c r="B17" i="5" l="1"/>
</calcChain>
</file>

<file path=xl/sharedStrings.xml><?xml version="1.0" encoding="utf-8"?>
<sst xmlns="http://schemas.openxmlformats.org/spreadsheetml/2006/main" count="156" uniqueCount="65">
  <si>
    <t>Student Enrollment</t>
  </si>
  <si>
    <t>Student Credit Hours</t>
  </si>
  <si>
    <t>Course Credit Hours</t>
  </si>
  <si>
    <t>TTU Definition of Full Time Graduate student hours</t>
  </si>
  <si>
    <t>Full Time Grad Student Equivalent</t>
  </si>
  <si>
    <t>Total Faculty to student ratio</t>
  </si>
  <si>
    <t>Total FTFE</t>
  </si>
  <si>
    <t>FTFE Core</t>
  </si>
  <si>
    <t>FTFE Non-Core</t>
  </si>
  <si>
    <t>Core Teaching</t>
  </si>
  <si>
    <t>Non-Core Teaching</t>
  </si>
  <si>
    <t>Data Point Definitions</t>
  </si>
  <si>
    <t>Totals</t>
  </si>
  <si>
    <t>Full-time faculty taught courses</t>
  </si>
  <si>
    <t>Fall 2019</t>
  </si>
  <si>
    <t>Spring 2020</t>
  </si>
  <si>
    <t>Adjunct taught courses</t>
  </si>
  <si>
    <t>Total Courses Taught</t>
  </si>
  <si>
    <t>Summer 2020</t>
  </si>
  <si>
    <t>Total</t>
  </si>
  <si>
    <t>FTFE</t>
  </si>
  <si>
    <t>For FTFE numbers count full-time faculty as 1 + add each adjunct as .5</t>
  </si>
  <si>
    <t>Table 1. Academic Year 20-21 (Summer INCLUDED) Core vs. Non-Core Teaching</t>
  </si>
  <si>
    <t>Fall 2020</t>
  </si>
  <si>
    <t>Spring 2021</t>
  </si>
  <si>
    <t>Summer 2021</t>
  </si>
  <si>
    <t>Fall 2016: PhD 59 + MEd 105 ; Spring 2017: PhD 53 + MEd 102; Summer I 2017: PhD 34 + MEd 71; Summer II 2017 PhD 24 + MEd 66</t>
  </si>
  <si>
    <t>Table 1. Academic Year 16-17 (Summer INCLUDED) Aggregate Faculty to Student Ratio</t>
  </si>
  <si>
    <t>Fall 2016</t>
  </si>
  <si>
    <t>Spring 2017</t>
  </si>
  <si>
    <t>Summer 2017</t>
  </si>
  <si>
    <t>1:11.23</t>
  </si>
  <si>
    <t>Fall 2017</t>
  </si>
  <si>
    <t>Spring 2018</t>
  </si>
  <si>
    <t>Summer 2018</t>
  </si>
  <si>
    <t>Table 1. Academic Year 17-18 (Summer INCLUDED) Aggregate Faculty to Student Ratio</t>
  </si>
  <si>
    <t>Table 1. Academic Year 18-19 (Summer INCLUDED) Aggregate Faculty to Student Ratio</t>
  </si>
  <si>
    <t>Fall 2018</t>
  </si>
  <si>
    <t>Spring 2019</t>
  </si>
  <si>
    <t>Summer 2019</t>
  </si>
  <si>
    <t>Table 1. Academic Year 19-20 (Summer INCLUDED) Aggregate Faculty to Student Ratio</t>
  </si>
  <si>
    <t>Table 1. Academic Year 19-20 (Summer INCLUDED) Core vs. Non-Core Teaching</t>
  </si>
  <si>
    <t>Table 1. Academic Year 18-19 (Summer INCLUDED) Core vs. Non-Core Teaching</t>
  </si>
  <si>
    <t>Table 1. Academic Year 17-18 (Summer INCLUDED) Core vs. Non-Core Teaching</t>
  </si>
  <si>
    <t>Table 1. Academic Year 16-17 (Summer INCLUDED) Core vs. Non-Core Teaching</t>
  </si>
  <si>
    <t>Fall 2017: PhD 57 + MEd 95; Spring 2018: PhD 59 + MEd 87; Summer 2018: PhD 49 + MEd 67</t>
  </si>
  <si>
    <t>1: 10.31</t>
  </si>
  <si>
    <t>1: 10.88</t>
  </si>
  <si>
    <t>1: 10.65</t>
  </si>
  <si>
    <t>Fall 2018: PhD 70 + MEd 78; Spring 2019: PhD 65 + MEd 71; Summer 2019: PhD 57 + MEd 45</t>
  </si>
  <si>
    <t>Fall 2019: PhD 70 + MEd 77 ; Spring 2020: PhD 63 + MEd 75 ; Summer 2020: PhD 60 + MEd  50</t>
  </si>
  <si>
    <t>Fall 2016 - Summer 2017</t>
  </si>
  <si>
    <t>Fall 2017 - Summer 2018</t>
  </si>
  <si>
    <t>Fall 2018 - Summer 2019</t>
  </si>
  <si>
    <t>Fall 2019 - Summer 2020</t>
  </si>
  <si>
    <t>Fall 2020 - Summer 2021</t>
  </si>
  <si>
    <t>Academic Year</t>
  </si>
  <si>
    <t>Faculty to Student Ratio</t>
  </si>
  <si>
    <t>Average</t>
  </si>
  <si>
    <t>Non Core Teaching</t>
  </si>
  <si>
    <t>Courses Taught by Full-Time Faculty</t>
  </si>
  <si>
    <t>Courses Taught by Non-Core Faculty</t>
  </si>
  <si>
    <t>Table 1. Academic Year 20-21 (Summer NOT INCLUDED) Aggregate Faculty to Student Ratio</t>
  </si>
  <si>
    <t>Fall 2020: PhD 71 + MEd 77; Spring 2021: PhD 64 + MEd 79, Summer 2021: MEd 64 + 66</t>
  </si>
  <si>
    <t>1: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</si>
</sst>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0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9" fontId="0" fillId="0" borderId="0" xfId="0" applyNumberFormat="1"/>
    <xf numFmtId="49" fontId="0" fillId="0" borderId="0" xfId="1" applyNumberFormat="1" applyFont="1" applyAlignment="1">
      <alignment horizontal="right"/>
    </xf>
    <xf numFmtId="166" fontId="0" fillId="0" borderId="0" xfId="0" applyNumberFormat="1"/>
    <xf numFmtId="165" fontId="1" fillId="0" borderId="0" xfId="1" applyNumberFormat="1" applyFont="1"/>
    <xf numFmtId="0" fontId="1" fillId="0" borderId="0" xfId="0" applyFont="1"/>
    <xf numFmtId="0" fontId="5" fillId="0" borderId="0" xfId="0" applyFont="1"/>
    <xf numFmtId="164" fontId="1" fillId="0" borderId="0" xfId="1" applyNumberFormat="1" applyFont="1"/>
    <xf numFmtId="49" fontId="1" fillId="0" borderId="0" xfId="1" applyNumberFormat="1" applyFon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9" fontId="2" fillId="0" borderId="0" xfId="0" applyNumberFormat="1" applyFont="1"/>
    <xf numFmtId="9" fontId="2" fillId="0" borderId="0" xfId="16" applyFont="1"/>
    <xf numFmtId="0" fontId="0" fillId="0" borderId="0" xfId="0" applyAlignment="1">
      <alignment horizontal="left"/>
    </xf>
  </cellXfs>
  <cellStyles count="1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75CD1-276E-454F-BC69-50020316AB1A}">
  <dimension ref="A1:H18"/>
  <sheetViews>
    <sheetView workbookViewId="0">
      <selection activeCell="B14" sqref="B14"/>
    </sheetView>
  </sheetViews>
  <sheetFormatPr baseColWidth="10" defaultRowHeight="16" x14ac:dyDescent="0.2"/>
  <cols>
    <col min="1" max="1" width="48.1640625" customWidth="1"/>
    <col min="2" max="2" width="27.5" customWidth="1"/>
    <col min="3" max="3" width="7.5" bestFit="1" customWidth="1"/>
    <col min="4" max="4" width="26.83203125" bestFit="1" customWidth="1"/>
    <col min="7" max="7" width="12.6640625" bestFit="1" customWidth="1"/>
  </cols>
  <sheetData>
    <row r="1" spans="1:8" x14ac:dyDescent="0.2">
      <c r="A1" s="17" t="s">
        <v>27</v>
      </c>
      <c r="B1" s="17"/>
    </row>
    <row r="2" spans="1:8" x14ac:dyDescent="0.2">
      <c r="A2" s="3" t="s">
        <v>11</v>
      </c>
      <c r="B2" s="4" t="s">
        <v>12</v>
      </c>
    </row>
    <row r="3" spans="1:8" x14ac:dyDescent="0.2">
      <c r="A3" t="s">
        <v>0</v>
      </c>
      <c r="B3" s="2">
        <v>514</v>
      </c>
      <c r="C3" t="s">
        <v>26</v>
      </c>
    </row>
    <row r="4" spans="1:8" x14ac:dyDescent="0.2">
      <c r="A4" t="s">
        <v>1</v>
      </c>
      <c r="B4" s="2">
        <v>3</v>
      </c>
    </row>
    <row r="5" spans="1:8" x14ac:dyDescent="0.2">
      <c r="A5" t="s">
        <v>2</v>
      </c>
      <c r="B5" s="2">
        <v>2729</v>
      </c>
    </row>
    <row r="6" spans="1:8" x14ac:dyDescent="0.2">
      <c r="A6" t="s">
        <v>3</v>
      </c>
      <c r="B6" s="2">
        <v>9</v>
      </c>
    </row>
    <row r="7" spans="1:8" x14ac:dyDescent="0.2">
      <c r="A7" t="s">
        <v>4</v>
      </c>
      <c r="B7" s="1">
        <f>B5/B6</f>
        <v>303.22222222222223</v>
      </c>
    </row>
    <row r="8" spans="1:8" x14ac:dyDescent="0.2">
      <c r="A8" t="s">
        <v>5</v>
      </c>
      <c r="B8" s="6" t="s">
        <v>31</v>
      </c>
      <c r="C8" s="1">
        <f>B7/B13</f>
        <v>11.230452674897119</v>
      </c>
    </row>
    <row r="12" spans="1:8" x14ac:dyDescent="0.2">
      <c r="A12" s="17" t="s">
        <v>44</v>
      </c>
      <c r="B12" s="17"/>
      <c r="E12" t="s">
        <v>28</v>
      </c>
      <c r="F12" t="s">
        <v>29</v>
      </c>
      <c r="G12" t="s">
        <v>30</v>
      </c>
      <c r="H12" t="s">
        <v>19</v>
      </c>
    </row>
    <row r="13" spans="1:8" x14ac:dyDescent="0.2">
      <c r="A13" t="s">
        <v>6</v>
      </c>
      <c r="B13">
        <f>H16</f>
        <v>27</v>
      </c>
      <c r="D13" t="s">
        <v>13</v>
      </c>
      <c r="E13">
        <v>12</v>
      </c>
      <c r="F13">
        <v>9</v>
      </c>
      <c r="G13">
        <v>12</v>
      </c>
      <c r="H13">
        <f>E13+F13+G13</f>
        <v>33</v>
      </c>
    </row>
    <row r="14" spans="1:8" x14ac:dyDescent="0.2">
      <c r="A14" t="s">
        <v>7</v>
      </c>
      <c r="B14">
        <f>H13</f>
        <v>33</v>
      </c>
      <c r="D14" t="s">
        <v>16</v>
      </c>
      <c r="E14">
        <v>8</v>
      </c>
      <c r="F14">
        <v>9</v>
      </c>
      <c r="G14">
        <v>6</v>
      </c>
      <c r="H14">
        <f>E14+F14+G14</f>
        <v>23</v>
      </c>
    </row>
    <row r="15" spans="1:8" x14ac:dyDescent="0.2">
      <c r="A15" t="s">
        <v>8</v>
      </c>
      <c r="B15">
        <f>H14</f>
        <v>23</v>
      </c>
      <c r="D15" t="s">
        <v>17</v>
      </c>
      <c r="E15">
        <f>E13+E14</f>
        <v>20</v>
      </c>
      <c r="F15">
        <f>F13+F14</f>
        <v>18</v>
      </c>
      <c r="G15">
        <f t="shared" ref="G15" si="0">G13+G14</f>
        <v>18</v>
      </c>
      <c r="H15">
        <f>H13+H14</f>
        <v>56</v>
      </c>
    </row>
    <row r="16" spans="1:8" x14ac:dyDescent="0.2">
      <c r="A16" t="s">
        <v>9</v>
      </c>
      <c r="B16" s="5">
        <f>H13/H15</f>
        <v>0.5892857142857143</v>
      </c>
      <c r="D16" t="s">
        <v>20</v>
      </c>
      <c r="E16">
        <v>9</v>
      </c>
      <c r="F16">
        <v>9.5</v>
      </c>
      <c r="G16">
        <v>8.5</v>
      </c>
      <c r="H16">
        <f>E16+F16+G16</f>
        <v>27</v>
      </c>
    </row>
    <row r="17" spans="1:7" x14ac:dyDescent="0.2">
      <c r="A17" t="s">
        <v>10</v>
      </c>
      <c r="B17" s="5">
        <f>H14/H15</f>
        <v>0.4107142857142857</v>
      </c>
    </row>
    <row r="18" spans="1:7" x14ac:dyDescent="0.2">
      <c r="B18" s="7"/>
      <c r="D18" s="17" t="s">
        <v>21</v>
      </c>
      <c r="E18" s="17"/>
      <c r="F18" s="17"/>
      <c r="G18" s="17"/>
    </row>
  </sheetData>
  <mergeCells count="3">
    <mergeCell ref="A1:B1"/>
    <mergeCell ref="A12:B12"/>
    <mergeCell ref="D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9E32-3825-C64C-B50B-4C4839956975}">
  <dimension ref="A1:H18"/>
  <sheetViews>
    <sheetView workbookViewId="0">
      <selection activeCell="D3" sqref="D3"/>
    </sheetView>
  </sheetViews>
  <sheetFormatPr baseColWidth="10" defaultRowHeight="16" x14ac:dyDescent="0.2"/>
  <cols>
    <col min="1" max="1" width="48.1640625" customWidth="1"/>
    <col min="2" max="2" width="27.5" customWidth="1"/>
    <col min="3" max="3" width="7.5" bestFit="1" customWidth="1"/>
    <col min="4" max="4" width="26.83203125" bestFit="1" customWidth="1"/>
    <col min="7" max="7" width="12.6640625" bestFit="1" customWidth="1"/>
  </cols>
  <sheetData>
    <row r="1" spans="1:8" x14ac:dyDescent="0.2">
      <c r="A1" s="17" t="s">
        <v>35</v>
      </c>
      <c r="B1" s="17"/>
    </row>
    <row r="2" spans="1:8" x14ac:dyDescent="0.2">
      <c r="A2" s="3" t="s">
        <v>11</v>
      </c>
      <c r="B2" s="4" t="s">
        <v>12</v>
      </c>
    </row>
    <row r="3" spans="1:8" x14ac:dyDescent="0.2">
      <c r="A3" t="s">
        <v>0</v>
      </c>
      <c r="B3" s="2">
        <v>450</v>
      </c>
      <c r="C3" t="s">
        <v>45</v>
      </c>
    </row>
    <row r="4" spans="1:8" x14ac:dyDescent="0.2">
      <c r="A4" t="s">
        <v>1</v>
      </c>
      <c r="B4" s="2">
        <v>3</v>
      </c>
    </row>
    <row r="5" spans="1:8" x14ac:dyDescent="0.2">
      <c r="A5" t="s">
        <v>2</v>
      </c>
      <c r="B5" s="2">
        <v>2319</v>
      </c>
    </row>
    <row r="6" spans="1:8" x14ac:dyDescent="0.2">
      <c r="A6" t="s">
        <v>3</v>
      </c>
      <c r="B6" s="2">
        <v>9</v>
      </c>
    </row>
    <row r="7" spans="1:8" x14ac:dyDescent="0.2">
      <c r="A7" t="s">
        <v>4</v>
      </c>
      <c r="B7" s="1">
        <f>B5/B6</f>
        <v>257.66666666666669</v>
      </c>
    </row>
    <row r="8" spans="1:8" x14ac:dyDescent="0.2">
      <c r="A8" t="s">
        <v>5</v>
      </c>
      <c r="B8" s="6" t="s">
        <v>46</v>
      </c>
      <c r="C8" s="1">
        <f>B7/B13</f>
        <v>10.306666666666667</v>
      </c>
    </row>
    <row r="12" spans="1:8" x14ac:dyDescent="0.2">
      <c r="A12" s="17" t="s">
        <v>43</v>
      </c>
      <c r="B12" s="17"/>
      <c r="E12" t="s">
        <v>32</v>
      </c>
      <c r="F12" t="s">
        <v>33</v>
      </c>
      <c r="G12" t="s">
        <v>34</v>
      </c>
      <c r="H12" t="s">
        <v>19</v>
      </c>
    </row>
    <row r="13" spans="1:8" x14ac:dyDescent="0.2">
      <c r="A13" t="s">
        <v>6</v>
      </c>
      <c r="B13">
        <f>H16</f>
        <v>25</v>
      </c>
      <c r="D13" t="s">
        <v>13</v>
      </c>
      <c r="E13">
        <v>11</v>
      </c>
      <c r="F13">
        <v>10</v>
      </c>
      <c r="G13">
        <v>12</v>
      </c>
      <c r="H13">
        <f>E13+F13+G13</f>
        <v>33</v>
      </c>
    </row>
    <row r="14" spans="1:8" x14ac:dyDescent="0.2">
      <c r="A14" t="s">
        <v>7</v>
      </c>
      <c r="B14">
        <f>H13</f>
        <v>33</v>
      </c>
      <c r="D14" t="s">
        <v>16</v>
      </c>
      <c r="E14">
        <v>10</v>
      </c>
      <c r="F14">
        <v>6</v>
      </c>
      <c r="G14">
        <v>3</v>
      </c>
      <c r="H14">
        <f>E14+F14+G14</f>
        <v>19</v>
      </c>
    </row>
    <row r="15" spans="1:8" x14ac:dyDescent="0.2">
      <c r="A15" t="s">
        <v>8</v>
      </c>
      <c r="B15">
        <f>H14</f>
        <v>19</v>
      </c>
      <c r="D15" t="s">
        <v>17</v>
      </c>
      <c r="E15">
        <f>E13+E14</f>
        <v>21</v>
      </c>
      <c r="F15">
        <f>F13+F14</f>
        <v>16</v>
      </c>
      <c r="G15">
        <f t="shared" ref="G15" si="0">G13+G14</f>
        <v>15</v>
      </c>
      <c r="H15">
        <f>H13+H14</f>
        <v>52</v>
      </c>
    </row>
    <row r="16" spans="1:8" x14ac:dyDescent="0.2">
      <c r="A16" t="s">
        <v>9</v>
      </c>
      <c r="B16" s="5">
        <f>H13/H15</f>
        <v>0.63461538461538458</v>
      </c>
      <c r="D16" t="s">
        <v>20</v>
      </c>
      <c r="E16">
        <v>9.5</v>
      </c>
      <c r="F16">
        <v>8.5</v>
      </c>
      <c r="G16">
        <v>7</v>
      </c>
      <c r="H16">
        <f>E16+F16+G16</f>
        <v>25</v>
      </c>
    </row>
    <row r="17" spans="1:7" x14ac:dyDescent="0.2">
      <c r="A17" t="s">
        <v>10</v>
      </c>
      <c r="B17" s="5">
        <f>H14/H15</f>
        <v>0.36538461538461536</v>
      </c>
    </row>
    <row r="18" spans="1:7" x14ac:dyDescent="0.2">
      <c r="B18" s="7"/>
      <c r="D18" s="17" t="s">
        <v>21</v>
      </c>
      <c r="E18" s="17"/>
      <c r="F18" s="17"/>
      <c r="G18" s="17"/>
    </row>
  </sheetData>
  <mergeCells count="3">
    <mergeCell ref="A1:B1"/>
    <mergeCell ref="A12:B12"/>
    <mergeCell ref="D18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04C7-2944-D54B-8D13-950CAD48F7DB}">
  <dimension ref="A1:H18"/>
  <sheetViews>
    <sheetView workbookViewId="0">
      <selection activeCell="B4" sqref="B4"/>
    </sheetView>
  </sheetViews>
  <sheetFormatPr baseColWidth="10" defaultRowHeight="16" x14ac:dyDescent="0.2"/>
  <cols>
    <col min="1" max="1" width="48.1640625" customWidth="1"/>
    <col min="2" max="2" width="27.5" customWidth="1"/>
    <col min="3" max="3" width="7.5" bestFit="1" customWidth="1"/>
    <col min="4" max="4" width="26.83203125" bestFit="1" customWidth="1"/>
    <col min="7" max="7" width="12.6640625" bestFit="1" customWidth="1"/>
  </cols>
  <sheetData>
    <row r="1" spans="1:8" x14ac:dyDescent="0.2">
      <c r="A1" s="17" t="s">
        <v>36</v>
      </c>
      <c r="B1" s="17"/>
    </row>
    <row r="2" spans="1:8" x14ac:dyDescent="0.2">
      <c r="A2" s="3" t="s">
        <v>11</v>
      </c>
      <c r="B2" s="4" t="s">
        <v>12</v>
      </c>
    </row>
    <row r="3" spans="1:8" x14ac:dyDescent="0.2">
      <c r="A3" t="s">
        <v>0</v>
      </c>
      <c r="B3" s="2">
        <v>386</v>
      </c>
      <c r="C3" t="s">
        <v>49</v>
      </c>
    </row>
    <row r="4" spans="1:8" x14ac:dyDescent="0.2">
      <c r="A4" t="s">
        <v>1</v>
      </c>
      <c r="B4" s="2">
        <v>3</v>
      </c>
    </row>
    <row r="5" spans="1:8" x14ac:dyDescent="0.2">
      <c r="A5" t="s">
        <v>2</v>
      </c>
      <c r="B5" s="2">
        <v>2154</v>
      </c>
    </row>
    <row r="6" spans="1:8" x14ac:dyDescent="0.2">
      <c r="A6" t="s">
        <v>3</v>
      </c>
      <c r="B6" s="2">
        <v>9</v>
      </c>
    </row>
    <row r="7" spans="1:8" x14ac:dyDescent="0.2">
      <c r="A7" t="s">
        <v>4</v>
      </c>
      <c r="B7" s="1">
        <f>B5/B6</f>
        <v>239.33333333333334</v>
      </c>
    </row>
    <row r="8" spans="1:8" x14ac:dyDescent="0.2">
      <c r="A8" t="s">
        <v>5</v>
      </c>
      <c r="B8" s="6" t="s">
        <v>47</v>
      </c>
      <c r="C8" s="1">
        <f>B7/B13</f>
        <v>10.878787878787879</v>
      </c>
    </row>
    <row r="12" spans="1:8" x14ac:dyDescent="0.2">
      <c r="A12" s="17" t="s">
        <v>42</v>
      </c>
      <c r="B12" s="17"/>
      <c r="E12" t="s">
        <v>37</v>
      </c>
      <c r="F12" t="s">
        <v>38</v>
      </c>
      <c r="G12" t="s">
        <v>39</v>
      </c>
      <c r="H12" t="s">
        <v>19</v>
      </c>
    </row>
    <row r="13" spans="1:8" x14ac:dyDescent="0.2">
      <c r="A13" t="s">
        <v>6</v>
      </c>
      <c r="B13">
        <f>H16</f>
        <v>22</v>
      </c>
      <c r="D13" t="s">
        <v>13</v>
      </c>
      <c r="E13">
        <v>12</v>
      </c>
      <c r="F13">
        <v>10</v>
      </c>
      <c r="G13">
        <v>9</v>
      </c>
      <c r="H13">
        <f>E13+F13+G13</f>
        <v>31</v>
      </c>
    </row>
    <row r="14" spans="1:8" x14ac:dyDescent="0.2">
      <c r="A14" t="s">
        <v>7</v>
      </c>
      <c r="B14">
        <f>H13</f>
        <v>31</v>
      </c>
      <c r="D14" t="s">
        <v>16</v>
      </c>
      <c r="E14">
        <v>5</v>
      </c>
      <c r="F14">
        <v>5</v>
      </c>
      <c r="G14">
        <v>4</v>
      </c>
      <c r="H14">
        <f>E14+F14+G14</f>
        <v>14</v>
      </c>
    </row>
    <row r="15" spans="1:8" x14ac:dyDescent="0.2">
      <c r="A15" t="s">
        <v>8</v>
      </c>
      <c r="B15">
        <f>H14</f>
        <v>14</v>
      </c>
      <c r="D15" t="s">
        <v>17</v>
      </c>
      <c r="E15">
        <f>E13+E14</f>
        <v>17</v>
      </c>
      <c r="F15">
        <f>F13+F14</f>
        <v>15</v>
      </c>
      <c r="G15">
        <f t="shared" ref="G15" si="0">G13+G14</f>
        <v>13</v>
      </c>
      <c r="H15">
        <f>H13+H14</f>
        <v>45</v>
      </c>
    </row>
    <row r="16" spans="1:8" x14ac:dyDescent="0.2">
      <c r="A16" t="s">
        <v>9</v>
      </c>
      <c r="B16" s="5">
        <f>H13/H15</f>
        <v>0.68888888888888888</v>
      </c>
      <c r="D16" t="s">
        <v>20</v>
      </c>
      <c r="E16">
        <v>8</v>
      </c>
      <c r="F16">
        <v>8</v>
      </c>
      <c r="G16">
        <v>6</v>
      </c>
      <c r="H16">
        <f>E16+F16+G16</f>
        <v>22</v>
      </c>
    </row>
    <row r="17" spans="1:7" x14ac:dyDescent="0.2">
      <c r="A17" t="s">
        <v>10</v>
      </c>
      <c r="B17" s="5">
        <f>H14/H15</f>
        <v>0.31111111111111112</v>
      </c>
    </row>
    <row r="18" spans="1:7" x14ac:dyDescent="0.2">
      <c r="B18" s="7"/>
      <c r="D18" s="17" t="s">
        <v>21</v>
      </c>
      <c r="E18" s="17"/>
      <c r="F18" s="17"/>
      <c r="G18" s="17"/>
    </row>
  </sheetData>
  <mergeCells count="3">
    <mergeCell ref="A1:B1"/>
    <mergeCell ref="A12:B12"/>
    <mergeCell ref="D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B775-D509-8849-8D1C-1F88912E7EDC}">
  <dimension ref="A1:H18"/>
  <sheetViews>
    <sheetView workbookViewId="0">
      <selection sqref="A1:XFD1048576"/>
    </sheetView>
  </sheetViews>
  <sheetFormatPr baseColWidth="10" defaultRowHeight="16" x14ac:dyDescent="0.2"/>
  <cols>
    <col min="1" max="1" width="48.1640625" customWidth="1"/>
    <col min="2" max="2" width="27.5" customWidth="1"/>
    <col min="3" max="3" width="7.5" bestFit="1" customWidth="1"/>
    <col min="4" max="4" width="26.83203125" bestFit="1" customWidth="1"/>
    <col min="7" max="7" width="12.6640625" bestFit="1" customWidth="1"/>
  </cols>
  <sheetData>
    <row r="1" spans="1:8" x14ac:dyDescent="0.2">
      <c r="A1" s="17" t="s">
        <v>40</v>
      </c>
      <c r="B1" s="17"/>
    </row>
    <row r="2" spans="1:8" x14ac:dyDescent="0.2">
      <c r="A2" s="3" t="s">
        <v>11</v>
      </c>
      <c r="B2" s="4" t="s">
        <v>12</v>
      </c>
    </row>
    <row r="3" spans="1:8" x14ac:dyDescent="0.2">
      <c r="A3" t="s">
        <v>0</v>
      </c>
      <c r="B3" s="2">
        <v>395</v>
      </c>
      <c r="C3" t="s">
        <v>50</v>
      </c>
    </row>
    <row r="4" spans="1:8" x14ac:dyDescent="0.2">
      <c r="A4" t="s">
        <v>1</v>
      </c>
      <c r="B4" s="2">
        <v>3</v>
      </c>
    </row>
    <row r="5" spans="1:8" x14ac:dyDescent="0.2">
      <c r="A5" t="s">
        <v>2</v>
      </c>
      <c r="B5" s="2">
        <v>2157</v>
      </c>
    </row>
    <row r="6" spans="1:8" x14ac:dyDescent="0.2">
      <c r="A6" t="s">
        <v>3</v>
      </c>
      <c r="B6" s="2">
        <v>9</v>
      </c>
    </row>
    <row r="7" spans="1:8" x14ac:dyDescent="0.2">
      <c r="A7" t="s">
        <v>4</v>
      </c>
      <c r="B7" s="1">
        <f>B5/B6</f>
        <v>239.66666666666666</v>
      </c>
    </row>
    <row r="8" spans="1:8" x14ac:dyDescent="0.2">
      <c r="A8" t="s">
        <v>5</v>
      </c>
      <c r="B8" s="6" t="s">
        <v>48</v>
      </c>
      <c r="C8" s="1">
        <f>B7/B13</f>
        <v>10.651851851851852</v>
      </c>
    </row>
    <row r="12" spans="1:8" x14ac:dyDescent="0.2">
      <c r="A12" s="17" t="s">
        <v>41</v>
      </c>
      <c r="B12" s="17"/>
      <c r="E12" t="s">
        <v>14</v>
      </c>
      <c r="F12" t="s">
        <v>15</v>
      </c>
      <c r="G12" t="s">
        <v>18</v>
      </c>
      <c r="H12" t="s">
        <v>19</v>
      </c>
    </row>
    <row r="13" spans="1:8" x14ac:dyDescent="0.2">
      <c r="A13" t="s">
        <v>6</v>
      </c>
      <c r="B13">
        <f>H16</f>
        <v>22.5</v>
      </c>
      <c r="D13" t="s">
        <v>13</v>
      </c>
      <c r="E13">
        <v>12</v>
      </c>
      <c r="F13">
        <v>8</v>
      </c>
      <c r="G13">
        <v>11</v>
      </c>
      <c r="H13">
        <f>E13+F13+G13</f>
        <v>31</v>
      </c>
    </row>
    <row r="14" spans="1:8" x14ac:dyDescent="0.2">
      <c r="A14" t="s">
        <v>7</v>
      </c>
      <c r="B14">
        <f>H13</f>
        <v>31</v>
      </c>
      <c r="D14" t="s">
        <v>16</v>
      </c>
      <c r="E14">
        <v>5</v>
      </c>
      <c r="F14">
        <v>5</v>
      </c>
      <c r="G14">
        <v>5</v>
      </c>
      <c r="H14">
        <f>E14+F14+G14</f>
        <v>15</v>
      </c>
    </row>
    <row r="15" spans="1:8" x14ac:dyDescent="0.2">
      <c r="A15" t="s">
        <v>8</v>
      </c>
      <c r="B15">
        <f>H14</f>
        <v>15</v>
      </c>
      <c r="D15" t="s">
        <v>17</v>
      </c>
      <c r="E15">
        <f>E13+E14</f>
        <v>17</v>
      </c>
      <c r="F15">
        <f>F13+F14</f>
        <v>13</v>
      </c>
      <c r="G15">
        <f t="shared" ref="G15" si="0">G13+G14</f>
        <v>16</v>
      </c>
      <c r="H15">
        <f>H13+H14</f>
        <v>46</v>
      </c>
    </row>
    <row r="16" spans="1:8" x14ac:dyDescent="0.2">
      <c r="A16" t="s">
        <v>9</v>
      </c>
      <c r="B16" s="5">
        <f>H13/H15</f>
        <v>0.67391304347826086</v>
      </c>
      <c r="D16" t="s">
        <v>20</v>
      </c>
      <c r="E16">
        <v>8.5</v>
      </c>
      <c r="F16">
        <v>7</v>
      </c>
      <c r="G16">
        <v>7</v>
      </c>
      <c r="H16">
        <f>E16+F16+G16</f>
        <v>22.5</v>
      </c>
    </row>
    <row r="17" spans="1:7" x14ac:dyDescent="0.2">
      <c r="A17" t="s">
        <v>10</v>
      </c>
      <c r="B17" s="5">
        <f>H14/H15</f>
        <v>0.32608695652173914</v>
      </c>
    </row>
    <row r="18" spans="1:7" x14ac:dyDescent="0.2">
      <c r="B18" s="7"/>
      <c r="D18" s="17" t="s">
        <v>21</v>
      </c>
      <c r="E18" s="17"/>
      <c r="F18" s="17"/>
      <c r="G18" s="17"/>
    </row>
  </sheetData>
  <mergeCells count="3">
    <mergeCell ref="A1:B1"/>
    <mergeCell ref="A12:B12"/>
    <mergeCell ref="D18:G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8831-B6B8-A949-B272-306A773F6A8D}">
  <dimension ref="A1:H18"/>
  <sheetViews>
    <sheetView workbookViewId="0">
      <selection activeCell="C3" sqref="C3"/>
    </sheetView>
  </sheetViews>
  <sheetFormatPr baseColWidth="10" defaultRowHeight="16" x14ac:dyDescent="0.2"/>
  <cols>
    <col min="1" max="1" width="48.1640625" customWidth="1"/>
    <col min="2" max="2" width="27.5" customWidth="1"/>
    <col min="3" max="3" width="7.5" bestFit="1" customWidth="1"/>
    <col min="4" max="4" width="26.83203125" bestFit="1" customWidth="1"/>
    <col min="7" max="7" width="12.6640625" bestFit="1" customWidth="1"/>
  </cols>
  <sheetData>
    <row r="1" spans="1:8" x14ac:dyDescent="0.2">
      <c r="A1" s="17" t="s">
        <v>62</v>
      </c>
      <c r="B1" s="17"/>
    </row>
    <row r="2" spans="1:8" x14ac:dyDescent="0.2">
      <c r="A2" s="3" t="s">
        <v>11</v>
      </c>
      <c r="B2" s="4" t="s">
        <v>12</v>
      </c>
    </row>
    <row r="3" spans="1:8" x14ac:dyDescent="0.2">
      <c r="A3" t="s">
        <v>0</v>
      </c>
      <c r="B3" s="8">
        <v>421</v>
      </c>
      <c r="C3" s="9" t="s">
        <v>63</v>
      </c>
    </row>
    <row r="4" spans="1:8" x14ac:dyDescent="0.2">
      <c r="A4" t="s">
        <v>1</v>
      </c>
      <c r="B4" s="8">
        <v>3</v>
      </c>
      <c r="C4" s="9"/>
    </row>
    <row r="5" spans="1:8" x14ac:dyDescent="0.2">
      <c r="A5" t="s">
        <v>2</v>
      </c>
      <c r="B5" s="8">
        <v>2422</v>
      </c>
      <c r="C5" s="10"/>
    </row>
    <row r="6" spans="1:8" x14ac:dyDescent="0.2">
      <c r="A6" t="s">
        <v>3</v>
      </c>
      <c r="B6" s="8">
        <v>9</v>
      </c>
      <c r="C6" s="9"/>
    </row>
    <row r="7" spans="1:8" x14ac:dyDescent="0.2">
      <c r="A7" t="s">
        <v>4</v>
      </c>
      <c r="B7" s="11">
        <f>B5/B6</f>
        <v>269.11111111111109</v>
      </c>
      <c r="C7" s="9"/>
    </row>
    <row r="8" spans="1:8" x14ac:dyDescent="0.2">
      <c r="A8" t="s">
        <v>5</v>
      </c>
      <c r="B8" s="12" t="s">
        <v>64</v>
      </c>
      <c r="C8" s="11">
        <f>B7/B13</f>
        <v>11.451536643026003</v>
      </c>
    </row>
    <row r="12" spans="1:8" x14ac:dyDescent="0.2">
      <c r="A12" s="17" t="s">
        <v>22</v>
      </c>
      <c r="B12" s="17"/>
      <c r="E12" t="s">
        <v>23</v>
      </c>
      <c r="F12" t="s">
        <v>24</v>
      </c>
      <c r="G12" t="s">
        <v>25</v>
      </c>
      <c r="H12" t="s">
        <v>19</v>
      </c>
    </row>
    <row r="13" spans="1:8" x14ac:dyDescent="0.2">
      <c r="A13" t="s">
        <v>6</v>
      </c>
      <c r="B13">
        <f>H16</f>
        <v>23.5</v>
      </c>
      <c r="D13" t="s">
        <v>13</v>
      </c>
      <c r="E13">
        <v>11</v>
      </c>
      <c r="F13">
        <v>11</v>
      </c>
      <c r="G13">
        <v>12</v>
      </c>
      <c r="H13">
        <f>E13+F13+G13</f>
        <v>34</v>
      </c>
    </row>
    <row r="14" spans="1:8" x14ac:dyDescent="0.2">
      <c r="A14" t="s">
        <v>7</v>
      </c>
      <c r="B14">
        <f>H13</f>
        <v>34</v>
      </c>
      <c r="D14" t="s">
        <v>16</v>
      </c>
      <c r="E14">
        <v>5</v>
      </c>
      <c r="F14">
        <v>4</v>
      </c>
      <c r="G14">
        <v>6</v>
      </c>
      <c r="H14">
        <f>E14+F14+G14</f>
        <v>15</v>
      </c>
    </row>
    <row r="15" spans="1:8" x14ac:dyDescent="0.2">
      <c r="A15" t="s">
        <v>8</v>
      </c>
      <c r="B15">
        <f>H14</f>
        <v>15</v>
      </c>
      <c r="D15" t="s">
        <v>17</v>
      </c>
      <c r="E15">
        <f>E13+E14</f>
        <v>16</v>
      </c>
      <c r="F15">
        <f>F13+F14</f>
        <v>15</v>
      </c>
      <c r="G15">
        <f t="shared" ref="G15" si="0">G13+G14</f>
        <v>18</v>
      </c>
      <c r="H15">
        <f>H13+H14</f>
        <v>49</v>
      </c>
    </row>
    <row r="16" spans="1:8" x14ac:dyDescent="0.2">
      <c r="A16" t="s">
        <v>9</v>
      </c>
      <c r="B16" s="5">
        <f>H13/H15</f>
        <v>0.69387755102040816</v>
      </c>
      <c r="D16" t="s">
        <v>20</v>
      </c>
      <c r="E16">
        <v>8</v>
      </c>
      <c r="F16">
        <v>7.5</v>
      </c>
      <c r="G16">
        <v>8</v>
      </c>
      <c r="H16">
        <f>E16+F16+G16</f>
        <v>23.5</v>
      </c>
    </row>
    <row r="17" spans="1:7" x14ac:dyDescent="0.2">
      <c r="A17" t="s">
        <v>10</v>
      </c>
      <c r="B17" s="5">
        <f>H14/H15</f>
        <v>0.30612244897959184</v>
      </c>
    </row>
    <row r="18" spans="1:7" x14ac:dyDescent="0.2">
      <c r="B18" s="7"/>
      <c r="D18" s="17" t="s">
        <v>21</v>
      </c>
      <c r="E18" s="17"/>
      <c r="F18" s="17"/>
      <c r="G18" s="17"/>
    </row>
  </sheetData>
  <mergeCells count="3">
    <mergeCell ref="A1:B1"/>
    <mergeCell ref="A12:B12"/>
    <mergeCell ref="D18:G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5E76-EF45-F842-B0F3-206520B97D95}">
  <dimension ref="A1:B7"/>
  <sheetViews>
    <sheetView workbookViewId="0">
      <selection activeCell="B6" sqref="B6"/>
    </sheetView>
  </sheetViews>
  <sheetFormatPr baseColWidth="10" defaultRowHeight="16" x14ac:dyDescent="0.2"/>
  <cols>
    <col min="1" max="1" width="22.1640625" bestFit="1" customWidth="1"/>
    <col min="2" max="2" width="21" bestFit="1" customWidth="1"/>
  </cols>
  <sheetData>
    <row r="1" spans="1:2" x14ac:dyDescent="0.2">
      <c r="A1" s="3" t="s">
        <v>56</v>
      </c>
      <c r="B1" s="3" t="s">
        <v>57</v>
      </c>
    </row>
    <row r="2" spans="1:2" x14ac:dyDescent="0.2">
      <c r="A2" t="s">
        <v>51</v>
      </c>
      <c r="B2" s="13">
        <f>'Fall 2016 - Summer 2017'!C8</f>
        <v>11.230452674897119</v>
      </c>
    </row>
    <row r="3" spans="1:2" x14ac:dyDescent="0.2">
      <c r="A3" t="s">
        <v>52</v>
      </c>
      <c r="B3" s="13">
        <f>'Fall 2017 - Summer 2018'!C8</f>
        <v>10.306666666666667</v>
      </c>
    </row>
    <row r="4" spans="1:2" x14ac:dyDescent="0.2">
      <c r="A4" t="s">
        <v>53</v>
      </c>
      <c r="B4" s="13">
        <f>'Fall 2018 - Summer 2019'!C8</f>
        <v>10.878787878787879</v>
      </c>
    </row>
    <row r="5" spans="1:2" x14ac:dyDescent="0.2">
      <c r="A5" t="s">
        <v>54</v>
      </c>
      <c r="B5" s="13">
        <f>'Fall 2019 - Summer 2020'!C8</f>
        <v>10.651851851851852</v>
      </c>
    </row>
    <row r="6" spans="1:2" x14ac:dyDescent="0.2">
      <c r="A6" t="s">
        <v>55</v>
      </c>
      <c r="B6" s="13">
        <f>'Fall 2020 - Summer 2021'!C8</f>
        <v>11.451536643026003</v>
      </c>
    </row>
    <row r="7" spans="1:2" x14ac:dyDescent="0.2">
      <c r="A7" s="3" t="s">
        <v>58</v>
      </c>
      <c r="B7" s="14">
        <f>AVERAGE(B2:B6)</f>
        <v>10.903859143045905</v>
      </c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F5D7-0911-EC45-8D6E-38ADB20F8548}">
  <dimension ref="A1:C15"/>
  <sheetViews>
    <sheetView tabSelected="1" workbookViewId="0">
      <selection activeCell="C15" sqref="C15"/>
    </sheetView>
  </sheetViews>
  <sheetFormatPr baseColWidth="10" defaultRowHeight="16" x14ac:dyDescent="0.2"/>
  <cols>
    <col min="1" max="1" width="23.83203125" bestFit="1" customWidth="1"/>
    <col min="2" max="2" width="31.1640625" bestFit="1" customWidth="1"/>
    <col min="3" max="3" width="31" bestFit="1" customWidth="1"/>
  </cols>
  <sheetData>
    <row r="1" spans="1:3" x14ac:dyDescent="0.2">
      <c r="A1" s="3" t="s">
        <v>56</v>
      </c>
      <c r="B1" s="3" t="s">
        <v>9</v>
      </c>
      <c r="C1" s="3" t="s">
        <v>59</v>
      </c>
    </row>
    <row r="2" spans="1:3" x14ac:dyDescent="0.2">
      <c r="A2" t="s">
        <v>51</v>
      </c>
      <c r="B2" s="5">
        <f>'Fall 2016 - Summer 2017'!B16</f>
        <v>0.5892857142857143</v>
      </c>
      <c r="C2" s="5">
        <f>'Fall 2016 - Summer 2017'!B17</f>
        <v>0.4107142857142857</v>
      </c>
    </row>
    <row r="3" spans="1:3" x14ac:dyDescent="0.2">
      <c r="A3" t="s">
        <v>52</v>
      </c>
      <c r="B3" s="5">
        <f>'Fall 2017 - Summer 2018'!B16</f>
        <v>0.63461538461538458</v>
      </c>
      <c r="C3" s="5">
        <f>'Fall 2017 - Summer 2018'!B17</f>
        <v>0.36538461538461536</v>
      </c>
    </row>
    <row r="4" spans="1:3" x14ac:dyDescent="0.2">
      <c r="A4" t="s">
        <v>53</v>
      </c>
      <c r="B4" s="5">
        <f>'Fall 2018 - Summer 2019'!B16</f>
        <v>0.68888888888888888</v>
      </c>
      <c r="C4" s="5">
        <f>'Fall 2018 - Summer 2019'!B17</f>
        <v>0.31111111111111112</v>
      </c>
    </row>
    <row r="5" spans="1:3" x14ac:dyDescent="0.2">
      <c r="A5" t="s">
        <v>54</v>
      </c>
      <c r="B5" s="5">
        <f>'Fall 2020 - Summer 2021'!B16</f>
        <v>0.69387755102040816</v>
      </c>
      <c r="C5" s="5">
        <f>'Fall 2019 - Summer 2020'!B17</f>
        <v>0.32608695652173914</v>
      </c>
    </row>
    <row r="6" spans="1:3" x14ac:dyDescent="0.2">
      <c r="A6" t="s">
        <v>55</v>
      </c>
      <c r="B6" s="5">
        <f>'Fall 2020 - Summer 2021'!B16</f>
        <v>0.69387755102040816</v>
      </c>
      <c r="C6" s="5">
        <f>'Fall 2020 - Summer 2021'!B17</f>
        <v>0.30612244897959184</v>
      </c>
    </row>
    <row r="7" spans="1:3" x14ac:dyDescent="0.2">
      <c r="A7" s="3" t="s">
        <v>58</v>
      </c>
      <c r="B7" s="15">
        <f>AVERAGE(B2:B6)</f>
        <v>0.66010901796616084</v>
      </c>
      <c r="C7" s="16">
        <f>AVERAGE(C2:C6)</f>
        <v>0.34388388354226862</v>
      </c>
    </row>
    <row r="8" spans="1:3" x14ac:dyDescent="0.2">
      <c r="A8" s="3"/>
      <c r="B8" s="3"/>
      <c r="C8" s="3"/>
    </row>
    <row r="9" spans="1:3" x14ac:dyDescent="0.2">
      <c r="A9" s="3" t="s">
        <v>56</v>
      </c>
      <c r="B9" s="3" t="s">
        <v>60</v>
      </c>
      <c r="C9" s="3" t="s">
        <v>61</v>
      </c>
    </row>
    <row r="10" spans="1:3" x14ac:dyDescent="0.2">
      <c r="A10" t="s">
        <v>51</v>
      </c>
      <c r="B10">
        <f>'Fall 2016 - Summer 2017'!B14</f>
        <v>33</v>
      </c>
      <c r="C10">
        <f>'Fall 2016 - Summer 2017'!B15</f>
        <v>23</v>
      </c>
    </row>
    <row r="11" spans="1:3" x14ac:dyDescent="0.2">
      <c r="A11" t="s">
        <v>52</v>
      </c>
      <c r="B11">
        <f>'Fall 2017 - Summer 2018'!B14</f>
        <v>33</v>
      </c>
      <c r="C11">
        <f>'Fall 2017 - Summer 2018'!B15</f>
        <v>19</v>
      </c>
    </row>
    <row r="12" spans="1:3" x14ac:dyDescent="0.2">
      <c r="A12" t="s">
        <v>53</v>
      </c>
      <c r="B12">
        <f>'Fall 2018 - Summer 2019'!B14</f>
        <v>31</v>
      </c>
      <c r="C12">
        <f>'Fall 2018 - Summer 2019'!B15</f>
        <v>14</v>
      </c>
    </row>
    <row r="13" spans="1:3" x14ac:dyDescent="0.2">
      <c r="A13" t="s">
        <v>54</v>
      </c>
      <c r="B13">
        <f>'Fall 2019 - Summer 2020'!B14</f>
        <v>31</v>
      </c>
      <c r="C13">
        <f>'Fall 2019 - Summer 2020'!B15</f>
        <v>15</v>
      </c>
    </row>
    <row r="14" spans="1:3" x14ac:dyDescent="0.2">
      <c r="A14" t="s">
        <v>55</v>
      </c>
      <c r="B14">
        <f>'Fall 2020 - Summer 2021'!B14</f>
        <v>34</v>
      </c>
      <c r="C14">
        <f>'Fall 2020 - Summer 2021'!B15</f>
        <v>15</v>
      </c>
    </row>
    <row r="15" spans="1:3" x14ac:dyDescent="0.2">
      <c r="A15" s="3" t="s">
        <v>58</v>
      </c>
      <c r="B15">
        <f>AVERAGE(B10:B14)</f>
        <v>32.4</v>
      </c>
      <c r="C15">
        <f>AVERAGE(C10:C14)</f>
        <v>17.2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Fall 2016 - Summer 2017</vt:lpstr>
      <vt:lpstr>Fall 2017 - Summer 2018</vt:lpstr>
      <vt:lpstr>Fall 2018 - Summer 2019</vt:lpstr>
      <vt:lpstr>Fall 2019 - Summer 2020</vt:lpstr>
      <vt:lpstr>Fall 2020 - Summer 2021</vt:lpstr>
      <vt:lpstr>Mean Ratio</vt:lpstr>
      <vt:lpstr>Core Faculty Course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 Noble</dc:creator>
  <cp:lastModifiedBy>Microsoft Office User</cp:lastModifiedBy>
  <dcterms:created xsi:type="dcterms:W3CDTF">2020-06-18T14:12:06Z</dcterms:created>
  <dcterms:modified xsi:type="dcterms:W3CDTF">2021-08-18T15:15:46Z</dcterms:modified>
</cp:coreProperties>
</file>