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2435" windowHeight="11760" activeTab="2"/>
  </bookViews>
  <sheets>
    <sheet name="M &amp; V" sheetId="9" r:id="rId1"/>
    <sheet name="Priority #1" sheetId="1" r:id="rId2"/>
    <sheet name="Priority #2" sheetId="8" r:id="rId3"/>
    <sheet name="Priority #3" sheetId="5" r:id="rId4"/>
    <sheet name="Priority #4" sheetId="6" r:id="rId5"/>
    <sheet name="Priority #5" sheetId="7" r:id="rId6"/>
  </sheets>
  <definedNames>
    <definedName name="_GoBack" localSheetId="2">'Priority #2'!$A$111</definedName>
    <definedName name="_Toc521806179" localSheetId="0">'M &amp; V'!$A$1</definedName>
    <definedName name="_Toc521806180" localSheetId="0">'M &amp; V'!$A$4</definedName>
    <definedName name="_Toc521806181" localSheetId="0">'M &amp; V'!#REF!</definedName>
  </definedNames>
  <calcPr calcId="145621"/>
</workbook>
</file>

<file path=xl/calcChain.xml><?xml version="1.0" encoding="utf-8"?>
<calcChain xmlns="http://schemas.openxmlformats.org/spreadsheetml/2006/main">
  <c r="N21" i="5" l="1"/>
  <c r="M21" i="5"/>
  <c r="L21" i="5"/>
  <c r="F29" i="7" l="1"/>
  <c r="E29" i="7"/>
  <c r="D29" i="7"/>
  <c r="E83" i="1"/>
  <c r="E84" i="1"/>
  <c r="D83" i="1"/>
  <c r="D84" i="1"/>
  <c r="C83" i="1"/>
  <c r="C84" i="1"/>
  <c r="B84" i="1"/>
  <c r="B83" i="1"/>
  <c r="B81" i="1"/>
  <c r="B82" i="1"/>
  <c r="E81" i="1"/>
  <c r="E82" i="1"/>
  <c r="C81" i="1"/>
  <c r="C82" i="1"/>
  <c r="D81" i="1"/>
  <c r="D82" i="1"/>
</calcChain>
</file>

<file path=xl/sharedStrings.xml><?xml version="1.0" encoding="utf-8"?>
<sst xmlns="http://schemas.openxmlformats.org/spreadsheetml/2006/main" count="480" uniqueCount="368">
  <si>
    <t>Key Goals</t>
  </si>
  <si>
    <t>Applicants to graduate program (Calendar Year)</t>
  </si>
  <si>
    <t>Masters degrees awarded (Academic Year)</t>
  </si>
  <si>
    <t>Doctoral degrees awarded (Academic Year)</t>
  </si>
  <si>
    <t>Employment rate one year after graduation</t>
  </si>
  <si>
    <r>
      <rPr>
        <b/>
        <sz val="11"/>
        <color theme="1"/>
        <rFont val="Calibri"/>
        <family val="2"/>
        <scheme val="minor"/>
      </rPr>
      <t>Objective</t>
    </r>
    <r>
      <rPr>
        <sz val="11"/>
        <color theme="1"/>
        <rFont val="Calibri"/>
        <family val="2"/>
        <scheme val="minor"/>
      </rPr>
      <t>:  Increase graduate student success</t>
    </r>
  </si>
  <si>
    <r>
      <rPr>
        <b/>
        <sz val="11"/>
        <color theme="1"/>
        <rFont val="Calibri"/>
        <family val="2"/>
        <scheme val="minor"/>
      </rPr>
      <t>Objective</t>
    </r>
    <r>
      <rPr>
        <sz val="11"/>
        <color theme="1"/>
        <rFont val="Calibri"/>
        <family val="2"/>
        <scheme val="minor"/>
      </rPr>
      <t>:  Increase undergraduate enrollment and success</t>
    </r>
  </si>
  <si>
    <t>Bachelors degrees awarded (Academic Year)</t>
  </si>
  <si>
    <t>Graduate school acceptance rate</t>
  </si>
  <si>
    <r>
      <rPr>
        <b/>
        <sz val="11"/>
        <color theme="1"/>
        <rFont val="Calibri"/>
        <family val="2"/>
        <scheme val="minor"/>
      </rPr>
      <t>Objective</t>
    </r>
    <r>
      <rPr>
        <sz val="11"/>
        <color theme="1"/>
        <rFont val="Calibri"/>
        <family val="2"/>
        <scheme val="minor"/>
      </rPr>
      <t>:  Increase retention and graduation rates for the Department of Mathematics and Statistics</t>
    </r>
  </si>
  <si>
    <t>Undergraduate one-year retention rate</t>
  </si>
  <si>
    <t>Undergraduate Two-year retention rate</t>
  </si>
  <si>
    <t>Total degrees award (Academic Year)</t>
  </si>
  <si>
    <t>Undergraduate degrees awarded (Academic Year)</t>
  </si>
  <si>
    <t>PhD degrees awarded (Academic Year)</t>
  </si>
  <si>
    <r>
      <rPr>
        <b/>
        <sz val="11"/>
        <color theme="1"/>
        <rFont val="Calibri"/>
        <family val="2"/>
        <scheme val="minor"/>
      </rPr>
      <t>Objective</t>
    </r>
    <r>
      <rPr>
        <sz val="11"/>
        <color theme="1"/>
        <rFont val="Calibri"/>
        <family val="2"/>
        <scheme val="minor"/>
      </rPr>
      <t>:  Increase diversity</t>
    </r>
  </si>
  <si>
    <r>
      <t>Objective:</t>
    </r>
    <r>
      <rPr>
        <sz val="11"/>
        <color theme="1"/>
        <rFont val="Calibri"/>
        <family val="2"/>
        <scheme val="minor"/>
      </rPr>
      <t xml:space="preserve">  </t>
    </r>
    <r>
      <rPr>
        <i/>
        <sz val="11"/>
        <color theme="1"/>
        <rFont val="Calibri"/>
        <family val="2"/>
        <scheme val="minor"/>
      </rPr>
      <t>Enhance the quality of the graduate program</t>
    </r>
  </si>
  <si>
    <t>Doctoral Degree Graduation Rate</t>
  </si>
  <si>
    <t xml:space="preserve">Time to Doctoral Degree Completion </t>
  </si>
  <si>
    <t>Number of students participating in summer schools, workshops, and internships</t>
  </si>
  <si>
    <t>Percentage of graduates who are employed within the first year after graduation</t>
  </si>
  <si>
    <t>Doctoral Degrees awarded (Academic Year)</t>
  </si>
  <si>
    <t>Masters Degrees awarded (Academic Year)</t>
  </si>
  <si>
    <t>Master’s Degree Graduation Rate (Percent)</t>
  </si>
  <si>
    <r>
      <t>Objective:</t>
    </r>
    <r>
      <rPr>
        <sz val="11"/>
        <color theme="1"/>
        <rFont val="Calibri"/>
        <family val="2"/>
        <scheme val="minor"/>
      </rPr>
      <t xml:space="preserve">  </t>
    </r>
    <r>
      <rPr>
        <i/>
        <sz val="11"/>
        <color theme="1"/>
        <rFont val="Calibri"/>
        <family val="2"/>
        <scheme val="minor"/>
      </rPr>
      <t>Enhance the quality of the undergraduate program</t>
    </r>
  </si>
  <si>
    <t>Student to Faculty Ratio</t>
  </si>
  <si>
    <t>Number of undergraduate students involved in research</t>
  </si>
  <si>
    <t>Percent of FTE teaching faculty who are tenured/tenure-track</t>
  </si>
  <si>
    <t>Percent of undergraduate classes with more than 50 students</t>
  </si>
  <si>
    <t>Number of undergraduates participating in internships</t>
  </si>
  <si>
    <t>Number of undergraduate research awards</t>
  </si>
  <si>
    <t>Number of faculty and TA/GPTI teaching awards</t>
  </si>
  <si>
    <t>Percentage of TA/GPTIs who have completed pedagogy course</t>
  </si>
  <si>
    <t>Number of student teams in national competitions</t>
  </si>
  <si>
    <t>20:1</t>
  </si>
  <si>
    <t>22:1</t>
  </si>
  <si>
    <t>43:1</t>
  </si>
  <si>
    <t>40:1</t>
  </si>
  <si>
    <t>Percent of lower division undergraduate classes with fewer than 20 students (Fall)</t>
  </si>
  <si>
    <t>Percent of lower division undergraduate classes with more than 50 students (Fall)</t>
  </si>
  <si>
    <t>Percent of undergraduate classes with fewer than 20 students</t>
  </si>
  <si>
    <t>Percent of upper division undergraduate classes with fewer than 20 students (Fall)</t>
  </si>
  <si>
    <t>Percent of upper division undergraduate classes with more than 50 students (Fall)</t>
  </si>
  <si>
    <t>Percent Tenure/Tenure-Track Faculty Teaching Lower Division SCH</t>
  </si>
  <si>
    <t>Number of mathematics and statistics majors on the Dean’s and President’s lists (Fall)</t>
  </si>
  <si>
    <t>Percentage of Bachelor math graduates who are employed within the first year after graduation</t>
  </si>
  <si>
    <r>
      <t>Objective:</t>
    </r>
    <r>
      <rPr>
        <sz val="11"/>
        <color theme="1"/>
        <rFont val="Calibri"/>
        <family val="2"/>
        <scheme val="minor"/>
      </rPr>
      <t xml:space="preserve">  </t>
    </r>
    <r>
      <rPr>
        <i/>
        <sz val="11"/>
        <color theme="1"/>
        <rFont val="Calibri"/>
        <family val="2"/>
        <scheme val="minor"/>
      </rPr>
      <t>Attract and retain quality faculty and strengthen the reputation of the department</t>
    </r>
  </si>
  <si>
    <t>Faculty Receiving External Recognition Awards*</t>
  </si>
  <si>
    <t>Faculty Receiving Internal Recognition Awards**</t>
  </si>
  <si>
    <t>Faculty Receiving Nationally Recognized Awards</t>
  </si>
  <si>
    <t>Number of faculty at or above the national average and/or peer groups for the average salary of assistant professors</t>
  </si>
  <si>
    <t>Number of faculty at or above the national average and/or peer groups for the average salaries of associate professors</t>
  </si>
  <si>
    <t>Number of fellows in professional societies</t>
  </si>
  <si>
    <t>Number of tenured/tenure-track faculty who have achieved recognition as a member of one of the National Academies</t>
  </si>
  <si>
    <t>Number of peer-reviewed papers published</t>
  </si>
  <si>
    <t>Number of citations</t>
  </si>
  <si>
    <t>Number of conference presentations and invited talks</t>
  </si>
  <si>
    <t>Percentage of faculty involved in proposal submission activity</t>
  </si>
  <si>
    <t>Percentage of faculty directing graduate dissertations</t>
  </si>
  <si>
    <t>Number of faculty serving on editorial boards of recognized journals</t>
  </si>
  <si>
    <t>Number of faculty serving as reviewers of grant proposals</t>
  </si>
  <si>
    <t>Number of faculty involved in organization of conferences, sessions, and workshops</t>
  </si>
  <si>
    <t>Number of faculty that participated in programs at labs and research institutes</t>
  </si>
  <si>
    <t>$1.84M</t>
  </si>
  <si>
    <t>$1.81M</t>
  </si>
  <si>
    <t>$3.08M</t>
  </si>
  <si>
    <t>$2.54M</t>
  </si>
  <si>
    <t>Pecent of faculty serving as referees and reviewers of articles</t>
  </si>
  <si>
    <t>Strategic Hires</t>
  </si>
  <si>
    <t>Post doc appointments</t>
  </si>
  <si>
    <t>Total external research awards</t>
  </si>
  <si>
    <t>Percentage of faculty submitting proposals</t>
  </si>
  <si>
    <t>Percentage of faculty with research funding</t>
  </si>
  <si>
    <t>$40.0K</t>
  </si>
  <si>
    <t>$39.4K</t>
  </si>
  <si>
    <t>$66.9K</t>
  </si>
  <si>
    <t>$56.6K</t>
  </si>
  <si>
    <r>
      <rPr>
        <b/>
        <sz val="11"/>
        <color theme="1"/>
        <rFont val="Calibri"/>
        <family val="2"/>
        <scheme val="minor"/>
      </rPr>
      <t>Objective</t>
    </r>
    <r>
      <rPr>
        <sz val="11"/>
        <color theme="1"/>
        <rFont val="Calibri"/>
        <family val="2"/>
        <scheme val="minor"/>
      </rPr>
      <t>: Encourage and support faculty to increase the amount of public research dollars</t>
    </r>
  </si>
  <si>
    <r>
      <rPr>
        <b/>
        <sz val="11"/>
        <color theme="1"/>
        <rFont val="Calibri"/>
        <family val="2"/>
        <scheme val="minor"/>
      </rPr>
      <t>Objective</t>
    </r>
    <r>
      <rPr>
        <sz val="11"/>
        <color theme="1"/>
        <rFont val="Calibri"/>
        <family val="2"/>
        <scheme val="minor"/>
      </rPr>
      <t>: Encourage and support faculty to increase research productivity</t>
    </r>
  </si>
  <si>
    <t>Percentage of faculty engaged in research and creative activity</t>
  </si>
  <si>
    <t>Total publications</t>
  </si>
  <si>
    <t>Publications/FTE (Faculty)</t>
  </si>
  <si>
    <t>Total research awards/FTE (Faculty)</t>
  </si>
  <si>
    <t>Number of books</t>
  </si>
  <si>
    <t>Number of presentations</t>
  </si>
  <si>
    <t>Number of faculty on editorial boards</t>
  </si>
  <si>
    <t>Priority #1</t>
  </si>
  <si>
    <t>Increase Enrollment and Promote Student Success</t>
  </si>
  <si>
    <t>Priority #2</t>
  </si>
  <si>
    <t>Strengthen Academic Quality and Reputations</t>
  </si>
  <si>
    <t>Priority #3</t>
  </si>
  <si>
    <t>Expand and Enhance Research and Creative Scholarship</t>
  </si>
  <si>
    <r>
      <rPr>
        <b/>
        <sz val="11"/>
        <color theme="1"/>
        <rFont val="Calibri"/>
        <family val="2"/>
        <scheme val="minor"/>
      </rPr>
      <t>Objective</t>
    </r>
    <r>
      <rPr>
        <sz val="11"/>
        <color theme="1"/>
        <rFont val="Calibri"/>
        <family val="2"/>
        <scheme val="minor"/>
      </rPr>
      <t>: Continue and increase partnerships with national and international institutes, state and federal agencies, centers/colleges/departments at Texas Tech and TTUHSC.</t>
    </r>
  </si>
  <si>
    <t>Number of consulting appointments (Calendar Year)</t>
  </si>
  <si>
    <t>Priority #4</t>
  </si>
  <si>
    <t>Further Outreach and Engagement</t>
  </si>
  <si>
    <r>
      <rPr>
        <b/>
        <sz val="11"/>
        <color theme="1"/>
        <rFont val="Calibri"/>
        <family val="2"/>
        <scheme val="minor"/>
      </rPr>
      <t>Objective</t>
    </r>
    <r>
      <rPr>
        <sz val="11"/>
        <color theme="1"/>
        <rFont val="Calibri"/>
        <family val="2"/>
        <scheme val="minor"/>
      </rPr>
      <t>: Expand outreach</t>
    </r>
  </si>
  <si>
    <t>Number of faculty engaged in community outreach and partnerships</t>
  </si>
  <si>
    <t>$1.27M</t>
  </si>
  <si>
    <t>Total funding generated by department outreach activities (Calendar Year)</t>
  </si>
  <si>
    <t>$1.26M</t>
  </si>
  <si>
    <t>$2.42M</t>
  </si>
  <si>
    <t>$1.76M</t>
  </si>
  <si>
    <r>
      <rPr>
        <b/>
        <sz val="11"/>
        <color theme="1"/>
        <rFont val="Calibri"/>
        <family val="2"/>
        <scheme val="minor"/>
      </rPr>
      <t>Objective</t>
    </r>
    <r>
      <rPr>
        <sz val="11"/>
        <color theme="1"/>
        <rFont val="Calibri"/>
        <family val="2"/>
        <scheme val="minor"/>
      </rPr>
      <t>: Expand programs for teachers and distance students</t>
    </r>
  </si>
  <si>
    <t>K-12 students participating in departmental outreach and engagement activities</t>
  </si>
  <si>
    <t>K-12 teachers participating in departmental outreach and engagement activities</t>
  </si>
  <si>
    <t>Number of students enrolled in distance courses</t>
  </si>
  <si>
    <r>
      <rPr>
        <b/>
        <sz val="11"/>
        <color theme="1"/>
        <rFont val="Calibri"/>
        <family val="2"/>
        <scheme val="minor"/>
      </rPr>
      <t>Objective</t>
    </r>
    <r>
      <rPr>
        <sz val="11"/>
        <color theme="1"/>
        <rFont val="Calibri"/>
        <family val="2"/>
        <scheme val="minor"/>
      </rPr>
      <t>: Enhance the reputation and visibility of the department through professional service</t>
    </r>
  </si>
  <si>
    <t>Percent of faculty serving as reviewers and referees</t>
  </si>
  <si>
    <t>Number of faculty serving on editorial boards</t>
  </si>
  <si>
    <t>Number of faculty organizing professional meetings</t>
  </si>
  <si>
    <t>Number of faculty serving on college, univeristy or professional committees</t>
  </si>
  <si>
    <t>Number of non-TTU participants at department events -- colloquia, seminars, conferences, outreach activities, etc. (Calendar Year)</t>
  </si>
  <si>
    <t>Percent of Bachelors recipients who are from underrepresented ethnic groups and/or who are female students (Academic Year)</t>
  </si>
  <si>
    <t>Percent of Masters recipients  who are from underrepresented ethnic groups and/or who are female students (Academic Year)</t>
  </si>
  <si>
    <t>Percent of Doctoral recipients  who are from underrepresented ethnic groups and/or who are female students (Academic Year)</t>
  </si>
  <si>
    <t>&gt;20</t>
  </si>
  <si>
    <t>&gt;0</t>
  </si>
  <si>
    <t>&gt;$1M</t>
  </si>
  <si>
    <t>&gt;$40K</t>
  </si>
  <si>
    <t>&gt;30</t>
  </si>
  <si>
    <t>&gt;50</t>
  </si>
  <si>
    <t>&gt;90</t>
  </si>
  <si>
    <t>&gt;1</t>
  </si>
  <si>
    <t>&gt;10</t>
  </si>
  <si>
    <t>72-83</t>
  </si>
  <si>
    <t>75-85</t>
  </si>
  <si>
    <t>100-110</t>
  </si>
  <si>
    <t>105-115</t>
  </si>
  <si>
    <t>12-22</t>
  </si>
  <si>
    <t>15-25</t>
  </si>
  <si>
    <t>$2.4M</t>
  </si>
  <si>
    <t>$2.6M</t>
  </si>
  <si>
    <t>25-30</t>
  </si>
  <si>
    <t>30-35</t>
  </si>
  <si>
    <t>65-70</t>
  </si>
  <si>
    <t>4-6 years</t>
  </si>
  <si>
    <t>Undergraduate 4-year graduation rate</t>
  </si>
  <si>
    <t>Undergraduate 6-year graduation rate</t>
  </si>
  <si>
    <t>50-80</t>
  </si>
  <si>
    <t>30-85</t>
  </si>
  <si>
    <t>$1.9M</t>
  </si>
  <si>
    <t>$2.5M</t>
  </si>
  <si>
    <t>$2.8M</t>
  </si>
  <si>
    <t>Ratio: Percent of female undergraduate math majors / Percent of female undergraduate TTU students</t>
  </si>
  <si>
    <t>Ratio: Percent of math majors from underrepresented ethnic groups / Percent of TTU students from underrepresented ethnic groups</t>
  </si>
  <si>
    <t>Ratio:  2-year retention rate of math majors from underrepresented groups / 2-year retention rate of TTU majors from underrepresented groups</t>
  </si>
  <si>
    <t>Ratio:  2-year retention rate of female math majors / 2-year retention rate of female TTU students</t>
  </si>
  <si>
    <t>Performance of graduates on the math field test (Average Percentile Rank: Complete Exam)</t>
  </si>
  <si>
    <t>Priority #5</t>
  </si>
  <si>
    <r>
      <t xml:space="preserve">Priority # </t>
    </r>
    <r>
      <rPr>
        <b/>
        <i/>
        <sz val="11"/>
        <color theme="1"/>
        <rFont val="Calibri"/>
        <family val="2"/>
        <scheme val="minor"/>
      </rPr>
      <t>II</t>
    </r>
  </si>
  <si>
    <t>Strengthen Academic Quality and Reputation</t>
  </si>
  <si>
    <r>
      <t>·</t>
    </r>
    <r>
      <rPr>
        <sz val="7"/>
        <color theme="1"/>
        <rFont val="Times New Roman"/>
        <family val="1"/>
      </rPr>
      <t xml:space="preserve">         </t>
    </r>
    <r>
      <rPr>
        <i/>
        <sz val="11"/>
        <color theme="1"/>
        <rFont val="Calibri"/>
        <family val="2"/>
        <scheme val="minor"/>
      </rPr>
      <t>We will attract and retain the best faculty in the country in order to enhance our teaching excellence and grow our number of nationally recognized programs.</t>
    </r>
  </si>
  <si>
    <t>Critical Success Factors</t>
  </si>
  <si>
    <r>
      <t>·</t>
    </r>
    <r>
      <rPr>
        <sz val="7"/>
        <color theme="1"/>
        <rFont val="Times New Roman"/>
        <family val="1"/>
      </rPr>
      <t xml:space="preserve">         </t>
    </r>
    <r>
      <rPr>
        <i/>
        <sz val="11"/>
        <color theme="1"/>
        <rFont val="Calibri"/>
        <family val="2"/>
        <scheme val="minor"/>
      </rPr>
      <t>Improve our ranking among Group II departments</t>
    </r>
  </si>
  <si>
    <r>
      <t>·</t>
    </r>
    <r>
      <rPr>
        <sz val="7"/>
        <color theme="1"/>
        <rFont val="Times New Roman"/>
        <family val="1"/>
      </rPr>
      <t xml:space="preserve">         </t>
    </r>
    <r>
      <rPr>
        <i/>
        <sz val="11"/>
        <color theme="1"/>
        <rFont val="Calibri"/>
        <family val="2"/>
        <scheme val="minor"/>
      </rPr>
      <t>Expand our connections with academic and non-academic institutions of international repute</t>
    </r>
  </si>
  <si>
    <t>M&amp;S Strategies</t>
  </si>
  <si>
    <r>
      <t>1.</t>
    </r>
    <r>
      <rPr>
        <sz val="7"/>
        <color theme="1"/>
        <rFont val="Times New Roman"/>
        <family val="1"/>
      </rPr>
      <t xml:space="preserve">       </t>
    </r>
    <r>
      <rPr>
        <sz val="11"/>
        <color theme="1"/>
        <rFont val="Calibri"/>
        <family val="2"/>
        <scheme val="minor"/>
      </rPr>
      <t>Improve consistency and documentation in advising.</t>
    </r>
  </si>
  <si>
    <r>
      <t>2.</t>
    </r>
    <r>
      <rPr>
        <sz val="7"/>
        <color theme="1"/>
        <rFont val="Times New Roman"/>
        <family val="1"/>
      </rPr>
      <t xml:space="preserve">       </t>
    </r>
    <r>
      <rPr>
        <sz val="11"/>
        <color theme="1"/>
        <rFont val="Calibri"/>
        <family val="2"/>
        <scheme val="minor"/>
      </rPr>
      <t>Increase funding available from grants for supporting students as research assistants.</t>
    </r>
  </si>
  <si>
    <r>
      <t>3.</t>
    </r>
    <r>
      <rPr>
        <sz val="7"/>
        <color theme="1"/>
        <rFont val="Times New Roman"/>
        <family val="1"/>
      </rPr>
      <t xml:space="preserve">       </t>
    </r>
    <r>
      <rPr>
        <sz val="11"/>
        <color theme="1"/>
        <rFont val="Calibri"/>
        <family val="2"/>
        <scheme val="minor"/>
      </rPr>
      <t>Encourage and support student participation in summer schools, workshops, and internships.</t>
    </r>
  </si>
  <si>
    <r>
      <t>5.</t>
    </r>
    <r>
      <rPr>
        <sz val="7"/>
        <color theme="1"/>
        <rFont val="Times New Roman"/>
        <family val="1"/>
      </rPr>
      <t xml:space="preserve">      </t>
    </r>
    <r>
      <rPr>
        <sz val="11"/>
        <color theme="1"/>
        <rFont val="Calibri"/>
        <family val="2"/>
        <scheme val="minor"/>
      </rPr>
      <t>Encourage graduate students to publish articles in peer-reviewed journals.</t>
    </r>
  </si>
  <si>
    <t>6.    Encourage graduate students to apply for fellowships.</t>
  </si>
  <si>
    <r>
      <t>1.</t>
    </r>
    <r>
      <rPr>
        <sz val="7"/>
        <color theme="1"/>
        <rFont val="Times New Roman"/>
        <family val="1"/>
      </rPr>
      <t xml:space="preserve">       </t>
    </r>
    <r>
      <rPr>
        <sz val="11"/>
        <color theme="1"/>
        <rFont val="Calibri"/>
        <family val="2"/>
        <scheme val="minor"/>
      </rPr>
      <t>Encourage and support undergraduate research and internship activities.</t>
    </r>
  </si>
  <si>
    <r>
      <t>2.</t>
    </r>
    <r>
      <rPr>
        <sz val="7"/>
        <color theme="1"/>
        <rFont val="Times New Roman"/>
        <family val="1"/>
      </rPr>
      <t xml:space="preserve">       </t>
    </r>
    <r>
      <rPr>
        <sz val="11"/>
        <color theme="1"/>
        <rFont val="Calibri"/>
        <family val="2"/>
        <scheme val="minor"/>
      </rPr>
      <t>Seek external support for research experiences for undergraduates.</t>
    </r>
  </si>
  <si>
    <r>
      <t>3.</t>
    </r>
    <r>
      <rPr>
        <sz val="7"/>
        <color theme="1"/>
        <rFont val="Times New Roman"/>
        <family val="1"/>
      </rPr>
      <t xml:space="preserve">       </t>
    </r>
    <r>
      <rPr>
        <sz val="11"/>
        <color rgb="FF000000"/>
        <rFont val="Calibri"/>
        <family val="2"/>
        <scheme val="minor"/>
      </rPr>
      <t xml:space="preserve">Strengthen the Graduate Teaching </t>
    </r>
    <r>
      <rPr>
        <sz val="11"/>
        <color theme="1"/>
        <rFont val="Calibri"/>
        <family val="2"/>
        <scheme val="minor"/>
      </rPr>
      <t>Mentoring</t>
    </r>
    <r>
      <rPr>
        <sz val="11"/>
        <color rgb="FF000000"/>
        <rFont val="Calibri"/>
        <family val="2"/>
        <scheme val="minor"/>
      </rPr>
      <t xml:space="preserve"> Program.</t>
    </r>
  </si>
  <si>
    <r>
      <t>4.</t>
    </r>
    <r>
      <rPr>
        <sz val="7"/>
        <color theme="1"/>
        <rFont val="Times New Roman"/>
        <family val="1"/>
      </rPr>
      <t xml:space="preserve">       </t>
    </r>
    <r>
      <rPr>
        <sz val="11"/>
        <color rgb="FF000000"/>
        <rFont val="Calibri"/>
        <family val="2"/>
        <scheme val="minor"/>
      </rPr>
      <t>Limit the advanced classes for math majors to 20 students.</t>
    </r>
  </si>
  <si>
    <r>
      <t>1.</t>
    </r>
    <r>
      <rPr>
        <sz val="7"/>
        <color theme="1"/>
        <rFont val="Times New Roman"/>
        <family val="1"/>
      </rPr>
      <t xml:space="preserve">       </t>
    </r>
    <r>
      <rPr>
        <sz val="11"/>
        <color theme="1"/>
        <rFont val="Calibri"/>
        <family val="2"/>
        <scheme val="minor"/>
      </rPr>
      <t>Maintain the strength and breadth of disciplines in the department by recruiting strongest faculty available</t>
    </r>
  </si>
  <si>
    <r>
      <t>2.</t>
    </r>
    <r>
      <rPr>
        <sz val="7"/>
        <color theme="1"/>
        <rFont val="Times New Roman"/>
        <family val="1"/>
      </rPr>
      <t xml:space="preserve">       </t>
    </r>
    <r>
      <rPr>
        <sz val="11"/>
        <color theme="1"/>
        <rFont val="Calibri"/>
        <family val="2"/>
        <scheme val="minor"/>
      </rPr>
      <t>Promote diversity among faculty</t>
    </r>
  </si>
  <si>
    <r>
      <t>3.</t>
    </r>
    <r>
      <rPr>
        <sz val="7"/>
        <color theme="1"/>
        <rFont val="Times New Roman"/>
        <family val="1"/>
      </rPr>
      <t xml:space="preserve">       </t>
    </r>
    <r>
      <rPr>
        <sz val="11"/>
        <color theme="1"/>
        <rFont val="Calibri"/>
        <family val="2"/>
        <scheme val="minor"/>
      </rPr>
      <t>Establish a post doc program</t>
    </r>
  </si>
  <si>
    <r>
      <t>4.</t>
    </r>
    <r>
      <rPr>
        <sz val="7"/>
        <color theme="1"/>
        <rFont val="Times New Roman"/>
        <family val="1"/>
      </rPr>
      <t xml:space="preserve">       </t>
    </r>
    <r>
      <rPr>
        <sz val="11"/>
        <color rgb="FF000000"/>
        <rFont val="Calibri"/>
        <family val="2"/>
        <scheme val="minor"/>
      </rPr>
      <t>Encourage faculty publication in highly ranked journals</t>
    </r>
  </si>
  <si>
    <r>
      <t>6.</t>
    </r>
    <r>
      <rPr>
        <sz val="7"/>
        <color theme="1"/>
        <rFont val="Times New Roman"/>
        <family val="1"/>
      </rPr>
      <t xml:space="preserve">       </t>
    </r>
    <r>
      <rPr>
        <sz val="11"/>
        <color theme="1"/>
        <rFont val="Calibri"/>
        <family val="2"/>
        <scheme val="minor"/>
      </rPr>
      <t>Encourage and support faculty participation in programs at labs and research institutes</t>
    </r>
  </si>
  <si>
    <r>
      <t>7.</t>
    </r>
    <r>
      <rPr>
        <sz val="7"/>
        <color theme="1"/>
        <rFont val="Times New Roman"/>
        <family val="1"/>
      </rPr>
      <t xml:space="preserve">       </t>
    </r>
    <r>
      <rPr>
        <sz val="11"/>
        <color theme="1"/>
        <rFont val="Calibri"/>
        <family val="2"/>
        <scheme val="minor"/>
      </rPr>
      <t>Encourage and support participation of faculty and students in professional meetings by providing adequate funds</t>
    </r>
  </si>
  <si>
    <r>
      <t>8.</t>
    </r>
    <r>
      <rPr>
        <sz val="7"/>
        <color theme="1"/>
        <rFont val="Times New Roman"/>
        <family val="1"/>
      </rPr>
      <t xml:space="preserve">       </t>
    </r>
    <r>
      <rPr>
        <sz val="11"/>
        <color theme="1"/>
        <rFont val="Calibri"/>
        <family val="2"/>
        <scheme val="minor"/>
      </rPr>
      <t>Support travel to external funding agencies and to conferences where program directors will be present to increase contacts and determine criteria and expectations of granting</t>
    </r>
  </si>
  <si>
    <r>
      <t>10.</t>
    </r>
    <r>
      <rPr>
        <sz val="7"/>
        <color theme="1"/>
        <rFont val="Times New Roman"/>
        <family val="1"/>
      </rPr>
      <t xml:space="preserve">   </t>
    </r>
    <r>
      <rPr>
        <sz val="11"/>
        <color theme="1"/>
        <rFont val="Calibri"/>
        <family val="2"/>
        <scheme val="minor"/>
      </rPr>
      <t>Attain competitive faculty salaries</t>
    </r>
  </si>
  <si>
    <r>
      <t>11.</t>
    </r>
    <r>
      <rPr>
        <sz val="7"/>
        <color theme="1"/>
        <rFont val="Times New Roman"/>
        <family val="1"/>
      </rPr>
      <t xml:space="preserve">   </t>
    </r>
    <r>
      <rPr>
        <sz val="11"/>
        <color theme="1"/>
        <rFont val="Calibri"/>
        <family val="2"/>
        <scheme val="minor"/>
      </rPr>
      <t>Promote cohesion in the department through weekly teas and colloquium talks by renowned speakers</t>
    </r>
  </si>
  <si>
    <t>12.  Raise the departments profile, online, on campus, and in the community by advertising student and faculty achievements.</t>
  </si>
  <si>
    <r>
      <t xml:space="preserve">Priority # </t>
    </r>
    <r>
      <rPr>
        <b/>
        <i/>
        <sz val="11"/>
        <color theme="1"/>
        <rFont val="Calibri"/>
        <family val="2"/>
        <scheme val="minor"/>
      </rPr>
      <t>I</t>
    </r>
  </si>
  <si>
    <r>
      <rPr>
        <sz val="11"/>
        <color theme="1"/>
        <rFont val="Symbol"/>
        <family val="1"/>
        <charset val="2"/>
      </rPr>
      <t>·</t>
    </r>
    <r>
      <rPr>
        <sz val="7"/>
        <color theme="1"/>
        <rFont val="Calibri"/>
        <family val="2"/>
        <scheme val="minor"/>
      </rPr>
      <t xml:space="preserve">         </t>
    </r>
    <r>
      <rPr>
        <i/>
        <sz val="11"/>
        <color theme="1"/>
        <rFont val="Calibri"/>
        <family val="2"/>
        <scheme val="minor"/>
      </rPr>
      <t>Quality and Diversity:  Recruit and graduate a diverse, larger and more academicially prepared student body</t>
    </r>
  </si>
  <si>
    <r>
      <rPr>
        <sz val="11"/>
        <color theme="1"/>
        <rFont val="Symbol"/>
        <family val="1"/>
        <charset val="2"/>
      </rPr>
      <t>·</t>
    </r>
    <r>
      <rPr>
        <sz val="7"/>
        <color theme="1"/>
        <rFont val="Calibri"/>
        <family val="2"/>
        <scheme val="minor"/>
      </rPr>
      <t xml:space="preserve">       </t>
    </r>
    <r>
      <rPr>
        <i/>
        <sz val="11"/>
        <color theme="1"/>
        <rFont val="Calibri"/>
        <family val="2"/>
        <scheme val="minor"/>
      </rPr>
      <t>Increase the number of undergraduate majros at a rate proportional to the growth in university enrollment</t>
    </r>
  </si>
  <si>
    <r>
      <rPr>
        <sz val="11"/>
        <color theme="1"/>
        <rFont val="Symbol"/>
        <family val="1"/>
        <charset val="2"/>
      </rPr>
      <t>·</t>
    </r>
    <r>
      <rPr>
        <sz val="7"/>
        <color theme="1"/>
        <rFont val="Calibri"/>
        <family val="2"/>
        <scheme val="minor"/>
      </rPr>
      <t xml:space="preserve">        </t>
    </r>
    <r>
      <rPr>
        <i/>
        <sz val="11"/>
        <color theme="1"/>
        <rFont val="Calibri"/>
        <family val="2"/>
        <scheme val="minor"/>
      </rPr>
      <t>Increase student employment rates and graduate school acceptance trates among student graduating from Mathematics and Statistics</t>
    </r>
  </si>
  <si>
    <r>
      <rPr>
        <sz val="11"/>
        <color theme="1"/>
        <rFont val="Symbol"/>
        <family val="1"/>
        <charset val="2"/>
      </rPr>
      <t>·</t>
    </r>
    <r>
      <rPr>
        <sz val="7"/>
        <color theme="1"/>
        <rFont val="Calibri"/>
        <family val="2"/>
        <scheme val="minor"/>
      </rPr>
      <t> </t>
    </r>
    <r>
      <rPr>
        <i/>
        <sz val="7"/>
        <color theme="1"/>
        <rFont val="Calibri"/>
        <family val="2"/>
        <scheme val="minor"/>
      </rPr>
      <t>      </t>
    </r>
    <r>
      <rPr>
        <i/>
        <sz val="11"/>
        <color theme="1"/>
        <rFont val="Calibri"/>
        <family val="2"/>
        <scheme val="minor"/>
      </rPr>
      <t>Maintain a proportion of at least 50% students who are female ro rminority students at both the undergraduate and graduate levels</t>
    </r>
  </si>
  <si>
    <t>3.      Obtain   contact   information   for     top   regional   students   in mathematics through    CollegeBoard's    Student   Search    Service    (SSS)    program,    and distribute departmental information (brochures) to them.</t>
  </si>
  <si>
    <t>1.     Maintain a regular schedule of mathematics courses offered as part of the Honors College program and actively recruit undergraduate math majors from these courses.</t>
  </si>
  <si>
    <t>2.     Extend the outreach activities for K-12, including Emmy Noether Day, the Summer Math Academy, PRISM, and TexPREP.</t>
  </si>
  <si>
    <t>4.      Utilize University  Interscholastic  League events as a  means of  recruiting mathematics majors for our undergraduate program.</t>
  </si>
  <si>
    <t>5.      Identify  and   advise  (before  their senior year)  students  likely  to pursue graduate studies.</t>
  </si>
  <si>
    <t>1.     Efficiently deliver core courses while improving the availability of these courses.</t>
  </si>
  <si>
    <t>2.     Increase distance delivery options and effectiveness</t>
  </si>
  <si>
    <t>3.      Continue to assess and enhance the efficiency of advising processes.</t>
  </si>
  <si>
    <t>1.   Increase diversity in faculty hiring to obtain role models for undergraduate and graduate students.</t>
  </si>
  <si>
    <t>2.   Increase   the   number   of   campus   visits   by   prospective   students from underrepresented groups.</t>
  </si>
  <si>
    <t>3.   Utilize our high proportion of women graduate students in recruiting more female students.</t>
  </si>
  <si>
    <t>4.   Take  advantage  of the  TexPrep  program   to  establish  connections with potential students from underrepresented groups.</t>
  </si>
  <si>
    <t>5.    Develop    closer   ties    with    regional    universities   with    relatively  high enrollments from underrepresented groups, such as Texas Southern, Prarie View A&amp;M, Eastern New Mexico, and New Mexico Highlands.</t>
  </si>
  <si>
    <t>2.    Initiate faculty visits to state and  regional  colleges for the purpose  of recruiting graduate students.</t>
  </si>
  <si>
    <t>3.    Increase the number of prospective graduate students brought to campus.</t>
  </si>
  <si>
    <t>4.    Monitor graduate applications and arrange personal calls from our faculty to well-qualified  prospective graduate  students who express interest in their fields.</t>
  </si>
  <si>
    <t>5.    Increase funding available from research grants for supporting students as research assistants.</t>
  </si>
  <si>
    <t>6.   Reduce the teaching load of graduate students.</t>
  </si>
  <si>
    <t>7.   Continue efforts to refine content and presentation of graduate program to help with recruiting (e.g., catalog course descriptions, website, graduate program flyers, posters and advertisements).</t>
  </si>
  <si>
    <t>8.   Obtain more support for the tuition of graduate students.</t>
  </si>
  <si>
    <r>
      <t xml:space="preserve">1.    </t>
    </r>
    <r>
      <rPr>
        <sz val="11"/>
        <color theme="1"/>
        <rFont val="Calibri"/>
        <family val="2"/>
        <scheme val="minor"/>
      </rPr>
      <t>Distribute our graduate program flyer to 2000 colleges and universities, emphasizing contact with all state and regional institutions.</t>
    </r>
  </si>
  <si>
    <r>
      <t xml:space="preserve">Priority # </t>
    </r>
    <r>
      <rPr>
        <b/>
        <i/>
        <sz val="11"/>
        <color theme="1"/>
        <rFont val="Calibri"/>
        <family val="2"/>
        <scheme val="minor"/>
      </rPr>
      <t>III</t>
    </r>
  </si>
  <si>
    <r>
      <t>·</t>
    </r>
    <r>
      <rPr>
        <sz val="7"/>
        <color theme="1"/>
        <rFont val="Times New Roman"/>
        <family val="1"/>
      </rPr>
      <t xml:space="preserve">         </t>
    </r>
    <r>
      <rPr>
        <i/>
        <sz val="11"/>
        <color theme="1"/>
        <rFont val="Calibri"/>
        <family val="2"/>
        <scheme val="minor"/>
      </rPr>
      <t>Continue the exensive collaboration within the department</t>
    </r>
  </si>
  <si>
    <r>
      <t>·</t>
    </r>
    <r>
      <rPr>
        <sz val="7"/>
        <color theme="1"/>
        <rFont val="Times New Roman"/>
        <family val="1"/>
      </rPr>
      <t xml:space="preserve">        </t>
    </r>
    <r>
      <rPr>
        <i/>
        <sz val="11"/>
        <color theme="1"/>
        <rFont val="Calibri"/>
        <family val="2"/>
        <scheme val="minor"/>
      </rPr>
      <t>Increase involvement with other units at TTU and TTUHSC</t>
    </r>
  </si>
  <si>
    <r>
      <t>·</t>
    </r>
    <r>
      <rPr>
        <sz val="7"/>
        <color theme="1"/>
        <rFont val="Times New Roman"/>
        <family val="1"/>
      </rPr>
      <t xml:space="preserve">         </t>
    </r>
    <r>
      <rPr>
        <i/>
        <sz val="11"/>
        <color theme="1"/>
        <rFont val="Calibri"/>
        <family val="2"/>
        <scheme val="minor"/>
      </rPr>
      <t>Maintain on-going and create new alliances with other academic and non-academic units</t>
    </r>
  </si>
  <si>
    <r>
      <t>·</t>
    </r>
    <r>
      <rPr>
        <sz val="7"/>
        <color theme="1"/>
        <rFont val="Times New Roman"/>
        <family val="1"/>
      </rPr>
      <t xml:space="preserve">        </t>
    </r>
    <r>
      <rPr>
        <i/>
        <sz val="11"/>
        <color theme="1"/>
        <rFont val="Calibri"/>
        <family val="2"/>
        <scheme val="minor"/>
      </rPr>
      <t>Develop relationships/contacts with corporate entities</t>
    </r>
  </si>
  <si>
    <r>
      <t>1.</t>
    </r>
    <r>
      <rPr>
        <sz val="7"/>
        <color rgb="FF000000"/>
        <rFont val="Times New Roman"/>
        <family val="1"/>
      </rPr>
      <t xml:space="preserve">        </t>
    </r>
    <r>
      <rPr>
        <sz val="10"/>
        <color rgb="FF000000"/>
        <rFont val="Arial"/>
        <family val="2"/>
      </rPr>
      <t>Incentivize funded research activity (e.g., reduced course assignments, provide assistantships) to increase percentage of faculty engaged in funding activity.</t>
    </r>
  </si>
  <si>
    <r>
      <t>2.</t>
    </r>
    <r>
      <rPr>
        <sz val="7"/>
        <color rgb="FF000000"/>
        <rFont val="Times New Roman"/>
        <family val="1"/>
      </rPr>
      <t xml:space="preserve">        </t>
    </r>
    <r>
      <rPr>
        <sz val="10"/>
        <color rgb="FF000000"/>
        <rFont val="Arial"/>
        <family val="2"/>
      </rPr>
      <t>Develop and implement faculty professional development plans for faculty with low research productivity.</t>
    </r>
  </si>
  <si>
    <r>
      <t>3.</t>
    </r>
    <r>
      <rPr>
        <sz val="7"/>
        <color rgb="FF000000"/>
        <rFont val="Times New Roman"/>
        <family val="1"/>
      </rPr>
      <t xml:space="preserve">        </t>
    </r>
    <r>
      <rPr>
        <sz val="10"/>
        <color rgb="FF000000"/>
        <rFont val="Arial"/>
        <family val="2"/>
      </rPr>
      <t>Secure funding to endow named symposia.</t>
    </r>
  </si>
  <si>
    <r>
      <t>4.</t>
    </r>
    <r>
      <rPr>
        <sz val="7"/>
        <color rgb="FF000000"/>
        <rFont val="Times New Roman"/>
        <family val="1"/>
      </rPr>
      <t xml:space="preserve">        </t>
    </r>
    <r>
      <rPr>
        <sz val="10"/>
        <color rgb="FF000000"/>
        <rFont val="Arial"/>
        <family val="2"/>
      </rPr>
      <t>Support and encourage inter-departmental and college collaborations.</t>
    </r>
  </si>
  <si>
    <r>
      <t>5.</t>
    </r>
    <r>
      <rPr>
        <sz val="7"/>
        <color rgb="FF000000"/>
        <rFont val="Times New Roman"/>
        <family val="1"/>
      </rPr>
      <t xml:space="preserve">        </t>
    </r>
    <r>
      <rPr>
        <sz val="10"/>
        <color rgb="FF000000"/>
        <rFont val="Arial"/>
        <family val="2"/>
      </rPr>
      <t>Hire new faculty with proven records or excellent promise in areas with future expectations of higher funding.</t>
    </r>
  </si>
  <si>
    <r>
      <t>1.</t>
    </r>
    <r>
      <rPr>
        <sz val="7"/>
        <color rgb="FF000000"/>
        <rFont val="Times New Roman"/>
        <family val="1"/>
      </rPr>
      <t xml:space="preserve">        </t>
    </r>
    <r>
      <rPr>
        <sz val="10"/>
        <color rgb="FF000000"/>
        <rFont val="Arial"/>
        <family val="2"/>
      </rPr>
      <t>Continue to provide departmental support for research and creative activities (e.g., Returning Scholars and Scholar Incentive Programs, course release, funding for assistantships, etc.</t>
    </r>
  </si>
  <si>
    <r>
      <t>2.</t>
    </r>
    <r>
      <rPr>
        <sz val="7"/>
        <color rgb="FF000000"/>
        <rFont val="Times New Roman"/>
        <family val="1"/>
      </rPr>
      <t xml:space="preserve">        </t>
    </r>
    <r>
      <rPr>
        <sz val="10"/>
        <color rgb="FF000000"/>
        <rFont val="Arial"/>
        <family val="2"/>
      </rPr>
      <t>Encourage/incentivize publications and presentations with graduate students.</t>
    </r>
  </si>
  <si>
    <r>
      <t>3.</t>
    </r>
    <r>
      <rPr>
        <sz val="7"/>
        <color rgb="FF000000"/>
        <rFont val="Times New Roman"/>
        <family val="1"/>
      </rPr>
      <t xml:space="preserve">        </t>
    </r>
    <r>
      <rPr>
        <sz val="10"/>
        <color rgb="FF000000"/>
        <rFont val="Arial"/>
        <family val="2"/>
      </rPr>
      <t>Encourage/incentivize publications and presentations with undergraduate students.</t>
    </r>
  </si>
  <si>
    <r>
      <t>4.</t>
    </r>
    <r>
      <rPr>
        <sz val="7"/>
        <color rgb="FF000000"/>
        <rFont val="Times New Roman"/>
        <family val="1"/>
      </rPr>
      <t xml:space="preserve">        </t>
    </r>
    <r>
      <rPr>
        <sz val="10"/>
        <color rgb="FF000000"/>
        <rFont val="Arial"/>
        <family val="2"/>
      </rPr>
      <t>Support travel for presentations at professional meetings and conferences.</t>
    </r>
  </si>
  <si>
    <r>
      <t>5.</t>
    </r>
    <r>
      <rPr>
        <sz val="7"/>
        <color rgb="FF000000"/>
        <rFont val="Times New Roman"/>
        <family val="1"/>
      </rPr>
      <t xml:space="preserve">        </t>
    </r>
    <r>
      <rPr>
        <sz val="10"/>
        <color rgb="FF000000"/>
        <rFont val="Arial"/>
        <family val="2"/>
      </rPr>
      <t>Maintain the strength and breadth of disciplines in the department by recruiting strong faculty in all areas of mathematics and statistics.</t>
    </r>
  </si>
  <si>
    <r>
      <t>6.</t>
    </r>
    <r>
      <rPr>
        <sz val="7"/>
        <color rgb="FF000000"/>
        <rFont val="Times New Roman"/>
        <family val="1"/>
      </rPr>
      <t xml:space="preserve">        </t>
    </r>
    <r>
      <rPr>
        <sz val="10"/>
        <color rgb="FF000000"/>
        <rFont val="Arial"/>
        <family val="2"/>
      </rPr>
      <t>Encourage faculty publications in quality outlets.</t>
    </r>
  </si>
  <si>
    <r>
      <t>7.</t>
    </r>
    <r>
      <rPr>
        <sz val="7"/>
        <color rgb="FF000000"/>
        <rFont val="Times New Roman"/>
        <family val="1"/>
      </rPr>
      <t xml:space="preserve">        </t>
    </r>
    <r>
      <rPr>
        <sz val="10"/>
        <color rgb="FF000000"/>
        <rFont val="Arial"/>
        <family val="2"/>
      </rPr>
      <t>Provide reduced teaching loads for faculty with high levels of research productivity and/or student direction.</t>
    </r>
  </si>
  <si>
    <r>
      <t>8.</t>
    </r>
    <r>
      <rPr>
        <sz val="7"/>
        <color rgb="FF000000"/>
        <rFont val="Times New Roman"/>
        <family val="1"/>
      </rPr>
      <t xml:space="preserve">        </t>
    </r>
    <r>
      <rPr>
        <sz val="10"/>
        <color rgb="FF000000"/>
        <rFont val="Arial"/>
        <family val="2"/>
      </rPr>
      <t>Encourage faculty participation in multidisciplinary and interdisciplinary activities.</t>
    </r>
  </si>
  <si>
    <r>
      <t>9.</t>
    </r>
    <r>
      <rPr>
        <sz val="7"/>
        <color rgb="FF000000"/>
        <rFont val="Times New Roman"/>
        <family val="1"/>
      </rPr>
      <t xml:space="preserve">        </t>
    </r>
    <r>
      <rPr>
        <sz val="10"/>
        <color rgb="FF000000"/>
        <rFont val="Arial"/>
        <family val="2"/>
      </rPr>
      <t>Support travel to professional meetings and conferences.</t>
    </r>
  </si>
  <si>
    <r>
      <t>10.</t>
    </r>
    <r>
      <rPr>
        <sz val="7"/>
        <color rgb="FF000000"/>
        <rFont val="Times New Roman"/>
        <family val="1"/>
      </rPr>
      <t xml:space="preserve">     </t>
    </r>
    <r>
      <rPr>
        <sz val="10"/>
        <color rgb="FF000000"/>
        <rFont val="Arial"/>
        <family val="2"/>
      </rPr>
      <t>Provide paid sabbatical leave for research active faculty every four years.</t>
    </r>
  </si>
  <si>
    <r>
      <t>1.</t>
    </r>
    <r>
      <rPr>
        <sz val="7"/>
        <color rgb="FF000000"/>
        <rFont val="Times New Roman"/>
        <family val="1"/>
      </rPr>
      <t xml:space="preserve">                 </t>
    </r>
    <r>
      <rPr>
        <sz val="10"/>
        <color rgb="FF000000"/>
        <rFont val="Arial"/>
        <family val="2"/>
      </rPr>
      <t>Maintain contacts and collaborations with national and international universities and institutes.</t>
    </r>
  </si>
  <si>
    <r>
      <t>2.</t>
    </r>
    <r>
      <rPr>
        <sz val="7"/>
        <color rgb="FF000000"/>
        <rFont val="Times New Roman"/>
        <family val="1"/>
      </rPr>
      <t xml:space="preserve">        </t>
    </r>
    <r>
      <rPr>
        <sz val="10"/>
        <color rgb="FF000000"/>
        <rFont val="Arial"/>
        <family val="2"/>
      </rPr>
      <t>Encourage faculty participation in programs at national laboratories.</t>
    </r>
  </si>
  <si>
    <r>
      <t>3.</t>
    </r>
    <r>
      <rPr>
        <sz val="7"/>
        <color rgb="FF000000"/>
        <rFont val="Times New Roman"/>
        <family val="1"/>
      </rPr>
      <t xml:space="preserve">        </t>
    </r>
    <r>
      <rPr>
        <sz val="10"/>
        <color rgb="FF000000"/>
        <rFont val="Arial"/>
        <family val="2"/>
      </rPr>
      <t>Invite faculty from other institutions/laboratories/agencies, and other TTU units and area colleges to speak at departmental colloquia.</t>
    </r>
  </si>
  <si>
    <r>
      <t>4.</t>
    </r>
    <r>
      <rPr>
        <sz val="7"/>
        <color rgb="FF000000"/>
        <rFont val="Times New Roman"/>
        <family val="1"/>
      </rPr>
      <t xml:space="preserve">        </t>
    </r>
    <r>
      <rPr>
        <sz val="10"/>
        <color rgb="FF000000"/>
        <rFont val="Arial"/>
        <family val="2"/>
      </rPr>
      <t>Encourage joint research proposals with other institutions/laboratories/agencies, and other TTU units at Texas Tech.</t>
    </r>
  </si>
  <si>
    <r>
      <t>5.</t>
    </r>
    <r>
      <rPr>
        <sz val="7"/>
        <color rgb="FF000000"/>
        <rFont val="Times New Roman"/>
        <family val="1"/>
      </rPr>
      <t xml:space="preserve">        </t>
    </r>
    <r>
      <rPr>
        <sz val="10"/>
        <color rgb="FF000000"/>
        <rFont val="Arial"/>
        <family val="2"/>
      </rPr>
      <t>Increase collaborations with other institutions/laboratories/agencies, and other TTU units at Texas Tech, especially TTUHSC.</t>
    </r>
  </si>
  <si>
    <r>
      <t>6.</t>
    </r>
    <r>
      <rPr>
        <sz val="7"/>
        <color rgb="FF000000"/>
        <rFont val="Times New Roman"/>
        <family val="1"/>
      </rPr>
      <t xml:space="preserve">        </t>
    </r>
    <r>
      <rPr>
        <sz val="10"/>
        <color rgb="FF000000"/>
        <rFont val="Arial"/>
        <family val="2"/>
      </rPr>
      <t>Develop a consulting laboratory, manned by graduate students, overseen by faculty.</t>
    </r>
  </si>
  <si>
    <r>
      <t>7.</t>
    </r>
    <r>
      <rPr>
        <sz val="7"/>
        <color rgb="FF000000"/>
        <rFont val="Times New Roman"/>
        <family val="1"/>
      </rPr>
      <t xml:space="preserve">        </t>
    </r>
    <r>
      <rPr>
        <sz val="10"/>
        <color rgb="FF000000"/>
        <rFont val="Arial"/>
        <family val="2"/>
      </rPr>
      <t>Develop awareness among businesses for variety of analytical services we can provide.</t>
    </r>
  </si>
  <si>
    <r>
      <t>8.</t>
    </r>
    <r>
      <rPr>
        <sz val="7"/>
        <color rgb="FF000000"/>
        <rFont val="Times New Roman"/>
        <family val="1"/>
      </rPr>
      <t xml:space="preserve">        </t>
    </r>
    <r>
      <rPr>
        <sz val="10"/>
        <color rgb="FF000000"/>
        <rFont val="Arial"/>
        <family val="2"/>
      </rPr>
      <t>Develop/Expand informal consultant services in mathematics and statistics for TTU researchers (no fee) and surrounding communities (fee).</t>
    </r>
  </si>
  <si>
    <r>
      <t xml:space="preserve">Priority # </t>
    </r>
    <r>
      <rPr>
        <b/>
        <i/>
        <sz val="11"/>
        <color theme="1"/>
        <rFont val="Calibri"/>
        <family val="2"/>
        <scheme val="minor"/>
      </rPr>
      <t>IV</t>
    </r>
  </si>
  <si>
    <r>
      <t>·</t>
    </r>
    <r>
      <rPr>
        <sz val="7"/>
        <color theme="1"/>
        <rFont val="Times New Roman"/>
        <family val="1"/>
      </rPr>
      <t xml:space="preserve">         </t>
    </r>
    <r>
      <rPr>
        <i/>
        <sz val="11"/>
        <color theme="1"/>
        <rFont val="Calibri"/>
        <family val="2"/>
        <scheme val="minor"/>
      </rPr>
      <t>We will expand our community outreach, promote higher education and continue to engage in partnerships in order to improve our communities and enrich their quality of life</t>
    </r>
  </si>
  <si>
    <r>
      <t>·</t>
    </r>
    <r>
      <rPr>
        <sz val="7"/>
        <color theme="1"/>
        <rFont val="Times New Roman"/>
        <family val="1"/>
      </rPr>
      <t xml:space="preserve">         </t>
    </r>
    <r>
      <rPr>
        <i/>
        <sz val="11"/>
        <color theme="1"/>
        <rFont val="Calibri"/>
        <family val="2"/>
        <scheme val="minor"/>
      </rPr>
      <t>Expand outreach activities</t>
    </r>
  </si>
  <si>
    <r>
      <t>·</t>
    </r>
    <r>
      <rPr>
        <sz val="7"/>
        <color theme="1"/>
        <rFont val="Times New Roman"/>
        <family val="1"/>
      </rPr>
      <t xml:space="preserve">        </t>
    </r>
    <r>
      <rPr>
        <i/>
        <sz val="11"/>
        <color theme="1"/>
        <rFont val="Calibri"/>
        <family val="2"/>
        <scheme val="minor"/>
      </rPr>
      <t>Seek funding for new and current activities</t>
    </r>
  </si>
  <si>
    <r>
      <t>1.</t>
    </r>
    <r>
      <rPr>
        <sz val="7"/>
        <color rgb="FF000000"/>
        <rFont val="Times New Roman"/>
        <family val="1"/>
      </rPr>
      <t xml:space="preserve">       </t>
    </r>
    <r>
      <rPr>
        <sz val="10.5"/>
        <color rgb="FF000000"/>
        <rFont val="Arial"/>
        <family val="2"/>
      </rPr>
      <t>Seek funding opportunities for new and current activities.</t>
    </r>
  </si>
  <si>
    <r>
      <t>2.</t>
    </r>
    <r>
      <rPr>
        <sz val="7"/>
        <color rgb="FF000000"/>
        <rFont val="Times New Roman"/>
        <family val="1"/>
      </rPr>
      <t xml:space="preserve">       </t>
    </r>
    <r>
      <rPr>
        <sz val="10.5"/>
        <color rgb="FF000000"/>
        <rFont val="Arial"/>
        <family val="2"/>
      </rPr>
      <t>Include outreach and engagement activities in merit, tenure, promotion and other evaluation deliberations at the department level.</t>
    </r>
  </si>
  <si>
    <r>
      <t>3.</t>
    </r>
    <r>
      <rPr>
        <sz val="7"/>
        <color rgb="FF000000"/>
        <rFont val="Times New Roman"/>
        <family val="1"/>
      </rPr>
      <t xml:space="preserve">       </t>
    </r>
    <r>
      <rPr>
        <sz val="10.5"/>
        <color rgb="FF000000"/>
        <rFont val="Arial"/>
        <family val="2"/>
      </rPr>
      <t>Hire additional faculty with interest in furthering outreach and seeking related funding.</t>
    </r>
  </si>
  <si>
    <r>
      <t>1.</t>
    </r>
    <r>
      <rPr>
        <sz val="7"/>
        <color rgb="FF000000"/>
        <rFont val="Times New Roman"/>
        <family val="1"/>
      </rPr>
      <t xml:space="preserve">       </t>
    </r>
    <r>
      <rPr>
        <sz val="10.5"/>
        <color rgb="FF000000"/>
        <rFont val="Arial"/>
        <family val="2"/>
      </rPr>
      <t>Expand outreach programs for K-12 students (such as TexPrep, Emmy Noether Day, Summer Math Academy, and PRISM).</t>
    </r>
  </si>
  <si>
    <r>
      <t>2.</t>
    </r>
    <r>
      <rPr>
        <sz val="7"/>
        <color rgb="FF000000"/>
        <rFont val="Times New Roman"/>
        <family val="1"/>
      </rPr>
      <t xml:space="preserve">       </t>
    </r>
    <r>
      <rPr>
        <sz val="10.5"/>
        <color rgb="FF000000"/>
        <rFont val="Arial"/>
        <family val="2"/>
      </rPr>
      <t>Expand outreach programs for K-12 teachers (such as our MA program and interdisciplinary programs).</t>
    </r>
  </si>
  <si>
    <r>
      <t>3.</t>
    </r>
    <r>
      <rPr>
        <sz val="7"/>
        <color rgb="FF000000"/>
        <rFont val="Times New Roman"/>
        <family val="1"/>
      </rPr>
      <t xml:space="preserve">       </t>
    </r>
    <r>
      <rPr>
        <sz val="10.5"/>
        <color rgb="FF000000"/>
        <rFont val="Arial"/>
        <family val="2"/>
      </rPr>
      <t>Explore the creation of a graduate certificate program for teachers.</t>
    </r>
  </si>
  <si>
    <r>
      <t>4.</t>
    </r>
    <r>
      <rPr>
        <sz val="7"/>
        <color rgb="FF000000"/>
        <rFont val="Times New Roman"/>
        <family val="1"/>
      </rPr>
      <t xml:space="preserve">       </t>
    </r>
    <r>
      <rPr>
        <sz val="10.5"/>
        <color rgb="FF000000"/>
        <rFont val="Arial"/>
        <family val="2"/>
      </rPr>
      <t>Expand our offerings of distance classes</t>
    </r>
  </si>
  <si>
    <r>
      <t>1.</t>
    </r>
    <r>
      <rPr>
        <sz val="7"/>
        <color rgb="FF000000"/>
        <rFont val="Times New Roman"/>
        <family val="1"/>
      </rPr>
      <t xml:space="preserve">       </t>
    </r>
    <r>
      <rPr>
        <sz val="10.5"/>
        <color rgb="FF000000"/>
        <rFont val="Arial"/>
        <family val="2"/>
      </rPr>
      <t>Regularly hold regional on-campus meetings and conferences.</t>
    </r>
  </si>
  <si>
    <r>
      <t xml:space="preserve">Priority # </t>
    </r>
    <r>
      <rPr>
        <b/>
        <i/>
        <sz val="11"/>
        <color theme="1"/>
        <rFont val="Calibri"/>
        <family val="2"/>
        <scheme val="minor"/>
      </rPr>
      <t>V</t>
    </r>
  </si>
  <si>
    <t>Increase and Maximze Resources</t>
  </si>
  <si>
    <t>Increase and Maximize Resources</t>
  </si>
  <si>
    <r>
      <t>·</t>
    </r>
    <r>
      <rPr>
        <sz val="7"/>
        <color theme="1"/>
        <rFont val="Times New Roman"/>
        <family val="1"/>
      </rPr>
      <t xml:space="preserve">         </t>
    </r>
    <r>
      <rPr>
        <i/>
        <sz val="11"/>
        <color theme="1"/>
        <rFont val="Calibri"/>
        <family val="2"/>
        <scheme val="minor"/>
      </rPr>
      <t>We will increase funding for scholarships, professorships, and world-class facilitites and mazimize those investments through more efficient operations in order to ensure affordability for students and accountability to the State of Texas.</t>
    </r>
  </si>
  <si>
    <r>
      <t>·</t>
    </r>
    <r>
      <rPr>
        <sz val="7"/>
        <color theme="1"/>
        <rFont val="Times New Roman"/>
        <family val="1"/>
      </rPr>
      <t xml:space="preserve">         </t>
    </r>
    <r>
      <rPr>
        <i/>
        <sz val="11"/>
        <color theme="1"/>
        <rFont val="Calibri"/>
        <family val="2"/>
        <scheme val="minor"/>
      </rPr>
      <t>Promote professional and community service that enhances the reputation and visibility of the department</t>
    </r>
  </si>
  <si>
    <r>
      <t>·</t>
    </r>
    <r>
      <rPr>
        <sz val="7"/>
        <color theme="1"/>
        <rFont val="Times New Roman"/>
        <family val="1"/>
      </rPr>
      <t>        </t>
    </r>
    <r>
      <rPr>
        <i/>
        <sz val="11"/>
        <color theme="1"/>
        <rFont val="Calibri"/>
        <family val="2"/>
        <scheme val="minor"/>
      </rPr>
      <t>Improve physical facilities for faculty and staff</t>
    </r>
  </si>
  <si>
    <r>
      <t>·</t>
    </r>
    <r>
      <rPr>
        <sz val="7"/>
        <color theme="1"/>
        <rFont val="Times New Roman"/>
        <family val="1"/>
      </rPr>
      <t xml:space="preserve">         </t>
    </r>
    <r>
      <rPr>
        <i/>
        <sz val="11"/>
        <color theme="1"/>
        <rFont val="Calibri"/>
        <family val="2"/>
        <scheme val="minor"/>
      </rPr>
      <t>Increase the amount departmental scholarship endowments to $2,000,000</t>
    </r>
  </si>
  <si>
    <r>
      <t>1.</t>
    </r>
    <r>
      <rPr>
        <sz val="7"/>
        <color rgb="FF000000"/>
        <rFont val="Times New Roman"/>
        <family val="1"/>
      </rPr>
      <t xml:space="preserve">       </t>
    </r>
    <r>
      <rPr>
        <sz val="10.5"/>
        <color rgb="FF000000"/>
        <rFont val="Arial"/>
        <family val="2"/>
      </rPr>
      <t>Review departmental CIP codes for formula funding weights</t>
    </r>
  </si>
  <si>
    <r>
      <t>2.</t>
    </r>
    <r>
      <rPr>
        <sz val="7"/>
        <color rgb="FF000000"/>
        <rFont val="Times New Roman"/>
        <family val="1"/>
      </rPr>
      <t xml:space="preserve">       </t>
    </r>
    <r>
      <rPr>
        <sz val="10.5"/>
        <color rgb="FF000000"/>
        <rFont val="Arial"/>
        <family val="2"/>
      </rPr>
      <t>Optimize course offerings to meet student needs</t>
    </r>
  </si>
  <si>
    <r>
      <rPr>
        <b/>
        <sz val="11"/>
        <color theme="1"/>
        <rFont val="Calibri"/>
        <family val="2"/>
        <scheme val="minor"/>
      </rPr>
      <t>Objective</t>
    </r>
    <r>
      <rPr>
        <sz val="11"/>
        <color theme="1"/>
        <rFont val="Calibri"/>
        <family val="2"/>
        <scheme val="minor"/>
      </rPr>
      <t xml:space="preserve">: Develop and implement strategies to maximize formula funding </t>
    </r>
  </si>
  <si>
    <r>
      <rPr>
        <b/>
        <sz val="11"/>
        <color theme="1"/>
        <rFont val="Calibri"/>
        <family val="2"/>
        <scheme val="minor"/>
      </rPr>
      <t>Objective</t>
    </r>
    <r>
      <rPr>
        <sz val="11"/>
        <color theme="1"/>
        <rFont val="Calibri"/>
        <family val="2"/>
        <scheme val="minor"/>
      </rPr>
      <t>: Continue to seek and secure funding for student scholarships</t>
    </r>
  </si>
  <si>
    <t>Total amount of scholarships endowments</t>
  </si>
  <si>
    <t>Total amount of scholarships awarded to students</t>
  </si>
  <si>
    <r>
      <rPr>
        <b/>
        <sz val="11"/>
        <color theme="1"/>
        <rFont val="Calibri"/>
        <family val="2"/>
        <scheme val="minor"/>
      </rPr>
      <t>Objective</t>
    </r>
    <r>
      <rPr>
        <sz val="11"/>
        <color theme="1"/>
        <rFont val="Calibri"/>
        <family val="2"/>
        <scheme val="minor"/>
      </rPr>
      <t>: Discover and utilize alternative revenue streams to increase the department budget</t>
    </r>
  </si>
  <si>
    <t>Total Gifts and Contracts</t>
  </si>
  <si>
    <r>
      <t>2.</t>
    </r>
    <r>
      <rPr>
        <sz val="7"/>
        <color rgb="FF000000"/>
        <rFont val="Times New Roman"/>
        <family val="1"/>
      </rPr>
      <t xml:space="preserve">       </t>
    </r>
    <r>
      <rPr>
        <sz val="10.5"/>
        <color rgb="FF000000"/>
        <rFont val="Arial"/>
        <family val="2"/>
      </rPr>
      <t>Work with the college development officers to increase department endowments</t>
    </r>
  </si>
  <si>
    <r>
      <t>1.</t>
    </r>
    <r>
      <rPr>
        <sz val="7"/>
        <color rgb="FF000000"/>
        <rFont val="Times New Roman"/>
        <family val="1"/>
      </rPr>
      <t xml:space="preserve">       </t>
    </r>
    <r>
      <rPr>
        <sz val="10.5"/>
        <color rgb="FF000000"/>
        <rFont val="Arial"/>
        <family val="2"/>
      </rPr>
      <t>Maximize expenditures from current endowments to provide for student scholarships</t>
    </r>
  </si>
  <si>
    <r>
      <t>1.</t>
    </r>
    <r>
      <rPr>
        <sz val="7"/>
        <color rgb="FF000000"/>
        <rFont val="Times New Roman"/>
        <family val="1"/>
      </rPr>
      <t xml:space="preserve">       </t>
    </r>
    <r>
      <rPr>
        <sz val="10.5"/>
        <color rgb="FF000000"/>
        <rFont val="Arial"/>
        <family val="2"/>
      </rPr>
      <t>Explore alternative revenue streams (donations, fund raising, development efforts) to increase department revenues</t>
    </r>
  </si>
  <si>
    <t>Total Weighted Semester Credit Hours (WSCH) - Academic Year</t>
  </si>
  <si>
    <t>Total Undergraduate WSCH - Academic Year</t>
  </si>
  <si>
    <t>Total Graduate WSCH - Academic Year</t>
  </si>
  <si>
    <t>Total Semester Credit Hours (SCH) - Academic Year</t>
  </si>
  <si>
    <t>Total Undergraduate SCH - Academic Year</t>
  </si>
  <si>
    <t>Total Graduate SCH - Academic Year</t>
  </si>
  <si>
    <t>Number of graduate students applying for scholarships, fellowships, and other external support</t>
  </si>
  <si>
    <t>Number of graduate students awarded scholarships, fellowships, and other external support</t>
  </si>
  <si>
    <t>Number of awards to our graduate students for posters, papers, etc.</t>
  </si>
  <si>
    <t>Amount of department scholarships awarded to graduate students</t>
  </si>
  <si>
    <r>
      <t>4.</t>
    </r>
    <r>
      <rPr>
        <sz val="7"/>
        <color theme="1"/>
        <rFont val="Times New Roman"/>
        <family val="1"/>
      </rPr>
      <t xml:space="preserve">       </t>
    </r>
    <r>
      <rPr>
        <sz val="11"/>
        <color theme="1"/>
        <rFont val="Calibri"/>
        <family val="2"/>
        <scheme val="minor"/>
      </rPr>
      <t>Seek a level of adjusted TA/GPTI compensation for doctoral students that places our department
 among the top one-third of the Big 12.</t>
    </r>
  </si>
  <si>
    <t>Percentage of faculty engaged in undergraduate research</t>
  </si>
  <si>
    <t>20-30</t>
  </si>
  <si>
    <t>12-18</t>
  </si>
  <si>
    <t>15-20</t>
  </si>
  <si>
    <t>18-20</t>
  </si>
  <si>
    <t>Amount of department scholarships awarded to undergraduate students</t>
  </si>
  <si>
    <t>4-6</t>
  </si>
  <si>
    <t>Number of faculty at or above the national average and/or peer groups for the average salaries of full professors</t>
  </si>
  <si>
    <t>7-8</t>
  </si>
  <si>
    <t>8-10</t>
  </si>
  <si>
    <r>
      <t>5.</t>
    </r>
    <r>
      <rPr>
        <sz val="7"/>
        <color theme="1"/>
        <rFont val="Times New Roman"/>
        <family val="1"/>
      </rPr>
      <t xml:space="preserve">       </t>
    </r>
    <r>
      <rPr>
        <sz val="11"/>
        <color rgb="FF000000"/>
        <rFont val="Calibri"/>
        <family val="2"/>
        <scheme val="minor"/>
      </rPr>
      <t>Provide reduced teaching loads for faculty with high levels of research productivity and graduate student
 direction</t>
    </r>
  </si>
  <si>
    <r>
      <t>9.</t>
    </r>
    <r>
      <rPr>
        <sz val="7"/>
        <color theme="1"/>
        <rFont val="Times New Roman"/>
        <family val="1"/>
      </rPr>
      <t xml:space="preserve">       </t>
    </r>
    <r>
      <rPr>
        <sz val="11"/>
        <color theme="1"/>
        <rFont val="Calibri"/>
        <family val="2"/>
        <scheme val="minor"/>
      </rPr>
      <t>Encourage service to the scientific community</t>
    </r>
  </si>
  <si>
    <r>
      <t>·</t>
    </r>
    <r>
      <rPr>
        <sz val="7"/>
        <color theme="1"/>
        <rFont val="Times New Roman"/>
        <family val="1"/>
      </rPr>
      <t xml:space="preserve">         </t>
    </r>
    <r>
      <rPr>
        <i/>
        <sz val="11"/>
        <color theme="1"/>
        <rFont val="Calibri"/>
        <family val="2"/>
        <scheme val="minor"/>
      </rPr>
      <t>We will significantly increase the amount of public research dollars in order to advance knowledge, improve the quality of life in our state and nation and enhance the state's economy and global competiveness.</t>
    </r>
  </si>
  <si>
    <t>Number of proposal submissions (Calendar year - ORS Report)</t>
  </si>
  <si>
    <t>Number of grant awards (Calendar Year - ORS Report)</t>
  </si>
  <si>
    <t>Amount of funding (Calendar Year - ORS Report)</t>
  </si>
  <si>
    <t>Number of proposals submitted (Calendar Year - ORS Report)</t>
  </si>
  <si>
    <t>Mission Statement</t>
  </si>
  <si>
    <t>Vision Statement</t>
  </si>
  <si>
    <t>12-16</t>
  </si>
  <si>
    <t>Number of Distinguished and Endowed Professorates and Chairs</t>
  </si>
  <si>
    <t>Percentage of first year students with reduced teaching load (Fall Semester)</t>
  </si>
  <si>
    <t>Percentage of Ph.D. candidates with reduced teaching load (Fall Semester)</t>
  </si>
  <si>
    <t>Number of joint papers published with faculty from other laboratories and univeristies</t>
  </si>
  <si>
    <t>Number of joint papers with faculty from other units at TTU/TTUHSC</t>
  </si>
  <si>
    <t>Number of faculty publishing with authors from businesses</t>
  </si>
  <si>
    <t>Number of joint grant proposals with faculty from other units at TTU/TTUHSC</t>
  </si>
  <si>
    <t>Numbers of research publications (co)authored by graduate students (Calendar Year)</t>
  </si>
  <si>
    <t>Number of combined Bachelor-Masters students (Fall Semester)</t>
  </si>
  <si>
    <t>Number of RA appointments (Fall Semester)</t>
  </si>
  <si>
    <t>Number of external presentations, poster sessions or other external recognitions (Academic Year)</t>
  </si>
  <si>
    <t>Number of students giving presentations and posters at conferences and at other universities (Calendar Year)</t>
  </si>
  <si>
    <t>Doctoral Enrollment (Fall Semester)</t>
  </si>
  <si>
    <t>Masters Enrollment (Fall Semester)</t>
  </si>
  <si>
    <t>Average GRE score for incoming graduate students (Fall Semester; Quantitative Score)</t>
  </si>
  <si>
    <t>Undergraduate majors (Fall Semester)</t>
  </si>
  <si>
    <t>Average ACT percentile for incoming freshman (Fall Semester; Quantitative Score)</t>
  </si>
  <si>
    <t>Average SAT percentile for incoming freshman (Fall Semester; Quantitative Score)</t>
  </si>
  <si>
    <t>Average ACT percentile for incoming freshman (Fall Semester; Composite Score)</t>
  </si>
  <si>
    <t>Average SAT percentile for incoming freshman  (Fall Semester; Composite Score)</t>
  </si>
  <si>
    <t>Number of majors on the Dean's and Presidents Lists (Fall Semester)</t>
  </si>
  <si>
    <t>Number of joint grant proposals with faculty from other laboratories and universities</t>
  </si>
  <si>
    <t>Number of faculty consulting with personell at businesses</t>
  </si>
  <si>
    <t>Number of faculty engaged in research with faculty at other laboratories and universities</t>
  </si>
  <si>
    <t>Number of faculty engaged in research with faculty at other units at TTU/TTUHSC</t>
  </si>
  <si>
    <t>&gt;1.000</t>
  </si>
  <si>
    <t xml:space="preserve">The Department of Mathematics and Statistics aspires to the highest standards of excellence in all aspects of teaching, research, and service. The department is committed to engage and serve the community, the state, and the nation. </t>
  </si>
  <si>
    <t xml:space="preserve">The Department of Mathematics and Statistics advances knowledge through innovative teaching, original research, and dedicated service. We provide our students the foundation necessary to succeed in the globally competitive work force. We discover, apply, and disseminate mathematics and statistics. We actively promote partnerships with educational institutions, businesses, and government agencies to enhance the scientific and economic development of the state, nation, and world. </t>
  </si>
  <si>
    <t xml:space="preserve"> </t>
  </si>
  <si>
    <r>
      <rPr>
        <sz val="11"/>
        <color theme="1"/>
        <rFont val="Calibri"/>
        <family val="2"/>
        <scheme val="minor"/>
      </rPr>
      <t>86.49</t>
    </r>
    <r>
      <rPr>
        <sz val="11"/>
        <color rgb="FFFF0000"/>
        <rFont val="Calibri"/>
        <family val="2"/>
        <scheme val="minor"/>
      </rPr>
      <t>/83.5</t>
    </r>
  </si>
  <si>
    <r>
      <rPr>
        <sz val="11"/>
        <color theme="1"/>
        <rFont val="Calibri"/>
        <family val="2"/>
        <scheme val="minor"/>
      </rPr>
      <t>75</t>
    </r>
    <r>
      <rPr>
        <sz val="11"/>
        <color rgb="FFFF0000"/>
        <rFont val="Calibri"/>
        <family val="2"/>
        <scheme val="minor"/>
      </rPr>
      <t>/82.4</t>
    </r>
  </si>
  <si>
    <r>
      <rPr>
        <sz val="11"/>
        <color theme="1"/>
        <rFont val="Calibri"/>
        <family val="2"/>
        <scheme val="minor"/>
      </rPr>
      <t>30.56</t>
    </r>
    <r>
      <rPr>
        <sz val="11"/>
        <color rgb="FFFF0000"/>
        <rFont val="Calibri"/>
        <family val="2"/>
        <scheme val="minor"/>
      </rPr>
      <t>/42.9</t>
    </r>
  </si>
  <si>
    <r>
      <rPr>
        <sz val="11"/>
        <color theme="1"/>
        <rFont val="Calibri"/>
        <family val="2"/>
        <scheme val="minor"/>
      </rPr>
      <t>76</t>
    </r>
    <r>
      <rPr>
        <sz val="11"/>
        <color rgb="FFFF0000"/>
        <rFont val="Calibri"/>
        <family val="2"/>
        <scheme val="minor"/>
      </rPr>
      <t>/76.1</t>
    </r>
  </si>
  <si>
    <r>
      <rPr>
        <sz val="11"/>
        <color theme="1"/>
        <rFont val="Calibri"/>
        <family val="2"/>
        <scheme val="minor"/>
      </rPr>
      <t>87</t>
    </r>
    <r>
      <rPr>
        <sz val="11"/>
        <color rgb="FFFF0000"/>
        <rFont val="Calibri"/>
        <family val="2"/>
        <scheme val="minor"/>
      </rPr>
      <t>/78</t>
    </r>
  </si>
  <si>
    <r>
      <rPr>
        <sz val="11"/>
        <color theme="1"/>
        <rFont val="Calibri"/>
        <family val="2"/>
        <scheme val="minor"/>
      </rPr>
      <t>7</t>
    </r>
    <r>
      <rPr>
        <sz val="11"/>
        <color rgb="FFFF0000"/>
        <rFont val="Calibri"/>
        <family val="2"/>
        <scheme val="minor"/>
      </rPr>
      <t>/7</t>
    </r>
  </si>
  <si>
    <r>
      <rPr>
        <sz val="11"/>
        <rFont val="Calibri"/>
        <family val="2"/>
        <scheme val="minor"/>
      </rPr>
      <t>7</t>
    </r>
    <r>
      <rPr>
        <sz val="11"/>
        <color rgb="FFFF0000"/>
        <rFont val="Calibri"/>
        <family val="2"/>
        <scheme val="minor"/>
      </rPr>
      <t>/7</t>
    </r>
  </si>
  <si>
    <r>
      <rPr>
        <sz val="11"/>
        <rFont val="Calibri"/>
        <family val="2"/>
        <scheme val="minor"/>
      </rPr>
      <t>6.27</t>
    </r>
    <r>
      <rPr>
        <sz val="11"/>
        <color rgb="FFFF0000"/>
        <rFont val="Calibri"/>
        <family val="2"/>
        <scheme val="minor"/>
      </rPr>
      <t>/4-6 years</t>
    </r>
  </si>
  <si>
    <r>
      <rPr>
        <sz val="11"/>
        <rFont val="Calibri"/>
        <family val="2"/>
        <scheme val="minor"/>
      </rPr>
      <t>75</t>
    </r>
    <r>
      <rPr>
        <sz val="11"/>
        <color rgb="FFFF0000"/>
        <rFont val="Calibri"/>
        <family val="2"/>
        <scheme val="minor"/>
      </rPr>
      <t>/80</t>
    </r>
  </si>
  <si>
    <r>
      <rPr>
        <sz val="11"/>
        <rFont val="Calibri"/>
        <family val="2"/>
        <scheme val="minor"/>
      </rPr>
      <t>20.9</t>
    </r>
    <r>
      <rPr>
        <sz val="11"/>
        <color rgb="FFFF0000"/>
        <rFont val="Calibri"/>
        <family val="2"/>
        <scheme val="minor"/>
      </rPr>
      <t>/20-30</t>
    </r>
  </si>
  <si>
    <r>
      <rPr>
        <sz val="11"/>
        <rFont val="Calibri"/>
        <family val="2"/>
        <scheme val="minor"/>
      </rPr>
      <t>29</t>
    </r>
    <r>
      <rPr>
        <sz val="11"/>
        <color rgb="FFFF0000"/>
        <rFont val="Calibri"/>
        <family val="2"/>
        <scheme val="minor"/>
      </rPr>
      <t>/12-18</t>
    </r>
  </si>
  <si>
    <r>
      <rPr>
        <sz val="11"/>
        <rFont val="Calibri"/>
        <family val="2"/>
        <scheme val="minor"/>
      </rPr>
      <t>75</t>
    </r>
    <r>
      <rPr>
        <sz val="11"/>
        <color rgb="FFFF0000"/>
        <rFont val="Calibri"/>
        <family val="2"/>
        <scheme val="minor"/>
      </rPr>
      <t>/84</t>
    </r>
  </si>
  <si>
    <r>
      <rPr>
        <sz val="11"/>
        <rFont val="Calibri"/>
        <family val="2"/>
        <scheme val="minor"/>
      </rPr>
      <t>4</t>
    </r>
    <r>
      <rPr>
        <sz val="11"/>
        <color rgb="FFFF0000"/>
        <rFont val="Calibri"/>
        <family val="2"/>
        <scheme val="minor"/>
      </rPr>
      <t>/4</t>
    </r>
  </si>
  <si>
    <r>
      <rPr>
        <sz val="11"/>
        <rFont val="Calibri"/>
        <family val="2"/>
        <scheme val="minor"/>
      </rPr>
      <t>63</t>
    </r>
    <r>
      <rPr>
        <sz val="11"/>
        <color rgb="FFFF0000"/>
        <rFont val="Calibri"/>
        <family val="2"/>
        <scheme val="minor"/>
      </rPr>
      <t>/70-80</t>
    </r>
  </si>
  <si>
    <r>
      <rPr>
        <sz val="11"/>
        <rFont val="Calibri"/>
        <family val="2"/>
        <scheme val="minor"/>
      </rPr>
      <t>87</t>
    </r>
    <r>
      <rPr>
        <sz val="11"/>
        <color rgb="FFFF0000"/>
        <rFont val="Calibri"/>
        <family val="2"/>
        <scheme val="minor"/>
      </rPr>
      <t>/95-105</t>
    </r>
  </si>
  <si>
    <r>
      <rPr>
        <sz val="11"/>
        <rFont val="Calibri"/>
        <family val="2"/>
        <scheme val="minor"/>
      </rPr>
      <t>62.8</t>
    </r>
    <r>
      <rPr>
        <sz val="11"/>
        <color rgb="FFFF0000"/>
        <rFont val="Calibri"/>
        <family val="2"/>
        <scheme val="minor"/>
      </rPr>
      <t>/65</t>
    </r>
  </si>
  <si>
    <r>
      <rPr>
        <sz val="11"/>
        <rFont val="Calibri"/>
        <family val="2"/>
        <scheme val="minor"/>
      </rPr>
      <t>13</t>
    </r>
    <r>
      <rPr>
        <sz val="11"/>
        <color rgb="FFFF0000"/>
        <rFont val="Calibri"/>
        <family val="2"/>
        <scheme val="minor"/>
      </rPr>
      <t>/15-20</t>
    </r>
  </si>
  <si>
    <r>
      <rPr>
        <sz val="11"/>
        <rFont val="Calibri"/>
        <family val="2"/>
        <scheme val="minor"/>
      </rPr>
      <t>20</t>
    </r>
    <r>
      <rPr>
        <sz val="11"/>
        <color rgb="FFFF0000"/>
        <rFont val="Calibri"/>
        <family val="2"/>
        <scheme val="minor"/>
      </rPr>
      <t>/12-16</t>
    </r>
  </si>
  <si>
    <r>
      <rPr>
        <sz val="11"/>
        <rFont val="Calibri"/>
        <family val="2"/>
        <scheme val="minor"/>
      </rPr>
      <t>9.52</t>
    </r>
    <r>
      <rPr>
        <sz val="11"/>
        <color rgb="FFFF0000"/>
        <rFont val="Calibri"/>
        <family val="2"/>
        <scheme val="minor"/>
      </rPr>
      <t>/7</t>
    </r>
  </si>
  <si>
    <r>
      <rPr>
        <sz val="11"/>
        <rFont val="Calibri"/>
        <family val="2"/>
        <scheme val="minor"/>
      </rPr>
      <t>20.95</t>
    </r>
    <r>
      <rPr>
        <sz val="11"/>
        <color rgb="FFFF0000"/>
        <rFont val="Calibri"/>
        <family val="2"/>
        <scheme val="minor"/>
      </rPr>
      <t>/20</t>
    </r>
  </si>
  <si>
    <r>
      <rPr>
        <sz val="11"/>
        <rFont val="Calibri"/>
        <family val="2"/>
        <scheme val="minor"/>
      </rPr>
      <t>6</t>
    </r>
    <r>
      <rPr>
        <sz val="11"/>
        <color rgb="FFFF0000"/>
        <rFont val="Calibri"/>
        <family val="2"/>
        <scheme val="minor"/>
      </rPr>
      <t>/4-6</t>
    </r>
  </si>
  <si>
    <r>
      <rPr>
        <sz val="11"/>
        <rFont val="Calibri"/>
        <family val="2"/>
        <scheme val="minor"/>
      </rPr>
      <t>81.4/</t>
    </r>
    <r>
      <rPr>
        <sz val="11"/>
        <color rgb="FFFF0000"/>
        <rFont val="Calibri"/>
        <family val="2"/>
        <scheme val="minor"/>
      </rPr>
      <t>75</t>
    </r>
  </si>
  <si>
    <r>
      <rPr>
        <sz val="11"/>
        <rFont val="Calibri"/>
        <family val="2"/>
        <scheme val="minor"/>
      </rPr>
      <t>37.9</t>
    </r>
    <r>
      <rPr>
        <sz val="11"/>
        <color rgb="FFFF0000"/>
        <rFont val="Calibri"/>
        <family val="2"/>
        <scheme val="minor"/>
      </rPr>
      <t>/22-25</t>
    </r>
  </si>
  <si>
    <r>
      <rPr>
        <sz val="11"/>
        <rFont val="Calibri"/>
        <family val="2"/>
        <scheme val="minor"/>
      </rPr>
      <t>$461K</t>
    </r>
    <r>
      <rPr>
        <sz val="11"/>
        <color rgb="FFFF0000"/>
        <rFont val="Calibri"/>
        <family val="2"/>
        <scheme val="minor"/>
      </rPr>
      <t>/$2.2M</t>
    </r>
  </si>
  <si>
    <r>
      <rPr>
        <sz val="11"/>
        <rFont val="Calibri"/>
        <family val="2"/>
        <scheme val="minor"/>
      </rPr>
      <t>67.4</t>
    </r>
    <r>
      <rPr>
        <sz val="11"/>
        <color rgb="FFFF0000"/>
        <rFont val="Calibri"/>
        <family val="2"/>
        <scheme val="minor"/>
      </rPr>
      <t>/65-70</t>
    </r>
  </si>
  <si>
    <r>
      <rPr>
        <sz val="11"/>
        <rFont val="Calibri"/>
        <family val="2"/>
        <scheme val="minor"/>
      </rPr>
      <t>5</t>
    </r>
    <r>
      <rPr>
        <sz val="11"/>
        <color rgb="FFFF0000"/>
        <rFont val="Calibri"/>
        <family val="2"/>
        <scheme val="minor"/>
      </rPr>
      <t>/6-7</t>
    </r>
  </si>
  <si>
    <r>
      <rPr>
        <sz val="11"/>
        <rFont val="Calibri"/>
        <family val="2"/>
        <scheme val="minor"/>
      </rPr>
      <t>6.7</t>
    </r>
    <r>
      <rPr>
        <sz val="11"/>
        <color rgb="FFFF0000"/>
        <rFont val="Calibri"/>
        <family val="2"/>
        <scheme val="minor"/>
      </rPr>
      <t>/10-20</t>
    </r>
  </si>
  <si>
    <r>
      <rPr>
        <sz val="11"/>
        <rFont val="Calibri"/>
        <family val="2"/>
        <scheme val="minor"/>
      </rPr>
      <t>0</t>
    </r>
    <r>
      <rPr>
        <sz val="11"/>
        <color rgb="FFFF0000"/>
        <rFont val="Calibri"/>
        <family val="2"/>
        <scheme val="minor"/>
      </rPr>
      <t>/0</t>
    </r>
  </si>
  <si>
    <t>42:1</t>
  </si>
  <si>
    <r>
      <rPr>
        <sz val="11"/>
        <rFont val="Calibri"/>
        <family val="2"/>
        <scheme val="minor"/>
      </rPr>
      <t>37.9</t>
    </r>
    <r>
      <rPr>
        <sz val="11"/>
        <color rgb="FFFF0000"/>
        <rFont val="Calibri"/>
        <family val="2"/>
        <scheme val="minor"/>
      </rPr>
      <t>/&gt;20</t>
    </r>
  </si>
  <si>
    <r>
      <rPr>
        <sz val="11"/>
        <rFont val="Calibri"/>
        <family val="2"/>
        <scheme val="minor"/>
      </rPr>
      <t>$461K</t>
    </r>
    <r>
      <rPr>
        <sz val="11"/>
        <color rgb="FFFF0000"/>
        <rFont val="Calibri"/>
        <family val="2"/>
        <scheme val="minor"/>
      </rPr>
      <t>/&gt;$1M</t>
    </r>
  </si>
  <si>
    <r>
      <rPr>
        <sz val="11"/>
        <rFont val="Calibri"/>
        <family val="2"/>
        <scheme val="minor"/>
      </rPr>
      <t>53.5</t>
    </r>
    <r>
      <rPr>
        <sz val="11"/>
        <color rgb="FFFF0000"/>
        <rFont val="Calibri"/>
        <family val="2"/>
        <scheme val="minor"/>
      </rPr>
      <t>/&gt;30</t>
    </r>
  </si>
  <si>
    <r>
      <rPr>
        <sz val="11"/>
        <rFont val="Calibri"/>
        <family val="2"/>
        <scheme val="minor"/>
      </rPr>
      <t>100</t>
    </r>
    <r>
      <rPr>
        <sz val="11"/>
        <color rgb="FFFF0000"/>
        <rFont val="Calibri"/>
        <family val="2"/>
        <scheme val="minor"/>
      </rPr>
      <t>/&gt;90</t>
    </r>
  </si>
  <si>
    <r>
      <rPr>
        <sz val="11"/>
        <rFont val="Calibri"/>
        <family val="2"/>
        <scheme val="minor"/>
      </rPr>
      <t>63</t>
    </r>
    <r>
      <rPr>
        <sz val="11"/>
        <color rgb="FFFF0000"/>
        <rFont val="Calibri"/>
        <family val="2"/>
        <scheme val="minor"/>
      </rPr>
      <t>/&gt;50</t>
    </r>
  </si>
  <si>
    <r>
      <rPr>
        <sz val="11"/>
        <rFont val="Calibri"/>
        <family val="2"/>
        <scheme val="minor"/>
      </rPr>
      <t>1.47</t>
    </r>
    <r>
      <rPr>
        <sz val="11"/>
        <color rgb="FFFF0000"/>
        <rFont val="Calibri"/>
        <family val="2"/>
        <scheme val="minor"/>
      </rPr>
      <t>/&gt;1</t>
    </r>
  </si>
  <si>
    <r>
      <rPr>
        <sz val="11"/>
        <rFont val="Calibri"/>
        <family val="2"/>
        <scheme val="minor"/>
      </rPr>
      <t>87</t>
    </r>
    <r>
      <rPr>
        <sz val="11"/>
        <color rgb="FFFF0000"/>
        <rFont val="Calibri"/>
        <family val="2"/>
        <scheme val="minor"/>
      </rPr>
      <t>/&gt;90</t>
    </r>
  </si>
  <si>
    <r>
      <rPr>
        <sz val="11"/>
        <rFont val="Calibri"/>
        <family val="2"/>
        <scheme val="minor"/>
      </rPr>
      <t>5</t>
    </r>
    <r>
      <rPr>
        <sz val="11"/>
        <color rgb="FFFF0000"/>
        <rFont val="Calibri"/>
        <family val="2"/>
        <scheme val="minor"/>
      </rPr>
      <t>/&gt;0</t>
    </r>
  </si>
  <si>
    <r>
      <rPr>
        <sz val="11"/>
        <rFont val="Calibri"/>
        <family val="2"/>
        <scheme val="minor"/>
      </rPr>
      <t>13</t>
    </r>
    <r>
      <rPr>
        <sz val="11"/>
        <color rgb="FFFF0000"/>
        <rFont val="Calibri"/>
        <family val="2"/>
        <scheme val="minor"/>
      </rPr>
      <t>/&gt;10</t>
    </r>
  </si>
  <si>
    <r>
      <rPr>
        <sz val="11"/>
        <rFont val="Calibri"/>
        <family val="2"/>
        <scheme val="minor"/>
      </rPr>
      <t>0</t>
    </r>
    <r>
      <rPr>
        <sz val="11"/>
        <color rgb="FFFF0000"/>
        <rFont val="Calibri"/>
        <family val="2"/>
        <scheme val="minor"/>
      </rPr>
      <t>/&gt;0</t>
    </r>
  </si>
  <si>
    <r>
      <rPr>
        <sz val="11"/>
        <rFont val="Calibri"/>
        <family val="2"/>
        <scheme val="minor"/>
      </rPr>
      <t>18</t>
    </r>
    <r>
      <rPr>
        <sz val="11"/>
        <color rgb="FFFF0000"/>
        <rFont val="Calibri"/>
        <family val="2"/>
        <scheme val="minor"/>
      </rPr>
      <t>/20</t>
    </r>
  </si>
  <si>
    <r>
      <rPr>
        <sz val="11"/>
        <rFont val="Calibri"/>
        <family val="2"/>
        <scheme val="minor"/>
      </rPr>
      <t>804</t>
    </r>
    <r>
      <rPr>
        <sz val="11"/>
        <color rgb="FFFF0000"/>
        <rFont val="Calibri"/>
        <family val="2"/>
        <scheme val="minor"/>
      </rPr>
      <t>/490</t>
    </r>
  </si>
  <si>
    <r>
      <rPr>
        <sz val="11"/>
        <rFont val="Calibri"/>
        <family val="2"/>
        <scheme val="minor"/>
      </rPr>
      <t>147551</t>
    </r>
    <r>
      <rPr>
        <sz val="11"/>
        <color rgb="FFFF0000"/>
        <rFont val="Calibri"/>
        <family val="2"/>
        <scheme val="minor"/>
      </rPr>
      <t xml:space="preserve"> /128612</t>
    </r>
  </si>
  <si>
    <r>
      <rPr>
        <sz val="11"/>
        <rFont val="Calibri"/>
        <family val="2"/>
        <scheme val="minor"/>
      </rPr>
      <t>92572</t>
    </r>
    <r>
      <rPr>
        <sz val="11"/>
        <color rgb="FFFF0000"/>
        <rFont val="Calibri"/>
        <family val="2"/>
        <scheme val="minor"/>
      </rPr>
      <t xml:space="preserve"> /83678</t>
    </r>
  </si>
  <si>
    <r>
      <rPr>
        <sz val="11"/>
        <rFont val="Calibri"/>
        <family val="2"/>
        <scheme val="minor"/>
      </rPr>
      <t>54979</t>
    </r>
    <r>
      <rPr>
        <sz val="11"/>
        <color rgb="FFFF0000"/>
        <rFont val="Calibri"/>
        <family val="2"/>
        <scheme val="minor"/>
      </rPr>
      <t xml:space="preserve"> /44934</t>
    </r>
  </si>
  <si>
    <r>
      <rPr>
        <sz val="11"/>
        <rFont val="Calibri"/>
        <family val="2"/>
        <scheme val="minor"/>
      </rPr>
      <t>69590</t>
    </r>
    <r>
      <rPr>
        <sz val="11"/>
        <color rgb="FFFF0000"/>
        <rFont val="Calibri"/>
        <family val="2"/>
        <scheme val="minor"/>
      </rPr>
      <t xml:space="preserve"> /69590</t>
    </r>
  </si>
  <si>
    <r>
      <rPr>
        <sz val="11"/>
        <rFont val="Calibri"/>
        <family val="2"/>
        <scheme val="minor"/>
      </rPr>
      <t>66100</t>
    </r>
    <r>
      <rPr>
        <sz val="11"/>
        <color rgb="FFFF0000"/>
        <rFont val="Calibri"/>
        <family val="2"/>
        <scheme val="minor"/>
      </rPr>
      <t xml:space="preserve"> /66100</t>
    </r>
  </si>
  <si>
    <r>
      <rPr>
        <sz val="11"/>
        <rFont val="Calibri"/>
        <family val="2"/>
        <scheme val="minor"/>
      </rPr>
      <t>3490</t>
    </r>
    <r>
      <rPr>
        <sz val="11"/>
        <color rgb="FFFF0000"/>
        <rFont val="Calibri"/>
        <family val="2"/>
        <scheme val="minor"/>
      </rPr>
      <t>/3490</t>
    </r>
  </si>
  <si>
    <r>
      <rPr>
        <sz val="11"/>
        <color theme="1"/>
        <rFont val="Calibri"/>
        <family val="2"/>
        <scheme val="minor"/>
      </rPr>
      <t>8.92</t>
    </r>
    <r>
      <rPr>
        <sz val="11"/>
        <color rgb="FFFF0000"/>
        <rFont val="Calibri"/>
        <family val="2"/>
        <scheme val="minor"/>
      </rPr>
      <t>/16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</si>
</sst>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quot;$&quot;#,##0"/>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b/>
      <i/>
      <sz val="11"/>
      <color theme="1"/>
      <name val="Calibri"/>
      <family val="2"/>
      <scheme val="minor"/>
    </font>
    <font>
      <b/>
      <sz val="11"/>
      <color rgb="FF000000"/>
      <name val="Calibri"/>
      <family val="2"/>
      <scheme val="minor"/>
    </font>
    <font>
      <sz val="11"/>
      <color rgb="FFFF0000"/>
      <name val="Calibri"/>
      <family val="2"/>
      <scheme val="minor"/>
    </font>
    <font>
      <sz val="11"/>
      <color theme="1"/>
      <name val="Calibri"/>
      <family val="2"/>
      <scheme val="minor"/>
    </font>
    <font>
      <sz val="11"/>
      <color theme="1"/>
      <name val="Symbol"/>
      <family val="1"/>
      <charset val="2"/>
    </font>
    <font>
      <sz val="7"/>
      <color theme="1"/>
      <name val="Times New Roman"/>
      <family val="1"/>
    </font>
    <font>
      <u/>
      <sz val="11"/>
      <color theme="1"/>
      <name val="Calibri"/>
      <family val="2"/>
      <scheme val="minor"/>
    </font>
    <font>
      <sz val="7"/>
      <color theme="1"/>
      <name val="Calibri"/>
      <family val="2"/>
      <scheme val="minor"/>
    </font>
    <font>
      <i/>
      <sz val="7"/>
      <color theme="1"/>
      <name val="Calibri"/>
      <family val="2"/>
      <scheme val="minor"/>
    </font>
    <font>
      <sz val="7"/>
      <color rgb="FF000000"/>
      <name val="Times New Roman"/>
      <family val="1"/>
    </font>
    <font>
      <u/>
      <sz val="11"/>
      <color rgb="FF000000"/>
      <name val="Calibri"/>
      <family val="2"/>
      <scheme val="minor"/>
    </font>
    <font>
      <u/>
      <sz val="10"/>
      <color rgb="FF000000"/>
      <name val="Arial"/>
      <family val="2"/>
    </font>
    <font>
      <sz val="10"/>
      <color rgb="FF000000"/>
      <name val="Arial"/>
      <family val="2"/>
    </font>
    <font>
      <sz val="10.5"/>
      <color rgb="FF000000"/>
      <name val="Arial"/>
      <family val="2"/>
    </font>
    <font>
      <b/>
      <sz val="12"/>
      <color rgb="FF000000"/>
      <name val="Verdana"/>
      <family val="2"/>
    </font>
    <font>
      <sz val="1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85">
    <xf numFmtId="0" fontId="0" fillId="0" borderId="0" xfId="0"/>
    <xf numFmtId="0" fontId="0" fillId="0" borderId="1" xfId="0" applyBorder="1" applyAlignment="1">
      <alignment horizontal="center" vertical="center"/>
    </xf>
    <xf numFmtId="0" fontId="0" fillId="0" borderId="1" xfId="0" applyBorder="1" applyAlignment="1">
      <alignment vertical="center" wrapText="1"/>
    </xf>
    <xf numFmtId="0" fontId="1" fillId="4" borderId="1" xfId="0" applyFont="1" applyFill="1" applyBorder="1"/>
    <xf numFmtId="0" fontId="1" fillId="4" borderId="1" xfId="0" applyFont="1" applyFill="1" applyBorder="1" applyAlignment="1">
      <alignment horizontal="center"/>
    </xf>
    <xf numFmtId="0" fontId="0" fillId="0" borderId="0" xfId="0"/>
    <xf numFmtId="0" fontId="0" fillId="3" borderId="1" xfId="0" applyFill="1" applyBorder="1" applyAlignment="1">
      <alignment horizontal="center"/>
    </xf>
    <xf numFmtId="0" fontId="0" fillId="4" borderId="1" xfId="0" applyFill="1" applyBorder="1" applyAlignment="1">
      <alignment horizontal="left"/>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164" fontId="0" fillId="0" borderId="1" xfId="0" applyNumberFormat="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1" fillId="4" borderId="1" xfId="0" applyFont="1" applyFill="1" applyBorder="1" applyAlignment="1">
      <alignment horizontal="justify" vertical="top" wrapText="1"/>
    </xf>
    <xf numFmtId="0" fontId="3" fillId="0" borderId="1" xfId="0" applyFont="1" applyBorder="1" applyAlignment="1">
      <alignment vertical="top" wrapText="1"/>
    </xf>
    <xf numFmtId="0" fontId="0" fillId="0" borderId="1" xfId="0" applyBorder="1" applyAlignment="1">
      <alignment vertical="top" wrapText="1"/>
    </xf>
    <xf numFmtId="0" fontId="3" fillId="0" borderId="1" xfId="0" applyFont="1" applyBorder="1" applyAlignment="1">
      <alignment vertical="center" wrapText="1"/>
    </xf>
    <xf numFmtId="49"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left"/>
    </xf>
    <xf numFmtId="0" fontId="0" fillId="4" borderId="1" xfId="0" applyFill="1" applyBorder="1" applyAlignment="1">
      <alignment horizontal="center"/>
    </xf>
    <xf numFmtId="0" fontId="0" fillId="0" borderId="1" xfId="0" applyFill="1" applyBorder="1" applyAlignment="1">
      <alignment horizontal="left" vertical="center" wrapText="1"/>
    </xf>
    <xf numFmtId="0" fontId="5" fillId="0" borderId="0" xfId="0" applyFont="1" applyFill="1" applyBorder="1" applyAlignment="1">
      <alignment vertical="top" wrapText="1"/>
    </xf>
    <xf numFmtId="0" fontId="0" fillId="0" borderId="1" xfId="0" applyNumberFormat="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center" wrapText="1"/>
    </xf>
    <xf numFmtId="0" fontId="1" fillId="0" borderId="2" xfId="0" applyFont="1" applyFill="1" applyBorder="1" applyAlignment="1">
      <alignment vertical="center" wrapText="1"/>
    </xf>
    <xf numFmtId="0" fontId="3" fillId="0" borderId="0" xfId="0" applyFont="1" applyBorder="1" applyAlignment="1">
      <alignment vertical="top" wrapText="1"/>
    </xf>
    <xf numFmtId="0" fontId="0" fillId="0" borderId="0" xfId="0" applyFill="1" applyBorder="1" applyAlignment="1">
      <alignment horizontal="left" vertical="center" wrapText="1"/>
    </xf>
    <xf numFmtId="0" fontId="0" fillId="0" borderId="0" xfId="0" applyAlignment="1">
      <alignment wrapText="1"/>
    </xf>
    <xf numFmtId="0" fontId="8" fillId="0" borderId="0" xfId="0" applyFont="1" applyBorder="1" applyAlignment="1">
      <alignment horizontal="left" vertical="top" wrapText="1"/>
    </xf>
    <xf numFmtId="0" fontId="1" fillId="7" borderId="1" xfId="0" applyFont="1" applyFill="1" applyBorder="1" applyAlignment="1">
      <alignment horizontal="justify" vertical="top" wrapText="1"/>
    </xf>
    <xf numFmtId="0" fontId="1" fillId="0" borderId="2" xfId="0" applyFont="1" applyBorder="1"/>
    <xf numFmtId="0" fontId="5" fillId="0" borderId="2" xfId="0" applyFont="1" applyFill="1" applyBorder="1" applyAlignment="1">
      <alignment vertical="top" wrapText="1"/>
    </xf>
    <xf numFmtId="3" fontId="0" fillId="0" borderId="1" xfId="0" applyNumberFormat="1" applyBorder="1" applyAlignment="1">
      <alignment horizontal="center" vertical="center"/>
    </xf>
    <xf numFmtId="0" fontId="18" fillId="0" borderId="0" xfId="0" applyFont="1"/>
    <xf numFmtId="0" fontId="3" fillId="0" borderId="0" xfId="0" applyFont="1"/>
    <xf numFmtId="0" fontId="0" fillId="8" borderId="1" xfId="0" applyFill="1" applyBorder="1" applyAlignment="1">
      <alignment vertical="center" wrapText="1"/>
    </xf>
    <xf numFmtId="0" fontId="0" fillId="8" borderId="1" xfId="0" applyFill="1" applyBorder="1" applyAlignment="1">
      <alignment horizontal="left" vertical="center" wrapText="1"/>
    </xf>
    <xf numFmtId="0" fontId="0" fillId="0" borderId="1" xfId="0" applyFill="1" applyBorder="1" applyAlignment="1">
      <alignment vertical="center" wrapText="1"/>
    </xf>
    <xf numFmtId="0" fontId="0" fillId="8" borderId="1" xfId="0" applyFill="1" applyBorder="1" applyAlignment="1">
      <alignment vertical="top" wrapText="1"/>
    </xf>
    <xf numFmtId="0" fontId="3" fillId="8" borderId="1" xfId="0" applyFont="1" applyFill="1" applyBorder="1" applyAlignment="1">
      <alignment vertical="top" wrapText="1"/>
    </xf>
    <xf numFmtId="0" fontId="3" fillId="8" borderId="1" xfId="0" applyFont="1" applyFill="1" applyBorder="1" applyAlignment="1">
      <alignment vertical="center" wrapText="1"/>
    </xf>
    <xf numFmtId="0" fontId="3" fillId="9" borderId="1" xfId="0" applyFont="1" applyFill="1" applyBorder="1" applyAlignment="1">
      <alignment vertical="center" wrapText="1"/>
    </xf>
    <xf numFmtId="0" fontId="3" fillId="9" borderId="1" xfId="0" applyFont="1" applyFill="1" applyBorder="1" applyAlignment="1">
      <alignment vertical="top" wrapText="1"/>
    </xf>
    <xf numFmtId="0" fontId="0" fillId="9" borderId="1" xfId="0" applyFill="1" applyBorder="1" applyAlignment="1">
      <alignment horizontal="left" vertical="center" wrapText="1"/>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9" fontId="6" fillId="0" borderId="1" xfId="0" applyNumberFormat="1" applyFont="1" applyBorder="1" applyAlignment="1">
      <alignment horizontal="center" vertical="center"/>
    </xf>
    <xf numFmtId="0" fontId="6" fillId="0" borderId="1" xfId="0" quotePrefix="1" applyFont="1" applyBorder="1" applyAlignment="1">
      <alignment horizontal="center" vertical="center"/>
    </xf>
    <xf numFmtId="165"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7" fontId="6" fillId="0" borderId="1" xfId="0" quotePrefix="1" applyNumberFormat="1" applyFont="1" applyBorder="1" applyAlignment="1">
      <alignment horizontal="center" vertical="center" wrapText="1"/>
    </xf>
    <xf numFmtId="0" fontId="6" fillId="0" borderId="1" xfId="0" quotePrefix="1" applyFont="1" applyBorder="1" applyAlignment="1">
      <alignment horizontal="center" vertical="center" wrapText="1"/>
    </xf>
    <xf numFmtId="16" fontId="6" fillId="0" borderId="1" xfId="0" quotePrefix="1" applyNumberFormat="1" applyFont="1" applyBorder="1" applyAlignment="1">
      <alignment horizontal="center" vertical="center" wrapText="1"/>
    </xf>
    <xf numFmtId="166" fontId="6" fillId="0" borderId="1" xfId="0" applyNumberFormat="1" applyFont="1" applyBorder="1" applyAlignment="1">
      <alignment horizontal="center" vertical="center"/>
    </xf>
    <xf numFmtId="16" fontId="6" fillId="0" borderId="1" xfId="0" quotePrefix="1" applyNumberFormat="1" applyFont="1" applyBorder="1" applyAlignment="1">
      <alignment horizontal="center" vertical="center"/>
    </xf>
    <xf numFmtId="0" fontId="19" fillId="0" borderId="1" xfId="0" applyFont="1" applyBorder="1" applyAlignment="1">
      <alignment horizontal="center" vertical="center" wrapText="1"/>
    </xf>
    <xf numFmtId="46" fontId="19" fillId="0" borderId="1" xfId="0" quotePrefix="1"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1" xfId="0" quotePrefix="1" applyNumberFormat="1" applyFont="1" applyBorder="1" applyAlignment="1">
      <alignment horizontal="center" vertical="center" wrapText="1"/>
    </xf>
    <xf numFmtId="0" fontId="0" fillId="0" borderId="0" xfId="0" applyFill="1" applyBorder="1"/>
    <xf numFmtId="0" fontId="0" fillId="0" borderId="1" xfId="0" applyFont="1" applyBorder="1" applyAlignment="1">
      <alignment horizontal="center" vertical="center" wrapText="1"/>
    </xf>
    <xf numFmtId="0" fontId="0" fillId="0" borderId="0" xfId="0" applyAlignment="1">
      <alignment horizontal="left" vertical="top" wrapText="1"/>
    </xf>
    <xf numFmtId="0" fontId="14" fillId="6" borderId="10" xfId="0" applyFont="1" applyFill="1" applyBorder="1" applyAlignment="1">
      <alignment horizontal="left"/>
    </xf>
    <xf numFmtId="0" fontId="14" fillId="6" borderId="8" xfId="0" applyFont="1" applyFill="1" applyBorder="1" applyAlignment="1">
      <alignment horizontal="left"/>
    </xf>
    <xf numFmtId="0" fontId="14" fillId="6" borderId="9" xfId="0" applyFont="1" applyFill="1" applyBorder="1" applyAlignment="1">
      <alignment horizontal="left"/>
    </xf>
    <xf numFmtId="0" fontId="14" fillId="6" borderId="11" xfId="0" applyFont="1" applyFill="1" applyBorder="1" applyAlignment="1">
      <alignment horizontal="center"/>
    </xf>
    <xf numFmtId="0" fontId="14" fillId="6" borderId="0" xfId="0" applyFont="1" applyFill="1" applyBorder="1" applyAlignment="1">
      <alignment horizontal="center"/>
    </xf>
    <xf numFmtId="0" fontId="14" fillId="6" borderId="6" xfId="0" applyFont="1" applyFill="1" applyBorder="1" applyAlignment="1">
      <alignment horizontal="center"/>
    </xf>
    <xf numFmtId="0" fontId="3" fillId="6" borderId="11" xfId="0" applyFont="1" applyFill="1" applyBorder="1" applyAlignment="1">
      <alignment horizontal="left" wrapText="1"/>
    </xf>
    <xf numFmtId="0" fontId="3" fillId="6" borderId="0" xfId="0" applyFont="1" applyFill="1" applyBorder="1" applyAlignment="1">
      <alignment horizontal="left" wrapText="1"/>
    </xf>
    <xf numFmtId="0" fontId="3" fillId="6" borderId="6" xfId="0" applyFont="1" applyFill="1" applyBorder="1" applyAlignment="1">
      <alignment horizontal="left" wrapText="1"/>
    </xf>
    <xf numFmtId="0" fontId="3" fillId="6" borderId="12" xfId="0" applyFont="1" applyFill="1" applyBorder="1" applyAlignment="1">
      <alignment horizontal="left" wrapText="1"/>
    </xf>
    <xf numFmtId="0" fontId="3" fillId="6" borderId="5" xfId="0" applyFont="1" applyFill="1" applyBorder="1" applyAlignment="1">
      <alignment horizontal="left" wrapText="1"/>
    </xf>
    <xf numFmtId="0" fontId="3" fillId="6" borderId="7" xfId="0" applyFont="1" applyFill="1" applyBorder="1" applyAlignment="1">
      <alignment horizontal="left" wrapText="1"/>
    </xf>
    <xf numFmtId="0" fontId="0" fillId="2" borderId="1" xfId="0" applyFill="1" applyBorder="1" applyAlignment="1">
      <alignment horizontal="left" vertical="top"/>
    </xf>
    <xf numFmtId="0" fontId="4" fillId="0" borderId="3" xfId="0" applyFont="1" applyBorder="1" applyAlignment="1">
      <alignment horizontal="left"/>
    </xf>
    <xf numFmtId="0" fontId="4" fillId="0" borderId="4" xfId="0" applyFont="1" applyBorder="1" applyAlignment="1">
      <alignment horizontal="left"/>
    </xf>
    <xf numFmtId="0" fontId="3" fillId="6" borderId="12" xfId="0" applyFont="1" applyFill="1" applyBorder="1" applyAlignment="1">
      <alignment horizontal="left"/>
    </xf>
    <xf numFmtId="0" fontId="3" fillId="6" borderId="5" xfId="0" applyFont="1" applyFill="1" applyBorder="1" applyAlignment="1">
      <alignment horizontal="left"/>
    </xf>
    <xf numFmtId="0" fontId="3" fillId="6" borderId="7" xfId="0" applyFont="1" applyFill="1" applyBorder="1" applyAlignment="1">
      <alignment horizontal="left"/>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0" fillId="0" borderId="12" xfId="0" applyBorder="1" applyAlignment="1">
      <alignment horizontal="left"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3" fillId="6" borderId="11" xfId="0" applyFont="1" applyFill="1" applyBorder="1" applyAlignment="1">
      <alignment horizontal="left"/>
    </xf>
    <xf numFmtId="0" fontId="3" fillId="6" borderId="0" xfId="0" applyFont="1" applyFill="1" applyBorder="1" applyAlignment="1">
      <alignment horizontal="left"/>
    </xf>
    <xf numFmtId="0" fontId="3" fillId="6" borderId="6" xfId="0" applyFont="1" applyFill="1" applyBorder="1" applyAlignment="1">
      <alignment horizontal="left"/>
    </xf>
    <xf numFmtId="0" fontId="4" fillId="7" borderId="5" xfId="0" applyFont="1" applyFill="1" applyBorder="1" applyAlignment="1">
      <alignment horizontal="left"/>
    </xf>
    <xf numFmtId="0" fontId="0" fillId="7" borderId="1" xfId="0" applyFill="1" applyBorder="1" applyAlignment="1">
      <alignment horizontal="left" vertical="top" wrapText="1"/>
    </xf>
    <xf numFmtId="0" fontId="0" fillId="7" borderId="1" xfId="0" applyFont="1" applyFill="1" applyBorder="1" applyAlignment="1">
      <alignment horizontal="left" vertical="top" wrapText="1"/>
    </xf>
    <xf numFmtId="0" fontId="0" fillId="0" borderId="8" xfId="0" applyFont="1" applyBorder="1" applyAlignment="1">
      <alignment horizontal="left"/>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0" fillId="0" borderId="11" xfId="0"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6" borderId="11" xfId="0" applyFill="1" applyBorder="1" applyAlignment="1">
      <alignment horizontal="left" wrapText="1"/>
    </xf>
    <xf numFmtId="0" fontId="0" fillId="6" borderId="0" xfId="0" applyFill="1" applyBorder="1" applyAlignment="1">
      <alignment horizontal="left" wrapText="1"/>
    </xf>
    <xf numFmtId="0" fontId="0" fillId="6" borderId="6" xfId="0" applyFill="1" applyBorder="1" applyAlignment="1">
      <alignment horizontal="left" wrapText="1"/>
    </xf>
    <xf numFmtId="0" fontId="0" fillId="6" borderId="12" xfId="0" applyFill="1" applyBorder="1" applyAlignment="1">
      <alignment horizontal="left" wrapText="1"/>
    </xf>
    <xf numFmtId="0" fontId="0" fillId="6" borderId="5" xfId="0" applyFill="1" applyBorder="1" applyAlignment="1">
      <alignment horizontal="left" wrapText="1"/>
    </xf>
    <xf numFmtId="0" fontId="0" fillId="6" borderId="7" xfId="0" applyFill="1" applyBorder="1" applyAlignment="1">
      <alignment horizontal="left" wrapText="1"/>
    </xf>
    <xf numFmtId="0" fontId="10" fillId="6" borderId="10" xfId="0" applyFont="1" applyFill="1" applyBorder="1" applyAlignment="1">
      <alignment horizontal="left"/>
    </xf>
    <xf numFmtId="0" fontId="10" fillId="6" borderId="8" xfId="0" applyFont="1" applyFill="1" applyBorder="1" applyAlignment="1">
      <alignment horizontal="left"/>
    </xf>
    <xf numFmtId="0" fontId="10" fillId="6" borderId="9" xfId="0" applyFont="1" applyFill="1" applyBorder="1" applyAlignment="1">
      <alignment horizontal="left"/>
    </xf>
    <xf numFmtId="0" fontId="7" fillId="6" borderId="11" xfId="0" applyFont="1" applyFill="1" applyBorder="1" applyAlignment="1">
      <alignment horizontal="center"/>
    </xf>
    <xf numFmtId="0" fontId="7" fillId="6" borderId="0" xfId="0" applyFont="1" applyFill="1" applyBorder="1" applyAlignment="1">
      <alignment horizontal="center"/>
    </xf>
    <xf numFmtId="0" fontId="7" fillId="6" borderId="6" xfId="0" applyFont="1" applyFill="1" applyBorder="1" applyAlignment="1">
      <alignment horizontal="center"/>
    </xf>
    <xf numFmtId="0" fontId="0" fillId="6" borderId="11" xfId="0" applyFill="1" applyBorder="1" applyAlignment="1">
      <alignment horizontal="left"/>
    </xf>
    <xf numFmtId="0" fontId="0" fillId="6" borderId="0" xfId="0" applyFill="1" applyBorder="1" applyAlignment="1">
      <alignment horizontal="left"/>
    </xf>
    <xf numFmtId="0" fontId="0" fillId="6" borderId="6" xfId="0" applyFill="1" applyBorder="1" applyAlignment="1">
      <alignment horizontal="left"/>
    </xf>
    <xf numFmtId="0" fontId="0" fillId="6" borderId="12" xfId="0" applyFill="1" applyBorder="1" applyAlignment="1">
      <alignment horizontal="left"/>
    </xf>
    <xf numFmtId="0" fontId="0" fillId="6" borderId="5" xfId="0" applyFill="1" applyBorder="1" applyAlignment="1">
      <alignment horizontal="left"/>
    </xf>
    <xf numFmtId="0" fontId="0" fillId="6" borderId="7" xfId="0" applyFill="1" applyBorder="1" applyAlignment="1">
      <alignment horizontal="left"/>
    </xf>
    <xf numFmtId="0" fontId="1" fillId="5" borderId="1" xfId="0" applyFont="1" applyFill="1" applyBorder="1" applyAlignment="1">
      <alignment horizontal="justify" vertical="top" wrapText="1"/>
    </xf>
    <xf numFmtId="0" fontId="7" fillId="6" borderId="11" xfId="0" applyFont="1" applyFill="1" applyBorder="1" applyAlignment="1">
      <alignment horizontal="left"/>
    </xf>
    <xf numFmtId="0" fontId="7" fillId="6" borderId="0" xfId="0" applyFont="1" applyFill="1" applyBorder="1" applyAlignment="1">
      <alignment horizontal="left"/>
    </xf>
    <xf numFmtId="0" fontId="7" fillId="6" borderId="6" xfId="0" applyFont="1" applyFill="1" applyBorder="1" applyAlignment="1">
      <alignment horizontal="left"/>
    </xf>
    <xf numFmtId="0" fontId="8" fillId="0" borderId="12"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4" fillId="7"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0" fillId="0" borderId="8" xfId="0" applyBorder="1" applyAlignment="1">
      <alignment horizontal="left"/>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15" fillId="6" borderId="10" xfId="0" applyFont="1" applyFill="1" applyBorder="1" applyAlignment="1">
      <alignment horizontal="left" wrapText="1"/>
    </xf>
    <xf numFmtId="0" fontId="15" fillId="6" borderId="8" xfId="0" applyFont="1" applyFill="1" applyBorder="1" applyAlignment="1">
      <alignment horizontal="left" wrapText="1"/>
    </xf>
    <xf numFmtId="0" fontId="15" fillId="6" borderId="9" xfId="0" applyFont="1" applyFill="1" applyBorder="1" applyAlignment="1">
      <alignment horizontal="left" wrapText="1"/>
    </xf>
    <xf numFmtId="0" fontId="15" fillId="6" borderId="11" xfId="0" applyFont="1" applyFill="1" applyBorder="1" applyAlignment="1">
      <alignment horizontal="center" wrapText="1"/>
    </xf>
    <xf numFmtId="0" fontId="15" fillId="6" borderId="0" xfId="0" applyFont="1" applyFill="1" applyBorder="1" applyAlignment="1">
      <alignment horizontal="center" wrapText="1"/>
    </xf>
    <xf numFmtId="0" fontId="15" fillId="6" borderId="6" xfId="0" applyFont="1" applyFill="1" applyBorder="1" applyAlignment="1">
      <alignment horizontal="center" wrapText="1"/>
    </xf>
    <xf numFmtId="0" fontId="16" fillId="6" borderId="11" xfId="0" applyFont="1" applyFill="1" applyBorder="1" applyAlignment="1">
      <alignment horizontal="left" wrapText="1"/>
    </xf>
    <xf numFmtId="0" fontId="16" fillId="6" borderId="0" xfId="0" applyFont="1" applyFill="1" applyBorder="1" applyAlignment="1">
      <alignment horizontal="left" wrapText="1"/>
    </xf>
    <xf numFmtId="0" fontId="16" fillId="6" borderId="6" xfId="0" applyFont="1" applyFill="1" applyBorder="1" applyAlignment="1">
      <alignment horizontal="left" wrapText="1"/>
    </xf>
    <xf numFmtId="0" fontId="16" fillId="6" borderId="11" xfId="0" applyFont="1" applyFill="1" applyBorder="1" applyAlignment="1">
      <alignment wrapText="1"/>
    </xf>
    <xf numFmtId="0" fontId="16" fillId="6" borderId="0" xfId="0" applyFont="1" applyFill="1" applyBorder="1" applyAlignment="1">
      <alignment wrapText="1"/>
    </xf>
    <xf numFmtId="0" fontId="16" fillId="6" borderId="6" xfId="0" applyFont="1" applyFill="1" applyBorder="1" applyAlignment="1">
      <alignment wrapText="1"/>
    </xf>
    <xf numFmtId="0" fontId="4" fillId="7" borderId="0" xfId="0" applyFont="1" applyFill="1" applyBorder="1" applyAlignment="1">
      <alignment horizontal="left"/>
    </xf>
    <xf numFmtId="0" fontId="0" fillId="5" borderId="1" xfId="0" applyFill="1" applyBorder="1" applyAlignment="1">
      <alignment horizontal="left" vertical="top"/>
    </xf>
    <xf numFmtId="0" fontId="15" fillId="6" borderId="11" xfId="0" applyFont="1" applyFill="1" applyBorder="1" applyAlignment="1">
      <alignment horizontal="left" wrapText="1"/>
    </xf>
    <xf numFmtId="0" fontId="15" fillId="6" borderId="0" xfId="0" applyFont="1" applyFill="1" applyBorder="1" applyAlignment="1">
      <alignment horizontal="left" wrapText="1"/>
    </xf>
    <xf numFmtId="0" fontId="15" fillId="6" borderId="6" xfId="0" applyFont="1" applyFill="1" applyBorder="1" applyAlignment="1">
      <alignment horizontal="left" wrapText="1"/>
    </xf>
    <xf numFmtId="0" fontId="0" fillId="5" borderId="2" xfId="0" applyFill="1" applyBorder="1" applyAlignment="1">
      <alignment horizontal="left" vertical="top"/>
    </xf>
    <xf numFmtId="0" fontId="0" fillId="5" borderId="3" xfId="0" applyFill="1" applyBorder="1" applyAlignment="1">
      <alignment horizontal="left" vertical="top"/>
    </xf>
    <xf numFmtId="0" fontId="0" fillId="5" borderId="4" xfId="0" applyFill="1" applyBorder="1" applyAlignment="1">
      <alignment horizontal="left" vertical="top"/>
    </xf>
    <xf numFmtId="0" fontId="16" fillId="6" borderId="12" xfId="0" applyFont="1" applyFill="1" applyBorder="1" applyAlignment="1">
      <alignment horizontal="left" wrapText="1"/>
    </xf>
    <xf numFmtId="0" fontId="16" fillId="6" borderId="5" xfId="0" applyFont="1" applyFill="1" applyBorder="1" applyAlignment="1">
      <alignment horizontal="left" wrapText="1"/>
    </xf>
    <xf numFmtId="0" fontId="16" fillId="6" borderId="7" xfId="0" applyFont="1" applyFill="1" applyBorder="1" applyAlignment="1">
      <alignment horizontal="left" wrapText="1"/>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17" fillId="6" borderId="12" xfId="0" applyFont="1" applyFill="1" applyBorder="1" applyAlignment="1">
      <alignment horizontal="left"/>
    </xf>
    <xf numFmtId="0" fontId="17" fillId="6" borderId="5" xfId="0" applyFont="1" applyFill="1" applyBorder="1" applyAlignment="1">
      <alignment horizontal="left"/>
    </xf>
    <xf numFmtId="0" fontId="17" fillId="6" borderId="7" xfId="0" applyFont="1" applyFill="1" applyBorder="1" applyAlignment="1">
      <alignment horizontal="left"/>
    </xf>
    <xf numFmtId="0" fontId="15" fillId="6" borderId="10" xfId="0" applyFont="1" applyFill="1" applyBorder="1" applyAlignment="1">
      <alignment horizontal="left"/>
    </xf>
    <xf numFmtId="0" fontId="15" fillId="6" borderId="8" xfId="0" applyFont="1" applyFill="1" applyBorder="1" applyAlignment="1">
      <alignment horizontal="left"/>
    </xf>
    <xf numFmtId="0" fontId="15" fillId="6" borderId="9" xfId="0" applyFont="1" applyFill="1" applyBorder="1" applyAlignment="1">
      <alignment horizontal="left"/>
    </xf>
    <xf numFmtId="0" fontId="15" fillId="6" borderId="11" xfId="0" applyFont="1" applyFill="1" applyBorder="1" applyAlignment="1">
      <alignment horizontal="left"/>
    </xf>
    <xf numFmtId="0" fontId="15" fillId="6" borderId="0" xfId="0" applyFont="1" applyFill="1" applyBorder="1" applyAlignment="1">
      <alignment horizontal="left"/>
    </xf>
    <xf numFmtId="0" fontId="15" fillId="6" borderId="6" xfId="0" applyFont="1" applyFill="1" applyBorder="1" applyAlignment="1">
      <alignment horizontal="left"/>
    </xf>
    <xf numFmtId="0" fontId="17" fillId="6" borderId="11" xfId="0" applyFont="1" applyFill="1" applyBorder="1" applyAlignment="1">
      <alignment horizontal="left"/>
    </xf>
    <xf numFmtId="0" fontId="17" fillId="6" borderId="0" xfId="0" applyFont="1" applyFill="1" applyBorder="1" applyAlignment="1">
      <alignment horizontal="left"/>
    </xf>
    <xf numFmtId="0" fontId="17" fillId="6" borderId="6" xfId="0" applyFont="1" applyFill="1" applyBorder="1" applyAlignment="1">
      <alignment horizontal="left"/>
    </xf>
    <xf numFmtId="0" fontId="17" fillId="6" borderId="11" xfId="0" applyFont="1" applyFill="1" applyBorder="1" applyAlignment="1">
      <alignment horizontal="left" wrapText="1"/>
    </xf>
    <xf numFmtId="0" fontId="17" fillId="6" borderId="0" xfId="0" applyFont="1" applyFill="1" applyBorder="1" applyAlignment="1">
      <alignment horizontal="left" wrapText="1"/>
    </xf>
    <xf numFmtId="0" fontId="17" fillId="6" borderId="6" xfId="0" applyFont="1" applyFill="1" applyBorder="1" applyAlignment="1">
      <alignment horizontal="left" wrapText="1"/>
    </xf>
    <xf numFmtId="0" fontId="4" fillId="0" borderId="5" xfId="0" applyFont="1" applyBorder="1" applyAlignment="1">
      <alignment horizontal="left"/>
    </xf>
    <xf numFmtId="0" fontId="17" fillId="6" borderId="12" xfId="0" applyFont="1" applyFill="1" applyBorder="1" applyAlignment="1">
      <alignment horizontal="left" wrapText="1"/>
    </xf>
    <xf numFmtId="0" fontId="17" fillId="6" borderId="5" xfId="0" applyFont="1" applyFill="1" applyBorder="1" applyAlignment="1">
      <alignment horizontal="left" wrapText="1"/>
    </xf>
    <xf numFmtId="0" fontId="17" fillId="6" borderId="7"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defaultRowHeight="15" x14ac:dyDescent="0.25"/>
  <sheetData>
    <row r="1" spans="1:11" ht="15.75" x14ac:dyDescent="0.25">
      <c r="A1" s="41" t="s">
        <v>288</v>
      </c>
    </row>
    <row r="2" spans="1:11" x14ac:dyDescent="0.25">
      <c r="A2" s="42"/>
    </row>
    <row r="3" spans="1:11" ht="83.25" customHeight="1" x14ac:dyDescent="0.25">
      <c r="A3" s="71" t="s">
        <v>318</v>
      </c>
      <c r="B3" s="71"/>
      <c r="C3" s="71"/>
      <c r="D3" s="71"/>
      <c r="E3" s="71"/>
      <c r="F3" s="71"/>
      <c r="G3" s="71"/>
      <c r="H3" s="71"/>
      <c r="I3" s="71"/>
      <c r="J3" s="71"/>
      <c r="K3" s="71"/>
    </row>
    <row r="4" spans="1:11" ht="15.75" x14ac:dyDescent="0.25">
      <c r="A4" s="41" t="s">
        <v>289</v>
      </c>
    </row>
    <row r="5" spans="1:11" x14ac:dyDescent="0.25">
      <c r="A5" s="42"/>
    </row>
    <row r="6" spans="1:11" ht="93" customHeight="1" x14ac:dyDescent="0.25">
      <c r="A6" s="71" t="s">
        <v>317</v>
      </c>
      <c r="B6" s="71"/>
      <c r="C6" s="71"/>
      <c r="D6" s="71"/>
      <c r="E6" s="71"/>
      <c r="F6" s="71"/>
      <c r="G6" s="71"/>
      <c r="H6" s="71"/>
      <c r="I6" s="71"/>
      <c r="J6" s="71"/>
      <c r="K6" s="71"/>
    </row>
  </sheetData>
  <mergeCells count="2">
    <mergeCell ref="A3:K3"/>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opLeftCell="A47" workbookViewId="0">
      <selection activeCell="K60" sqref="K60"/>
    </sheetView>
  </sheetViews>
  <sheetFormatPr defaultRowHeight="15" x14ac:dyDescent="0.25"/>
  <cols>
    <col min="1" max="1" width="30.140625" customWidth="1"/>
    <col min="2" max="3" width="11.5703125" bestFit="1" customWidth="1"/>
    <col min="4" max="5" width="11.7109375" bestFit="1" customWidth="1"/>
    <col min="6" max="8" width="11.7109375" customWidth="1"/>
  </cols>
  <sheetData>
    <row r="1" spans="1:8" s="5" customFormat="1" ht="15" customHeight="1" x14ac:dyDescent="0.25">
      <c r="A1" s="37" t="s">
        <v>176</v>
      </c>
      <c r="B1" s="99" t="s">
        <v>87</v>
      </c>
      <c r="C1" s="99"/>
      <c r="D1" s="99"/>
      <c r="E1" s="99"/>
      <c r="F1" s="99"/>
      <c r="G1" s="99"/>
      <c r="H1" s="99"/>
    </row>
    <row r="2" spans="1:8" s="5" customFormat="1" x14ac:dyDescent="0.25">
      <c r="A2" s="100" t="s">
        <v>177</v>
      </c>
      <c r="B2" s="101"/>
      <c r="C2" s="101"/>
      <c r="D2" s="101"/>
      <c r="E2" s="101"/>
      <c r="F2" s="101"/>
      <c r="G2" s="101"/>
      <c r="H2" s="101"/>
    </row>
    <row r="3" spans="1:8" s="5" customFormat="1" x14ac:dyDescent="0.25">
      <c r="A3" s="102"/>
      <c r="B3" s="102"/>
      <c r="C3" s="102"/>
      <c r="D3" s="102"/>
      <c r="E3" s="102"/>
      <c r="F3" s="102"/>
      <c r="G3" s="102"/>
      <c r="H3" s="102"/>
    </row>
    <row r="4" spans="1:8" s="5" customFormat="1" x14ac:dyDescent="0.25">
      <c r="A4" s="103" t="s">
        <v>153</v>
      </c>
      <c r="B4" s="104"/>
      <c r="C4" s="104"/>
      <c r="D4" s="104"/>
      <c r="E4" s="104"/>
      <c r="F4" s="104"/>
      <c r="G4" s="104"/>
      <c r="H4" s="105"/>
    </row>
    <row r="5" spans="1:8" s="5" customFormat="1" x14ac:dyDescent="0.25">
      <c r="A5" s="106" t="s">
        <v>178</v>
      </c>
      <c r="B5" s="107"/>
      <c r="C5" s="107"/>
      <c r="D5" s="107"/>
      <c r="E5" s="107"/>
      <c r="F5" s="107"/>
      <c r="G5" s="107"/>
      <c r="H5" s="108"/>
    </row>
    <row r="6" spans="1:8" s="5" customFormat="1" ht="29.25" customHeight="1" x14ac:dyDescent="0.25">
      <c r="A6" s="90" t="s">
        <v>180</v>
      </c>
      <c r="B6" s="91"/>
      <c r="C6" s="91"/>
      <c r="D6" s="91"/>
      <c r="E6" s="91"/>
      <c r="F6" s="91"/>
      <c r="G6" s="91"/>
      <c r="H6" s="92"/>
    </row>
    <row r="7" spans="1:8" s="5" customFormat="1" ht="30" customHeight="1" x14ac:dyDescent="0.25">
      <c r="A7" s="93" t="s">
        <v>179</v>
      </c>
      <c r="B7" s="94"/>
      <c r="C7" s="94"/>
      <c r="D7" s="94"/>
      <c r="E7" s="94"/>
      <c r="F7" s="94"/>
      <c r="G7" s="94"/>
      <c r="H7" s="95"/>
    </row>
    <row r="8" spans="1:8" s="5" customFormat="1" x14ac:dyDescent="0.25"/>
    <row r="9" spans="1:8" s="5" customFormat="1" x14ac:dyDescent="0.25"/>
    <row r="10" spans="1:8" s="5" customFormat="1" x14ac:dyDescent="0.25">
      <c r="A10" s="38" t="s">
        <v>86</v>
      </c>
      <c r="B10" s="85" t="s">
        <v>87</v>
      </c>
      <c r="C10" s="85"/>
      <c r="D10" s="85"/>
      <c r="E10" s="85"/>
      <c r="F10" s="85"/>
      <c r="G10" s="85"/>
      <c r="H10" s="86"/>
    </row>
    <row r="11" spans="1:8" ht="30.75" customHeight="1" x14ac:dyDescent="0.25">
      <c r="A11" s="84" t="s">
        <v>5</v>
      </c>
      <c r="B11" s="84"/>
      <c r="C11" s="84"/>
      <c r="D11" s="84"/>
      <c r="E11" s="84"/>
      <c r="F11" s="84"/>
      <c r="G11" s="84"/>
      <c r="H11" s="84"/>
    </row>
    <row r="12" spans="1:8" x14ac:dyDescent="0.25">
      <c r="A12" s="3" t="s">
        <v>0</v>
      </c>
      <c r="B12" s="4">
        <v>2008</v>
      </c>
      <c r="C12" s="4">
        <v>2009</v>
      </c>
      <c r="D12" s="4">
        <v>2010</v>
      </c>
      <c r="E12" s="4">
        <v>2011</v>
      </c>
      <c r="F12" s="4">
        <v>2012</v>
      </c>
      <c r="G12" s="4">
        <v>2015</v>
      </c>
      <c r="H12" s="4">
        <v>2020</v>
      </c>
    </row>
    <row r="13" spans="1:8" ht="36" customHeight="1" x14ac:dyDescent="0.25">
      <c r="A13" s="13" t="s">
        <v>303</v>
      </c>
      <c r="B13" s="1">
        <v>49</v>
      </c>
      <c r="C13" s="1">
        <v>56</v>
      </c>
      <c r="D13" s="1">
        <v>72</v>
      </c>
      <c r="E13" s="1">
        <v>72</v>
      </c>
      <c r="F13" s="27">
        <v>76</v>
      </c>
      <c r="G13" s="27">
        <v>89</v>
      </c>
      <c r="H13" s="27">
        <v>116</v>
      </c>
    </row>
    <row r="14" spans="1:8" ht="30" customHeight="1" x14ac:dyDescent="0.25">
      <c r="A14" s="13" t="s">
        <v>304</v>
      </c>
      <c r="B14" s="1">
        <v>55</v>
      </c>
      <c r="C14" s="1">
        <v>59</v>
      </c>
      <c r="D14" s="1">
        <v>48</v>
      </c>
      <c r="E14" s="1">
        <v>45</v>
      </c>
      <c r="F14" s="27">
        <v>47</v>
      </c>
      <c r="G14" s="27">
        <v>54</v>
      </c>
      <c r="H14" s="27">
        <v>67</v>
      </c>
    </row>
    <row r="15" spans="1:8" ht="30" x14ac:dyDescent="0.25">
      <c r="A15" s="2" t="s">
        <v>1</v>
      </c>
      <c r="B15" s="1">
        <v>52</v>
      </c>
      <c r="C15" s="1">
        <v>180</v>
      </c>
      <c r="D15" s="1">
        <v>145</v>
      </c>
      <c r="E15" s="1">
        <v>140</v>
      </c>
      <c r="F15" s="27">
        <v>150</v>
      </c>
      <c r="G15" s="27">
        <v>186</v>
      </c>
      <c r="H15" s="27">
        <v>263</v>
      </c>
    </row>
    <row r="16" spans="1:8" ht="45" x14ac:dyDescent="0.25">
      <c r="A16" s="13" t="s">
        <v>305</v>
      </c>
      <c r="B16" s="1">
        <v>737</v>
      </c>
      <c r="C16" s="1">
        <v>752</v>
      </c>
      <c r="D16" s="1">
        <v>745</v>
      </c>
      <c r="E16" s="1">
        <v>730</v>
      </c>
      <c r="F16" s="27">
        <v>733</v>
      </c>
      <c r="G16" s="27">
        <v>743</v>
      </c>
      <c r="H16" s="27">
        <v>760</v>
      </c>
    </row>
    <row r="17" spans="1:8" ht="30" x14ac:dyDescent="0.25">
      <c r="A17" s="2" t="s">
        <v>3</v>
      </c>
      <c r="B17" s="1">
        <v>5</v>
      </c>
      <c r="C17" s="1">
        <v>5</v>
      </c>
      <c r="D17" s="1">
        <v>2</v>
      </c>
      <c r="E17" s="1">
        <v>9</v>
      </c>
      <c r="F17" s="55" t="s">
        <v>325</v>
      </c>
      <c r="G17" s="27">
        <v>9</v>
      </c>
      <c r="H17" s="27">
        <v>12</v>
      </c>
    </row>
    <row r="18" spans="1:8" ht="30" x14ac:dyDescent="0.25">
      <c r="A18" s="2" t="s">
        <v>2</v>
      </c>
      <c r="B18" s="1">
        <v>15</v>
      </c>
      <c r="C18" s="1">
        <v>19</v>
      </c>
      <c r="D18" s="1">
        <v>37</v>
      </c>
      <c r="E18" s="1">
        <v>39</v>
      </c>
      <c r="F18" s="27">
        <v>40</v>
      </c>
      <c r="G18" s="27">
        <v>42</v>
      </c>
      <c r="H18" s="27">
        <v>46</v>
      </c>
    </row>
    <row r="19" spans="1:8" ht="60.75" customHeight="1" x14ac:dyDescent="0.25">
      <c r="A19" s="13" t="s">
        <v>301</v>
      </c>
      <c r="B19" s="1">
        <v>14</v>
      </c>
      <c r="C19" s="1">
        <v>11</v>
      </c>
      <c r="D19" s="1"/>
      <c r="E19" s="1"/>
      <c r="F19" s="27"/>
      <c r="G19" s="27"/>
      <c r="H19" s="27">
        <v>20</v>
      </c>
    </row>
    <row r="20" spans="1:8" ht="30" x14ac:dyDescent="0.25">
      <c r="A20" s="2" t="s">
        <v>4</v>
      </c>
      <c r="B20" s="1"/>
      <c r="C20" s="1"/>
      <c r="D20" s="1"/>
      <c r="E20" s="1"/>
      <c r="F20" s="27"/>
      <c r="G20" s="27"/>
      <c r="H20" s="27"/>
    </row>
    <row r="22" spans="1:8" s="5" customFormat="1" x14ac:dyDescent="0.25">
      <c r="A22" s="72" t="s">
        <v>156</v>
      </c>
      <c r="B22" s="73"/>
      <c r="C22" s="73"/>
      <c r="D22" s="73"/>
      <c r="E22" s="73"/>
      <c r="F22" s="73"/>
      <c r="G22" s="73"/>
      <c r="H22" s="74"/>
    </row>
    <row r="23" spans="1:8" s="5" customFormat="1" x14ac:dyDescent="0.25">
      <c r="A23" s="75"/>
      <c r="B23" s="76"/>
      <c r="C23" s="76"/>
      <c r="D23" s="76"/>
      <c r="E23" s="76"/>
      <c r="F23" s="76"/>
      <c r="G23" s="76"/>
      <c r="H23" s="77"/>
    </row>
    <row r="24" spans="1:8" s="35" customFormat="1" ht="31.5" customHeight="1" x14ac:dyDescent="0.25">
      <c r="A24" s="78" t="s">
        <v>201</v>
      </c>
      <c r="B24" s="79"/>
      <c r="C24" s="79"/>
      <c r="D24" s="79"/>
      <c r="E24" s="79"/>
      <c r="F24" s="79"/>
      <c r="G24" s="79"/>
      <c r="H24" s="80"/>
    </row>
    <row r="25" spans="1:8" s="5" customFormat="1" x14ac:dyDescent="0.25">
      <c r="A25" s="96" t="s">
        <v>194</v>
      </c>
      <c r="B25" s="97"/>
      <c r="C25" s="97"/>
      <c r="D25" s="97"/>
      <c r="E25" s="97"/>
      <c r="F25" s="97"/>
      <c r="G25" s="97"/>
      <c r="H25" s="98"/>
    </row>
    <row r="26" spans="1:8" s="5" customFormat="1" x14ac:dyDescent="0.25">
      <c r="A26" s="96" t="s">
        <v>195</v>
      </c>
      <c r="B26" s="97"/>
      <c r="C26" s="97"/>
      <c r="D26" s="97"/>
      <c r="E26" s="97"/>
      <c r="F26" s="97"/>
      <c r="G26" s="97"/>
      <c r="H26" s="98"/>
    </row>
    <row r="27" spans="1:8" s="5" customFormat="1" ht="30.75" customHeight="1" x14ac:dyDescent="0.25">
      <c r="A27" s="78" t="s">
        <v>196</v>
      </c>
      <c r="B27" s="79"/>
      <c r="C27" s="79"/>
      <c r="D27" s="79"/>
      <c r="E27" s="79"/>
      <c r="F27" s="79"/>
      <c r="G27" s="79"/>
      <c r="H27" s="80"/>
    </row>
    <row r="28" spans="1:8" s="5" customFormat="1" ht="15" customHeight="1" x14ac:dyDescent="0.25">
      <c r="A28" s="96" t="s">
        <v>197</v>
      </c>
      <c r="B28" s="97"/>
      <c r="C28" s="97"/>
      <c r="D28" s="97"/>
      <c r="E28" s="97"/>
      <c r="F28" s="97"/>
      <c r="G28" s="97"/>
      <c r="H28" s="98"/>
    </row>
    <row r="29" spans="1:8" s="5" customFormat="1" ht="15" customHeight="1" x14ac:dyDescent="0.25">
      <c r="A29" s="96" t="s">
        <v>198</v>
      </c>
      <c r="B29" s="97"/>
      <c r="C29" s="97"/>
      <c r="D29" s="97"/>
      <c r="E29" s="97"/>
      <c r="F29" s="97"/>
      <c r="G29" s="97"/>
      <c r="H29" s="98"/>
    </row>
    <row r="30" spans="1:8" s="5" customFormat="1" ht="30.75" customHeight="1" x14ac:dyDescent="0.25">
      <c r="A30" s="78" t="s">
        <v>199</v>
      </c>
      <c r="B30" s="79"/>
      <c r="C30" s="79"/>
      <c r="D30" s="79"/>
      <c r="E30" s="79"/>
      <c r="F30" s="79"/>
      <c r="G30" s="79"/>
      <c r="H30" s="80"/>
    </row>
    <row r="31" spans="1:8" s="5" customFormat="1" ht="15" customHeight="1" x14ac:dyDescent="0.25">
      <c r="A31" s="87" t="s">
        <v>200</v>
      </c>
      <c r="B31" s="88"/>
      <c r="C31" s="88"/>
      <c r="D31" s="88"/>
      <c r="E31" s="88"/>
      <c r="F31" s="88"/>
      <c r="G31" s="88"/>
      <c r="H31" s="89"/>
    </row>
    <row r="32" spans="1:8" s="5" customFormat="1" x14ac:dyDescent="0.25"/>
    <row r="34" spans="1:8" x14ac:dyDescent="0.25">
      <c r="A34" s="38" t="s">
        <v>86</v>
      </c>
      <c r="B34" s="85" t="s">
        <v>87</v>
      </c>
      <c r="C34" s="85"/>
      <c r="D34" s="85"/>
      <c r="E34" s="85"/>
      <c r="F34" s="85"/>
      <c r="G34" s="85"/>
      <c r="H34" s="86"/>
    </row>
    <row r="35" spans="1:8" ht="30" customHeight="1" x14ac:dyDescent="0.25">
      <c r="A35" s="84" t="s">
        <v>6</v>
      </c>
      <c r="B35" s="84"/>
      <c r="C35" s="84"/>
      <c r="D35" s="84"/>
      <c r="E35" s="84"/>
      <c r="F35" s="84"/>
      <c r="G35" s="84"/>
      <c r="H35" s="84"/>
    </row>
    <row r="36" spans="1:8" x14ac:dyDescent="0.25">
      <c r="A36" s="3" t="s">
        <v>0</v>
      </c>
      <c r="B36" s="4">
        <v>2008</v>
      </c>
      <c r="C36" s="4">
        <v>2009</v>
      </c>
      <c r="D36" s="4">
        <v>2010</v>
      </c>
      <c r="E36" s="4">
        <v>2011</v>
      </c>
      <c r="F36" s="4">
        <v>2012</v>
      </c>
      <c r="G36" s="4">
        <v>2015</v>
      </c>
      <c r="H36" s="4">
        <v>2020</v>
      </c>
    </row>
    <row r="37" spans="1:8" ht="30" customHeight="1" x14ac:dyDescent="0.25">
      <c r="A37" s="43" t="s">
        <v>306</v>
      </c>
      <c r="B37" s="1">
        <v>157</v>
      </c>
      <c r="C37" s="1">
        <v>185</v>
      </c>
      <c r="D37" s="1">
        <v>241</v>
      </c>
      <c r="E37" s="1">
        <v>251</v>
      </c>
      <c r="F37" s="27">
        <v>254</v>
      </c>
      <c r="G37" s="27">
        <v>263</v>
      </c>
      <c r="H37" s="27">
        <v>278</v>
      </c>
    </row>
    <row r="38" spans="1:8" ht="45" x14ac:dyDescent="0.25">
      <c r="A38" s="45" t="s">
        <v>311</v>
      </c>
      <c r="B38" s="1">
        <v>60</v>
      </c>
      <c r="C38" s="1">
        <v>55</v>
      </c>
      <c r="D38" s="1">
        <v>70</v>
      </c>
      <c r="E38" s="1">
        <v>82</v>
      </c>
      <c r="F38" s="27">
        <v>84</v>
      </c>
      <c r="G38" s="27">
        <v>89</v>
      </c>
      <c r="H38" s="27">
        <v>100</v>
      </c>
    </row>
    <row r="39" spans="1:8" ht="45" x14ac:dyDescent="0.25">
      <c r="A39" s="43" t="s">
        <v>307</v>
      </c>
      <c r="B39" s="1"/>
      <c r="C39" s="1">
        <v>96</v>
      </c>
      <c r="D39" s="1">
        <v>91</v>
      </c>
      <c r="E39" s="1">
        <v>94</v>
      </c>
      <c r="F39" s="27">
        <v>94</v>
      </c>
      <c r="G39" s="27">
        <v>96</v>
      </c>
      <c r="H39" s="27">
        <v>96</v>
      </c>
    </row>
    <row r="40" spans="1:8" ht="45" x14ac:dyDescent="0.25">
      <c r="A40" s="43" t="s">
        <v>309</v>
      </c>
      <c r="B40" s="1"/>
      <c r="C40" s="1">
        <v>91</v>
      </c>
      <c r="D40" s="1">
        <v>84</v>
      </c>
      <c r="E40" s="1">
        <v>95</v>
      </c>
      <c r="F40" s="27">
        <v>95</v>
      </c>
      <c r="G40" s="27">
        <v>95</v>
      </c>
      <c r="H40" s="27">
        <v>95</v>
      </c>
    </row>
    <row r="41" spans="1:8" ht="45" x14ac:dyDescent="0.25">
      <c r="A41" s="43" t="s">
        <v>308</v>
      </c>
      <c r="B41" s="1"/>
      <c r="C41" s="1">
        <v>84</v>
      </c>
      <c r="D41" s="1">
        <v>84</v>
      </c>
      <c r="E41" s="1">
        <v>77</v>
      </c>
      <c r="F41" s="27">
        <v>78</v>
      </c>
      <c r="G41" s="27">
        <v>81</v>
      </c>
      <c r="H41" s="27">
        <v>86</v>
      </c>
    </row>
    <row r="42" spans="1:8" ht="45" x14ac:dyDescent="0.25">
      <c r="A42" s="43" t="s">
        <v>310</v>
      </c>
      <c r="B42" s="1"/>
      <c r="C42" s="1">
        <v>79</v>
      </c>
      <c r="D42" s="1">
        <v>82</v>
      </c>
      <c r="E42" s="1">
        <v>76</v>
      </c>
      <c r="F42" s="27">
        <v>77</v>
      </c>
      <c r="G42" s="27">
        <v>80</v>
      </c>
      <c r="H42" s="27">
        <v>84</v>
      </c>
    </row>
    <row r="43" spans="1:8" ht="30" x14ac:dyDescent="0.25">
      <c r="A43" s="45" t="s">
        <v>7</v>
      </c>
      <c r="B43" s="1">
        <v>40</v>
      </c>
      <c r="C43" s="1">
        <v>37</v>
      </c>
      <c r="D43" s="1">
        <v>24</v>
      </c>
      <c r="E43" s="1">
        <v>27</v>
      </c>
      <c r="F43" s="27">
        <v>28</v>
      </c>
      <c r="G43" s="27">
        <v>32</v>
      </c>
      <c r="H43" s="27">
        <v>40</v>
      </c>
    </row>
    <row r="44" spans="1:8" ht="30" x14ac:dyDescent="0.25">
      <c r="A44" s="2" t="s">
        <v>4</v>
      </c>
      <c r="B44" s="1"/>
      <c r="C44" s="1"/>
      <c r="D44" s="1"/>
      <c r="E44" s="1"/>
      <c r="F44" s="27"/>
      <c r="G44" s="27"/>
      <c r="H44" s="54">
        <v>0.95</v>
      </c>
    </row>
    <row r="45" spans="1:8" ht="30" x14ac:dyDescent="0.25">
      <c r="A45" s="2" t="s">
        <v>8</v>
      </c>
      <c r="B45" s="1"/>
      <c r="C45" s="1"/>
      <c r="D45" s="1"/>
      <c r="E45" s="1"/>
      <c r="F45" s="27"/>
      <c r="G45" s="27"/>
      <c r="H45" s="54">
        <v>0.7</v>
      </c>
    </row>
    <row r="47" spans="1:8" s="5" customFormat="1" x14ac:dyDescent="0.25">
      <c r="A47" s="72" t="s">
        <v>156</v>
      </c>
      <c r="B47" s="73"/>
      <c r="C47" s="73"/>
      <c r="D47" s="73"/>
      <c r="E47" s="73"/>
      <c r="F47" s="73"/>
      <c r="G47" s="73"/>
      <c r="H47" s="74"/>
    </row>
    <row r="48" spans="1:8" s="5" customFormat="1" x14ac:dyDescent="0.25">
      <c r="A48" s="75"/>
      <c r="B48" s="76"/>
      <c r="C48" s="76"/>
      <c r="D48" s="76"/>
      <c r="E48" s="76"/>
      <c r="F48" s="76"/>
      <c r="G48" s="76"/>
      <c r="H48" s="77"/>
    </row>
    <row r="49" spans="1:16" s="5" customFormat="1" ht="30" customHeight="1" x14ac:dyDescent="0.25">
      <c r="A49" s="78" t="s">
        <v>182</v>
      </c>
      <c r="B49" s="79"/>
      <c r="C49" s="79"/>
      <c r="D49" s="79"/>
      <c r="E49" s="79"/>
      <c r="F49" s="79"/>
      <c r="G49" s="79"/>
      <c r="H49" s="80"/>
    </row>
    <row r="50" spans="1:16" s="5" customFormat="1" ht="30" customHeight="1" x14ac:dyDescent="0.25">
      <c r="A50" s="78" t="s">
        <v>183</v>
      </c>
      <c r="B50" s="79"/>
      <c r="C50" s="79"/>
      <c r="D50" s="79"/>
      <c r="E50" s="79"/>
      <c r="F50" s="79"/>
      <c r="G50" s="79"/>
      <c r="H50" s="80"/>
    </row>
    <row r="51" spans="1:16" s="5" customFormat="1" ht="30" customHeight="1" x14ac:dyDescent="0.25">
      <c r="A51" s="78" t="s">
        <v>181</v>
      </c>
      <c r="B51" s="79"/>
      <c r="C51" s="79"/>
      <c r="D51" s="79"/>
      <c r="E51" s="79"/>
      <c r="F51" s="79"/>
      <c r="G51" s="79"/>
      <c r="H51" s="80"/>
    </row>
    <row r="52" spans="1:16" s="5" customFormat="1" ht="30" customHeight="1" x14ac:dyDescent="0.25">
      <c r="A52" s="78" t="s">
        <v>184</v>
      </c>
      <c r="B52" s="79"/>
      <c r="C52" s="79"/>
      <c r="D52" s="79"/>
      <c r="E52" s="79"/>
      <c r="F52" s="79"/>
      <c r="G52" s="79"/>
      <c r="H52" s="80"/>
    </row>
    <row r="53" spans="1:16" s="5" customFormat="1" x14ac:dyDescent="0.25">
      <c r="A53" s="87" t="s">
        <v>185</v>
      </c>
      <c r="B53" s="88"/>
      <c r="C53" s="88"/>
      <c r="D53" s="88"/>
      <c r="E53" s="88"/>
      <c r="F53" s="88"/>
      <c r="G53" s="88"/>
      <c r="H53" s="89"/>
    </row>
    <row r="54" spans="1:16" s="5" customFormat="1" x14ac:dyDescent="0.25"/>
    <row r="55" spans="1:16" s="5" customFormat="1" x14ac:dyDescent="0.25"/>
    <row r="56" spans="1:16" x14ac:dyDescent="0.25">
      <c r="A56" s="38" t="s">
        <v>86</v>
      </c>
      <c r="B56" s="85" t="s">
        <v>87</v>
      </c>
      <c r="C56" s="85"/>
      <c r="D56" s="85"/>
      <c r="E56" s="85"/>
      <c r="F56" s="85"/>
      <c r="G56" s="85"/>
      <c r="H56" s="86"/>
    </row>
    <row r="57" spans="1:16" ht="30" customHeight="1" x14ac:dyDescent="0.25">
      <c r="A57" s="84" t="s">
        <v>9</v>
      </c>
      <c r="B57" s="84"/>
      <c r="C57" s="84"/>
      <c r="D57" s="84"/>
      <c r="E57" s="84"/>
      <c r="F57" s="84"/>
      <c r="G57" s="84"/>
      <c r="H57" s="84"/>
      <c r="L57" s="5"/>
      <c r="M57" s="5"/>
      <c r="N57" s="5"/>
    </row>
    <row r="58" spans="1:16" x14ac:dyDescent="0.25">
      <c r="A58" s="7" t="s">
        <v>0</v>
      </c>
      <c r="B58" s="6">
        <v>2008</v>
      </c>
      <c r="C58" s="6">
        <v>2009</v>
      </c>
      <c r="D58" s="6">
        <v>2010</v>
      </c>
      <c r="E58" s="6">
        <v>2011</v>
      </c>
      <c r="F58" s="6">
        <v>2012</v>
      </c>
      <c r="G58" s="6">
        <v>2015</v>
      </c>
      <c r="H58" s="6">
        <v>2020</v>
      </c>
    </row>
    <row r="59" spans="1:16" ht="30" x14ac:dyDescent="0.25">
      <c r="A59" s="44" t="s">
        <v>10</v>
      </c>
      <c r="B59" s="1">
        <v>79.2</v>
      </c>
      <c r="C59" s="1">
        <v>91.7</v>
      </c>
      <c r="D59" s="1">
        <v>91.2</v>
      </c>
      <c r="E59" s="1">
        <v>82.7</v>
      </c>
      <c r="F59" s="27" t="s">
        <v>320</v>
      </c>
      <c r="G59" s="27">
        <v>86.1</v>
      </c>
      <c r="H59" s="27">
        <v>90.2</v>
      </c>
      <c r="K59" s="5"/>
      <c r="L59" s="5"/>
      <c r="M59" s="5"/>
      <c r="N59" s="5"/>
      <c r="O59" s="5"/>
    </row>
    <row r="60" spans="1:16" ht="30" x14ac:dyDescent="0.25">
      <c r="A60" s="44" t="s">
        <v>11</v>
      </c>
      <c r="B60" s="1">
        <v>76</v>
      </c>
      <c r="C60" s="1">
        <v>66.7</v>
      </c>
      <c r="D60" s="1">
        <v>80.599999999999994</v>
      </c>
      <c r="E60" s="1">
        <v>82.4</v>
      </c>
      <c r="F60" s="27" t="s">
        <v>321</v>
      </c>
      <c r="G60" s="27">
        <v>82.4</v>
      </c>
      <c r="H60" s="27">
        <v>82.4</v>
      </c>
    </row>
    <row r="61" spans="1:16" ht="30" x14ac:dyDescent="0.25">
      <c r="A61" s="44" t="s">
        <v>137</v>
      </c>
      <c r="B61" s="1">
        <v>41.4</v>
      </c>
      <c r="C61" s="1">
        <v>59.4</v>
      </c>
      <c r="D61" s="1">
        <v>48</v>
      </c>
      <c r="E61" s="1">
        <v>41.7</v>
      </c>
      <c r="F61" s="27" t="s">
        <v>322</v>
      </c>
      <c r="G61" s="27">
        <v>46.9</v>
      </c>
      <c r="H61" s="27">
        <v>53.6</v>
      </c>
    </row>
    <row r="62" spans="1:16" ht="30" x14ac:dyDescent="0.25">
      <c r="A62" s="44" t="s">
        <v>138</v>
      </c>
      <c r="B62" s="1">
        <v>64</v>
      </c>
      <c r="C62" s="1">
        <v>58.6</v>
      </c>
      <c r="D62" s="1">
        <v>62.1</v>
      </c>
      <c r="E62" s="1">
        <v>87.5</v>
      </c>
      <c r="F62" s="27" t="s">
        <v>323</v>
      </c>
      <c r="G62" s="27">
        <v>76.099999999999994</v>
      </c>
      <c r="H62" s="27">
        <v>76.099999999999994</v>
      </c>
    </row>
    <row r="63" spans="1:16" ht="30" x14ac:dyDescent="0.25">
      <c r="A63" s="44" t="s">
        <v>12</v>
      </c>
      <c r="B63" s="1">
        <v>60</v>
      </c>
      <c r="C63" s="1">
        <v>61</v>
      </c>
      <c r="D63" s="1">
        <v>63</v>
      </c>
      <c r="E63" s="1">
        <v>75</v>
      </c>
      <c r="F63" s="27" t="s">
        <v>324</v>
      </c>
      <c r="G63" s="27">
        <v>87</v>
      </c>
      <c r="H63" s="27">
        <v>107</v>
      </c>
      <c r="K63" s="5"/>
      <c r="L63" s="5"/>
      <c r="M63" s="5"/>
      <c r="N63" s="5"/>
      <c r="O63" s="5"/>
      <c r="P63" s="5"/>
    </row>
    <row r="64" spans="1:16" ht="30" x14ac:dyDescent="0.25">
      <c r="A64" s="8" t="s">
        <v>14</v>
      </c>
      <c r="B64" s="1">
        <v>5</v>
      </c>
      <c r="C64" s="1">
        <v>5</v>
      </c>
      <c r="D64" s="1">
        <v>2</v>
      </c>
      <c r="E64" s="1">
        <v>9</v>
      </c>
      <c r="F64" s="64" t="s">
        <v>325</v>
      </c>
      <c r="G64" s="27">
        <v>9</v>
      </c>
      <c r="H64" s="27">
        <v>12</v>
      </c>
    </row>
    <row r="65" spans="1:8" ht="30" x14ac:dyDescent="0.25">
      <c r="A65" s="8" t="s">
        <v>2</v>
      </c>
      <c r="B65" s="1">
        <v>15</v>
      </c>
      <c r="C65" s="1">
        <v>19</v>
      </c>
      <c r="D65" s="1">
        <v>37</v>
      </c>
      <c r="E65" s="1">
        <v>39</v>
      </c>
      <c r="F65" s="27">
        <v>40</v>
      </c>
      <c r="G65" s="27">
        <v>42</v>
      </c>
      <c r="H65" s="27">
        <v>46</v>
      </c>
    </row>
    <row r="66" spans="1:8" ht="30" x14ac:dyDescent="0.25">
      <c r="A66" s="24" t="s">
        <v>13</v>
      </c>
      <c r="B66" s="1">
        <v>40</v>
      </c>
      <c r="C66" s="1">
        <v>37</v>
      </c>
      <c r="D66" s="1">
        <v>24</v>
      </c>
      <c r="E66" s="1">
        <v>27</v>
      </c>
      <c r="F66" s="27">
        <v>28</v>
      </c>
      <c r="G66" s="27">
        <v>32</v>
      </c>
      <c r="H66" s="27">
        <v>40</v>
      </c>
    </row>
    <row r="67" spans="1:8" s="5" customFormat="1" x14ac:dyDescent="0.25">
      <c r="A67" s="9"/>
      <c r="B67" s="10"/>
      <c r="C67" s="10"/>
      <c r="D67" s="10"/>
      <c r="E67" s="10"/>
      <c r="F67" s="10"/>
      <c r="G67" s="10"/>
      <c r="H67" s="10"/>
    </row>
    <row r="68" spans="1:8" s="5" customFormat="1" x14ac:dyDescent="0.25">
      <c r="A68" s="72" t="s">
        <v>156</v>
      </c>
      <c r="B68" s="73"/>
      <c r="C68" s="73"/>
      <c r="D68" s="73"/>
      <c r="E68" s="73"/>
      <c r="F68" s="73"/>
      <c r="G68" s="73"/>
      <c r="H68" s="74"/>
    </row>
    <row r="69" spans="1:8" s="5" customFormat="1" x14ac:dyDescent="0.25">
      <c r="A69" s="75"/>
      <c r="B69" s="76"/>
      <c r="C69" s="76"/>
      <c r="D69" s="76"/>
      <c r="E69" s="76"/>
      <c r="F69" s="76"/>
      <c r="G69" s="76"/>
      <c r="H69" s="77"/>
    </row>
    <row r="70" spans="1:8" s="5" customFormat="1" x14ac:dyDescent="0.25">
      <c r="A70" s="78" t="s">
        <v>186</v>
      </c>
      <c r="B70" s="79"/>
      <c r="C70" s="79"/>
      <c r="D70" s="79"/>
      <c r="E70" s="79"/>
      <c r="F70" s="79"/>
      <c r="G70" s="79"/>
      <c r="H70" s="80"/>
    </row>
    <row r="71" spans="1:8" s="5" customFormat="1" x14ac:dyDescent="0.25">
      <c r="A71" s="78" t="s">
        <v>187</v>
      </c>
      <c r="B71" s="79"/>
      <c r="C71" s="79"/>
      <c r="D71" s="79"/>
      <c r="E71" s="79"/>
      <c r="F71" s="79"/>
      <c r="G71" s="79"/>
      <c r="H71" s="80"/>
    </row>
    <row r="72" spans="1:8" s="5" customFormat="1" x14ac:dyDescent="0.25">
      <c r="A72" s="81" t="s">
        <v>188</v>
      </c>
      <c r="B72" s="82"/>
      <c r="C72" s="82"/>
      <c r="D72" s="82"/>
      <c r="E72" s="82"/>
      <c r="F72" s="82"/>
      <c r="G72" s="82"/>
      <c r="H72" s="83"/>
    </row>
    <row r="73" spans="1:8" s="5" customFormat="1" x14ac:dyDescent="0.25">
      <c r="A73" s="9"/>
      <c r="B73" s="10"/>
      <c r="C73" s="10"/>
      <c r="D73" s="10"/>
      <c r="E73" s="10"/>
      <c r="F73" s="10"/>
      <c r="G73" s="10"/>
      <c r="H73" s="10"/>
    </row>
    <row r="74" spans="1:8" s="5" customFormat="1" x14ac:dyDescent="0.25">
      <c r="A74" s="9"/>
      <c r="B74" s="10"/>
      <c r="C74" s="10"/>
      <c r="D74" s="10"/>
      <c r="E74" s="10"/>
      <c r="F74" s="10"/>
      <c r="G74" s="10"/>
      <c r="H74" s="10"/>
    </row>
    <row r="75" spans="1:8" x14ac:dyDescent="0.25">
      <c r="A75" s="38" t="s">
        <v>86</v>
      </c>
      <c r="B75" s="85" t="s">
        <v>87</v>
      </c>
      <c r="C75" s="85"/>
      <c r="D75" s="85"/>
      <c r="E75" s="85"/>
      <c r="F75" s="85"/>
      <c r="G75" s="85"/>
      <c r="H75" s="86"/>
    </row>
    <row r="76" spans="1:8" ht="30" customHeight="1" x14ac:dyDescent="0.25">
      <c r="A76" s="84" t="s">
        <v>15</v>
      </c>
      <c r="B76" s="84"/>
      <c r="C76" s="84"/>
      <c r="D76" s="84"/>
      <c r="E76" s="84"/>
      <c r="F76" s="84"/>
      <c r="G76" s="84"/>
      <c r="H76" s="84"/>
    </row>
    <row r="77" spans="1:8" x14ac:dyDescent="0.25">
      <c r="A77" s="3" t="s">
        <v>0</v>
      </c>
      <c r="B77" s="4">
        <v>2008</v>
      </c>
      <c r="C77" s="4">
        <v>2009</v>
      </c>
      <c r="D77" s="4">
        <v>2010</v>
      </c>
      <c r="E77" s="4">
        <v>2011</v>
      </c>
      <c r="F77" s="4">
        <v>2012</v>
      </c>
      <c r="G77" s="4">
        <v>2015</v>
      </c>
      <c r="H77" s="4">
        <v>2020</v>
      </c>
    </row>
    <row r="78" spans="1:8" ht="69" customHeight="1" x14ac:dyDescent="0.25">
      <c r="A78" s="2" t="s">
        <v>113</v>
      </c>
      <c r="B78" s="1">
        <v>43</v>
      </c>
      <c r="C78" s="1">
        <v>51</v>
      </c>
      <c r="D78" s="1">
        <v>71</v>
      </c>
      <c r="E78" s="1">
        <v>63</v>
      </c>
      <c r="F78" s="55" t="s">
        <v>139</v>
      </c>
      <c r="G78" s="55" t="s">
        <v>139</v>
      </c>
      <c r="H78" s="55" t="s">
        <v>139</v>
      </c>
    </row>
    <row r="79" spans="1:8" s="5" customFormat="1" ht="67.5" customHeight="1" x14ac:dyDescent="0.25">
      <c r="A79" s="2" t="s">
        <v>114</v>
      </c>
      <c r="B79" s="1">
        <v>78</v>
      </c>
      <c r="C79" s="1">
        <v>47</v>
      </c>
      <c r="D79" s="1">
        <v>50</v>
      </c>
      <c r="E79" s="1">
        <v>53</v>
      </c>
      <c r="F79" s="55" t="s">
        <v>139</v>
      </c>
      <c r="G79" s="55" t="s">
        <v>139</v>
      </c>
      <c r="H79" s="55" t="s">
        <v>139</v>
      </c>
    </row>
    <row r="80" spans="1:8" s="5" customFormat="1" ht="70.5" customHeight="1" x14ac:dyDescent="0.25">
      <c r="A80" s="2" t="s">
        <v>115</v>
      </c>
      <c r="B80" s="1">
        <v>75</v>
      </c>
      <c r="C80" s="1">
        <v>40</v>
      </c>
      <c r="D80" s="1">
        <v>0</v>
      </c>
      <c r="E80" s="1">
        <v>56</v>
      </c>
      <c r="F80" s="55" t="s">
        <v>140</v>
      </c>
      <c r="G80" s="55" t="s">
        <v>140</v>
      </c>
      <c r="H80" s="55" t="s">
        <v>140</v>
      </c>
    </row>
    <row r="81" spans="1:8" ht="82.5" customHeight="1" x14ac:dyDescent="0.25">
      <c r="A81" s="13" t="s">
        <v>145</v>
      </c>
      <c r="B81" s="29">
        <f>(38/157)/(4351/23107)</f>
        <v>1.2854003838344505</v>
      </c>
      <c r="C81" s="29">
        <f>(43/185)/(4898/24236)</f>
        <v>1.1501087040490878</v>
      </c>
      <c r="D81" s="29">
        <f>(52/241)/(5842/25462)</f>
        <v>0.94041005112499132</v>
      </c>
      <c r="E81" s="29">
        <f>(63/251)/(6689/26063)</f>
        <v>0.977980141029543</v>
      </c>
      <c r="F81" s="56">
        <v>1</v>
      </c>
      <c r="G81" s="56">
        <v>1</v>
      </c>
      <c r="H81" s="56">
        <v>1</v>
      </c>
    </row>
    <row r="82" spans="1:8" s="5" customFormat="1" ht="60" x14ac:dyDescent="0.25">
      <c r="A82" s="13" t="s">
        <v>144</v>
      </c>
      <c r="B82" s="29">
        <f>(74/157)/(10190/23107)</f>
        <v>1.0688123113080765</v>
      </c>
      <c r="C82" s="29">
        <f>(82/185)/(10744/24236)</f>
        <v>0.99985510454609483</v>
      </c>
      <c r="D82" s="29">
        <f>(106/241)/(11333/25462)</f>
        <v>0.98818088254731429</v>
      </c>
      <c r="E82" s="29">
        <f>(106/251)/(11656/26063)</f>
        <v>0.94429351912870141</v>
      </c>
      <c r="F82" s="56">
        <v>1</v>
      </c>
      <c r="G82" s="56">
        <v>1</v>
      </c>
      <c r="H82" s="56">
        <v>1</v>
      </c>
    </row>
    <row r="83" spans="1:8" s="5" customFormat="1" ht="90" x14ac:dyDescent="0.25">
      <c r="A83" s="13" t="s">
        <v>146</v>
      </c>
      <c r="B83" s="29">
        <f>(1/4)/(425/632)</f>
        <v>0.37176470588235294</v>
      </c>
      <c r="C83" s="29">
        <f>(1/3)/(558/808)</f>
        <v>0.4826762246117085</v>
      </c>
      <c r="D83" s="29">
        <f>(9/11)/(606/879)</f>
        <v>1.1867686768676868</v>
      </c>
      <c r="E83" s="29">
        <f>(5/8)/(668/993)</f>
        <v>0.92907934131736525</v>
      </c>
      <c r="F83" s="56">
        <v>1</v>
      </c>
      <c r="G83" s="56">
        <v>1</v>
      </c>
      <c r="H83" s="56">
        <v>1</v>
      </c>
    </row>
    <row r="84" spans="1:8" ht="60" x14ac:dyDescent="0.25">
      <c r="A84" s="13" t="s">
        <v>147</v>
      </c>
      <c r="B84" s="29">
        <f>(10/12)/(1339/1844)</f>
        <v>1.1476226039332835</v>
      </c>
      <c r="C84" s="29">
        <f>(12/16)/(1475/2065)</f>
        <v>1.05</v>
      </c>
      <c r="D84" s="29">
        <f>(15/20)/(1430/2056)</f>
        <v>1.0783216783216785</v>
      </c>
      <c r="E84" s="29">
        <f>(14/18)/(1599/2185)</f>
        <v>1.0628170384267945</v>
      </c>
      <c r="F84" s="56" t="s">
        <v>316</v>
      </c>
      <c r="G84" s="56" t="s">
        <v>316</v>
      </c>
      <c r="H84" s="56" t="s">
        <v>316</v>
      </c>
    </row>
    <row r="86" spans="1:8" x14ac:dyDescent="0.25">
      <c r="A86" s="72" t="s">
        <v>156</v>
      </c>
      <c r="B86" s="73"/>
      <c r="C86" s="73"/>
      <c r="D86" s="73"/>
      <c r="E86" s="73"/>
      <c r="F86" s="73"/>
      <c r="G86" s="73"/>
      <c r="H86" s="74"/>
    </row>
    <row r="87" spans="1:8" s="5" customFormat="1" x14ac:dyDescent="0.25">
      <c r="A87" s="75"/>
      <c r="B87" s="76"/>
      <c r="C87" s="76"/>
      <c r="D87" s="76"/>
      <c r="E87" s="76"/>
      <c r="F87" s="76"/>
      <c r="G87" s="76"/>
      <c r="H87" s="77"/>
    </row>
    <row r="88" spans="1:8" ht="15" customHeight="1" x14ac:dyDescent="0.25">
      <c r="A88" s="78" t="s">
        <v>189</v>
      </c>
      <c r="B88" s="79"/>
      <c r="C88" s="79"/>
      <c r="D88" s="79"/>
      <c r="E88" s="79"/>
      <c r="F88" s="79"/>
      <c r="G88" s="79"/>
      <c r="H88" s="80"/>
    </row>
    <row r="89" spans="1:8" ht="15" customHeight="1" x14ac:dyDescent="0.25">
      <c r="A89" s="78" t="s">
        <v>190</v>
      </c>
      <c r="B89" s="79"/>
      <c r="C89" s="79"/>
      <c r="D89" s="79"/>
      <c r="E89" s="79"/>
      <c r="F89" s="79"/>
      <c r="G89" s="79"/>
      <c r="H89" s="80"/>
    </row>
    <row r="90" spans="1:8" x14ac:dyDescent="0.25">
      <c r="A90" s="78" t="s">
        <v>191</v>
      </c>
      <c r="B90" s="79"/>
      <c r="C90" s="79"/>
      <c r="D90" s="79"/>
      <c r="E90" s="79"/>
      <c r="F90" s="79"/>
      <c r="G90" s="79"/>
      <c r="H90" s="80"/>
    </row>
    <row r="91" spans="1:8" ht="32.25" customHeight="1" x14ac:dyDescent="0.25">
      <c r="A91" s="78" t="s">
        <v>192</v>
      </c>
      <c r="B91" s="79"/>
      <c r="C91" s="79"/>
      <c r="D91" s="79"/>
      <c r="E91" s="79"/>
      <c r="F91" s="79"/>
      <c r="G91" s="79"/>
      <c r="H91" s="80"/>
    </row>
    <row r="92" spans="1:8" ht="30.75" customHeight="1" x14ac:dyDescent="0.25">
      <c r="A92" s="81" t="s">
        <v>193</v>
      </c>
      <c r="B92" s="82"/>
      <c r="C92" s="82"/>
      <c r="D92" s="82"/>
      <c r="E92" s="82"/>
      <c r="F92" s="82"/>
      <c r="G92" s="82"/>
      <c r="H92" s="83"/>
    </row>
    <row r="93" spans="1:8" x14ac:dyDescent="0.25">
      <c r="E93" s="12"/>
    </row>
  </sheetData>
  <mergeCells count="44">
    <mergeCell ref="A71:H71"/>
    <mergeCell ref="A72:H72"/>
    <mergeCell ref="A22:H22"/>
    <mergeCell ref="A28:H28"/>
    <mergeCell ref="A68:H68"/>
    <mergeCell ref="A69:H69"/>
    <mergeCell ref="A70:H70"/>
    <mergeCell ref="A47:H47"/>
    <mergeCell ref="A48:H48"/>
    <mergeCell ref="A29:H29"/>
    <mergeCell ref="A30:H30"/>
    <mergeCell ref="A31:H31"/>
    <mergeCell ref="B1:H1"/>
    <mergeCell ref="A2:H2"/>
    <mergeCell ref="A3:H3"/>
    <mergeCell ref="A4:H4"/>
    <mergeCell ref="A5:H5"/>
    <mergeCell ref="A6:H6"/>
    <mergeCell ref="A7:H7"/>
    <mergeCell ref="A24:H24"/>
    <mergeCell ref="A25:H25"/>
    <mergeCell ref="A26:H26"/>
    <mergeCell ref="A23:H23"/>
    <mergeCell ref="A91:H91"/>
    <mergeCell ref="A92:H92"/>
    <mergeCell ref="A76:H76"/>
    <mergeCell ref="B10:H10"/>
    <mergeCell ref="B34:H34"/>
    <mergeCell ref="B56:H56"/>
    <mergeCell ref="B75:H75"/>
    <mergeCell ref="A11:H11"/>
    <mergeCell ref="A35:H35"/>
    <mergeCell ref="A57:H57"/>
    <mergeCell ref="A27:H27"/>
    <mergeCell ref="A49:H49"/>
    <mergeCell ref="A50:H50"/>
    <mergeCell ref="A51:H51"/>
    <mergeCell ref="A52:H52"/>
    <mergeCell ref="A53:H53"/>
    <mergeCell ref="A86:H86"/>
    <mergeCell ref="A87:H87"/>
    <mergeCell ref="A88:H88"/>
    <mergeCell ref="A89:H89"/>
    <mergeCell ref="A90:H9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tabSelected="1" topLeftCell="A37" workbookViewId="0">
      <selection activeCell="C55" sqref="C55"/>
    </sheetView>
  </sheetViews>
  <sheetFormatPr defaultRowHeight="15" x14ac:dyDescent="0.25"/>
  <cols>
    <col min="1" max="1" width="30.140625" style="5" customWidth="1"/>
    <col min="2" max="3" width="11.5703125" style="5" bestFit="1" customWidth="1"/>
    <col min="4" max="5" width="11.7109375" style="5" bestFit="1" customWidth="1"/>
    <col min="6" max="8" width="11.7109375" style="5" customWidth="1"/>
    <col min="9" max="16384" width="9.140625" style="5"/>
  </cols>
  <sheetData>
    <row r="1" spans="1:8" x14ac:dyDescent="0.25">
      <c r="A1" s="37" t="s">
        <v>150</v>
      </c>
      <c r="B1" s="134" t="s">
        <v>151</v>
      </c>
      <c r="C1" s="134"/>
      <c r="D1" s="134"/>
      <c r="E1" s="134"/>
      <c r="F1" s="134"/>
      <c r="G1" s="134"/>
      <c r="H1" s="134"/>
    </row>
    <row r="2" spans="1:8" x14ac:dyDescent="0.25">
      <c r="A2" s="135" t="s">
        <v>152</v>
      </c>
      <c r="B2" s="135"/>
      <c r="C2" s="135"/>
      <c r="D2" s="135"/>
      <c r="E2" s="135"/>
      <c r="F2" s="135"/>
      <c r="G2" s="135"/>
      <c r="H2" s="135"/>
    </row>
    <row r="3" spans="1:8" x14ac:dyDescent="0.25">
      <c r="A3" s="136"/>
      <c r="B3" s="136"/>
      <c r="C3" s="136"/>
      <c r="D3" s="136"/>
      <c r="E3" s="136"/>
      <c r="F3" s="136"/>
      <c r="G3" s="136"/>
      <c r="H3" s="136"/>
    </row>
    <row r="4" spans="1:8" x14ac:dyDescent="0.25">
      <c r="A4" s="103" t="s">
        <v>153</v>
      </c>
      <c r="B4" s="104"/>
      <c r="C4" s="104"/>
      <c r="D4" s="104"/>
      <c r="E4" s="104"/>
      <c r="F4" s="104"/>
      <c r="G4" s="104"/>
      <c r="H4" s="105"/>
    </row>
    <row r="5" spans="1:8" x14ac:dyDescent="0.25">
      <c r="A5" s="137" t="s">
        <v>154</v>
      </c>
      <c r="B5" s="138"/>
      <c r="C5" s="138"/>
      <c r="D5" s="138"/>
      <c r="E5" s="138"/>
      <c r="F5" s="138"/>
      <c r="G5" s="138"/>
      <c r="H5" s="139"/>
    </row>
    <row r="6" spans="1:8" x14ac:dyDescent="0.25">
      <c r="A6" s="131" t="s">
        <v>155</v>
      </c>
      <c r="B6" s="132"/>
      <c r="C6" s="132"/>
      <c r="D6" s="132"/>
      <c r="E6" s="132"/>
      <c r="F6" s="132"/>
      <c r="G6" s="132"/>
      <c r="H6" s="133"/>
    </row>
    <row r="9" spans="1:8" x14ac:dyDescent="0.25">
      <c r="A9" s="32" t="s">
        <v>88</v>
      </c>
      <c r="B9" s="85" t="s">
        <v>89</v>
      </c>
      <c r="C9" s="85"/>
      <c r="D9" s="85"/>
      <c r="E9" s="85"/>
      <c r="F9" s="85"/>
      <c r="G9" s="85"/>
      <c r="H9" s="86"/>
    </row>
    <row r="10" spans="1:8" x14ac:dyDescent="0.25">
      <c r="A10" s="127" t="s">
        <v>16</v>
      </c>
      <c r="B10" s="127"/>
      <c r="C10" s="127"/>
      <c r="D10" s="127"/>
      <c r="E10" s="127"/>
      <c r="F10" s="127"/>
      <c r="G10" s="127"/>
      <c r="H10" s="127"/>
    </row>
    <row r="11" spans="1:8" x14ac:dyDescent="0.25">
      <c r="A11" s="127"/>
      <c r="B11" s="127"/>
      <c r="C11" s="127"/>
      <c r="D11" s="127"/>
      <c r="E11" s="127"/>
      <c r="F11" s="127"/>
      <c r="G11" s="127"/>
      <c r="H11" s="127"/>
    </row>
    <row r="12" spans="1:8" x14ac:dyDescent="0.25">
      <c r="A12" s="15" t="s">
        <v>0</v>
      </c>
      <c r="B12" s="15">
        <v>2008</v>
      </c>
      <c r="C12" s="15">
        <v>2009</v>
      </c>
      <c r="D12" s="15">
        <v>2010</v>
      </c>
      <c r="E12" s="15">
        <v>2011</v>
      </c>
      <c r="F12" s="15">
        <v>2012</v>
      </c>
      <c r="G12" s="15">
        <v>2015</v>
      </c>
      <c r="H12" s="15">
        <v>2020</v>
      </c>
    </row>
    <row r="13" spans="1:8" ht="30" x14ac:dyDescent="0.25">
      <c r="A13" s="46" t="s">
        <v>21</v>
      </c>
      <c r="B13" s="14">
        <v>5</v>
      </c>
      <c r="C13" s="14">
        <v>5</v>
      </c>
      <c r="D13" s="14">
        <v>2</v>
      </c>
      <c r="E13" s="14">
        <v>9</v>
      </c>
      <c r="F13" s="61" t="s">
        <v>326</v>
      </c>
      <c r="G13" s="57">
        <v>9</v>
      </c>
      <c r="H13" s="57">
        <v>12</v>
      </c>
    </row>
    <row r="14" spans="1:8" ht="30" x14ac:dyDescent="0.25">
      <c r="A14" s="46" t="s">
        <v>22</v>
      </c>
      <c r="B14" s="14">
        <v>15</v>
      </c>
      <c r="C14" s="14">
        <v>19</v>
      </c>
      <c r="D14" s="14">
        <v>37</v>
      </c>
      <c r="E14" s="14">
        <v>39</v>
      </c>
      <c r="F14" s="57">
        <v>40</v>
      </c>
      <c r="G14" s="57">
        <v>42</v>
      </c>
      <c r="H14" s="57">
        <v>46</v>
      </c>
    </row>
    <row r="15" spans="1:8" ht="30" x14ac:dyDescent="0.25">
      <c r="A15" s="46" t="s">
        <v>17</v>
      </c>
      <c r="B15" s="14"/>
      <c r="C15" s="14"/>
      <c r="D15" s="14"/>
      <c r="E15" s="14"/>
      <c r="F15" s="57"/>
      <c r="G15" s="57"/>
      <c r="H15" s="57"/>
    </row>
    <row r="16" spans="1:8" ht="30" x14ac:dyDescent="0.25">
      <c r="A16" s="47" t="s">
        <v>18</v>
      </c>
      <c r="B16" s="20"/>
      <c r="C16" s="20">
        <v>5.5</v>
      </c>
      <c r="D16" s="20">
        <v>4.7</v>
      </c>
      <c r="E16" s="20">
        <v>5</v>
      </c>
      <c r="F16" s="58" t="s">
        <v>327</v>
      </c>
      <c r="G16" s="58" t="s">
        <v>136</v>
      </c>
      <c r="H16" s="58" t="s">
        <v>136</v>
      </c>
    </row>
    <row r="17" spans="1:8" ht="30" x14ac:dyDescent="0.25">
      <c r="A17" s="17" t="s">
        <v>23</v>
      </c>
      <c r="B17" s="14"/>
      <c r="C17" s="14">
        <v>100</v>
      </c>
      <c r="D17" s="14">
        <v>67</v>
      </c>
      <c r="E17" s="14">
        <v>85</v>
      </c>
      <c r="F17" s="57" t="s">
        <v>328</v>
      </c>
      <c r="G17" s="57">
        <v>80</v>
      </c>
      <c r="H17" s="57">
        <v>80</v>
      </c>
    </row>
    <row r="18" spans="1:8" ht="33.75" customHeight="1" x14ac:dyDescent="0.25">
      <c r="A18" s="16" t="s">
        <v>300</v>
      </c>
      <c r="B18" s="14"/>
      <c r="C18" s="14"/>
      <c r="D18" s="14"/>
      <c r="E18" s="14">
        <v>17</v>
      </c>
      <c r="F18" s="57"/>
      <c r="G18" s="57"/>
      <c r="H18" s="57"/>
    </row>
    <row r="19" spans="1:8" ht="33.75" customHeight="1" x14ac:dyDescent="0.25">
      <c r="A19" s="16" t="s">
        <v>299</v>
      </c>
      <c r="B19" s="14"/>
      <c r="C19" s="14"/>
      <c r="D19" s="14"/>
      <c r="E19" s="14"/>
      <c r="F19" s="57"/>
      <c r="G19" s="57"/>
      <c r="H19" s="57"/>
    </row>
    <row r="20" spans="1:8" ht="46.5" customHeight="1" x14ac:dyDescent="0.25">
      <c r="A20" s="16" t="s">
        <v>292</v>
      </c>
      <c r="B20" s="14"/>
      <c r="C20" s="14"/>
      <c r="D20" s="14"/>
      <c r="E20" s="14">
        <v>72.2</v>
      </c>
      <c r="F20" s="57"/>
      <c r="G20" s="57"/>
      <c r="H20" s="57"/>
    </row>
    <row r="21" spans="1:8" ht="48.75" customHeight="1" x14ac:dyDescent="0.25">
      <c r="A21" s="16" t="s">
        <v>293</v>
      </c>
      <c r="B21" s="14"/>
      <c r="C21" s="14"/>
      <c r="D21" s="14"/>
      <c r="E21" s="14">
        <v>83.3</v>
      </c>
      <c r="F21" s="57"/>
      <c r="G21" s="57"/>
      <c r="H21" s="57"/>
    </row>
    <row r="22" spans="1:8" ht="60" x14ac:dyDescent="0.25">
      <c r="A22" s="16" t="s">
        <v>266</v>
      </c>
      <c r="B22" s="14"/>
      <c r="C22" s="14"/>
      <c r="D22" s="14"/>
      <c r="E22" s="14">
        <v>5</v>
      </c>
      <c r="F22" s="57"/>
      <c r="G22" s="57"/>
      <c r="H22" s="57"/>
    </row>
    <row r="23" spans="1:8" ht="60" x14ac:dyDescent="0.25">
      <c r="A23" s="16" t="s">
        <v>267</v>
      </c>
      <c r="B23" s="14"/>
      <c r="C23" s="14"/>
      <c r="D23" s="14"/>
      <c r="E23" s="14">
        <v>0</v>
      </c>
      <c r="F23" s="57"/>
      <c r="G23" s="57"/>
      <c r="H23" s="57"/>
    </row>
    <row r="24" spans="1:8" ht="46.5" customHeight="1" x14ac:dyDescent="0.25">
      <c r="A24" s="16" t="s">
        <v>19</v>
      </c>
      <c r="B24" s="14"/>
      <c r="C24" s="14"/>
      <c r="D24" s="14"/>
      <c r="E24" s="14">
        <v>2</v>
      </c>
      <c r="F24" s="57"/>
      <c r="G24" s="57"/>
      <c r="H24" s="57"/>
    </row>
    <row r="25" spans="1:8" ht="60" x14ac:dyDescent="0.25">
      <c r="A25" s="16" t="s">
        <v>298</v>
      </c>
      <c r="B25" s="14"/>
      <c r="C25" s="14"/>
      <c r="D25" s="14"/>
      <c r="E25" s="14">
        <v>18</v>
      </c>
      <c r="F25" s="57"/>
      <c r="G25" s="57"/>
      <c r="H25" s="57"/>
    </row>
    <row r="26" spans="1:8" ht="60" x14ac:dyDescent="0.25">
      <c r="A26" s="16" t="s">
        <v>302</v>
      </c>
      <c r="B26" s="14"/>
      <c r="C26" s="14"/>
      <c r="D26" s="14"/>
      <c r="E26" s="14">
        <v>4</v>
      </c>
      <c r="F26" s="57"/>
      <c r="G26" s="57"/>
      <c r="H26" s="57"/>
    </row>
    <row r="27" spans="1:8" ht="45" x14ac:dyDescent="0.25">
      <c r="A27" s="16" t="s">
        <v>268</v>
      </c>
      <c r="B27" s="14"/>
      <c r="C27" s="14"/>
      <c r="D27" s="14"/>
      <c r="E27" s="14"/>
      <c r="F27" s="57"/>
      <c r="G27" s="57"/>
      <c r="H27" s="57"/>
    </row>
    <row r="28" spans="1:8" ht="30" x14ac:dyDescent="0.25">
      <c r="A28" s="18" t="s">
        <v>31</v>
      </c>
      <c r="B28" s="14"/>
      <c r="C28" s="14"/>
      <c r="D28" s="14"/>
      <c r="E28" s="14">
        <v>6</v>
      </c>
      <c r="F28" s="57"/>
      <c r="G28" s="57"/>
      <c r="H28" s="57"/>
    </row>
    <row r="29" spans="1:8" ht="45" x14ac:dyDescent="0.25">
      <c r="A29" s="18" t="s">
        <v>32</v>
      </c>
      <c r="B29" s="14"/>
      <c r="C29" s="14"/>
      <c r="D29" s="14"/>
      <c r="E29" s="14">
        <v>100</v>
      </c>
      <c r="F29" s="57"/>
      <c r="G29" s="57"/>
      <c r="H29" s="57"/>
    </row>
    <row r="30" spans="1:8" ht="45" x14ac:dyDescent="0.25">
      <c r="A30" s="16" t="s">
        <v>269</v>
      </c>
      <c r="B30" s="53"/>
      <c r="C30" s="53"/>
      <c r="D30" s="53">
        <v>14500</v>
      </c>
      <c r="E30" s="53">
        <v>11438</v>
      </c>
      <c r="F30" s="59">
        <v>12325</v>
      </c>
      <c r="G30" s="59"/>
      <c r="H30" s="59"/>
    </row>
    <row r="31" spans="1:8" ht="45" x14ac:dyDescent="0.25">
      <c r="A31" s="17" t="s">
        <v>20</v>
      </c>
      <c r="B31" s="14"/>
      <c r="C31" s="14"/>
      <c r="D31" s="14"/>
      <c r="E31" s="14"/>
      <c r="F31" s="57"/>
      <c r="G31" s="57"/>
      <c r="H31" s="57"/>
    </row>
    <row r="32" spans="1:8" x14ac:dyDescent="0.25">
      <c r="A32" s="30"/>
      <c r="B32" s="31"/>
      <c r="C32" s="31"/>
      <c r="D32" s="31"/>
      <c r="E32" s="31"/>
      <c r="F32" s="31"/>
      <c r="G32" s="31"/>
      <c r="H32" s="31"/>
    </row>
    <row r="33" spans="1:8" x14ac:dyDescent="0.25">
      <c r="A33" s="115" t="s">
        <v>156</v>
      </c>
      <c r="B33" s="116"/>
      <c r="C33" s="116"/>
      <c r="D33" s="116"/>
      <c r="E33" s="116"/>
      <c r="F33" s="116"/>
      <c r="G33" s="116"/>
      <c r="H33" s="117"/>
    </row>
    <row r="34" spans="1:8" x14ac:dyDescent="0.25">
      <c r="A34" s="118"/>
      <c r="B34" s="119"/>
      <c r="C34" s="119"/>
      <c r="D34" s="119"/>
      <c r="E34" s="119"/>
      <c r="F34" s="119"/>
      <c r="G34" s="119"/>
      <c r="H34" s="120"/>
    </row>
    <row r="35" spans="1:8" x14ac:dyDescent="0.25">
      <c r="A35" s="121" t="s">
        <v>157</v>
      </c>
      <c r="B35" s="122"/>
      <c r="C35" s="122"/>
      <c r="D35" s="122"/>
      <c r="E35" s="122"/>
      <c r="F35" s="122"/>
      <c r="G35" s="122"/>
      <c r="H35" s="123"/>
    </row>
    <row r="36" spans="1:8" x14ac:dyDescent="0.25">
      <c r="A36" s="121" t="s">
        <v>158</v>
      </c>
      <c r="B36" s="122"/>
      <c r="C36" s="122"/>
      <c r="D36" s="122"/>
      <c r="E36" s="122"/>
      <c r="F36" s="122"/>
      <c r="G36" s="122"/>
      <c r="H36" s="123"/>
    </row>
    <row r="37" spans="1:8" x14ac:dyDescent="0.25">
      <c r="A37" s="121" t="s">
        <v>159</v>
      </c>
      <c r="B37" s="122"/>
      <c r="C37" s="122"/>
      <c r="D37" s="122"/>
      <c r="E37" s="122"/>
      <c r="F37" s="122"/>
      <c r="G37" s="122"/>
      <c r="H37" s="123"/>
    </row>
    <row r="38" spans="1:8" ht="26.25" customHeight="1" x14ac:dyDescent="0.25">
      <c r="A38" s="109" t="s">
        <v>270</v>
      </c>
      <c r="B38" s="110"/>
      <c r="C38" s="110"/>
      <c r="D38" s="110"/>
      <c r="E38" s="110"/>
      <c r="F38" s="110"/>
      <c r="G38" s="110"/>
      <c r="H38" s="111"/>
    </row>
    <row r="39" spans="1:8" x14ac:dyDescent="0.25">
      <c r="A39" s="121" t="s">
        <v>160</v>
      </c>
      <c r="B39" s="122"/>
      <c r="C39" s="122"/>
      <c r="D39" s="122"/>
      <c r="E39" s="122"/>
      <c r="F39" s="122"/>
      <c r="G39" s="122"/>
      <c r="H39" s="123"/>
    </row>
    <row r="40" spans="1:8" x14ac:dyDescent="0.25">
      <c r="A40" s="124" t="s">
        <v>161</v>
      </c>
      <c r="B40" s="125"/>
      <c r="C40" s="125"/>
      <c r="D40" s="125"/>
      <c r="E40" s="125"/>
      <c r="F40" s="125"/>
      <c r="G40" s="125"/>
      <c r="H40" s="126"/>
    </row>
    <row r="41" spans="1:8" x14ac:dyDescent="0.25">
      <c r="A41" s="30"/>
      <c r="B41" s="31"/>
      <c r="C41" s="31"/>
      <c r="D41" s="31"/>
      <c r="E41" s="31"/>
      <c r="F41" s="31"/>
      <c r="G41" s="31"/>
      <c r="H41" s="31"/>
    </row>
    <row r="42" spans="1:8" x14ac:dyDescent="0.25">
      <c r="A42" s="30"/>
      <c r="B42" s="31"/>
      <c r="C42" s="31"/>
      <c r="D42" s="31"/>
      <c r="E42" s="31"/>
      <c r="F42" s="31"/>
      <c r="G42" s="31"/>
      <c r="H42" s="31"/>
    </row>
    <row r="43" spans="1:8" x14ac:dyDescent="0.25">
      <c r="A43" s="32" t="s">
        <v>88</v>
      </c>
      <c r="B43" s="85" t="s">
        <v>89</v>
      </c>
      <c r="C43" s="85"/>
      <c r="D43" s="85"/>
      <c r="E43" s="85"/>
      <c r="F43" s="85"/>
      <c r="G43" s="85"/>
      <c r="H43" s="86"/>
    </row>
    <row r="44" spans="1:8" x14ac:dyDescent="0.25">
      <c r="A44" s="127" t="s">
        <v>24</v>
      </c>
      <c r="B44" s="127"/>
      <c r="C44" s="127"/>
      <c r="D44" s="127"/>
      <c r="E44" s="127"/>
      <c r="F44" s="127"/>
      <c r="G44" s="127"/>
      <c r="H44" s="127"/>
    </row>
    <row r="45" spans="1:8" x14ac:dyDescent="0.25">
      <c r="A45" s="127"/>
      <c r="B45" s="127"/>
      <c r="C45" s="127"/>
      <c r="D45" s="127"/>
      <c r="E45" s="127"/>
      <c r="F45" s="127"/>
      <c r="G45" s="127"/>
      <c r="H45" s="127"/>
    </row>
    <row r="46" spans="1:8" x14ac:dyDescent="0.25">
      <c r="A46" s="15" t="s">
        <v>0</v>
      </c>
      <c r="B46" s="15">
        <v>2008</v>
      </c>
      <c r="C46" s="15">
        <v>2009</v>
      </c>
      <c r="D46" s="15">
        <v>2010</v>
      </c>
      <c r="E46" s="15">
        <v>2011</v>
      </c>
      <c r="F46" s="15">
        <v>2012</v>
      </c>
      <c r="G46" s="15">
        <v>2015</v>
      </c>
      <c r="H46" s="15">
        <v>2020</v>
      </c>
    </row>
    <row r="47" spans="1:8" ht="29.25" customHeight="1" x14ac:dyDescent="0.25">
      <c r="A47" s="48" t="s">
        <v>25</v>
      </c>
      <c r="B47" s="19" t="s">
        <v>34</v>
      </c>
      <c r="C47" s="19" t="s">
        <v>35</v>
      </c>
      <c r="D47" s="19" t="s">
        <v>36</v>
      </c>
      <c r="E47" s="19" t="s">
        <v>37</v>
      </c>
      <c r="F47" s="66" t="s">
        <v>348</v>
      </c>
      <c r="G47" s="57"/>
      <c r="H47" s="57"/>
    </row>
    <row r="48" spans="1:8" ht="30" x14ac:dyDescent="0.25">
      <c r="A48" s="49" t="s">
        <v>271</v>
      </c>
      <c r="B48" s="14">
        <v>22</v>
      </c>
      <c r="C48" s="14">
        <v>20</v>
      </c>
      <c r="D48" s="14">
        <v>33</v>
      </c>
      <c r="E48" s="14">
        <v>13</v>
      </c>
      <c r="F48" s="57" t="s">
        <v>329</v>
      </c>
      <c r="G48" s="57" t="s">
        <v>272</v>
      </c>
      <c r="H48" s="57" t="s">
        <v>272</v>
      </c>
    </row>
    <row r="49" spans="1:8" ht="30" x14ac:dyDescent="0.25">
      <c r="A49" s="49" t="s">
        <v>26</v>
      </c>
      <c r="B49" s="14"/>
      <c r="C49" s="14"/>
      <c r="D49" s="14">
        <v>19</v>
      </c>
      <c r="E49" s="14">
        <v>12</v>
      </c>
      <c r="F49" s="60" t="s">
        <v>330</v>
      </c>
      <c r="G49" s="61" t="s">
        <v>273</v>
      </c>
      <c r="H49" s="61" t="s">
        <v>274</v>
      </c>
    </row>
    <row r="50" spans="1:8" ht="30" x14ac:dyDescent="0.25">
      <c r="A50" s="48" t="s">
        <v>27</v>
      </c>
      <c r="B50" s="14"/>
      <c r="C50" s="14">
        <v>83</v>
      </c>
      <c r="D50" s="14">
        <v>84</v>
      </c>
      <c r="E50" s="14">
        <v>81</v>
      </c>
      <c r="F50" s="57" t="s">
        <v>331</v>
      </c>
      <c r="G50" s="57">
        <v>85</v>
      </c>
      <c r="H50" s="57">
        <v>85</v>
      </c>
    </row>
    <row r="51" spans="1:8" ht="45" x14ac:dyDescent="0.25">
      <c r="A51" s="48" t="s">
        <v>40</v>
      </c>
      <c r="B51" s="14"/>
      <c r="C51" s="20">
        <v>5</v>
      </c>
      <c r="D51" s="20">
        <v>6</v>
      </c>
      <c r="E51" s="20">
        <v>8.3000000000000007</v>
      </c>
      <c r="F51" s="57" t="s">
        <v>338</v>
      </c>
      <c r="G51" s="57">
        <v>8</v>
      </c>
      <c r="H51" s="57">
        <v>8</v>
      </c>
    </row>
    <row r="52" spans="1:8" ht="45" x14ac:dyDescent="0.25">
      <c r="A52" s="48" t="s">
        <v>28</v>
      </c>
      <c r="B52" s="14"/>
      <c r="C52" s="20">
        <v>7.3</v>
      </c>
      <c r="D52" s="20">
        <v>16.100000000000001</v>
      </c>
      <c r="E52" s="20">
        <v>17.600000000000001</v>
      </c>
      <c r="F52" s="57" t="s">
        <v>339</v>
      </c>
      <c r="G52" s="57">
        <v>22</v>
      </c>
      <c r="H52" s="57">
        <v>25</v>
      </c>
    </row>
    <row r="53" spans="1:8" ht="45" x14ac:dyDescent="0.25">
      <c r="A53" s="18" t="s">
        <v>38</v>
      </c>
      <c r="B53" s="14"/>
      <c r="C53" s="20">
        <v>4.2</v>
      </c>
      <c r="D53" s="20">
        <v>2.7</v>
      </c>
      <c r="E53" s="20">
        <v>5.2</v>
      </c>
      <c r="F53" s="57">
        <v>5</v>
      </c>
      <c r="G53" s="57">
        <v>4</v>
      </c>
      <c r="H53" s="57">
        <v>4</v>
      </c>
    </row>
    <row r="54" spans="1:8" ht="45" x14ac:dyDescent="0.25">
      <c r="A54" s="18" t="s">
        <v>39</v>
      </c>
      <c r="B54" s="14"/>
      <c r="C54" s="20">
        <v>6.8</v>
      </c>
      <c r="D54" s="20">
        <v>15.6</v>
      </c>
      <c r="E54" s="20">
        <v>17.8</v>
      </c>
      <c r="F54" s="57" t="s">
        <v>275</v>
      </c>
      <c r="G54" s="57" t="s">
        <v>275</v>
      </c>
      <c r="H54" s="57" t="s">
        <v>275</v>
      </c>
    </row>
    <row r="55" spans="1:8" ht="45" x14ac:dyDescent="0.25">
      <c r="A55" s="18" t="s">
        <v>41</v>
      </c>
      <c r="B55" s="14"/>
      <c r="C55" s="20">
        <v>9.6</v>
      </c>
      <c r="D55" s="20">
        <v>15.6</v>
      </c>
      <c r="E55" s="20">
        <v>6.5</v>
      </c>
      <c r="F55" s="57">
        <v>10</v>
      </c>
      <c r="G55" s="57">
        <v>12</v>
      </c>
      <c r="H55" s="57">
        <v>15</v>
      </c>
    </row>
    <row r="56" spans="1:8" ht="45" x14ac:dyDescent="0.25">
      <c r="A56" s="18" t="s">
        <v>42</v>
      </c>
      <c r="B56" s="14"/>
      <c r="C56" s="20">
        <v>0</v>
      </c>
      <c r="D56" s="20">
        <v>0</v>
      </c>
      <c r="E56" s="20">
        <v>9.6999999999999993</v>
      </c>
      <c r="F56" s="57">
        <v>0</v>
      </c>
      <c r="G56" s="57">
        <v>0</v>
      </c>
      <c r="H56" s="57">
        <v>0</v>
      </c>
    </row>
    <row r="57" spans="1:8" ht="45" x14ac:dyDescent="0.25">
      <c r="A57" s="48" t="s">
        <v>43</v>
      </c>
      <c r="B57" s="14"/>
      <c r="C57" s="14">
        <v>14</v>
      </c>
      <c r="D57" s="14">
        <v>15</v>
      </c>
      <c r="E57" s="14">
        <v>16</v>
      </c>
      <c r="F57" s="57" t="s">
        <v>367</v>
      </c>
      <c r="G57" s="57">
        <v>16</v>
      </c>
      <c r="H57" s="57">
        <v>16</v>
      </c>
    </row>
    <row r="58" spans="1:8" ht="45" x14ac:dyDescent="0.25">
      <c r="A58" s="13" t="s">
        <v>44</v>
      </c>
      <c r="B58" s="14">
        <v>60</v>
      </c>
      <c r="C58" s="14">
        <v>55</v>
      </c>
      <c r="D58" s="14">
        <v>70</v>
      </c>
      <c r="E58" s="14">
        <v>82</v>
      </c>
      <c r="F58" s="57">
        <v>88</v>
      </c>
      <c r="G58" s="57">
        <v>95</v>
      </c>
      <c r="H58" s="57">
        <v>100</v>
      </c>
    </row>
    <row r="59" spans="1:8" ht="49.5" customHeight="1" x14ac:dyDescent="0.25">
      <c r="A59" s="18" t="s">
        <v>148</v>
      </c>
      <c r="B59" s="14">
        <v>90</v>
      </c>
      <c r="C59" s="14">
        <v>35</v>
      </c>
      <c r="D59" s="14"/>
      <c r="E59" s="14"/>
      <c r="F59" s="57"/>
      <c r="G59" s="57"/>
      <c r="H59" s="57"/>
    </row>
    <row r="60" spans="1:8" ht="30" x14ac:dyDescent="0.25">
      <c r="A60" s="18" t="s">
        <v>30</v>
      </c>
      <c r="B60" s="14"/>
      <c r="C60" s="14"/>
      <c r="D60" s="14"/>
      <c r="E60" s="14"/>
      <c r="F60" s="57"/>
      <c r="G60" s="57"/>
      <c r="H60" s="57"/>
    </row>
    <row r="61" spans="1:8" ht="32.25" customHeight="1" x14ac:dyDescent="0.25">
      <c r="A61" s="18" t="s">
        <v>29</v>
      </c>
      <c r="B61" s="14"/>
      <c r="C61" s="14"/>
      <c r="D61" s="14"/>
      <c r="E61" s="14"/>
      <c r="F61" s="57"/>
      <c r="G61" s="57"/>
      <c r="H61" s="57"/>
    </row>
    <row r="62" spans="1:8" ht="30" x14ac:dyDescent="0.25">
      <c r="A62" s="18" t="s">
        <v>33</v>
      </c>
      <c r="B62" s="14"/>
      <c r="C62" s="14"/>
      <c r="D62" s="14"/>
      <c r="E62" s="14"/>
      <c r="F62" s="57"/>
      <c r="G62" s="57"/>
      <c r="H62" s="57"/>
    </row>
    <row r="63" spans="1:8" ht="45" x14ac:dyDescent="0.25">
      <c r="A63" s="16" t="s">
        <v>276</v>
      </c>
      <c r="B63" s="53"/>
      <c r="C63" s="53"/>
      <c r="D63" s="53">
        <v>183634</v>
      </c>
      <c r="E63" s="53">
        <v>250668</v>
      </c>
      <c r="F63" s="59">
        <v>292808</v>
      </c>
      <c r="G63" s="59"/>
      <c r="H63" s="59"/>
    </row>
    <row r="64" spans="1:8" ht="60" x14ac:dyDescent="0.25">
      <c r="A64" s="13" t="s">
        <v>45</v>
      </c>
      <c r="B64" s="14"/>
      <c r="C64" s="14"/>
      <c r="D64" s="14"/>
      <c r="E64" s="14"/>
      <c r="F64" s="57"/>
      <c r="G64" s="57"/>
      <c r="H64" s="54">
        <v>0.95</v>
      </c>
    </row>
    <row r="65" spans="1:8" x14ac:dyDescent="0.25">
      <c r="A65" s="33"/>
      <c r="B65" s="31"/>
      <c r="C65" s="31"/>
      <c r="D65" s="31"/>
      <c r="E65" s="31"/>
      <c r="F65" s="31"/>
      <c r="G65" s="31"/>
      <c r="H65" s="31"/>
    </row>
    <row r="66" spans="1:8" x14ac:dyDescent="0.25">
      <c r="A66" s="115" t="s">
        <v>156</v>
      </c>
      <c r="B66" s="116"/>
      <c r="C66" s="116"/>
      <c r="D66" s="116"/>
      <c r="E66" s="116"/>
      <c r="F66" s="116"/>
      <c r="G66" s="116"/>
      <c r="H66" s="117"/>
    </row>
    <row r="67" spans="1:8" x14ac:dyDescent="0.25">
      <c r="A67" s="118"/>
      <c r="B67" s="119"/>
      <c r="C67" s="119"/>
      <c r="D67" s="119"/>
      <c r="E67" s="119"/>
      <c r="F67" s="119"/>
      <c r="G67" s="119"/>
      <c r="H67" s="120"/>
    </row>
    <row r="68" spans="1:8" x14ac:dyDescent="0.25">
      <c r="A68" s="121" t="s">
        <v>162</v>
      </c>
      <c r="B68" s="122"/>
      <c r="C68" s="122"/>
      <c r="D68" s="122"/>
      <c r="E68" s="122"/>
      <c r="F68" s="122"/>
      <c r="G68" s="122"/>
      <c r="H68" s="123"/>
    </row>
    <row r="69" spans="1:8" x14ac:dyDescent="0.25">
      <c r="A69" s="121" t="s">
        <v>163</v>
      </c>
      <c r="B69" s="122"/>
      <c r="C69" s="122"/>
      <c r="D69" s="122"/>
      <c r="E69" s="122"/>
      <c r="F69" s="122"/>
      <c r="G69" s="122"/>
      <c r="H69" s="123"/>
    </row>
    <row r="70" spans="1:8" x14ac:dyDescent="0.25">
      <c r="A70" s="121" t="s">
        <v>164</v>
      </c>
      <c r="B70" s="122"/>
      <c r="C70" s="122"/>
      <c r="D70" s="122"/>
      <c r="E70" s="122"/>
      <c r="F70" s="122"/>
      <c r="G70" s="122"/>
      <c r="H70" s="123"/>
    </row>
    <row r="71" spans="1:8" x14ac:dyDescent="0.25">
      <c r="A71" s="124" t="s">
        <v>165</v>
      </c>
      <c r="B71" s="125"/>
      <c r="C71" s="125"/>
      <c r="D71" s="125"/>
      <c r="E71" s="125"/>
      <c r="F71" s="125"/>
      <c r="G71" s="125"/>
      <c r="H71" s="126"/>
    </row>
    <row r="72" spans="1:8" x14ac:dyDescent="0.25">
      <c r="A72" s="33"/>
      <c r="B72" s="31"/>
      <c r="C72" s="31"/>
      <c r="D72" s="31"/>
      <c r="E72" s="31"/>
      <c r="F72" s="31"/>
      <c r="G72" s="31"/>
      <c r="H72" s="31"/>
    </row>
    <row r="73" spans="1:8" x14ac:dyDescent="0.25">
      <c r="A73" s="33"/>
      <c r="B73" s="31"/>
      <c r="C73" s="31"/>
      <c r="D73" s="31"/>
      <c r="E73" s="31"/>
      <c r="F73" s="31"/>
      <c r="G73" s="31"/>
      <c r="H73" s="31"/>
    </row>
    <row r="74" spans="1:8" x14ac:dyDescent="0.25">
      <c r="A74" s="32" t="s">
        <v>88</v>
      </c>
      <c r="B74" s="85" t="s">
        <v>89</v>
      </c>
      <c r="C74" s="85"/>
      <c r="D74" s="85"/>
      <c r="E74" s="85"/>
      <c r="F74" s="85"/>
      <c r="G74" s="85"/>
      <c r="H74" s="86"/>
    </row>
    <row r="75" spans="1:8" x14ac:dyDescent="0.25">
      <c r="A75" s="127" t="s">
        <v>46</v>
      </c>
      <c r="B75" s="127"/>
      <c r="C75" s="127"/>
      <c r="D75" s="127"/>
      <c r="E75" s="127"/>
      <c r="F75" s="127"/>
      <c r="G75" s="127"/>
      <c r="H75" s="127"/>
    </row>
    <row r="76" spans="1:8" x14ac:dyDescent="0.25">
      <c r="A76" s="127"/>
      <c r="B76" s="127"/>
      <c r="C76" s="127"/>
      <c r="D76" s="127"/>
      <c r="E76" s="127"/>
      <c r="F76" s="127"/>
      <c r="G76" s="127"/>
      <c r="H76" s="127"/>
    </row>
    <row r="77" spans="1:8" x14ac:dyDescent="0.25">
      <c r="A77" s="15" t="s">
        <v>0</v>
      </c>
      <c r="B77" s="15">
        <v>2008</v>
      </c>
      <c r="C77" s="15">
        <v>2009</v>
      </c>
      <c r="D77" s="15">
        <v>2010</v>
      </c>
      <c r="E77" s="15">
        <v>2011</v>
      </c>
      <c r="F77" s="15">
        <v>2012</v>
      </c>
      <c r="G77" s="15">
        <v>2015</v>
      </c>
      <c r="H77" s="15">
        <v>2020</v>
      </c>
    </row>
    <row r="78" spans="1:8" ht="30" x14ac:dyDescent="0.25">
      <c r="A78" s="50" t="s">
        <v>47</v>
      </c>
      <c r="B78" s="14"/>
      <c r="C78" s="14"/>
      <c r="D78" s="14"/>
      <c r="E78" s="14"/>
      <c r="F78" s="70">
        <v>2</v>
      </c>
      <c r="G78" s="57"/>
      <c r="H78" s="57"/>
    </row>
    <row r="79" spans="1:8" ht="30" x14ac:dyDescent="0.25">
      <c r="A79" s="50" t="s">
        <v>48</v>
      </c>
      <c r="B79" s="14">
        <v>4</v>
      </c>
      <c r="C79" s="14">
        <v>4</v>
      </c>
      <c r="D79" s="14">
        <v>4</v>
      </c>
      <c r="E79" s="14">
        <v>5</v>
      </c>
      <c r="F79" s="62" t="s">
        <v>340</v>
      </c>
      <c r="G79" s="61" t="s">
        <v>277</v>
      </c>
      <c r="H79" s="61" t="s">
        <v>277</v>
      </c>
    </row>
    <row r="80" spans="1:8" ht="30" x14ac:dyDescent="0.25">
      <c r="A80" s="50" t="s">
        <v>49</v>
      </c>
      <c r="B80" s="14"/>
      <c r="C80" s="14"/>
      <c r="D80" s="14"/>
      <c r="E80" s="14"/>
      <c r="F80" s="65">
        <v>1</v>
      </c>
      <c r="G80" s="57"/>
      <c r="H80" s="57"/>
    </row>
    <row r="81" spans="1:8" ht="60" x14ac:dyDescent="0.25">
      <c r="A81" s="50" t="s">
        <v>53</v>
      </c>
      <c r="B81" s="14">
        <v>0</v>
      </c>
      <c r="C81" s="14">
        <v>0</v>
      </c>
      <c r="D81" s="14">
        <v>0</v>
      </c>
      <c r="E81" s="14">
        <v>0</v>
      </c>
      <c r="F81" s="57" t="s">
        <v>347</v>
      </c>
      <c r="G81" s="57">
        <v>0</v>
      </c>
      <c r="H81" s="57">
        <v>0</v>
      </c>
    </row>
    <row r="82" spans="1:8" ht="30" x14ac:dyDescent="0.25">
      <c r="A82" s="50" t="s">
        <v>52</v>
      </c>
      <c r="B82" s="14">
        <v>4</v>
      </c>
      <c r="C82" s="14">
        <v>3</v>
      </c>
      <c r="D82" s="14">
        <v>3</v>
      </c>
      <c r="E82" s="14">
        <v>3</v>
      </c>
      <c r="F82" s="62" t="s">
        <v>332</v>
      </c>
      <c r="G82" s="57">
        <v>5</v>
      </c>
      <c r="H82" s="57">
        <v>6</v>
      </c>
    </row>
    <row r="83" spans="1:8" ht="45" x14ac:dyDescent="0.25">
      <c r="A83" s="16" t="s">
        <v>291</v>
      </c>
      <c r="B83" s="14">
        <v>3</v>
      </c>
      <c r="C83" s="14">
        <v>3</v>
      </c>
      <c r="D83" s="14">
        <v>4</v>
      </c>
      <c r="E83" s="14">
        <v>4</v>
      </c>
      <c r="F83" s="61" t="s">
        <v>332</v>
      </c>
      <c r="G83" s="57">
        <v>5</v>
      </c>
      <c r="H83" s="57">
        <v>5</v>
      </c>
    </row>
    <row r="84" spans="1:8" ht="60" x14ac:dyDescent="0.25">
      <c r="A84" s="16" t="s">
        <v>50</v>
      </c>
      <c r="B84" s="14"/>
      <c r="C84" s="14">
        <v>1</v>
      </c>
      <c r="D84" s="14">
        <v>0</v>
      </c>
      <c r="E84" s="14">
        <v>1</v>
      </c>
      <c r="F84" s="57">
        <v>1</v>
      </c>
      <c r="G84" s="57">
        <v>2</v>
      </c>
      <c r="H84" s="57">
        <v>3</v>
      </c>
    </row>
    <row r="85" spans="1:8" ht="60" x14ac:dyDescent="0.25">
      <c r="A85" s="16" t="s">
        <v>51</v>
      </c>
      <c r="B85" s="14"/>
      <c r="C85" s="14">
        <v>2</v>
      </c>
      <c r="D85" s="14">
        <v>2</v>
      </c>
      <c r="E85" s="14">
        <v>1</v>
      </c>
      <c r="F85" s="57">
        <v>1</v>
      </c>
      <c r="G85" s="57">
        <v>2</v>
      </c>
      <c r="H85" s="57">
        <v>4</v>
      </c>
    </row>
    <row r="86" spans="1:8" ht="60" x14ac:dyDescent="0.25">
      <c r="A86" s="16" t="s">
        <v>278</v>
      </c>
      <c r="B86" s="14"/>
      <c r="C86" s="14">
        <v>3</v>
      </c>
      <c r="D86" s="14">
        <v>3</v>
      </c>
      <c r="E86" s="14">
        <v>3</v>
      </c>
      <c r="F86" s="57">
        <v>4</v>
      </c>
      <c r="G86" s="57">
        <v>5</v>
      </c>
      <c r="H86" s="57">
        <v>6</v>
      </c>
    </row>
    <row r="87" spans="1:8" ht="30" x14ac:dyDescent="0.25">
      <c r="A87" s="16" t="s">
        <v>54</v>
      </c>
      <c r="B87" s="14">
        <v>75</v>
      </c>
      <c r="C87" s="14">
        <v>94</v>
      </c>
      <c r="D87" s="14">
        <v>65</v>
      </c>
      <c r="E87" s="14">
        <v>48</v>
      </c>
      <c r="F87" s="57" t="s">
        <v>333</v>
      </c>
      <c r="G87" s="57" t="s">
        <v>125</v>
      </c>
      <c r="H87" s="57" t="s">
        <v>126</v>
      </c>
    </row>
    <row r="88" spans="1:8" ht="30" customHeight="1" x14ac:dyDescent="0.25">
      <c r="A88" s="16" t="s">
        <v>55</v>
      </c>
      <c r="B88" s="14"/>
      <c r="C88" s="14"/>
      <c r="D88" s="14"/>
      <c r="E88" s="14"/>
      <c r="F88" s="57"/>
      <c r="G88" s="57"/>
      <c r="H88" s="57"/>
    </row>
    <row r="89" spans="1:8" ht="30" x14ac:dyDescent="0.25">
      <c r="A89" s="16" t="s">
        <v>56</v>
      </c>
      <c r="B89" s="14">
        <v>101</v>
      </c>
      <c r="C89" s="14">
        <v>116</v>
      </c>
      <c r="D89" s="14">
        <v>93</v>
      </c>
      <c r="E89" s="14">
        <v>94</v>
      </c>
      <c r="F89" s="57" t="s">
        <v>334</v>
      </c>
      <c r="G89" s="57" t="s">
        <v>127</v>
      </c>
      <c r="H89" s="57" t="s">
        <v>128</v>
      </c>
    </row>
    <row r="90" spans="1:8" ht="30" x14ac:dyDescent="0.25">
      <c r="A90" s="16" t="s">
        <v>58</v>
      </c>
      <c r="B90" s="14">
        <v>65</v>
      </c>
      <c r="C90" s="14">
        <v>65</v>
      </c>
      <c r="D90" s="14">
        <v>73</v>
      </c>
      <c r="E90" s="14">
        <v>74</v>
      </c>
      <c r="F90" s="57" t="s">
        <v>341</v>
      </c>
      <c r="G90" s="57">
        <v>78</v>
      </c>
      <c r="H90" s="57">
        <v>80</v>
      </c>
    </row>
    <row r="91" spans="1:8" ht="30" customHeight="1" x14ac:dyDescent="0.25">
      <c r="A91" s="16" t="s">
        <v>284</v>
      </c>
      <c r="B91" s="14">
        <v>42.7</v>
      </c>
      <c r="C91" s="14">
        <v>31.2</v>
      </c>
      <c r="D91" s="14">
        <v>24.3</v>
      </c>
      <c r="E91" s="14">
        <v>19.100000000000001</v>
      </c>
      <c r="F91" s="57" t="s">
        <v>342</v>
      </c>
      <c r="G91" s="57" t="s">
        <v>133</v>
      </c>
      <c r="H91" s="57" t="s">
        <v>134</v>
      </c>
    </row>
    <row r="92" spans="1:8" ht="30" x14ac:dyDescent="0.25">
      <c r="A92" s="16" t="s">
        <v>57</v>
      </c>
      <c r="B92" s="14">
        <v>70</v>
      </c>
      <c r="C92" s="14">
        <v>50</v>
      </c>
      <c r="D92" s="14">
        <v>50</v>
      </c>
      <c r="E92" s="14">
        <v>53</v>
      </c>
      <c r="F92" s="57" t="s">
        <v>335</v>
      </c>
      <c r="G92" s="57">
        <v>70</v>
      </c>
      <c r="H92" s="57">
        <v>75</v>
      </c>
    </row>
    <row r="93" spans="1:8" ht="30" x14ac:dyDescent="0.25">
      <c r="A93" s="16" t="s">
        <v>285</v>
      </c>
      <c r="B93" s="14">
        <v>23.2</v>
      </c>
      <c r="C93" s="14">
        <v>17.600000000000001</v>
      </c>
      <c r="D93" s="14">
        <v>14.1</v>
      </c>
      <c r="E93" s="14">
        <v>11.2</v>
      </c>
      <c r="F93" s="62" t="s">
        <v>346</v>
      </c>
      <c r="G93" s="62" t="s">
        <v>129</v>
      </c>
      <c r="H93" s="57" t="s">
        <v>130</v>
      </c>
    </row>
    <row r="94" spans="1:8" ht="30" x14ac:dyDescent="0.25">
      <c r="A94" s="16" t="s">
        <v>286</v>
      </c>
      <c r="B94" s="14" t="s">
        <v>63</v>
      </c>
      <c r="C94" s="14" t="s">
        <v>64</v>
      </c>
      <c r="D94" s="14" t="s">
        <v>65</v>
      </c>
      <c r="E94" s="14" t="s">
        <v>66</v>
      </c>
      <c r="F94" s="57" t="s">
        <v>343</v>
      </c>
      <c r="G94" s="57" t="s">
        <v>131</v>
      </c>
      <c r="H94" s="57" t="s">
        <v>132</v>
      </c>
    </row>
    <row r="95" spans="1:8" ht="30" x14ac:dyDescent="0.25">
      <c r="A95" s="17" t="s">
        <v>60</v>
      </c>
      <c r="B95" s="14">
        <v>6</v>
      </c>
      <c r="C95" s="14">
        <v>3</v>
      </c>
      <c r="D95" s="14">
        <v>7</v>
      </c>
      <c r="E95" s="14">
        <v>6</v>
      </c>
      <c r="F95" s="61" t="s">
        <v>345</v>
      </c>
      <c r="G95" s="61" t="s">
        <v>279</v>
      </c>
      <c r="H95" s="61" t="s">
        <v>280</v>
      </c>
    </row>
    <row r="96" spans="1:8" ht="45" x14ac:dyDescent="0.25">
      <c r="A96" s="17" t="s">
        <v>67</v>
      </c>
      <c r="B96" s="14">
        <v>67</v>
      </c>
      <c r="C96" s="14">
        <v>67</v>
      </c>
      <c r="D96" s="14">
        <v>64</v>
      </c>
      <c r="E96" s="14">
        <v>65</v>
      </c>
      <c r="F96" s="57" t="s">
        <v>344</v>
      </c>
      <c r="G96" s="57" t="s">
        <v>135</v>
      </c>
      <c r="H96" s="57" t="s">
        <v>135</v>
      </c>
    </row>
    <row r="97" spans="1:8" ht="45" x14ac:dyDescent="0.25">
      <c r="A97" s="16" t="s">
        <v>59</v>
      </c>
      <c r="B97" s="14">
        <v>16</v>
      </c>
      <c r="C97" s="14">
        <v>11</v>
      </c>
      <c r="D97" s="14">
        <v>11</v>
      </c>
      <c r="E97" s="14">
        <v>15</v>
      </c>
      <c r="F97" s="57" t="s">
        <v>336</v>
      </c>
      <c r="G97" s="57" t="s">
        <v>274</v>
      </c>
      <c r="H97" s="57" t="s">
        <v>274</v>
      </c>
    </row>
    <row r="98" spans="1:8" ht="45" x14ac:dyDescent="0.25">
      <c r="A98" s="16" t="s">
        <v>61</v>
      </c>
      <c r="B98" s="14">
        <v>9</v>
      </c>
      <c r="C98" s="14">
        <v>10</v>
      </c>
      <c r="D98" s="14">
        <v>14</v>
      </c>
      <c r="E98" s="14">
        <v>12</v>
      </c>
      <c r="F98" s="61" t="s">
        <v>337</v>
      </c>
      <c r="G98" s="61" t="s">
        <v>290</v>
      </c>
      <c r="H98" s="61" t="s">
        <v>290</v>
      </c>
    </row>
    <row r="99" spans="1:8" ht="45" x14ac:dyDescent="0.25">
      <c r="A99" s="16" t="s">
        <v>62</v>
      </c>
      <c r="B99" s="14"/>
      <c r="C99" s="14"/>
      <c r="D99" s="14"/>
      <c r="E99" s="14"/>
      <c r="F99" s="57"/>
      <c r="G99" s="57"/>
      <c r="H99" s="57"/>
    </row>
    <row r="101" spans="1:8" x14ac:dyDescent="0.25">
      <c r="A101" s="115" t="s">
        <v>156</v>
      </c>
      <c r="B101" s="116"/>
      <c r="C101" s="116"/>
      <c r="D101" s="116"/>
      <c r="E101" s="116"/>
      <c r="F101" s="116"/>
      <c r="G101" s="116"/>
      <c r="H101" s="117"/>
    </row>
    <row r="102" spans="1:8" x14ac:dyDescent="0.25">
      <c r="A102" s="128"/>
      <c r="B102" s="129"/>
      <c r="C102" s="129"/>
      <c r="D102" s="129"/>
      <c r="E102" s="129"/>
      <c r="F102" s="129"/>
      <c r="G102" s="129"/>
      <c r="H102" s="130"/>
    </row>
    <row r="103" spans="1:8" x14ac:dyDescent="0.25">
      <c r="A103" s="109" t="s">
        <v>166</v>
      </c>
      <c r="B103" s="110"/>
      <c r="C103" s="110"/>
      <c r="D103" s="110"/>
      <c r="E103" s="110"/>
      <c r="F103" s="110"/>
      <c r="G103" s="110"/>
      <c r="H103" s="111"/>
    </row>
    <row r="104" spans="1:8" x14ac:dyDescent="0.25">
      <c r="A104" s="109" t="s">
        <v>167</v>
      </c>
      <c r="B104" s="110"/>
      <c r="C104" s="110"/>
      <c r="D104" s="110"/>
      <c r="E104" s="110"/>
      <c r="F104" s="110"/>
      <c r="G104" s="110"/>
      <c r="H104" s="111"/>
    </row>
    <row r="105" spans="1:8" x14ac:dyDescent="0.25">
      <c r="A105" s="109" t="s">
        <v>168</v>
      </c>
      <c r="B105" s="110"/>
      <c r="C105" s="110"/>
      <c r="D105" s="110"/>
      <c r="E105" s="110"/>
      <c r="F105" s="110"/>
      <c r="G105" s="110"/>
      <c r="H105" s="111"/>
    </row>
    <row r="106" spans="1:8" x14ac:dyDescent="0.25">
      <c r="A106" s="109" t="s">
        <v>169</v>
      </c>
      <c r="B106" s="110"/>
      <c r="C106" s="110"/>
      <c r="D106" s="110"/>
      <c r="E106" s="110"/>
      <c r="F106" s="110"/>
      <c r="G106" s="110"/>
      <c r="H106" s="111"/>
    </row>
    <row r="107" spans="1:8" ht="27.75" customHeight="1" x14ac:dyDescent="0.25">
      <c r="A107" s="109" t="s">
        <v>281</v>
      </c>
      <c r="B107" s="110"/>
      <c r="C107" s="110"/>
      <c r="D107" s="110"/>
      <c r="E107" s="110"/>
      <c r="F107" s="110"/>
      <c r="G107" s="110"/>
      <c r="H107" s="111"/>
    </row>
    <row r="108" spans="1:8" x14ac:dyDescent="0.25">
      <c r="A108" s="109" t="s">
        <v>170</v>
      </c>
      <c r="B108" s="110"/>
      <c r="C108" s="110"/>
      <c r="D108" s="110"/>
      <c r="E108" s="110"/>
      <c r="F108" s="110"/>
      <c r="G108" s="110"/>
      <c r="H108" s="111"/>
    </row>
    <row r="109" spans="1:8" ht="30" customHeight="1" x14ac:dyDescent="0.25">
      <c r="A109" s="109" t="s">
        <v>171</v>
      </c>
      <c r="B109" s="110"/>
      <c r="C109" s="110"/>
      <c r="D109" s="110"/>
      <c r="E109" s="110"/>
      <c r="F109" s="110"/>
      <c r="G109" s="110"/>
      <c r="H109" s="111"/>
    </row>
    <row r="110" spans="1:8" ht="30.75" customHeight="1" x14ac:dyDescent="0.25">
      <c r="A110" s="109" t="s">
        <v>172</v>
      </c>
      <c r="B110" s="110"/>
      <c r="C110" s="110"/>
      <c r="D110" s="110"/>
      <c r="E110" s="110"/>
      <c r="F110" s="110"/>
      <c r="G110" s="110"/>
      <c r="H110" s="111"/>
    </row>
    <row r="111" spans="1:8" x14ac:dyDescent="0.25">
      <c r="A111" s="109" t="s">
        <v>282</v>
      </c>
      <c r="B111" s="110"/>
      <c r="C111" s="110"/>
      <c r="D111" s="110"/>
      <c r="E111" s="110"/>
      <c r="F111" s="110"/>
      <c r="G111" s="110"/>
      <c r="H111" s="111"/>
    </row>
    <row r="112" spans="1:8" x14ac:dyDescent="0.25">
      <c r="A112" s="109" t="s">
        <v>173</v>
      </c>
      <c r="B112" s="110"/>
      <c r="C112" s="110"/>
      <c r="D112" s="110"/>
      <c r="E112" s="110"/>
      <c r="F112" s="110"/>
      <c r="G112" s="110"/>
      <c r="H112" s="111"/>
    </row>
    <row r="113" spans="1:8" x14ac:dyDescent="0.25">
      <c r="A113" s="109" t="s">
        <v>174</v>
      </c>
      <c r="B113" s="110"/>
      <c r="C113" s="110"/>
      <c r="D113" s="110"/>
      <c r="E113" s="110"/>
      <c r="F113" s="110"/>
      <c r="G113" s="110"/>
      <c r="H113" s="111"/>
    </row>
    <row r="114" spans="1:8" ht="30" customHeight="1" x14ac:dyDescent="0.25">
      <c r="A114" s="112" t="s">
        <v>175</v>
      </c>
      <c r="B114" s="113"/>
      <c r="C114" s="113"/>
      <c r="D114" s="113"/>
      <c r="E114" s="113"/>
      <c r="F114" s="113"/>
      <c r="G114" s="113"/>
      <c r="H114" s="114"/>
    </row>
    <row r="115" spans="1:8" x14ac:dyDescent="0.25">
      <c r="E115" s="12"/>
    </row>
    <row r="116" spans="1:8" x14ac:dyDescent="0.25">
      <c r="E116" s="12"/>
    </row>
    <row r="117" spans="1:8" x14ac:dyDescent="0.25">
      <c r="E117" s="12"/>
    </row>
    <row r="118" spans="1:8" x14ac:dyDescent="0.25">
      <c r="E118" s="12"/>
    </row>
  </sheetData>
  <mergeCells count="40">
    <mergeCell ref="A6:H6"/>
    <mergeCell ref="B1:H1"/>
    <mergeCell ref="A2:H2"/>
    <mergeCell ref="A3:H3"/>
    <mergeCell ref="A4:H4"/>
    <mergeCell ref="A5:H5"/>
    <mergeCell ref="A44:H45"/>
    <mergeCell ref="B9:H9"/>
    <mergeCell ref="A10:H11"/>
    <mergeCell ref="A33:H33"/>
    <mergeCell ref="A34:H34"/>
    <mergeCell ref="A35:H35"/>
    <mergeCell ref="A36:H36"/>
    <mergeCell ref="A37:H37"/>
    <mergeCell ref="A38:H38"/>
    <mergeCell ref="A39:H39"/>
    <mergeCell ref="A40:H40"/>
    <mergeCell ref="B43:H43"/>
    <mergeCell ref="A104:H104"/>
    <mergeCell ref="A66:H66"/>
    <mergeCell ref="A67:H67"/>
    <mergeCell ref="A68:H68"/>
    <mergeCell ref="A69:H69"/>
    <mergeCell ref="A70:H70"/>
    <mergeCell ref="A71:H71"/>
    <mergeCell ref="B74:H74"/>
    <mergeCell ref="A75:H76"/>
    <mergeCell ref="A101:H101"/>
    <mergeCell ref="A102:H102"/>
    <mergeCell ref="A103:H103"/>
    <mergeCell ref="A111:H111"/>
    <mergeCell ref="A112:H112"/>
    <mergeCell ref="A113:H113"/>
    <mergeCell ref="A114:H114"/>
    <mergeCell ref="A105:H105"/>
    <mergeCell ref="A106:H106"/>
    <mergeCell ref="A107:H107"/>
    <mergeCell ref="A108:H108"/>
    <mergeCell ref="A109:H109"/>
    <mergeCell ref="A110:H110"/>
  </mergeCells>
  <pageMargins left="0.7" right="0.7" top="0.75" bottom="0.75" header="0.3" footer="0.3"/>
  <pageSetup scale="80"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zoomScaleNormal="100" workbookViewId="0">
      <selection activeCell="M21" sqref="M21:N21"/>
    </sheetView>
  </sheetViews>
  <sheetFormatPr defaultRowHeight="15" x14ac:dyDescent="0.25"/>
  <cols>
    <col min="1" max="1" width="30.140625" style="5" customWidth="1"/>
    <col min="2" max="3" width="11.5703125" style="5" bestFit="1" customWidth="1"/>
    <col min="4" max="5" width="11.7109375" style="5" bestFit="1" customWidth="1"/>
    <col min="6" max="8" width="11.7109375" style="5" customWidth="1"/>
    <col min="9" max="16384" width="9.140625" style="5"/>
  </cols>
  <sheetData>
    <row r="1" spans="1:8" ht="15" customHeight="1" x14ac:dyDescent="0.25">
      <c r="A1" s="37" t="s">
        <v>202</v>
      </c>
      <c r="B1" s="152" t="s">
        <v>91</v>
      </c>
      <c r="C1" s="152"/>
      <c r="D1" s="152"/>
      <c r="E1" s="152"/>
      <c r="F1" s="152"/>
      <c r="G1" s="152"/>
      <c r="H1" s="152"/>
    </row>
    <row r="2" spans="1:8" ht="30" customHeight="1" x14ac:dyDescent="0.25">
      <c r="A2" s="135" t="s">
        <v>283</v>
      </c>
      <c r="B2" s="135"/>
      <c r="C2" s="135"/>
      <c r="D2" s="135"/>
      <c r="E2" s="135"/>
      <c r="F2" s="135"/>
      <c r="G2" s="135"/>
      <c r="H2" s="135"/>
    </row>
    <row r="3" spans="1:8" x14ac:dyDescent="0.25">
      <c r="A3" s="136"/>
      <c r="B3" s="136"/>
      <c r="C3" s="136"/>
      <c r="D3" s="136"/>
      <c r="E3" s="136"/>
      <c r="F3" s="136"/>
      <c r="G3" s="136"/>
      <c r="H3" s="136"/>
    </row>
    <row r="4" spans="1:8" x14ac:dyDescent="0.25">
      <c r="A4" s="103" t="s">
        <v>153</v>
      </c>
      <c r="B4" s="104"/>
      <c r="C4" s="104"/>
      <c r="D4" s="104"/>
      <c r="E4" s="104"/>
      <c r="F4" s="104"/>
      <c r="G4" s="104"/>
      <c r="H4" s="105"/>
    </row>
    <row r="5" spans="1:8" x14ac:dyDescent="0.25">
      <c r="A5" s="137" t="s">
        <v>203</v>
      </c>
      <c r="B5" s="138"/>
      <c r="C5" s="138"/>
      <c r="D5" s="138"/>
      <c r="E5" s="138"/>
      <c r="F5" s="138"/>
      <c r="G5" s="138"/>
      <c r="H5" s="139"/>
    </row>
    <row r="6" spans="1:8" x14ac:dyDescent="0.25">
      <c r="A6" s="137" t="s">
        <v>204</v>
      </c>
      <c r="B6" s="138"/>
      <c r="C6" s="138"/>
      <c r="D6" s="138"/>
      <c r="E6" s="138"/>
      <c r="F6" s="138"/>
      <c r="G6" s="138"/>
      <c r="H6" s="139"/>
    </row>
    <row r="7" spans="1:8" x14ac:dyDescent="0.25">
      <c r="A7" s="137" t="s">
        <v>205</v>
      </c>
      <c r="B7" s="138"/>
      <c r="C7" s="138"/>
      <c r="D7" s="138"/>
      <c r="E7" s="138"/>
      <c r="F7" s="138"/>
      <c r="G7" s="138"/>
      <c r="H7" s="139"/>
    </row>
    <row r="8" spans="1:8" x14ac:dyDescent="0.25">
      <c r="A8" s="131" t="s">
        <v>206</v>
      </c>
      <c r="B8" s="132"/>
      <c r="C8" s="132"/>
      <c r="D8" s="132"/>
      <c r="E8" s="132"/>
      <c r="F8" s="132"/>
      <c r="G8" s="132"/>
      <c r="H8" s="133"/>
    </row>
    <row r="11" spans="1:8" x14ac:dyDescent="0.25">
      <c r="A11" s="39" t="s">
        <v>90</v>
      </c>
      <c r="B11" s="85" t="s">
        <v>91</v>
      </c>
      <c r="C11" s="85"/>
      <c r="D11" s="85"/>
      <c r="E11" s="85"/>
      <c r="F11" s="85"/>
      <c r="G11" s="85"/>
      <c r="H11" s="86"/>
    </row>
    <row r="12" spans="1:8" ht="30" customHeight="1" x14ac:dyDescent="0.25">
      <c r="A12" s="153" t="s">
        <v>77</v>
      </c>
      <c r="B12" s="153"/>
      <c r="C12" s="153"/>
      <c r="D12" s="153"/>
      <c r="E12" s="153"/>
      <c r="F12" s="153"/>
      <c r="G12" s="153"/>
      <c r="H12" s="153"/>
    </row>
    <row r="13" spans="1:8" x14ac:dyDescent="0.25">
      <c r="A13" s="22" t="s">
        <v>0</v>
      </c>
      <c r="B13" s="23">
        <v>2008</v>
      </c>
      <c r="C13" s="23">
        <v>2009</v>
      </c>
      <c r="D13" s="23">
        <v>2010</v>
      </c>
      <c r="E13" s="23">
        <v>2011</v>
      </c>
      <c r="F13" s="23">
        <v>2012</v>
      </c>
      <c r="G13" s="23">
        <v>2015</v>
      </c>
      <c r="H13" s="23">
        <v>2020</v>
      </c>
    </row>
    <row r="14" spans="1:8" ht="30.75" customHeight="1" x14ac:dyDescent="0.25">
      <c r="A14" s="44" t="s">
        <v>287</v>
      </c>
      <c r="B14" s="21">
        <v>42.7</v>
      </c>
      <c r="C14" s="21">
        <v>31.2</v>
      </c>
      <c r="D14" s="21">
        <v>24.3</v>
      </c>
      <c r="E14" s="21">
        <v>19.100000000000001</v>
      </c>
      <c r="F14" s="27" t="s">
        <v>349</v>
      </c>
      <c r="G14" s="27" t="s">
        <v>116</v>
      </c>
      <c r="H14" s="27" t="s">
        <v>116</v>
      </c>
    </row>
    <row r="15" spans="1:8" ht="30.75" customHeight="1" x14ac:dyDescent="0.25">
      <c r="A15" s="44" t="s">
        <v>68</v>
      </c>
      <c r="B15" s="21">
        <v>0</v>
      </c>
      <c r="C15" s="21">
        <v>0</v>
      </c>
      <c r="D15" s="21">
        <v>0</v>
      </c>
      <c r="E15" s="21">
        <v>0</v>
      </c>
      <c r="F15" s="27" t="s">
        <v>358</v>
      </c>
      <c r="G15" s="27" t="s">
        <v>117</v>
      </c>
      <c r="H15" s="27" t="s">
        <v>117</v>
      </c>
    </row>
    <row r="16" spans="1:8" ht="30.75" customHeight="1" x14ac:dyDescent="0.25">
      <c r="A16" s="44" t="s">
        <v>69</v>
      </c>
      <c r="B16" s="21">
        <v>0</v>
      </c>
      <c r="C16" s="21">
        <v>0</v>
      </c>
      <c r="D16" s="21">
        <v>0</v>
      </c>
      <c r="E16" s="21">
        <v>0</v>
      </c>
      <c r="F16" s="27" t="s">
        <v>358</v>
      </c>
      <c r="G16" s="27" t="s">
        <v>117</v>
      </c>
      <c r="H16" s="27" t="s">
        <v>117</v>
      </c>
    </row>
    <row r="17" spans="1:14" ht="30.75" customHeight="1" x14ac:dyDescent="0.25">
      <c r="A17" s="44" t="s">
        <v>70</v>
      </c>
      <c r="B17" s="14" t="s">
        <v>63</v>
      </c>
      <c r="C17" s="14" t="s">
        <v>64</v>
      </c>
      <c r="D17" s="14" t="s">
        <v>65</v>
      </c>
      <c r="E17" s="14" t="s">
        <v>66</v>
      </c>
      <c r="F17" s="27" t="s">
        <v>350</v>
      </c>
      <c r="G17" s="27" t="s">
        <v>118</v>
      </c>
      <c r="H17" s="27" t="s">
        <v>118</v>
      </c>
    </row>
    <row r="18" spans="1:14" ht="30.75" customHeight="1" x14ac:dyDescent="0.25">
      <c r="A18" s="24" t="s">
        <v>82</v>
      </c>
      <c r="B18" s="21" t="s">
        <v>73</v>
      </c>
      <c r="C18" s="21" t="s">
        <v>74</v>
      </c>
      <c r="D18" s="21" t="s">
        <v>75</v>
      </c>
      <c r="E18" s="21" t="s">
        <v>76</v>
      </c>
      <c r="F18" s="27" t="s">
        <v>119</v>
      </c>
      <c r="G18" s="27" t="s">
        <v>119</v>
      </c>
      <c r="H18" s="27" t="s">
        <v>119</v>
      </c>
    </row>
    <row r="19" spans="1:14" ht="30.75" customHeight="1" x14ac:dyDescent="0.25">
      <c r="A19" s="51" t="s">
        <v>72</v>
      </c>
      <c r="B19" s="21">
        <v>39</v>
      </c>
      <c r="C19" s="21">
        <v>33</v>
      </c>
      <c r="D19" s="21">
        <v>46</v>
      </c>
      <c r="E19" s="21">
        <v>36</v>
      </c>
      <c r="F19" s="27" t="s">
        <v>351</v>
      </c>
      <c r="G19" s="27" t="s">
        <v>120</v>
      </c>
      <c r="H19" s="27" t="s">
        <v>120</v>
      </c>
    </row>
    <row r="20" spans="1:14" ht="30.75" customHeight="1" x14ac:dyDescent="0.25">
      <c r="A20" s="51" t="s">
        <v>71</v>
      </c>
      <c r="B20" s="14">
        <v>70</v>
      </c>
      <c r="C20" s="14">
        <v>50</v>
      </c>
      <c r="D20" s="14">
        <v>50</v>
      </c>
      <c r="E20" s="14">
        <v>53</v>
      </c>
      <c r="F20" s="57" t="s">
        <v>335</v>
      </c>
      <c r="G20" s="57">
        <v>70</v>
      </c>
      <c r="H20" s="57">
        <v>75</v>
      </c>
      <c r="K20" s="5">
        <v>53</v>
      </c>
      <c r="L20" s="69">
        <v>65</v>
      </c>
      <c r="M20" s="69">
        <v>70</v>
      </c>
      <c r="N20" s="69">
        <v>75</v>
      </c>
    </row>
    <row r="21" spans="1:14" x14ac:dyDescent="0.25">
      <c r="L21" s="5">
        <f>L20/K20</f>
        <v>1.2264150943396226</v>
      </c>
      <c r="M21" s="5">
        <f t="shared" ref="M21:N21" si="0">M20/L20</f>
        <v>1.0769230769230769</v>
      </c>
      <c r="N21" s="5">
        <f t="shared" si="0"/>
        <v>1.0714285714285714</v>
      </c>
    </row>
    <row r="22" spans="1:14" x14ac:dyDescent="0.25">
      <c r="A22" s="140" t="s">
        <v>156</v>
      </c>
      <c r="B22" s="141"/>
      <c r="C22" s="141"/>
      <c r="D22" s="141"/>
      <c r="E22" s="141"/>
      <c r="F22" s="141"/>
      <c r="G22" s="141"/>
      <c r="H22" s="142"/>
    </row>
    <row r="23" spans="1:14" x14ac:dyDescent="0.25">
      <c r="A23" s="154"/>
      <c r="B23" s="155"/>
      <c r="C23" s="155"/>
      <c r="D23" s="155"/>
      <c r="E23" s="155"/>
      <c r="F23" s="155"/>
      <c r="G23" s="155"/>
      <c r="H23" s="156"/>
    </row>
    <row r="24" spans="1:14" ht="29.25" customHeight="1" x14ac:dyDescent="0.25">
      <c r="A24" s="146" t="s">
        <v>207</v>
      </c>
      <c r="B24" s="147"/>
      <c r="C24" s="147"/>
      <c r="D24" s="147"/>
      <c r="E24" s="147"/>
      <c r="F24" s="147"/>
      <c r="G24" s="147"/>
      <c r="H24" s="148"/>
    </row>
    <row r="25" spans="1:14" x14ac:dyDescent="0.25">
      <c r="A25" s="146" t="s">
        <v>208</v>
      </c>
      <c r="B25" s="147"/>
      <c r="C25" s="147"/>
      <c r="D25" s="147"/>
      <c r="E25" s="147"/>
      <c r="F25" s="147"/>
      <c r="G25" s="147"/>
      <c r="H25" s="148"/>
    </row>
    <row r="26" spans="1:14" x14ac:dyDescent="0.25">
      <c r="A26" s="146" t="s">
        <v>209</v>
      </c>
      <c r="B26" s="147"/>
      <c r="C26" s="147"/>
      <c r="D26" s="147"/>
      <c r="E26" s="147"/>
      <c r="F26" s="147"/>
      <c r="G26" s="147"/>
      <c r="H26" s="148"/>
    </row>
    <row r="27" spans="1:14" x14ac:dyDescent="0.25">
      <c r="A27" s="146" t="s">
        <v>210</v>
      </c>
      <c r="B27" s="147"/>
      <c r="C27" s="147"/>
      <c r="D27" s="147"/>
      <c r="E27" s="147"/>
      <c r="F27" s="147"/>
      <c r="G27" s="147"/>
      <c r="H27" s="148"/>
    </row>
    <row r="28" spans="1:14" x14ac:dyDescent="0.25">
      <c r="A28" s="160" t="s">
        <v>211</v>
      </c>
      <c r="B28" s="161"/>
      <c r="C28" s="161"/>
      <c r="D28" s="161"/>
      <c r="E28" s="161"/>
      <c r="F28" s="161"/>
      <c r="G28" s="161"/>
      <c r="H28" s="162"/>
    </row>
    <row r="31" spans="1:14" x14ac:dyDescent="0.25">
      <c r="A31" s="39" t="s">
        <v>90</v>
      </c>
      <c r="B31" s="85" t="s">
        <v>91</v>
      </c>
      <c r="C31" s="85"/>
      <c r="D31" s="85"/>
      <c r="E31" s="85"/>
      <c r="F31" s="85"/>
      <c r="G31" s="85"/>
      <c r="H31" s="86"/>
    </row>
    <row r="32" spans="1:14" ht="30" customHeight="1" x14ac:dyDescent="0.25">
      <c r="A32" s="157" t="s">
        <v>78</v>
      </c>
      <c r="B32" s="158"/>
      <c r="C32" s="158"/>
      <c r="D32" s="158"/>
      <c r="E32" s="158"/>
      <c r="F32" s="158"/>
      <c r="G32" s="158"/>
      <c r="H32" s="159"/>
    </row>
    <row r="33" spans="1:8" x14ac:dyDescent="0.25">
      <c r="A33" s="22" t="s">
        <v>0</v>
      </c>
      <c r="B33" s="23">
        <v>2008</v>
      </c>
      <c r="C33" s="23">
        <v>2009</v>
      </c>
      <c r="D33" s="23">
        <v>2010</v>
      </c>
      <c r="E33" s="23">
        <v>2011</v>
      </c>
      <c r="F33" s="23">
        <v>2012</v>
      </c>
      <c r="G33" s="23">
        <v>2015</v>
      </c>
      <c r="H33" s="23">
        <v>2020</v>
      </c>
    </row>
    <row r="34" spans="1:8" ht="30" x14ac:dyDescent="0.25">
      <c r="A34" s="51" t="s">
        <v>79</v>
      </c>
      <c r="B34" s="21">
        <v>98</v>
      </c>
      <c r="C34" s="21">
        <v>98</v>
      </c>
      <c r="D34" s="21">
        <v>95</v>
      </c>
      <c r="E34" s="21">
        <v>98</v>
      </c>
      <c r="F34" s="27" t="s">
        <v>352</v>
      </c>
      <c r="G34" s="27" t="s">
        <v>122</v>
      </c>
      <c r="H34" s="27" t="s">
        <v>122</v>
      </c>
    </row>
    <row r="35" spans="1:8" x14ac:dyDescent="0.25">
      <c r="A35" s="51" t="s">
        <v>80</v>
      </c>
      <c r="B35" s="21">
        <v>75</v>
      </c>
      <c r="C35" s="21">
        <v>84</v>
      </c>
      <c r="D35" s="21">
        <v>65</v>
      </c>
      <c r="E35" s="21">
        <v>48</v>
      </c>
      <c r="F35" s="27" t="s">
        <v>353</v>
      </c>
      <c r="G35" s="27" t="s">
        <v>121</v>
      </c>
      <c r="H35" s="27" t="s">
        <v>121</v>
      </c>
    </row>
    <row r="36" spans="1:8" x14ac:dyDescent="0.25">
      <c r="A36" s="51" t="s">
        <v>81</v>
      </c>
      <c r="B36" s="11">
        <v>1.6</v>
      </c>
      <c r="C36" s="11">
        <v>2</v>
      </c>
      <c r="D36" s="11">
        <v>1.4</v>
      </c>
      <c r="E36" s="11">
        <v>1.1000000000000001</v>
      </c>
      <c r="F36" s="27" t="s">
        <v>354</v>
      </c>
      <c r="G36" s="27" t="s">
        <v>123</v>
      </c>
      <c r="H36" s="27" t="s">
        <v>123</v>
      </c>
    </row>
    <row r="37" spans="1:8" x14ac:dyDescent="0.25">
      <c r="A37" s="51" t="s">
        <v>84</v>
      </c>
      <c r="B37" s="21">
        <v>101</v>
      </c>
      <c r="C37" s="21">
        <v>116</v>
      </c>
      <c r="D37" s="21">
        <v>93</v>
      </c>
      <c r="E37" s="21">
        <v>94</v>
      </c>
      <c r="F37" s="27" t="s">
        <v>355</v>
      </c>
      <c r="G37" s="27" t="s">
        <v>122</v>
      </c>
      <c r="H37" s="27" t="s">
        <v>122</v>
      </c>
    </row>
    <row r="38" spans="1:8" x14ac:dyDescent="0.25">
      <c r="A38" s="51" t="s">
        <v>83</v>
      </c>
      <c r="B38" s="21">
        <v>1</v>
      </c>
      <c r="C38" s="21">
        <v>3</v>
      </c>
      <c r="D38" s="21">
        <v>2</v>
      </c>
      <c r="E38" s="21">
        <v>2</v>
      </c>
      <c r="F38" s="27" t="s">
        <v>356</v>
      </c>
      <c r="G38" s="27" t="s">
        <v>117</v>
      </c>
      <c r="H38" s="27" t="s">
        <v>117</v>
      </c>
    </row>
    <row r="39" spans="1:8" ht="30" x14ac:dyDescent="0.25">
      <c r="A39" s="8" t="s">
        <v>85</v>
      </c>
      <c r="B39" s="21">
        <v>16</v>
      </c>
      <c r="C39" s="21">
        <v>11</v>
      </c>
      <c r="D39" s="21">
        <v>11</v>
      </c>
      <c r="E39" s="21">
        <v>15</v>
      </c>
      <c r="F39" s="27" t="s">
        <v>357</v>
      </c>
      <c r="G39" s="27" t="s">
        <v>124</v>
      </c>
      <c r="H39" s="27" t="s">
        <v>124</v>
      </c>
    </row>
    <row r="41" spans="1:8" x14ac:dyDescent="0.25">
      <c r="A41" s="140" t="s">
        <v>156</v>
      </c>
      <c r="B41" s="141"/>
      <c r="C41" s="141"/>
      <c r="D41" s="141"/>
      <c r="E41" s="141"/>
      <c r="F41" s="141"/>
      <c r="G41" s="141"/>
      <c r="H41" s="142"/>
    </row>
    <row r="42" spans="1:8" x14ac:dyDescent="0.25">
      <c r="A42" s="143"/>
      <c r="B42" s="144"/>
      <c r="C42" s="144"/>
      <c r="D42" s="144"/>
      <c r="E42" s="144"/>
      <c r="F42" s="144"/>
      <c r="G42" s="144"/>
      <c r="H42" s="145"/>
    </row>
    <row r="43" spans="1:8" ht="30" customHeight="1" x14ac:dyDescent="0.25">
      <c r="A43" s="146" t="s">
        <v>212</v>
      </c>
      <c r="B43" s="147"/>
      <c r="C43" s="147"/>
      <c r="D43" s="147"/>
      <c r="E43" s="147"/>
      <c r="F43" s="147"/>
      <c r="G43" s="147"/>
      <c r="H43" s="148"/>
    </row>
    <row r="44" spans="1:8" ht="15" customHeight="1" x14ac:dyDescent="0.25">
      <c r="A44" s="146" t="s">
        <v>213</v>
      </c>
      <c r="B44" s="147"/>
      <c r="C44" s="147"/>
      <c r="D44" s="147"/>
      <c r="E44" s="147"/>
      <c r="F44" s="147"/>
      <c r="G44" s="147"/>
      <c r="H44" s="148"/>
    </row>
    <row r="45" spans="1:8" ht="15" customHeight="1" x14ac:dyDescent="0.25">
      <c r="A45" s="146" t="s">
        <v>214</v>
      </c>
      <c r="B45" s="147"/>
      <c r="C45" s="147"/>
      <c r="D45" s="147"/>
      <c r="E45" s="147"/>
      <c r="F45" s="147"/>
      <c r="G45" s="147"/>
      <c r="H45" s="148"/>
    </row>
    <row r="46" spans="1:8" ht="15" customHeight="1" x14ac:dyDescent="0.25">
      <c r="A46" s="146" t="s">
        <v>215</v>
      </c>
      <c r="B46" s="147"/>
      <c r="C46" s="147"/>
      <c r="D46" s="147"/>
      <c r="E46" s="147"/>
      <c r="F46" s="147"/>
      <c r="G46" s="147"/>
      <c r="H46" s="148"/>
    </row>
    <row r="47" spans="1:8" ht="30" customHeight="1" x14ac:dyDescent="0.25">
      <c r="A47" s="149" t="s">
        <v>216</v>
      </c>
      <c r="B47" s="150"/>
      <c r="C47" s="150"/>
      <c r="D47" s="150"/>
      <c r="E47" s="150"/>
      <c r="F47" s="150"/>
      <c r="G47" s="150"/>
      <c r="H47" s="151"/>
    </row>
    <row r="48" spans="1:8" ht="15" customHeight="1" x14ac:dyDescent="0.25">
      <c r="A48" s="146" t="s">
        <v>217</v>
      </c>
      <c r="B48" s="147"/>
      <c r="C48" s="147"/>
      <c r="D48" s="147"/>
      <c r="E48" s="147"/>
      <c r="F48" s="147"/>
      <c r="G48" s="147"/>
      <c r="H48" s="148"/>
    </row>
    <row r="49" spans="1:8" ht="15" customHeight="1" x14ac:dyDescent="0.25">
      <c r="A49" s="146" t="s">
        <v>218</v>
      </c>
      <c r="B49" s="147"/>
      <c r="C49" s="147"/>
      <c r="D49" s="147"/>
      <c r="E49" s="147"/>
      <c r="F49" s="147"/>
      <c r="G49" s="147"/>
      <c r="H49" s="148"/>
    </row>
    <row r="50" spans="1:8" ht="15" customHeight="1" x14ac:dyDescent="0.25">
      <c r="A50" s="146" t="s">
        <v>219</v>
      </c>
      <c r="B50" s="147"/>
      <c r="C50" s="147"/>
      <c r="D50" s="147"/>
      <c r="E50" s="147"/>
      <c r="F50" s="147"/>
      <c r="G50" s="147"/>
      <c r="H50" s="148"/>
    </row>
    <row r="51" spans="1:8" ht="15" customHeight="1" x14ac:dyDescent="0.25">
      <c r="A51" s="146" t="s">
        <v>220</v>
      </c>
      <c r="B51" s="147"/>
      <c r="C51" s="147"/>
      <c r="D51" s="147"/>
      <c r="E51" s="147"/>
      <c r="F51" s="147"/>
      <c r="G51" s="147"/>
      <c r="H51" s="148"/>
    </row>
    <row r="52" spans="1:8" ht="15" customHeight="1" x14ac:dyDescent="0.25">
      <c r="A52" s="160" t="s">
        <v>221</v>
      </c>
      <c r="B52" s="161"/>
      <c r="C52" s="161"/>
      <c r="D52" s="161"/>
      <c r="E52" s="161"/>
      <c r="F52" s="161"/>
      <c r="G52" s="161"/>
      <c r="H52" s="162"/>
    </row>
    <row r="55" spans="1:8" x14ac:dyDescent="0.25">
      <c r="A55" s="39" t="s">
        <v>90</v>
      </c>
      <c r="B55" s="85" t="s">
        <v>91</v>
      </c>
      <c r="C55" s="85"/>
      <c r="D55" s="85"/>
      <c r="E55" s="85"/>
      <c r="F55" s="85"/>
      <c r="G55" s="85"/>
      <c r="H55" s="86"/>
    </row>
    <row r="56" spans="1:8" ht="32.25" customHeight="1" x14ac:dyDescent="0.25">
      <c r="A56" s="163" t="s">
        <v>92</v>
      </c>
      <c r="B56" s="164"/>
      <c r="C56" s="164"/>
      <c r="D56" s="164"/>
      <c r="E56" s="164"/>
      <c r="F56" s="164"/>
      <c r="G56" s="164"/>
      <c r="H56" s="165"/>
    </row>
    <row r="57" spans="1:8" x14ac:dyDescent="0.25">
      <c r="A57" s="22" t="s">
        <v>0</v>
      </c>
      <c r="B57" s="23">
        <v>2008</v>
      </c>
      <c r="C57" s="23">
        <v>2009</v>
      </c>
      <c r="D57" s="23">
        <v>2010</v>
      </c>
      <c r="E57" s="23">
        <v>2011</v>
      </c>
      <c r="F57" s="23">
        <v>2012</v>
      </c>
      <c r="G57" s="23">
        <v>2015</v>
      </c>
      <c r="H57" s="23">
        <v>2020</v>
      </c>
    </row>
    <row r="58" spans="1:8" ht="48.75" customHeight="1" x14ac:dyDescent="0.25">
      <c r="A58" s="24" t="s">
        <v>314</v>
      </c>
      <c r="B58" s="21"/>
      <c r="C58" s="21"/>
      <c r="D58" s="21"/>
      <c r="E58" s="21">
        <v>14</v>
      </c>
      <c r="F58" s="27"/>
      <c r="G58" s="27"/>
      <c r="H58" s="27"/>
    </row>
    <row r="59" spans="1:8" ht="60" x14ac:dyDescent="0.25">
      <c r="A59" s="24" t="s">
        <v>294</v>
      </c>
      <c r="B59" s="21"/>
      <c r="C59" s="21"/>
      <c r="D59" s="21"/>
      <c r="E59" s="21">
        <v>16</v>
      </c>
      <c r="F59" s="27"/>
      <c r="G59" s="27"/>
      <c r="H59" s="27"/>
    </row>
    <row r="60" spans="1:8" ht="45" x14ac:dyDescent="0.25">
      <c r="A60" s="24" t="s">
        <v>312</v>
      </c>
      <c r="B60" s="11"/>
      <c r="C60" s="11"/>
      <c r="D60" s="11"/>
      <c r="E60" s="11"/>
      <c r="F60" s="27"/>
      <c r="G60" s="27"/>
      <c r="H60" s="27"/>
    </row>
    <row r="61" spans="1:8" ht="48.75" customHeight="1" x14ac:dyDescent="0.25">
      <c r="A61" s="24" t="s">
        <v>315</v>
      </c>
      <c r="B61" s="21"/>
      <c r="C61" s="21"/>
      <c r="D61" s="21"/>
      <c r="E61" s="21">
        <v>4</v>
      </c>
      <c r="F61" s="27"/>
      <c r="G61" s="27"/>
      <c r="H61" s="27"/>
    </row>
    <row r="62" spans="1:8" ht="45" x14ac:dyDescent="0.25">
      <c r="A62" s="8" t="s">
        <v>295</v>
      </c>
      <c r="B62" s="21"/>
      <c r="C62" s="21"/>
      <c r="D62" s="21"/>
      <c r="E62" s="21">
        <v>4</v>
      </c>
      <c r="F62" s="27"/>
      <c r="G62" s="27"/>
      <c r="H62" s="27"/>
    </row>
    <row r="63" spans="1:8" ht="45" x14ac:dyDescent="0.25">
      <c r="A63" s="8" t="s">
        <v>297</v>
      </c>
      <c r="B63" s="21"/>
      <c r="C63" s="21"/>
      <c r="D63" s="21"/>
      <c r="E63" s="21"/>
      <c r="F63" s="27"/>
      <c r="G63" s="27"/>
      <c r="H63" s="27"/>
    </row>
    <row r="64" spans="1:8" ht="30" x14ac:dyDescent="0.25">
      <c r="A64" s="8" t="s">
        <v>313</v>
      </c>
      <c r="B64" s="21"/>
      <c r="C64" s="21"/>
      <c r="D64" s="21"/>
      <c r="E64" s="21"/>
      <c r="F64" s="27"/>
      <c r="G64" s="27"/>
      <c r="H64" s="27"/>
    </row>
    <row r="65" spans="1:8" ht="30" x14ac:dyDescent="0.25">
      <c r="A65" s="24" t="s">
        <v>296</v>
      </c>
      <c r="B65" s="21"/>
      <c r="C65" s="21"/>
      <c r="D65" s="21"/>
      <c r="E65" s="21"/>
      <c r="F65" s="27"/>
      <c r="G65" s="27"/>
      <c r="H65" s="27"/>
    </row>
    <row r="66" spans="1:8" ht="30" x14ac:dyDescent="0.25">
      <c r="A66" s="24" t="s">
        <v>93</v>
      </c>
      <c r="B66" s="21"/>
      <c r="C66" s="21"/>
      <c r="D66" s="21"/>
      <c r="E66" s="21"/>
      <c r="F66" s="27"/>
      <c r="G66" s="27"/>
      <c r="H66" s="27"/>
    </row>
    <row r="68" spans="1:8" x14ac:dyDescent="0.25">
      <c r="A68" s="140" t="s">
        <v>156</v>
      </c>
      <c r="B68" s="141"/>
      <c r="C68" s="141"/>
      <c r="D68" s="141"/>
      <c r="E68" s="141"/>
      <c r="F68" s="141"/>
      <c r="G68" s="141"/>
      <c r="H68" s="142"/>
    </row>
    <row r="69" spans="1:8" x14ac:dyDescent="0.25">
      <c r="A69" s="154"/>
      <c r="B69" s="155"/>
      <c r="C69" s="155"/>
      <c r="D69" s="155"/>
      <c r="E69" s="155"/>
      <c r="F69" s="155"/>
      <c r="G69" s="155"/>
      <c r="H69" s="156"/>
    </row>
    <row r="70" spans="1:8" ht="15" customHeight="1" x14ac:dyDescent="0.25">
      <c r="A70" s="146" t="s">
        <v>222</v>
      </c>
      <c r="B70" s="147"/>
      <c r="C70" s="147"/>
      <c r="D70" s="147"/>
      <c r="E70" s="147"/>
      <c r="F70" s="147"/>
      <c r="G70" s="147"/>
      <c r="H70" s="148"/>
    </row>
    <row r="71" spans="1:8" ht="15" customHeight="1" x14ac:dyDescent="0.25">
      <c r="A71" s="146" t="s">
        <v>223</v>
      </c>
      <c r="B71" s="147"/>
      <c r="C71" s="147"/>
      <c r="D71" s="147"/>
      <c r="E71" s="147"/>
      <c r="F71" s="147"/>
      <c r="G71" s="147"/>
      <c r="H71" s="148"/>
    </row>
    <row r="72" spans="1:8" ht="30" customHeight="1" x14ac:dyDescent="0.25">
      <c r="A72" s="146" t="s">
        <v>224</v>
      </c>
      <c r="B72" s="147"/>
      <c r="C72" s="147"/>
      <c r="D72" s="147"/>
      <c r="E72" s="147"/>
      <c r="F72" s="147"/>
      <c r="G72" s="147"/>
      <c r="H72" s="148"/>
    </row>
    <row r="73" spans="1:8" ht="15" customHeight="1" x14ac:dyDescent="0.25">
      <c r="A73" s="146" t="s">
        <v>225</v>
      </c>
      <c r="B73" s="147"/>
      <c r="C73" s="147"/>
      <c r="D73" s="147"/>
      <c r="E73" s="147"/>
      <c r="F73" s="147"/>
      <c r="G73" s="147"/>
      <c r="H73" s="148"/>
    </row>
    <row r="74" spans="1:8" ht="30" customHeight="1" x14ac:dyDescent="0.25">
      <c r="A74" s="146" t="s">
        <v>226</v>
      </c>
      <c r="B74" s="147"/>
      <c r="C74" s="147"/>
      <c r="D74" s="147"/>
      <c r="E74" s="147"/>
      <c r="F74" s="147"/>
      <c r="G74" s="147"/>
      <c r="H74" s="148"/>
    </row>
    <row r="75" spans="1:8" ht="15" customHeight="1" x14ac:dyDescent="0.25">
      <c r="A75" s="146" t="s">
        <v>227</v>
      </c>
      <c r="B75" s="147"/>
      <c r="C75" s="147"/>
      <c r="D75" s="147"/>
      <c r="E75" s="147"/>
      <c r="F75" s="147"/>
      <c r="G75" s="147"/>
      <c r="H75" s="148"/>
    </row>
    <row r="76" spans="1:8" ht="15" customHeight="1" x14ac:dyDescent="0.25">
      <c r="A76" s="146" t="s">
        <v>228</v>
      </c>
      <c r="B76" s="147"/>
      <c r="C76" s="147"/>
      <c r="D76" s="147"/>
      <c r="E76" s="147"/>
      <c r="F76" s="147"/>
      <c r="G76" s="147"/>
      <c r="H76" s="148"/>
    </row>
    <row r="77" spans="1:8" ht="30" customHeight="1" x14ac:dyDescent="0.25">
      <c r="A77" s="160" t="s">
        <v>229</v>
      </c>
      <c r="B77" s="161"/>
      <c r="C77" s="161"/>
      <c r="D77" s="161"/>
      <c r="E77" s="161"/>
      <c r="F77" s="161"/>
      <c r="G77" s="161"/>
      <c r="H77" s="162"/>
    </row>
    <row r="78" spans="1:8" x14ac:dyDescent="0.25">
      <c r="A78" s="5" t="s">
        <v>319</v>
      </c>
    </row>
  </sheetData>
  <mergeCells count="43">
    <mergeCell ref="A52:H52"/>
    <mergeCell ref="A48:H48"/>
    <mergeCell ref="B55:H55"/>
    <mergeCell ref="A56:H56"/>
    <mergeCell ref="A49:H49"/>
    <mergeCell ref="A50:H50"/>
    <mergeCell ref="A51:H51"/>
    <mergeCell ref="A76:H76"/>
    <mergeCell ref="A77:H77"/>
    <mergeCell ref="A68:H68"/>
    <mergeCell ref="A69:H69"/>
    <mergeCell ref="A70:H70"/>
    <mergeCell ref="A71:H71"/>
    <mergeCell ref="A72:H72"/>
    <mergeCell ref="A73:H73"/>
    <mergeCell ref="A74:H74"/>
    <mergeCell ref="A75:H75"/>
    <mergeCell ref="A32:H32"/>
    <mergeCell ref="A26:H26"/>
    <mergeCell ref="A27:H27"/>
    <mergeCell ref="A28:H28"/>
    <mergeCell ref="B31:H31"/>
    <mergeCell ref="A47:H47"/>
    <mergeCell ref="A43:H43"/>
    <mergeCell ref="A22:H22"/>
    <mergeCell ref="B1:H1"/>
    <mergeCell ref="A2:H2"/>
    <mergeCell ref="B11:H11"/>
    <mergeCell ref="A12:H12"/>
    <mergeCell ref="A3:H3"/>
    <mergeCell ref="A4:H4"/>
    <mergeCell ref="A5:H5"/>
    <mergeCell ref="A6:H6"/>
    <mergeCell ref="A7:H7"/>
    <mergeCell ref="A8:H8"/>
    <mergeCell ref="A24:H24"/>
    <mergeCell ref="A25:H25"/>
    <mergeCell ref="A23:H23"/>
    <mergeCell ref="A41:H41"/>
    <mergeCell ref="A42:H42"/>
    <mergeCell ref="A44:H44"/>
    <mergeCell ref="A45:H45"/>
    <mergeCell ref="A46:H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activeCell="G29" sqref="G29"/>
    </sheetView>
  </sheetViews>
  <sheetFormatPr defaultRowHeight="15" x14ac:dyDescent="0.25"/>
  <cols>
    <col min="1" max="1" width="30.140625" style="5" customWidth="1"/>
    <col min="2" max="3" width="11.5703125" style="5" bestFit="1" customWidth="1"/>
    <col min="4" max="5" width="11.7109375" style="5" bestFit="1" customWidth="1"/>
    <col min="6" max="8" width="11.7109375" style="5" customWidth="1"/>
    <col min="9" max="16384" width="9.140625" style="5"/>
  </cols>
  <sheetData>
    <row r="1" spans="1:8" x14ac:dyDescent="0.25">
      <c r="A1" s="37" t="s">
        <v>230</v>
      </c>
      <c r="B1" s="99" t="s">
        <v>95</v>
      </c>
      <c r="C1" s="99"/>
      <c r="D1" s="99"/>
      <c r="E1" s="99"/>
      <c r="F1" s="99"/>
      <c r="G1" s="99"/>
      <c r="H1" s="99"/>
    </row>
    <row r="2" spans="1:8" ht="30" customHeight="1" x14ac:dyDescent="0.25">
      <c r="A2" s="135" t="s">
        <v>231</v>
      </c>
      <c r="B2" s="135"/>
      <c r="C2" s="135"/>
      <c r="D2" s="135"/>
      <c r="E2" s="135"/>
      <c r="F2" s="135"/>
      <c r="G2" s="135"/>
      <c r="H2" s="135"/>
    </row>
    <row r="3" spans="1:8" x14ac:dyDescent="0.25">
      <c r="A3" s="136"/>
      <c r="B3" s="136"/>
      <c r="C3" s="136"/>
      <c r="D3" s="136"/>
      <c r="E3" s="136"/>
      <c r="F3" s="136"/>
      <c r="G3" s="136"/>
      <c r="H3" s="136"/>
    </row>
    <row r="4" spans="1:8" x14ac:dyDescent="0.25">
      <c r="A4" s="103" t="s">
        <v>153</v>
      </c>
      <c r="B4" s="104"/>
      <c r="C4" s="104"/>
      <c r="D4" s="104"/>
      <c r="E4" s="104"/>
      <c r="F4" s="104"/>
      <c r="G4" s="104"/>
      <c r="H4" s="105"/>
    </row>
    <row r="5" spans="1:8" x14ac:dyDescent="0.25">
      <c r="A5" s="137" t="s">
        <v>232</v>
      </c>
      <c r="B5" s="138"/>
      <c r="C5" s="138"/>
      <c r="D5" s="138"/>
      <c r="E5" s="138"/>
      <c r="F5" s="138"/>
      <c r="G5" s="138"/>
      <c r="H5" s="139"/>
    </row>
    <row r="6" spans="1:8" x14ac:dyDescent="0.25">
      <c r="A6" s="137" t="s">
        <v>233</v>
      </c>
      <c r="B6" s="138"/>
      <c r="C6" s="138"/>
      <c r="D6" s="138"/>
      <c r="E6" s="138"/>
      <c r="F6" s="138"/>
      <c r="G6" s="138"/>
      <c r="H6" s="139"/>
    </row>
    <row r="7" spans="1:8" x14ac:dyDescent="0.25">
      <c r="A7" s="131" t="s">
        <v>246</v>
      </c>
      <c r="B7" s="132"/>
      <c r="C7" s="132"/>
      <c r="D7" s="132"/>
      <c r="E7" s="132"/>
      <c r="F7" s="132"/>
      <c r="G7" s="132"/>
      <c r="H7" s="133"/>
    </row>
    <row r="8" spans="1:8" x14ac:dyDescent="0.25">
      <c r="A8" s="36"/>
      <c r="B8" s="36"/>
      <c r="C8" s="36"/>
      <c r="D8" s="36"/>
      <c r="E8" s="36"/>
      <c r="F8" s="36"/>
      <c r="G8" s="36"/>
      <c r="H8" s="36"/>
    </row>
    <row r="10" spans="1:8" x14ac:dyDescent="0.25">
      <c r="A10" s="39" t="s">
        <v>94</v>
      </c>
      <c r="B10" s="85" t="s">
        <v>95</v>
      </c>
      <c r="C10" s="85"/>
      <c r="D10" s="85"/>
      <c r="E10" s="85"/>
      <c r="F10" s="85"/>
      <c r="G10" s="85"/>
      <c r="H10" s="86"/>
    </row>
    <row r="11" spans="1:8" ht="29.25" customHeight="1" x14ac:dyDescent="0.25">
      <c r="A11" s="157" t="s">
        <v>96</v>
      </c>
      <c r="B11" s="158"/>
      <c r="C11" s="158"/>
      <c r="D11" s="158"/>
      <c r="E11" s="158"/>
      <c r="F11" s="158"/>
      <c r="G11" s="158"/>
      <c r="H11" s="159"/>
    </row>
    <row r="12" spans="1:8" x14ac:dyDescent="0.25">
      <c r="A12" s="22" t="s">
        <v>0</v>
      </c>
      <c r="B12" s="23">
        <v>2008</v>
      </c>
      <c r="C12" s="23">
        <v>2009</v>
      </c>
      <c r="D12" s="23">
        <v>2010</v>
      </c>
      <c r="E12" s="23">
        <v>2011</v>
      </c>
      <c r="F12" s="23">
        <v>2012</v>
      </c>
      <c r="G12" s="23">
        <v>2015</v>
      </c>
      <c r="H12" s="23">
        <v>2020</v>
      </c>
    </row>
    <row r="13" spans="1:8" ht="75" x14ac:dyDescent="0.25">
      <c r="A13" s="44" t="s">
        <v>112</v>
      </c>
      <c r="B13" s="21"/>
      <c r="C13" s="21"/>
      <c r="D13" s="21">
        <v>494</v>
      </c>
      <c r="E13" s="21">
        <v>722</v>
      </c>
      <c r="F13" s="21"/>
      <c r="G13" s="21"/>
      <c r="H13" s="21"/>
    </row>
    <row r="14" spans="1:8" ht="45" x14ac:dyDescent="0.25">
      <c r="A14" s="44" t="s">
        <v>99</v>
      </c>
      <c r="B14" s="21" t="s">
        <v>98</v>
      </c>
      <c r="C14" s="21" t="s">
        <v>100</v>
      </c>
      <c r="D14" s="21" t="s">
        <v>101</v>
      </c>
      <c r="E14" s="21" t="s">
        <v>102</v>
      </c>
      <c r="F14" s="27" t="s">
        <v>141</v>
      </c>
      <c r="G14" s="27" t="s">
        <v>142</v>
      </c>
      <c r="H14" s="27" t="s">
        <v>143</v>
      </c>
    </row>
    <row r="15" spans="1:8" ht="45" x14ac:dyDescent="0.25">
      <c r="A15" s="51" t="s">
        <v>97</v>
      </c>
      <c r="B15" s="26">
        <v>16</v>
      </c>
      <c r="C15" s="26">
        <v>22</v>
      </c>
      <c r="D15" s="26">
        <v>16</v>
      </c>
      <c r="E15" s="26">
        <v>19</v>
      </c>
      <c r="F15" s="28" t="s">
        <v>359</v>
      </c>
      <c r="G15" s="28">
        <v>23</v>
      </c>
      <c r="H15" s="28">
        <v>25</v>
      </c>
    </row>
    <row r="17" spans="1:8" x14ac:dyDescent="0.25">
      <c r="A17" s="169" t="s">
        <v>156</v>
      </c>
      <c r="B17" s="170"/>
      <c r="C17" s="170"/>
      <c r="D17" s="170"/>
      <c r="E17" s="170"/>
      <c r="F17" s="170"/>
      <c r="G17" s="170"/>
      <c r="H17" s="171"/>
    </row>
    <row r="18" spans="1:8" x14ac:dyDescent="0.25">
      <c r="A18" s="172"/>
      <c r="B18" s="173"/>
      <c r="C18" s="173"/>
      <c r="D18" s="173"/>
      <c r="E18" s="173"/>
      <c r="F18" s="173"/>
      <c r="G18" s="173"/>
      <c r="H18" s="174"/>
    </row>
    <row r="19" spans="1:8" x14ac:dyDescent="0.25">
      <c r="A19" s="175" t="s">
        <v>234</v>
      </c>
      <c r="B19" s="176"/>
      <c r="C19" s="176"/>
      <c r="D19" s="176"/>
      <c r="E19" s="176"/>
      <c r="F19" s="176"/>
      <c r="G19" s="176"/>
      <c r="H19" s="177"/>
    </row>
    <row r="20" spans="1:8" ht="30.75" customHeight="1" x14ac:dyDescent="0.25">
      <c r="A20" s="178" t="s">
        <v>235</v>
      </c>
      <c r="B20" s="179"/>
      <c r="C20" s="179"/>
      <c r="D20" s="179"/>
      <c r="E20" s="179"/>
      <c r="F20" s="179"/>
      <c r="G20" s="179"/>
      <c r="H20" s="180"/>
    </row>
    <row r="21" spans="1:8" x14ac:dyDescent="0.25">
      <c r="A21" s="166" t="s">
        <v>236</v>
      </c>
      <c r="B21" s="167"/>
      <c r="C21" s="167"/>
      <c r="D21" s="167"/>
      <c r="E21" s="167"/>
      <c r="F21" s="167"/>
      <c r="G21" s="167"/>
      <c r="H21" s="168"/>
    </row>
    <row r="24" spans="1:8" x14ac:dyDescent="0.25">
      <c r="A24" s="25" t="s">
        <v>94</v>
      </c>
      <c r="B24" s="181" t="s">
        <v>95</v>
      </c>
      <c r="C24" s="181"/>
      <c r="D24" s="181"/>
      <c r="E24" s="181"/>
      <c r="F24" s="181"/>
      <c r="G24" s="181"/>
      <c r="H24" s="181"/>
    </row>
    <row r="25" spans="1:8" ht="30" customHeight="1" x14ac:dyDescent="0.25">
      <c r="A25" s="157" t="s">
        <v>103</v>
      </c>
      <c r="B25" s="158"/>
      <c r="C25" s="158"/>
      <c r="D25" s="158"/>
      <c r="E25" s="158"/>
      <c r="F25" s="158"/>
      <c r="G25" s="158"/>
      <c r="H25" s="159"/>
    </row>
    <row r="26" spans="1:8" x14ac:dyDescent="0.25">
      <c r="A26" s="22" t="s">
        <v>0</v>
      </c>
      <c r="B26" s="23">
        <v>2008</v>
      </c>
      <c r="C26" s="23">
        <v>2009</v>
      </c>
      <c r="D26" s="23">
        <v>2010</v>
      </c>
      <c r="E26" s="23">
        <v>2011</v>
      </c>
      <c r="F26" s="23">
        <v>2012</v>
      </c>
      <c r="G26" s="23">
        <v>2015</v>
      </c>
      <c r="H26" s="23">
        <v>2020</v>
      </c>
    </row>
    <row r="27" spans="1:8" ht="45" x14ac:dyDescent="0.25">
      <c r="A27" s="24" t="s">
        <v>104</v>
      </c>
      <c r="B27" s="21"/>
      <c r="C27" s="21"/>
      <c r="D27" s="21">
        <v>296</v>
      </c>
      <c r="E27" s="21">
        <v>331</v>
      </c>
      <c r="F27" s="27"/>
      <c r="G27" s="27"/>
      <c r="H27" s="27"/>
    </row>
    <row r="28" spans="1:8" ht="45" x14ac:dyDescent="0.25">
      <c r="A28" s="24" t="s">
        <v>105</v>
      </c>
      <c r="B28" s="21"/>
      <c r="C28" s="21"/>
      <c r="D28" s="21">
        <v>94</v>
      </c>
      <c r="E28" s="21">
        <v>269</v>
      </c>
      <c r="F28" s="27"/>
      <c r="G28" s="27"/>
      <c r="H28" s="27"/>
    </row>
    <row r="29" spans="1:8" ht="30" x14ac:dyDescent="0.25">
      <c r="A29" s="24" t="s">
        <v>106</v>
      </c>
      <c r="B29" s="26"/>
      <c r="C29" s="26"/>
      <c r="D29" s="26">
        <v>18</v>
      </c>
      <c r="E29" s="26">
        <v>480</v>
      </c>
      <c r="F29" s="28" t="s">
        <v>360</v>
      </c>
      <c r="G29" s="28">
        <v>500</v>
      </c>
      <c r="H29" s="28">
        <v>520</v>
      </c>
    </row>
    <row r="31" spans="1:8" x14ac:dyDescent="0.25">
      <c r="A31" s="169" t="s">
        <v>156</v>
      </c>
      <c r="B31" s="170"/>
      <c r="C31" s="170"/>
      <c r="D31" s="170"/>
      <c r="E31" s="170"/>
      <c r="F31" s="170"/>
      <c r="G31" s="170"/>
      <c r="H31" s="171"/>
    </row>
    <row r="32" spans="1:8" x14ac:dyDescent="0.25">
      <c r="A32" s="172"/>
      <c r="B32" s="173"/>
      <c r="C32" s="173"/>
      <c r="D32" s="173"/>
      <c r="E32" s="173"/>
      <c r="F32" s="173"/>
      <c r="G32" s="173"/>
      <c r="H32" s="174"/>
    </row>
    <row r="33" spans="1:8" ht="30.75" customHeight="1" x14ac:dyDescent="0.25">
      <c r="A33" s="178" t="s">
        <v>237</v>
      </c>
      <c r="B33" s="179"/>
      <c r="C33" s="179"/>
      <c r="D33" s="179"/>
      <c r="E33" s="179"/>
      <c r="F33" s="179"/>
      <c r="G33" s="179"/>
      <c r="H33" s="180"/>
    </row>
    <row r="34" spans="1:8" x14ac:dyDescent="0.25">
      <c r="A34" s="175" t="s">
        <v>238</v>
      </c>
      <c r="B34" s="176"/>
      <c r="C34" s="176"/>
      <c r="D34" s="176"/>
      <c r="E34" s="176"/>
      <c r="F34" s="176"/>
      <c r="G34" s="176"/>
      <c r="H34" s="177"/>
    </row>
    <row r="35" spans="1:8" x14ac:dyDescent="0.25">
      <c r="A35" s="175" t="s">
        <v>239</v>
      </c>
      <c r="B35" s="176"/>
      <c r="C35" s="176"/>
      <c r="D35" s="176"/>
      <c r="E35" s="176"/>
      <c r="F35" s="176"/>
      <c r="G35" s="176"/>
      <c r="H35" s="177"/>
    </row>
    <row r="36" spans="1:8" x14ac:dyDescent="0.25">
      <c r="A36" s="166" t="s">
        <v>240</v>
      </c>
      <c r="B36" s="167"/>
      <c r="C36" s="167"/>
      <c r="D36" s="167"/>
      <c r="E36" s="167"/>
      <c r="F36" s="167"/>
      <c r="G36" s="167"/>
      <c r="H36" s="168"/>
    </row>
    <row r="39" spans="1:8" x14ac:dyDescent="0.25">
      <c r="A39" s="39" t="s">
        <v>94</v>
      </c>
      <c r="B39" s="85" t="s">
        <v>95</v>
      </c>
      <c r="C39" s="85"/>
      <c r="D39" s="85"/>
      <c r="E39" s="85"/>
      <c r="F39" s="85"/>
      <c r="G39" s="85"/>
      <c r="H39" s="86"/>
    </row>
    <row r="40" spans="1:8" ht="30" customHeight="1" x14ac:dyDescent="0.25">
      <c r="A40" s="157" t="s">
        <v>107</v>
      </c>
      <c r="B40" s="158"/>
      <c r="C40" s="158"/>
      <c r="D40" s="158"/>
      <c r="E40" s="158"/>
      <c r="F40" s="158"/>
      <c r="G40" s="158"/>
      <c r="H40" s="159"/>
    </row>
    <row r="41" spans="1:8" x14ac:dyDescent="0.25">
      <c r="A41" s="22" t="s">
        <v>0</v>
      </c>
      <c r="B41" s="23">
        <v>2008</v>
      </c>
      <c r="C41" s="23">
        <v>2009</v>
      </c>
      <c r="D41" s="23">
        <v>2010</v>
      </c>
      <c r="E41" s="23">
        <v>2011</v>
      </c>
      <c r="F41" s="23">
        <v>2012</v>
      </c>
      <c r="G41" s="23">
        <v>2015</v>
      </c>
      <c r="H41" s="23">
        <v>2020</v>
      </c>
    </row>
    <row r="42" spans="1:8" ht="30" x14ac:dyDescent="0.25">
      <c r="A42" s="24" t="s">
        <v>108</v>
      </c>
      <c r="B42" s="21">
        <v>67</v>
      </c>
      <c r="C42" s="21">
        <v>67</v>
      </c>
      <c r="D42" s="21">
        <v>64</v>
      </c>
      <c r="E42" s="21">
        <v>65</v>
      </c>
      <c r="F42" s="57" t="s">
        <v>344</v>
      </c>
      <c r="G42" s="57" t="s">
        <v>135</v>
      </c>
      <c r="H42" s="57" t="s">
        <v>135</v>
      </c>
    </row>
    <row r="43" spans="1:8" ht="30" x14ac:dyDescent="0.25">
      <c r="A43" s="24" t="s">
        <v>109</v>
      </c>
      <c r="B43" s="21">
        <v>16</v>
      </c>
      <c r="C43" s="21">
        <v>11</v>
      </c>
      <c r="D43" s="21">
        <v>11</v>
      </c>
      <c r="E43" s="21">
        <v>15</v>
      </c>
      <c r="F43" s="57" t="s">
        <v>336</v>
      </c>
      <c r="G43" s="57" t="s">
        <v>274</v>
      </c>
      <c r="H43" s="57" t="s">
        <v>274</v>
      </c>
    </row>
    <row r="44" spans="1:8" ht="30" x14ac:dyDescent="0.25">
      <c r="A44" s="24" t="s">
        <v>110</v>
      </c>
      <c r="B44" s="26">
        <v>9</v>
      </c>
      <c r="C44" s="26">
        <v>10</v>
      </c>
      <c r="D44" s="26">
        <v>14</v>
      </c>
      <c r="E44" s="26">
        <v>12</v>
      </c>
      <c r="F44" s="61" t="s">
        <v>337</v>
      </c>
      <c r="G44" s="61" t="s">
        <v>290</v>
      </c>
      <c r="H44" s="61" t="s">
        <v>290</v>
      </c>
    </row>
    <row r="45" spans="1:8" ht="45" x14ac:dyDescent="0.25">
      <c r="A45" s="24" t="s">
        <v>111</v>
      </c>
      <c r="B45" s="21">
        <v>22</v>
      </c>
      <c r="C45" s="21">
        <v>15</v>
      </c>
      <c r="D45" s="21">
        <v>22</v>
      </c>
      <c r="E45" s="21">
        <v>23</v>
      </c>
      <c r="F45" s="27">
        <v>23</v>
      </c>
      <c r="G45" s="27">
        <v>24</v>
      </c>
      <c r="H45" s="27">
        <v>25</v>
      </c>
    </row>
    <row r="47" spans="1:8" x14ac:dyDescent="0.25">
      <c r="A47" s="169" t="s">
        <v>156</v>
      </c>
      <c r="B47" s="170"/>
      <c r="C47" s="170"/>
      <c r="D47" s="170"/>
      <c r="E47" s="170"/>
      <c r="F47" s="170"/>
      <c r="G47" s="170"/>
      <c r="H47" s="171"/>
    </row>
    <row r="48" spans="1:8" x14ac:dyDescent="0.25">
      <c r="A48" s="172"/>
      <c r="B48" s="173"/>
      <c r="C48" s="173"/>
      <c r="D48" s="173"/>
      <c r="E48" s="173"/>
      <c r="F48" s="173"/>
      <c r="G48" s="173"/>
      <c r="H48" s="174"/>
    </row>
    <row r="49" spans="1:8" x14ac:dyDescent="0.25">
      <c r="A49" s="166" t="s">
        <v>241</v>
      </c>
      <c r="B49" s="167"/>
      <c r="C49" s="167"/>
      <c r="D49" s="167"/>
      <c r="E49" s="167"/>
      <c r="F49" s="167"/>
      <c r="G49" s="167"/>
      <c r="H49" s="168"/>
    </row>
    <row r="50" spans="1:8" x14ac:dyDescent="0.25">
      <c r="E50" s="12"/>
    </row>
    <row r="51" spans="1:8" x14ac:dyDescent="0.25">
      <c r="E51" s="12"/>
    </row>
    <row r="52" spans="1:8" x14ac:dyDescent="0.25">
      <c r="E52" s="12"/>
    </row>
    <row r="53" spans="1:8" x14ac:dyDescent="0.25">
      <c r="E53" s="12"/>
    </row>
    <row r="54" spans="1:8" x14ac:dyDescent="0.25">
      <c r="E54" s="12"/>
    </row>
    <row r="55" spans="1:8" x14ac:dyDescent="0.25">
      <c r="E55" s="12"/>
    </row>
    <row r="56" spans="1:8" x14ac:dyDescent="0.25">
      <c r="E56" s="12"/>
    </row>
    <row r="57" spans="1:8" x14ac:dyDescent="0.25">
      <c r="E57" s="12"/>
    </row>
    <row r="58" spans="1:8" x14ac:dyDescent="0.25">
      <c r="E58" s="12"/>
    </row>
    <row r="59" spans="1:8" x14ac:dyDescent="0.25">
      <c r="E59" s="12"/>
    </row>
    <row r="60" spans="1:8" x14ac:dyDescent="0.25">
      <c r="E60" s="12"/>
    </row>
    <row r="61" spans="1:8" x14ac:dyDescent="0.25">
      <c r="E61" s="12"/>
    </row>
    <row r="62" spans="1:8" x14ac:dyDescent="0.25">
      <c r="E62" s="12"/>
    </row>
    <row r="63" spans="1:8" x14ac:dyDescent="0.25">
      <c r="E63" s="12"/>
    </row>
    <row r="64" spans="1:8" x14ac:dyDescent="0.25">
      <c r="E64" s="12"/>
    </row>
    <row r="65" spans="5:5" x14ac:dyDescent="0.25">
      <c r="E65" s="12"/>
    </row>
    <row r="66" spans="5:5" x14ac:dyDescent="0.25">
      <c r="E66" s="12"/>
    </row>
    <row r="67" spans="5:5" x14ac:dyDescent="0.25">
      <c r="E67" s="12"/>
    </row>
    <row r="68" spans="5:5" x14ac:dyDescent="0.25">
      <c r="E68" s="12"/>
    </row>
    <row r="69" spans="5:5" x14ac:dyDescent="0.25">
      <c r="E69" s="12"/>
    </row>
    <row r="70" spans="5:5" x14ac:dyDescent="0.25">
      <c r="E70" s="12"/>
    </row>
    <row r="71" spans="5:5" x14ac:dyDescent="0.25">
      <c r="E71" s="12"/>
    </row>
    <row r="72" spans="5:5" x14ac:dyDescent="0.25">
      <c r="E72" s="12"/>
    </row>
    <row r="73" spans="5:5" x14ac:dyDescent="0.25">
      <c r="E73" s="12"/>
    </row>
    <row r="74" spans="5:5" x14ac:dyDescent="0.25">
      <c r="E74" s="12"/>
    </row>
  </sheetData>
  <mergeCells count="27">
    <mergeCell ref="A49:H49"/>
    <mergeCell ref="A34:H34"/>
    <mergeCell ref="A35:H35"/>
    <mergeCell ref="A36:H36"/>
    <mergeCell ref="A31:H31"/>
    <mergeCell ref="A32:H32"/>
    <mergeCell ref="A47:H47"/>
    <mergeCell ref="B39:H39"/>
    <mergeCell ref="A40:H40"/>
    <mergeCell ref="A48:H48"/>
    <mergeCell ref="A33:H33"/>
    <mergeCell ref="B1:H1"/>
    <mergeCell ref="A2:H2"/>
    <mergeCell ref="A25:H25"/>
    <mergeCell ref="A21:H21"/>
    <mergeCell ref="A17:H17"/>
    <mergeCell ref="A18:H18"/>
    <mergeCell ref="A3:H3"/>
    <mergeCell ref="A4:H4"/>
    <mergeCell ref="A5:H5"/>
    <mergeCell ref="A6:H6"/>
    <mergeCell ref="A7:H7"/>
    <mergeCell ref="A19:H19"/>
    <mergeCell ref="A20:H20"/>
    <mergeCell ref="B10:H10"/>
    <mergeCell ref="A11:H11"/>
    <mergeCell ref="B24:H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workbookViewId="0">
      <selection activeCell="G17" sqref="G17"/>
    </sheetView>
  </sheetViews>
  <sheetFormatPr defaultRowHeight="15" x14ac:dyDescent="0.25"/>
  <cols>
    <col min="1" max="1" width="30.140625" style="5" customWidth="1"/>
    <col min="2" max="3" width="11.5703125" style="5" bestFit="1" customWidth="1"/>
    <col min="4" max="5" width="11.7109375" style="5" bestFit="1" customWidth="1"/>
    <col min="6" max="8" width="11.7109375" style="5" customWidth="1"/>
    <col min="9" max="16384" width="9.140625" style="5"/>
  </cols>
  <sheetData>
    <row r="1" spans="1:8" x14ac:dyDescent="0.25">
      <c r="A1" s="37" t="s">
        <v>242</v>
      </c>
      <c r="B1" s="99" t="s">
        <v>243</v>
      </c>
      <c r="C1" s="99"/>
      <c r="D1" s="99"/>
      <c r="E1" s="99"/>
      <c r="F1" s="99"/>
      <c r="G1" s="99"/>
      <c r="H1" s="99"/>
    </row>
    <row r="2" spans="1:8" ht="44.25" customHeight="1" x14ac:dyDescent="0.25">
      <c r="A2" s="135" t="s">
        <v>245</v>
      </c>
      <c r="B2" s="135"/>
      <c r="C2" s="135"/>
      <c r="D2" s="135"/>
      <c r="E2" s="135"/>
      <c r="F2" s="135"/>
      <c r="G2" s="135"/>
      <c r="H2" s="135"/>
    </row>
    <row r="3" spans="1:8" x14ac:dyDescent="0.25">
      <c r="A3" s="136"/>
      <c r="B3" s="136"/>
      <c r="C3" s="136"/>
      <c r="D3" s="136"/>
      <c r="E3" s="136"/>
      <c r="F3" s="136"/>
      <c r="G3" s="136"/>
      <c r="H3" s="136"/>
    </row>
    <row r="4" spans="1:8" x14ac:dyDescent="0.25">
      <c r="A4" s="103" t="s">
        <v>153</v>
      </c>
      <c r="B4" s="104"/>
      <c r="C4" s="104"/>
      <c r="D4" s="104"/>
      <c r="E4" s="104"/>
      <c r="F4" s="104"/>
      <c r="G4" s="104"/>
      <c r="H4" s="105"/>
    </row>
    <row r="5" spans="1:8" x14ac:dyDescent="0.25">
      <c r="A5" s="137" t="s">
        <v>248</v>
      </c>
      <c r="B5" s="138"/>
      <c r="C5" s="138"/>
      <c r="D5" s="138"/>
      <c r="E5" s="138"/>
      <c r="F5" s="138"/>
      <c r="G5" s="138"/>
      <c r="H5" s="139"/>
    </row>
    <row r="6" spans="1:8" x14ac:dyDescent="0.25">
      <c r="A6" s="131" t="s">
        <v>247</v>
      </c>
      <c r="B6" s="132"/>
      <c r="C6" s="132"/>
      <c r="D6" s="132"/>
      <c r="E6" s="132"/>
      <c r="F6" s="132"/>
      <c r="G6" s="132"/>
      <c r="H6" s="133"/>
    </row>
    <row r="9" spans="1:8" x14ac:dyDescent="0.25">
      <c r="A9" s="39" t="s">
        <v>149</v>
      </c>
      <c r="B9" s="85" t="s">
        <v>244</v>
      </c>
      <c r="C9" s="85"/>
      <c r="D9" s="85"/>
      <c r="E9" s="85"/>
      <c r="F9" s="85"/>
      <c r="G9" s="85"/>
      <c r="H9" s="86"/>
    </row>
    <row r="10" spans="1:8" ht="30" customHeight="1" x14ac:dyDescent="0.25">
      <c r="A10" s="157" t="s">
        <v>251</v>
      </c>
      <c r="B10" s="158"/>
      <c r="C10" s="158"/>
      <c r="D10" s="158"/>
      <c r="E10" s="158"/>
      <c r="F10" s="158"/>
      <c r="G10" s="158"/>
      <c r="H10" s="159"/>
    </row>
    <row r="11" spans="1:8" x14ac:dyDescent="0.25">
      <c r="A11" s="22" t="s">
        <v>0</v>
      </c>
      <c r="B11" s="23">
        <v>2008</v>
      </c>
      <c r="C11" s="23">
        <v>2009</v>
      </c>
      <c r="D11" s="23">
        <v>2010</v>
      </c>
      <c r="E11" s="23">
        <v>2011</v>
      </c>
      <c r="F11" s="23">
        <v>2012</v>
      </c>
      <c r="G11" s="23">
        <v>2015</v>
      </c>
      <c r="H11" s="23">
        <v>2020</v>
      </c>
    </row>
    <row r="12" spans="1:8" ht="30" x14ac:dyDescent="0.25">
      <c r="A12" s="44" t="s">
        <v>260</v>
      </c>
      <c r="B12" s="40">
        <v>87745</v>
      </c>
      <c r="C12" s="40">
        <v>90077</v>
      </c>
      <c r="D12" s="40">
        <v>97422</v>
      </c>
      <c r="E12" s="40">
        <v>101379</v>
      </c>
      <c r="F12" s="67" t="s">
        <v>361</v>
      </c>
      <c r="G12" s="27"/>
      <c r="H12" s="27"/>
    </row>
    <row r="13" spans="1:8" ht="30" x14ac:dyDescent="0.25">
      <c r="A13" s="24" t="s">
        <v>261</v>
      </c>
      <c r="B13" s="40">
        <v>66200</v>
      </c>
      <c r="C13" s="40">
        <v>65706</v>
      </c>
      <c r="D13" s="40">
        <v>71141</v>
      </c>
      <c r="E13" s="40">
        <v>76695</v>
      </c>
      <c r="F13" s="67" t="s">
        <v>362</v>
      </c>
      <c r="G13" s="27"/>
      <c r="H13" s="27"/>
    </row>
    <row r="14" spans="1:8" ht="30" x14ac:dyDescent="0.25">
      <c r="A14" s="24" t="s">
        <v>262</v>
      </c>
      <c r="B14" s="40">
        <v>21545</v>
      </c>
      <c r="C14" s="40">
        <v>24371</v>
      </c>
      <c r="D14" s="40">
        <v>26281</v>
      </c>
      <c r="E14" s="40">
        <v>24684</v>
      </c>
      <c r="F14" s="67" t="s">
        <v>363</v>
      </c>
      <c r="G14" s="28"/>
      <c r="H14" s="28"/>
    </row>
    <row r="15" spans="1:8" ht="30" x14ac:dyDescent="0.25">
      <c r="A15" s="24" t="s">
        <v>263</v>
      </c>
      <c r="B15" s="40">
        <v>58170</v>
      </c>
      <c r="C15" s="40">
        <v>59464</v>
      </c>
      <c r="D15" s="40">
        <v>61935</v>
      </c>
      <c r="E15" s="40">
        <v>65446</v>
      </c>
      <c r="F15" s="67" t="s">
        <v>364</v>
      </c>
      <c r="G15" s="28"/>
      <c r="H15" s="28"/>
    </row>
    <row r="16" spans="1:8" ht="30" x14ac:dyDescent="0.25">
      <c r="A16" s="24" t="s">
        <v>264</v>
      </c>
      <c r="B16" s="40">
        <v>54874</v>
      </c>
      <c r="C16" s="40">
        <v>55745</v>
      </c>
      <c r="D16" s="40">
        <v>57998</v>
      </c>
      <c r="E16" s="40">
        <v>62031</v>
      </c>
      <c r="F16" s="67" t="s">
        <v>365</v>
      </c>
      <c r="G16" s="27"/>
      <c r="H16" s="27"/>
    </row>
    <row r="17" spans="1:8" ht="30" x14ac:dyDescent="0.25">
      <c r="A17" s="24" t="s">
        <v>265</v>
      </c>
      <c r="B17" s="40">
        <v>3296</v>
      </c>
      <c r="C17" s="40">
        <v>3719</v>
      </c>
      <c r="D17" s="40">
        <v>3937</v>
      </c>
      <c r="E17" s="40">
        <v>3415</v>
      </c>
      <c r="F17" s="68" t="s">
        <v>366</v>
      </c>
      <c r="G17" s="27"/>
      <c r="H17" s="27"/>
    </row>
    <row r="19" spans="1:8" x14ac:dyDescent="0.25">
      <c r="A19" s="169" t="s">
        <v>156</v>
      </c>
      <c r="B19" s="170"/>
      <c r="C19" s="170"/>
      <c r="D19" s="170"/>
      <c r="E19" s="170"/>
      <c r="F19" s="170"/>
      <c r="G19" s="170"/>
      <c r="H19" s="171"/>
    </row>
    <row r="20" spans="1:8" x14ac:dyDescent="0.25">
      <c r="A20" s="172"/>
      <c r="B20" s="173"/>
      <c r="C20" s="173"/>
      <c r="D20" s="173"/>
      <c r="E20" s="173"/>
      <c r="F20" s="173"/>
      <c r="G20" s="173"/>
      <c r="H20" s="174"/>
    </row>
    <row r="21" spans="1:8" x14ac:dyDescent="0.25">
      <c r="A21" s="175" t="s">
        <v>249</v>
      </c>
      <c r="B21" s="176"/>
      <c r="C21" s="176"/>
      <c r="D21" s="176"/>
      <c r="E21" s="176"/>
      <c r="F21" s="176"/>
      <c r="G21" s="176"/>
      <c r="H21" s="177"/>
    </row>
    <row r="22" spans="1:8" ht="15" customHeight="1" x14ac:dyDescent="0.25">
      <c r="A22" s="182" t="s">
        <v>250</v>
      </c>
      <c r="B22" s="183"/>
      <c r="C22" s="183"/>
      <c r="D22" s="183"/>
      <c r="E22" s="183"/>
      <c r="F22" s="183"/>
      <c r="G22" s="183"/>
      <c r="H22" s="184"/>
    </row>
    <row r="25" spans="1:8" x14ac:dyDescent="0.25">
      <c r="A25" s="39" t="s">
        <v>149</v>
      </c>
      <c r="B25" s="85" t="s">
        <v>244</v>
      </c>
      <c r="C25" s="85"/>
      <c r="D25" s="85"/>
      <c r="E25" s="85"/>
      <c r="F25" s="85"/>
      <c r="G25" s="85"/>
      <c r="H25" s="86"/>
    </row>
    <row r="26" spans="1:8" ht="30" customHeight="1" x14ac:dyDescent="0.25">
      <c r="A26" s="157" t="s">
        <v>252</v>
      </c>
      <c r="B26" s="158"/>
      <c r="C26" s="158"/>
      <c r="D26" s="158"/>
      <c r="E26" s="158"/>
      <c r="F26" s="158"/>
      <c r="G26" s="158"/>
      <c r="H26" s="159"/>
    </row>
    <row r="27" spans="1:8" x14ac:dyDescent="0.25">
      <c r="A27" s="22" t="s">
        <v>0</v>
      </c>
      <c r="B27" s="23">
        <v>2008</v>
      </c>
      <c r="C27" s="23">
        <v>2009</v>
      </c>
      <c r="D27" s="23">
        <v>2010</v>
      </c>
      <c r="E27" s="23">
        <v>2011</v>
      </c>
      <c r="F27" s="23">
        <v>2012</v>
      </c>
      <c r="G27" s="23">
        <v>2015</v>
      </c>
      <c r="H27" s="23">
        <v>2020</v>
      </c>
    </row>
    <row r="28" spans="1:8" ht="30" x14ac:dyDescent="0.25">
      <c r="A28" s="44" t="s">
        <v>253</v>
      </c>
      <c r="B28" s="52">
        <v>1809103</v>
      </c>
      <c r="C28" s="52">
        <v>1732097</v>
      </c>
      <c r="D28" s="52"/>
      <c r="E28" s="52"/>
      <c r="F28" s="63"/>
      <c r="G28" s="63"/>
      <c r="H28" s="63"/>
    </row>
    <row r="29" spans="1:8" ht="30" x14ac:dyDescent="0.25">
      <c r="A29" s="24" t="s">
        <v>254</v>
      </c>
      <c r="B29" s="52">
        <v>115000</v>
      </c>
      <c r="C29" s="52">
        <v>137000</v>
      </c>
      <c r="D29" s="52">
        <f>183634+14500</f>
        <v>198134</v>
      </c>
      <c r="E29" s="52">
        <f>250668+11438</f>
        <v>262106</v>
      </c>
      <c r="F29" s="63">
        <f>292808+12325</f>
        <v>305133</v>
      </c>
      <c r="G29" s="63"/>
      <c r="H29" s="63"/>
    </row>
    <row r="30" spans="1:8" x14ac:dyDescent="0.25">
      <c r="A30" s="34"/>
      <c r="B30" s="10"/>
      <c r="C30" s="10"/>
      <c r="D30" s="10"/>
      <c r="E30" s="10"/>
      <c r="F30" s="10"/>
      <c r="G30" s="10"/>
      <c r="H30" s="10"/>
    </row>
    <row r="31" spans="1:8" x14ac:dyDescent="0.25">
      <c r="A31" s="169" t="s">
        <v>156</v>
      </c>
      <c r="B31" s="170"/>
      <c r="C31" s="170"/>
      <c r="D31" s="170"/>
      <c r="E31" s="170"/>
      <c r="F31" s="170"/>
      <c r="G31" s="170"/>
      <c r="H31" s="171"/>
    </row>
    <row r="32" spans="1:8" x14ac:dyDescent="0.25">
      <c r="A32" s="172"/>
      <c r="B32" s="173"/>
      <c r="C32" s="173"/>
      <c r="D32" s="173"/>
      <c r="E32" s="173"/>
      <c r="F32" s="173"/>
      <c r="G32" s="173"/>
      <c r="H32" s="174"/>
    </row>
    <row r="33" spans="1:8" x14ac:dyDescent="0.25">
      <c r="A33" s="175" t="s">
        <v>258</v>
      </c>
      <c r="B33" s="176"/>
      <c r="C33" s="176"/>
      <c r="D33" s="176"/>
      <c r="E33" s="176"/>
      <c r="F33" s="176"/>
      <c r="G33" s="176"/>
      <c r="H33" s="177"/>
    </row>
    <row r="34" spans="1:8" x14ac:dyDescent="0.25">
      <c r="A34" s="182" t="s">
        <v>257</v>
      </c>
      <c r="B34" s="183"/>
      <c r="C34" s="183"/>
      <c r="D34" s="183"/>
      <c r="E34" s="183"/>
      <c r="F34" s="183"/>
      <c r="G34" s="183"/>
      <c r="H34" s="184"/>
    </row>
    <row r="35" spans="1:8" x14ac:dyDescent="0.25">
      <c r="A35" s="34"/>
      <c r="B35" s="10"/>
      <c r="C35" s="10"/>
      <c r="D35" s="10"/>
      <c r="E35" s="10"/>
      <c r="F35" s="10"/>
      <c r="G35" s="10"/>
      <c r="H35" s="10"/>
    </row>
    <row r="37" spans="1:8" x14ac:dyDescent="0.25">
      <c r="A37" s="39" t="s">
        <v>149</v>
      </c>
      <c r="B37" s="85" t="s">
        <v>244</v>
      </c>
      <c r="C37" s="85"/>
      <c r="D37" s="85"/>
      <c r="E37" s="85"/>
      <c r="F37" s="85"/>
      <c r="G37" s="85"/>
      <c r="H37" s="86"/>
    </row>
    <row r="38" spans="1:8" ht="30.75" customHeight="1" x14ac:dyDescent="0.25">
      <c r="A38" s="157" t="s">
        <v>255</v>
      </c>
      <c r="B38" s="158"/>
      <c r="C38" s="158"/>
      <c r="D38" s="158"/>
      <c r="E38" s="158"/>
      <c r="F38" s="158"/>
      <c r="G38" s="158"/>
      <c r="H38" s="159"/>
    </row>
    <row r="39" spans="1:8" x14ac:dyDescent="0.25">
      <c r="A39" s="22" t="s">
        <v>0</v>
      </c>
      <c r="B39" s="23">
        <v>2008</v>
      </c>
      <c r="C39" s="23">
        <v>2009</v>
      </c>
      <c r="D39" s="23">
        <v>2010</v>
      </c>
      <c r="E39" s="23">
        <v>2011</v>
      </c>
      <c r="F39" s="23">
        <v>2012</v>
      </c>
      <c r="G39" s="23">
        <v>2015</v>
      </c>
      <c r="H39" s="23">
        <v>2020</v>
      </c>
    </row>
    <row r="40" spans="1:8" x14ac:dyDescent="0.25">
      <c r="A40" s="51" t="s">
        <v>256</v>
      </c>
      <c r="B40" s="21"/>
      <c r="C40" s="21"/>
      <c r="D40" s="21"/>
      <c r="E40" s="21"/>
      <c r="F40" s="27"/>
      <c r="G40" s="27"/>
      <c r="H40" s="27"/>
    </row>
    <row r="42" spans="1:8" x14ac:dyDescent="0.25">
      <c r="A42" s="169" t="s">
        <v>156</v>
      </c>
      <c r="B42" s="170"/>
      <c r="C42" s="170"/>
      <c r="D42" s="170"/>
      <c r="E42" s="170"/>
      <c r="F42" s="170"/>
      <c r="G42" s="170"/>
      <c r="H42" s="171"/>
    </row>
    <row r="43" spans="1:8" x14ac:dyDescent="0.25">
      <c r="A43" s="172"/>
      <c r="B43" s="173"/>
      <c r="C43" s="173"/>
      <c r="D43" s="173"/>
      <c r="E43" s="173"/>
      <c r="F43" s="173"/>
      <c r="G43" s="173"/>
      <c r="H43" s="174"/>
    </row>
    <row r="44" spans="1:8" ht="30" customHeight="1" x14ac:dyDescent="0.25">
      <c r="A44" s="182" t="s">
        <v>259</v>
      </c>
      <c r="B44" s="183"/>
      <c r="C44" s="183"/>
      <c r="D44" s="183"/>
      <c r="E44" s="183"/>
      <c r="F44" s="183"/>
      <c r="G44" s="183"/>
      <c r="H44" s="184"/>
    </row>
    <row r="45" spans="1:8" x14ac:dyDescent="0.25">
      <c r="D45" s="12"/>
      <c r="E45" s="12"/>
    </row>
    <row r="46" spans="1:8" x14ac:dyDescent="0.25">
      <c r="E46" s="12"/>
    </row>
    <row r="47" spans="1:8" x14ac:dyDescent="0.25">
      <c r="E47" s="12"/>
    </row>
    <row r="48" spans="1:8" x14ac:dyDescent="0.25">
      <c r="E48" s="12"/>
    </row>
    <row r="49" spans="5:5" x14ac:dyDescent="0.25">
      <c r="E49" s="12"/>
    </row>
    <row r="50" spans="5:5" x14ac:dyDescent="0.25">
      <c r="E50" s="12"/>
    </row>
    <row r="51" spans="5:5" x14ac:dyDescent="0.25">
      <c r="E51" s="12"/>
    </row>
    <row r="52" spans="5:5" x14ac:dyDescent="0.25">
      <c r="E52" s="12"/>
    </row>
    <row r="53" spans="5:5" x14ac:dyDescent="0.25">
      <c r="E53" s="12"/>
    </row>
    <row r="54" spans="5:5" x14ac:dyDescent="0.25">
      <c r="E54" s="12"/>
    </row>
    <row r="55" spans="5:5" x14ac:dyDescent="0.25">
      <c r="E55" s="12"/>
    </row>
    <row r="56" spans="5:5" x14ac:dyDescent="0.25">
      <c r="E56" s="12"/>
    </row>
    <row r="57" spans="5:5" x14ac:dyDescent="0.25">
      <c r="E57" s="12"/>
    </row>
    <row r="58" spans="5:5" x14ac:dyDescent="0.25">
      <c r="E58" s="12"/>
    </row>
    <row r="59" spans="5:5" x14ac:dyDescent="0.25">
      <c r="E59" s="12"/>
    </row>
    <row r="60" spans="5:5" x14ac:dyDescent="0.25">
      <c r="E60" s="12"/>
    </row>
    <row r="61" spans="5:5" x14ac:dyDescent="0.25">
      <c r="E61" s="12"/>
    </row>
    <row r="62" spans="5:5" x14ac:dyDescent="0.25">
      <c r="E62" s="12"/>
    </row>
    <row r="63" spans="5:5" x14ac:dyDescent="0.25">
      <c r="E63" s="12"/>
    </row>
    <row r="64" spans="5:5" x14ac:dyDescent="0.25">
      <c r="E64" s="12"/>
    </row>
    <row r="65" spans="5:5" x14ac:dyDescent="0.25">
      <c r="E65" s="12"/>
    </row>
    <row r="66" spans="5:5" x14ac:dyDescent="0.25">
      <c r="E66" s="12"/>
    </row>
    <row r="67" spans="5:5" x14ac:dyDescent="0.25">
      <c r="E67" s="12"/>
    </row>
    <row r="68" spans="5:5" x14ac:dyDescent="0.25">
      <c r="E68" s="12"/>
    </row>
    <row r="69" spans="5:5" x14ac:dyDescent="0.25">
      <c r="E69" s="12"/>
    </row>
    <row r="70" spans="5:5" x14ac:dyDescent="0.25">
      <c r="E70" s="12"/>
    </row>
    <row r="71" spans="5:5" x14ac:dyDescent="0.25">
      <c r="E71" s="12"/>
    </row>
  </sheetData>
  <mergeCells count="23">
    <mergeCell ref="A33:H33"/>
    <mergeCell ref="A34:H34"/>
    <mergeCell ref="A42:H42"/>
    <mergeCell ref="A43:H43"/>
    <mergeCell ref="A44:H44"/>
    <mergeCell ref="B37:H37"/>
    <mergeCell ref="A38:H38"/>
    <mergeCell ref="A26:H26"/>
    <mergeCell ref="A22:H22"/>
    <mergeCell ref="A31:H31"/>
    <mergeCell ref="A32:H32"/>
    <mergeCell ref="B1:H1"/>
    <mergeCell ref="A2:H2"/>
    <mergeCell ref="A20:H20"/>
    <mergeCell ref="A21:H21"/>
    <mergeCell ref="B9:H9"/>
    <mergeCell ref="A10:H10"/>
    <mergeCell ref="B25:H25"/>
    <mergeCell ref="A3:H3"/>
    <mergeCell ref="A4:H4"/>
    <mergeCell ref="A5:H5"/>
    <mergeCell ref="A6:H6"/>
    <mergeCell ref="A19:H19"/>
  </mergeCells>
  <pageMargins left="0.7" right="0.7" top="0.75" bottom="0.75" header="0.3" footer="0.3"/>
  <pageSetup scale="8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 &amp; V</vt:lpstr>
      <vt:lpstr>Priority #1</vt:lpstr>
      <vt:lpstr>Priority #2</vt:lpstr>
      <vt:lpstr>Priority #3</vt:lpstr>
      <vt:lpstr>Priority #4</vt:lpstr>
      <vt:lpstr>Priority #5</vt:lpstr>
      <vt:lpstr>'Priority #2'!_GoBack</vt:lpstr>
      <vt:lpstr>'M &amp; V'!_Toc521806179</vt:lpstr>
      <vt:lpstr>'M &amp; V'!_Toc521806180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Pearce</dc:creator>
  <cp:lastModifiedBy>User</cp:lastModifiedBy>
  <cp:lastPrinted>2012-08-23T18:03:55Z</cp:lastPrinted>
  <dcterms:created xsi:type="dcterms:W3CDTF">2012-04-11T16:46:46Z</dcterms:created>
  <dcterms:modified xsi:type="dcterms:W3CDTF">2013-06-13T15:07:01Z</dcterms:modified>
</cp:coreProperties>
</file>