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nw\Documents\"/>
    </mc:Choice>
  </mc:AlternateContent>
  <bookViews>
    <workbookView xWindow="-25320" yWindow="405" windowWidth="25440" windowHeight="15390"/>
  </bookViews>
  <sheets>
    <sheet name="Travel Expenditur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3" i="2" l="1"/>
  <c r="E64" i="2"/>
  <c r="E443" i="2"/>
  <c r="E13" i="2"/>
  <c r="E259" i="2"/>
  <c r="E95" i="2"/>
  <c r="I264" i="2" l="1"/>
  <c r="K264" i="2" s="1"/>
  <c r="K39" i="2" l="1"/>
  <c r="K38" i="2"/>
  <c r="K369" i="2" l="1"/>
  <c r="K316" i="2" l="1"/>
  <c r="K252" i="2"/>
  <c r="I145" i="2" l="1"/>
  <c r="K145" i="2" s="1"/>
  <c r="I144" i="2"/>
  <c r="K144" i="2" s="1"/>
  <c r="K45" i="2"/>
  <c r="I45" i="2"/>
  <c r="K281" i="2" l="1"/>
  <c r="K271" i="2"/>
  <c r="K47" i="2"/>
  <c r="K27" i="2"/>
  <c r="L346" i="2" l="1"/>
  <c r="M440" i="2" l="1"/>
  <c r="M435" i="2"/>
  <c r="M430" i="2"/>
  <c r="M425" i="2"/>
  <c r="M420" i="2"/>
  <c r="M415" i="2"/>
  <c r="M409" i="2"/>
  <c r="M403" i="2"/>
  <c r="M395" i="2"/>
  <c r="M387" i="2"/>
  <c r="M382" i="2"/>
  <c r="M371" i="2"/>
  <c r="M443" i="2" s="1"/>
  <c r="M364" i="2"/>
  <c r="M358" i="2"/>
  <c r="M353" i="2"/>
  <c r="M346" i="2"/>
  <c r="M340" i="2"/>
  <c r="M327" i="2"/>
  <c r="M322" i="2"/>
  <c r="M317" i="2"/>
  <c r="M305" i="2"/>
  <c r="M294" i="2"/>
  <c r="M287" i="2"/>
  <c r="M282" i="2"/>
  <c r="M277" i="2"/>
  <c r="M272" i="2"/>
  <c r="M267" i="2"/>
  <c r="M259" i="2"/>
  <c r="M254" i="2"/>
  <c r="M245" i="2"/>
  <c r="M228" i="2"/>
  <c r="M211" i="2"/>
  <c r="M203" i="2"/>
  <c r="M189" i="2"/>
  <c r="M183" i="2"/>
  <c r="M171" i="2"/>
  <c r="M166" i="2"/>
  <c r="M161" i="2"/>
  <c r="M147" i="2"/>
  <c r="M138" i="2"/>
  <c r="M125" i="2"/>
  <c r="M100" i="2"/>
  <c r="M95" i="2"/>
  <c r="M81" i="2"/>
  <c r="M75" i="2"/>
  <c r="M64" i="2"/>
  <c r="M57" i="2"/>
  <c r="M48" i="2"/>
  <c r="M39" i="2"/>
  <c r="M34" i="2"/>
  <c r="M29" i="2"/>
  <c r="M22" i="2"/>
  <c r="M13" i="2"/>
  <c r="N440" i="2"/>
  <c r="N435" i="2"/>
  <c r="N430" i="2"/>
  <c r="N425" i="2"/>
  <c r="N420" i="2"/>
  <c r="N415" i="2"/>
  <c r="N409" i="2"/>
  <c r="N403" i="2"/>
  <c r="N395" i="2"/>
  <c r="N387" i="2"/>
  <c r="N382" i="2"/>
  <c r="N371" i="2"/>
  <c r="N364" i="2"/>
  <c r="N358" i="2"/>
  <c r="N353" i="2"/>
  <c r="N346" i="2"/>
  <c r="N340" i="2"/>
  <c r="N327" i="2"/>
  <c r="N322" i="2"/>
  <c r="N317" i="2"/>
  <c r="N305" i="2"/>
  <c r="N294" i="2"/>
  <c r="N287" i="2"/>
  <c r="N282" i="2"/>
  <c r="N277" i="2"/>
  <c r="N272" i="2"/>
  <c r="N267" i="2"/>
  <c r="N259" i="2"/>
  <c r="N254" i="2"/>
  <c r="N245" i="2"/>
  <c r="N228" i="2"/>
  <c r="N211" i="2"/>
  <c r="N203" i="2"/>
  <c r="N189" i="2"/>
  <c r="N183" i="2"/>
  <c r="N171" i="2"/>
  <c r="N166" i="2"/>
  <c r="N161" i="2"/>
  <c r="N147" i="2"/>
  <c r="N138" i="2"/>
  <c r="N125" i="2"/>
  <c r="N100" i="2"/>
  <c r="N95" i="2"/>
  <c r="N81" i="2"/>
  <c r="N75" i="2"/>
  <c r="N64" i="2"/>
  <c r="N57" i="2"/>
  <c r="N48" i="2"/>
  <c r="N39" i="2"/>
  <c r="N34" i="2"/>
  <c r="N29" i="2"/>
  <c r="N22" i="2"/>
  <c r="N13" i="2"/>
  <c r="O440" i="2"/>
  <c r="O435" i="2"/>
  <c r="O430" i="2"/>
  <c r="O425" i="2"/>
  <c r="O420" i="2"/>
  <c r="O415" i="2"/>
  <c r="O409" i="2"/>
  <c r="O403" i="2"/>
  <c r="O395" i="2"/>
  <c r="O387" i="2"/>
  <c r="O382" i="2"/>
  <c r="O371" i="2"/>
  <c r="O364" i="2"/>
  <c r="O358" i="2"/>
  <c r="O353" i="2"/>
  <c r="O346" i="2"/>
  <c r="O340" i="2"/>
  <c r="O327" i="2"/>
  <c r="O322" i="2"/>
  <c r="O317" i="2"/>
  <c r="O305" i="2"/>
  <c r="O294" i="2"/>
  <c r="O287" i="2"/>
  <c r="O282" i="2"/>
  <c r="O277" i="2"/>
  <c r="O272" i="2"/>
  <c r="O267" i="2"/>
  <c r="O259" i="2"/>
  <c r="O254" i="2"/>
  <c r="O245" i="2"/>
  <c r="O228" i="2"/>
  <c r="O211" i="2"/>
  <c r="O203" i="2"/>
  <c r="O189" i="2"/>
  <c r="O183" i="2"/>
  <c r="O171" i="2"/>
  <c r="O166" i="2"/>
  <c r="O161" i="2"/>
  <c r="O147" i="2"/>
  <c r="O138" i="2"/>
  <c r="O125" i="2"/>
  <c r="O100" i="2"/>
  <c r="O95" i="2"/>
  <c r="O81" i="2"/>
  <c r="O75" i="2"/>
  <c r="O64" i="2"/>
  <c r="O57" i="2"/>
  <c r="O48" i="2"/>
  <c r="O39" i="2"/>
  <c r="O34" i="2"/>
  <c r="O29" i="2"/>
  <c r="O22" i="2"/>
  <c r="O13" i="2"/>
  <c r="O443" i="2" s="1"/>
  <c r="P440" i="2"/>
  <c r="P435" i="2"/>
  <c r="P430" i="2"/>
  <c r="P425" i="2"/>
  <c r="P420" i="2"/>
  <c r="P415" i="2"/>
  <c r="P409" i="2"/>
  <c r="P403" i="2"/>
  <c r="P395" i="2"/>
  <c r="P387" i="2"/>
  <c r="P382" i="2"/>
  <c r="P371" i="2"/>
  <c r="P364" i="2"/>
  <c r="P358" i="2"/>
  <c r="P353" i="2"/>
  <c r="P346" i="2"/>
  <c r="P340" i="2"/>
  <c r="P327" i="2"/>
  <c r="P322" i="2"/>
  <c r="P317" i="2"/>
  <c r="P305" i="2"/>
  <c r="P294" i="2"/>
  <c r="P287" i="2"/>
  <c r="P282" i="2"/>
  <c r="P277" i="2"/>
  <c r="P272" i="2"/>
  <c r="P267" i="2"/>
  <c r="P259" i="2"/>
  <c r="P254" i="2"/>
  <c r="P245" i="2"/>
  <c r="P228" i="2"/>
  <c r="P211" i="2"/>
  <c r="P203" i="2"/>
  <c r="P189" i="2"/>
  <c r="P183" i="2"/>
  <c r="P171" i="2"/>
  <c r="P166" i="2"/>
  <c r="P161" i="2"/>
  <c r="P147" i="2"/>
  <c r="P138" i="2"/>
  <c r="P125" i="2"/>
  <c r="P100" i="2"/>
  <c r="P95" i="2"/>
  <c r="P81" i="2"/>
  <c r="P75" i="2"/>
  <c r="P64" i="2"/>
  <c r="P57" i="2"/>
  <c r="P48" i="2"/>
  <c r="P39" i="2"/>
  <c r="P34" i="2"/>
  <c r="P29" i="2"/>
  <c r="P22" i="2"/>
  <c r="P13" i="2"/>
  <c r="P443" i="2" l="1"/>
  <c r="N443" i="2"/>
  <c r="G346" i="2"/>
  <c r="F346" i="2"/>
  <c r="E346" i="2"/>
  <c r="H346" i="2"/>
  <c r="I344" i="2"/>
  <c r="L267" i="2" l="1"/>
  <c r="J267" i="2"/>
  <c r="H267" i="2"/>
  <c r="G267" i="2"/>
  <c r="F267" i="2"/>
  <c r="E267" i="2"/>
  <c r="I263" i="2"/>
  <c r="K263" i="2" s="1"/>
  <c r="I11" i="2" l="1"/>
  <c r="I10" i="2"/>
  <c r="J346" i="2" l="1"/>
  <c r="I345" i="2"/>
  <c r="I346" i="2" s="1"/>
  <c r="I74" i="2" l="1"/>
  <c r="I334" i="2" l="1"/>
  <c r="L39" i="2"/>
  <c r="J39" i="2"/>
  <c r="H39" i="2"/>
  <c r="G39" i="2"/>
  <c r="F39" i="2"/>
  <c r="E39" i="2"/>
  <c r="I38" i="2"/>
  <c r="I39" i="2" l="1"/>
  <c r="I20" i="2"/>
  <c r="K20" i="2" s="1"/>
  <c r="I351" i="2"/>
  <c r="K351" i="2" s="1"/>
  <c r="I28" i="2" l="1"/>
  <c r="I27" i="2"/>
  <c r="I315" i="2" l="1"/>
  <c r="K315" i="2" s="1"/>
  <c r="I314" i="2"/>
  <c r="K314" i="2" s="1"/>
  <c r="L259" i="2" l="1"/>
  <c r="J259" i="2"/>
  <c r="H259" i="2"/>
  <c r="G259" i="2"/>
  <c r="F259" i="2"/>
  <c r="I258" i="2"/>
  <c r="K258" i="2" s="1"/>
  <c r="I259" i="2" l="1"/>
  <c r="K259" i="2" s="1"/>
  <c r="I86" i="2" l="1"/>
  <c r="H425" i="2" l="1"/>
  <c r="G425" i="2"/>
  <c r="F425" i="2"/>
  <c r="E425" i="2"/>
  <c r="I42" i="2" l="1"/>
  <c r="I43" i="2"/>
  <c r="I46" i="2"/>
  <c r="I9" i="2" l="1"/>
  <c r="I179" i="2" l="1"/>
  <c r="I380" i="2" l="1"/>
  <c r="K380" i="2" s="1"/>
  <c r="I379" i="2"/>
  <c r="K379" i="2" s="1"/>
  <c r="I292" i="2" l="1"/>
  <c r="I201" i="2" l="1"/>
  <c r="K201" i="2" s="1"/>
  <c r="I200" i="2"/>
  <c r="K200" i="2" s="1"/>
  <c r="I54" i="2" l="1"/>
  <c r="L327" i="2" l="1"/>
  <c r="J327" i="2"/>
  <c r="H327" i="2"/>
  <c r="G327" i="2"/>
  <c r="F327" i="2"/>
  <c r="E327" i="2"/>
  <c r="I326" i="2"/>
  <c r="L322" i="2"/>
  <c r="J322" i="2"/>
  <c r="H322" i="2"/>
  <c r="G322" i="2"/>
  <c r="F322" i="2"/>
  <c r="E322" i="2"/>
  <c r="I321" i="2"/>
  <c r="K321" i="2" s="1"/>
  <c r="I327" i="2" l="1"/>
  <c r="I322" i="2"/>
  <c r="K322" i="2" s="1"/>
  <c r="L272" i="2" l="1"/>
  <c r="J272" i="2"/>
  <c r="K272" i="2" s="1"/>
  <c r="H272" i="2"/>
  <c r="G272" i="2"/>
  <c r="F272" i="2"/>
  <c r="E272" i="2"/>
  <c r="I271" i="2"/>
  <c r="I159" i="2"/>
  <c r="K159" i="2" s="1"/>
  <c r="L34" i="2"/>
  <c r="J34" i="2"/>
  <c r="H34" i="2"/>
  <c r="G34" i="2"/>
  <c r="F34" i="2"/>
  <c r="E34" i="2"/>
  <c r="I33" i="2"/>
  <c r="K33" i="2" s="1"/>
  <c r="I272" i="2" l="1"/>
  <c r="I34" i="2"/>
  <c r="K34" i="2" s="1"/>
  <c r="I196" i="2" l="1"/>
  <c r="I122" i="2" l="1"/>
  <c r="I93" i="2" l="1"/>
  <c r="K93" i="2" s="1"/>
  <c r="I92" i="2"/>
  <c r="K92" i="2" s="1"/>
  <c r="L294" i="2" l="1"/>
  <c r="I199" i="2" l="1"/>
  <c r="K199" i="2" s="1"/>
  <c r="J294" i="2" l="1"/>
  <c r="I293" i="2"/>
  <c r="H294" i="2"/>
  <c r="G294" i="2"/>
  <c r="F294" i="2"/>
  <c r="E294" i="2"/>
  <c r="I291" i="2"/>
  <c r="K291" i="2" s="1"/>
  <c r="I294" i="2" l="1"/>
  <c r="K294" i="2" s="1"/>
  <c r="I47" i="2" l="1"/>
  <c r="K43" i="2"/>
  <c r="I198" i="2" l="1"/>
  <c r="K198" i="2" s="1"/>
  <c r="I197" i="2" l="1"/>
  <c r="K197" i="2" s="1"/>
  <c r="I195" i="2"/>
  <c r="K195" i="2" s="1"/>
  <c r="I194" i="2"/>
  <c r="I12" i="2" l="1"/>
  <c r="I53" i="2" l="1"/>
  <c r="I225" i="2" l="1"/>
  <c r="K225" i="2" s="1"/>
  <c r="I224" i="2"/>
  <c r="K224" i="2" s="1"/>
  <c r="I223" i="2"/>
  <c r="J277" i="2" l="1"/>
  <c r="L440" i="2" l="1"/>
  <c r="L435" i="2"/>
  <c r="L430" i="2"/>
  <c r="L425" i="2"/>
  <c r="L420" i="2"/>
  <c r="L415" i="2"/>
  <c r="L409" i="2"/>
  <c r="L403" i="2"/>
  <c r="L395" i="2"/>
  <c r="L387" i="2"/>
  <c r="L382" i="2"/>
  <c r="L371" i="2"/>
  <c r="L364" i="2"/>
  <c r="L358" i="2"/>
  <c r="L353" i="2"/>
  <c r="L340" i="2"/>
  <c r="L317" i="2"/>
  <c r="L305" i="2"/>
  <c r="L287" i="2"/>
  <c r="L282" i="2"/>
  <c r="L277" i="2"/>
  <c r="L254" i="2"/>
  <c r="L245" i="2"/>
  <c r="L228" i="2"/>
  <c r="L211" i="2"/>
  <c r="L203" i="2"/>
  <c r="L189" i="2"/>
  <c r="L183" i="2"/>
  <c r="L171" i="2"/>
  <c r="L166" i="2"/>
  <c r="L161" i="2"/>
  <c r="L147" i="2"/>
  <c r="L138" i="2"/>
  <c r="L125" i="2"/>
  <c r="L100" i="2"/>
  <c r="L95" i="2"/>
  <c r="L81" i="2"/>
  <c r="L75" i="2"/>
  <c r="L64" i="2"/>
  <c r="L57" i="2"/>
  <c r="L48" i="2"/>
  <c r="L29" i="2"/>
  <c r="L22" i="2"/>
  <c r="L13" i="2"/>
  <c r="L443" i="2" l="1"/>
  <c r="I222" i="2"/>
  <c r="K222" i="2" s="1"/>
  <c r="I55" i="2" l="1"/>
  <c r="K54" i="2"/>
  <c r="I252" i="2"/>
  <c r="I123" i="2" l="1"/>
  <c r="K123" i="2" s="1"/>
  <c r="J81" i="2" l="1"/>
  <c r="H81" i="2"/>
  <c r="G81" i="2"/>
  <c r="F81" i="2"/>
  <c r="E81" i="2"/>
  <c r="I79" i="2"/>
  <c r="K79" i="2" s="1"/>
  <c r="I146" i="2" l="1"/>
  <c r="K146" i="2" s="1"/>
  <c r="I143" i="2"/>
  <c r="I142" i="2"/>
  <c r="J353" i="2" l="1"/>
  <c r="H353" i="2"/>
  <c r="G353" i="2"/>
  <c r="F353" i="2"/>
  <c r="E353" i="2"/>
  <c r="I350" i="2"/>
  <c r="K350" i="2" s="1"/>
  <c r="I226" i="2"/>
  <c r="K226" i="2" s="1"/>
  <c r="I221" i="2"/>
  <c r="K221" i="2" s="1"/>
  <c r="J440" i="2" l="1"/>
  <c r="J435" i="2"/>
  <c r="J430" i="2"/>
  <c r="J425" i="2"/>
  <c r="J420" i="2"/>
  <c r="J415" i="2"/>
  <c r="J409" i="2"/>
  <c r="J403" i="2"/>
  <c r="J395" i="2"/>
  <c r="J387" i="2"/>
  <c r="J382" i="2"/>
  <c r="J371" i="2"/>
  <c r="J364" i="2"/>
  <c r="J358" i="2"/>
  <c r="J340" i="2"/>
  <c r="J317" i="2"/>
  <c r="J305" i="2"/>
  <c r="J287" i="2"/>
  <c r="J282" i="2"/>
  <c r="K282" i="2" s="1"/>
  <c r="J254" i="2"/>
  <c r="J245" i="2"/>
  <c r="J228" i="2"/>
  <c r="J211" i="2"/>
  <c r="J203" i="2"/>
  <c r="J189" i="2"/>
  <c r="J183" i="2"/>
  <c r="J171" i="2"/>
  <c r="J166" i="2"/>
  <c r="J161" i="2"/>
  <c r="J147" i="2"/>
  <c r="J138" i="2"/>
  <c r="J125" i="2"/>
  <c r="J100" i="2"/>
  <c r="J95" i="2"/>
  <c r="J75" i="2"/>
  <c r="J64" i="2"/>
  <c r="J57" i="2"/>
  <c r="J443" i="2" s="1"/>
  <c r="J48" i="2"/>
  <c r="J29" i="2"/>
  <c r="J22" i="2"/>
  <c r="J13" i="2"/>
  <c r="H57" i="2" l="1"/>
  <c r="H440" i="2" l="1"/>
  <c r="H435" i="2"/>
  <c r="H430" i="2"/>
  <c r="H420" i="2"/>
  <c r="H415" i="2"/>
  <c r="H409" i="2"/>
  <c r="H403" i="2"/>
  <c r="I400" i="2"/>
  <c r="K400" i="2" s="1"/>
  <c r="H395" i="2"/>
  <c r="H387" i="2"/>
  <c r="H382" i="2"/>
  <c r="H371" i="2"/>
  <c r="H364" i="2"/>
  <c r="H358" i="2"/>
  <c r="H340" i="2"/>
  <c r="H317" i="2"/>
  <c r="H305" i="2"/>
  <c r="H287" i="2"/>
  <c r="H282" i="2"/>
  <c r="H277" i="2"/>
  <c r="H254" i="2"/>
  <c r="H245" i="2"/>
  <c r="H228" i="2"/>
  <c r="I439" i="2"/>
  <c r="I434" i="2"/>
  <c r="I429" i="2"/>
  <c r="I424" i="2"/>
  <c r="K424" i="2" s="1"/>
  <c r="I419" i="2"/>
  <c r="I414" i="2"/>
  <c r="K414" i="2" s="1"/>
  <c r="I413" i="2"/>
  <c r="K413" i="2" s="1"/>
  <c r="I408" i="2"/>
  <c r="I407" i="2"/>
  <c r="K407" i="2" s="1"/>
  <c r="I402" i="2"/>
  <c r="I401" i="2"/>
  <c r="I399" i="2"/>
  <c r="K399" i="2" s="1"/>
  <c r="I394" i="2"/>
  <c r="K394" i="2" s="1"/>
  <c r="I393" i="2"/>
  <c r="K393" i="2" s="1"/>
  <c r="I392" i="2"/>
  <c r="K392" i="2" s="1"/>
  <c r="I391" i="2"/>
  <c r="K391" i="2" s="1"/>
  <c r="I386" i="2"/>
  <c r="K386" i="2" s="1"/>
  <c r="I381" i="2"/>
  <c r="K381" i="2" s="1"/>
  <c r="I378" i="2"/>
  <c r="I376" i="2"/>
  <c r="K376" i="2" s="1"/>
  <c r="I375" i="2"/>
  <c r="I370" i="2"/>
  <c r="K370" i="2" s="1"/>
  <c r="I369" i="2"/>
  <c r="I368" i="2"/>
  <c r="I363" i="2"/>
  <c r="I362" i="2"/>
  <c r="K362" i="2" s="1"/>
  <c r="I357" i="2"/>
  <c r="K357" i="2" s="1"/>
  <c r="I352" i="2"/>
  <c r="K352" i="2" s="1"/>
  <c r="I339" i="2"/>
  <c r="K339" i="2" s="1"/>
  <c r="I338" i="2"/>
  <c r="K338" i="2" s="1"/>
  <c r="I337" i="2"/>
  <c r="K337" i="2" s="1"/>
  <c r="I336" i="2"/>
  <c r="K336" i="2" s="1"/>
  <c r="I335" i="2"/>
  <c r="I333" i="2"/>
  <c r="K333" i="2" s="1"/>
  <c r="I332" i="2"/>
  <c r="K332" i="2" s="1"/>
  <c r="I331" i="2"/>
  <c r="I316" i="2"/>
  <c r="I313" i="2"/>
  <c r="K313" i="2" s="1"/>
  <c r="I312" i="2"/>
  <c r="K312" i="2" s="1"/>
  <c r="I311" i="2"/>
  <c r="K311" i="2" s="1"/>
  <c r="I310" i="2"/>
  <c r="I309" i="2"/>
  <c r="K309" i="2" s="1"/>
  <c r="I304" i="2"/>
  <c r="I303" i="2"/>
  <c r="I302" i="2"/>
  <c r="I301" i="2"/>
  <c r="I300" i="2"/>
  <c r="K300" i="2" s="1"/>
  <c r="I299" i="2"/>
  <c r="I298" i="2"/>
  <c r="I286" i="2"/>
  <c r="K286" i="2" s="1"/>
  <c r="I281" i="2"/>
  <c r="I276" i="2"/>
  <c r="K276" i="2" s="1"/>
  <c r="I266" i="2"/>
  <c r="K266" i="2" s="1"/>
  <c r="I253" i="2"/>
  <c r="K253" i="2" s="1"/>
  <c r="I251" i="2"/>
  <c r="I250" i="2"/>
  <c r="K250" i="2" s="1"/>
  <c r="I249" i="2"/>
  <c r="K249" i="2" s="1"/>
  <c r="I244" i="2"/>
  <c r="K244" i="2" s="1"/>
  <c r="I243" i="2"/>
  <c r="K243" i="2" s="1"/>
  <c r="I242" i="2"/>
  <c r="K242" i="2" s="1"/>
  <c r="I241" i="2"/>
  <c r="K241" i="2" s="1"/>
  <c r="I240" i="2"/>
  <c r="K240" i="2" s="1"/>
  <c r="I239" i="2"/>
  <c r="I238" i="2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27" i="2"/>
  <c r="K227" i="2" s="1"/>
  <c r="I220" i="2"/>
  <c r="K220" i="2" s="1"/>
  <c r="I219" i="2"/>
  <c r="K219" i="2" s="1"/>
  <c r="I218" i="2"/>
  <c r="K218" i="2" s="1"/>
  <c r="I217" i="2"/>
  <c r="I216" i="2"/>
  <c r="K216" i="2" s="1"/>
  <c r="I215" i="2"/>
  <c r="K215" i="2" s="1"/>
  <c r="H211" i="2"/>
  <c r="I210" i="2"/>
  <c r="K210" i="2" s="1"/>
  <c r="I209" i="2"/>
  <c r="K209" i="2" s="1"/>
  <c r="I208" i="2"/>
  <c r="K208" i="2" s="1"/>
  <c r="I207" i="2"/>
  <c r="K207" i="2" s="1"/>
  <c r="H203" i="2"/>
  <c r="I202" i="2"/>
  <c r="K202" i="2" s="1"/>
  <c r="I193" i="2"/>
  <c r="K193" i="2" s="1"/>
  <c r="H189" i="2"/>
  <c r="I188" i="2"/>
  <c r="K188" i="2" s="1"/>
  <c r="I187" i="2"/>
  <c r="K187" i="2" s="1"/>
  <c r="H183" i="2"/>
  <c r="I182" i="2"/>
  <c r="K182" i="2" s="1"/>
  <c r="I181" i="2"/>
  <c r="K181" i="2" s="1"/>
  <c r="I180" i="2"/>
  <c r="K180" i="2" s="1"/>
  <c r="I178" i="2"/>
  <c r="K178" i="2" s="1"/>
  <c r="I177" i="2"/>
  <c r="K177" i="2" s="1"/>
  <c r="I176" i="2"/>
  <c r="K176" i="2" s="1"/>
  <c r="I175" i="2"/>
  <c r="K175" i="2" s="1"/>
  <c r="H171" i="2"/>
  <c r="I170" i="2"/>
  <c r="K170" i="2" s="1"/>
  <c r="H166" i="2"/>
  <c r="I165" i="2"/>
  <c r="K165" i="2" s="1"/>
  <c r="H161" i="2"/>
  <c r="I160" i="2"/>
  <c r="K160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H147" i="2"/>
  <c r="K143" i="2"/>
  <c r="K142" i="2"/>
  <c r="H138" i="2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I130" i="2"/>
  <c r="K130" i="2" s="1"/>
  <c r="I129" i="2"/>
  <c r="K129" i="2" s="1"/>
  <c r="H125" i="2"/>
  <c r="I124" i="2"/>
  <c r="K124" i="2" s="1"/>
  <c r="I120" i="2"/>
  <c r="K120" i="2" s="1"/>
  <c r="I119" i="2"/>
  <c r="K119" i="2" s="1"/>
  <c r="I118" i="2"/>
  <c r="K118" i="2" s="1"/>
  <c r="I117" i="2"/>
  <c r="K117" i="2" s="1"/>
  <c r="I116" i="2"/>
  <c r="K116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4" i="2"/>
  <c r="K104" i="2" s="1"/>
  <c r="I99" i="2"/>
  <c r="K99" i="2" s="1"/>
  <c r="H100" i="2"/>
  <c r="H95" i="2"/>
  <c r="I94" i="2"/>
  <c r="K94" i="2" s="1"/>
  <c r="I91" i="2"/>
  <c r="K91" i="2" s="1"/>
  <c r="I90" i="2"/>
  <c r="K90" i="2" s="1"/>
  <c r="I89" i="2"/>
  <c r="K89" i="2" s="1"/>
  <c r="I88" i="2"/>
  <c r="K88" i="2" s="1"/>
  <c r="I87" i="2"/>
  <c r="K87" i="2" s="1"/>
  <c r="K86" i="2"/>
  <c r="I85" i="2"/>
  <c r="K85" i="2" s="1"/>
  <c r="I80" i="2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H75" i="2"/>
  <c r="H64" i="2"/>
  <c r="H443" i="2" s="1"/>
  <c r="I63" i="2"/>
  <c r="I62" i="2"/>
  <c r="K62" i="2" s="1"/>
  <c r="I61" i="2"/>
  <c r="K61" i="2" s="1"/>
  <c r="I56" i="2"/>
  <c r="K56" i="2" s="1"/>
  <c r="I52" i="2"/>
  <c r="K9" i="2"/>
  <c r="I19" i="2"/>
  <c r="K19" i="2" s="1"/>
  <c r="I18" i="2"/>
  <c r="K18" i="2" s="1"/>
  <c r="I17" i="2"/>
  <c r="K17" i="2" s="1"/>
  <c r="I21" i="2"/>
  <c r="I26" i="2"/>
  <c r="K26" i="2" s="1"/>
  <c r="K42" i="2"/>
  <c r="H48" i="2"/>
  <c r="H29" i="2"/>
  <c r="G277" i="2"/>
  <c r="F277" i="2"/>
  <c r="E277" i="2"/>
  <c r="I267" i="2" l="1"/>
  <c r="K267" i="2" s="1"/>
  <c r="I81" i="2"/>
  <c r="K81" i="2" s="1"/>
  <c r="I353" i="2"/>
  <c r="I277" i="2"/>
  <c r="K277" i="2" s="1"/>
  <c r="G435" i="2"/>
  <c r="F435" i="2"/>
  <c r="E435" i="2"/>
  <c r="I435" i="2"/>
  <c r="K353" i="2" l="1"/>
  <c r="H22" i="2" l="1"/>
  <c r="H13" i="2"/>
  <c r="G420" i="2" l="1"/>
  <c r="F420" i="2"/>
  <c r="E420" i="2"/>
  <c r="I420" i="2"/>
  <c r="G440" i="2" l="1"/>
  <c r="F440" i="2"/>
  <c r="E440" i="2"/>
  <c r="I440" i="2"/>
  <c r="I425" i="2" l="1"/>
  <c r="K425" i="2" s="1"/>
  <c r="G287" i="2"/>
  <c r="F287" i="2"/>
  <c r="E287" i="2"/>
  <c r="I287" i="2"/>
  <c r="K287" i="2" s="1"/>
  <c r="G382" i="2" l="1"/>
  <c r="F382" i="2"/>
  <c r="E382" i="2"/>
  <c r="G415" i="2" l="1"/>
  <c r="F415" i="2"/>
  <c r="G430" i="2"/>
  <c r="F430" i="2"/>
  <c r="E415" i="2"/>
  <c r="G189" i="2" l="1"/>
  <c r="F189" i="2"/>
  <c r="E189" i="2"/>
  <c r="G138" i="2" l="1"/>
  <c r="F138" i="2"/>
  <c r="E138" i="2"/>
  <c r="G57" i="2"/>
  <c r="F57" i="2"/>
  <c r="E57" i="2"/>
  <c r="I415" i="2"/>
  <c r="K415" i="2" s="1"/>
  <c r="G403" i="2"/>
  <c r="F403" i="2"/>
  <c r="E403" i="2"/>
  <c r="I382" i="2"/>
  <c r="G340" i="2"/>
  <c r="F340" i="2"/>
  <c r="E340" i="2"/>
  <c r="G317" i="2"/>
  <c r="F317" i="2"/>
  <c r="E317" i="2"/>
  <c r="K382" i="2" l="1"/>
  <c r="I403" i="2"/>
  <c r="K403" i="2" s="1"/>
  <c r="I317" i="2"/>
  <c r="K317" i="2" s="1"/>
  <c r="G203" i="2"/>
  <c r="F203" i="2"/>
  <c r="E203" i="2"/>
  <c r="G75" i="2"/>
  <c r="F75" i="2"/>
  <c r="E75" i="2"/>
  <c r="I57" i="2"/>
  <c r="K57" i="2" s="1"/>
  <c r="G29" i="2"/>
  <c r="F29" i="2"/>
  <c r="E29" i="2"/>
  <c r="G13" i="2"/>
  <c r="F13" i="2"/>
  <c r="G305" i="2" l="1"/>
  <c r="F305" i="2"/>
  <c r="E305" i="2"/>
  <c r="G387" i="2"/>
  <c r="F387" i="2"/>
  <c r="E387" i="2"/>
  <c r="I387" i="2"/>
  <c r="K387" i="2" s="1"/>
  <c r="G371" i="2"/>
  <c r="F371" i="2"/>
  <c r="E371" i="2"/>
  <c r="G364" i="2"/>
  <c r="F364" i="2"/>
  <c r="E364" i="2"/>
  <c r="G282" i="2"/>
  <c r="F282" i="2"/>
  <c r="E282" i="2"/>
  <c r="I282" i="2"/>
  <c r="G254" i="2"/>
  <c r="F254" i="2"/>
  <c r="E254" i="2"/>
  <c r="G228" i="2"/>
  <c r="F228" i="2"/>
  <c r="E228" i="2"/>
  <c r="G171" i="2"/>
  <c r="F171" i="2"/>
  <c r="E171" i="2"/>
  <c r="I171" i="2"/>
  <c r="K171" i="2" s="1"/>
  <c r="E430" i="2"/>
  <c r="I430" i="2"/>
  <c r="G409" i="2"/>
  <c r="F409" i="2"/>
  <c r="E409" i="2"/>
  <c r="G395" i="2"/>
  <c r="F395" i="2"/>
  <c r="E395" i="2"/>
  <c r="G358" i="2"/>
  <c r="F358" i="2"/>
  <c r="E358" i="2"/>
  <c r="I358" i="2"/>
  <c r="G245" i="2"/>
  <c r="F245" i="2"/>
  <c r="E245" i="2"/>
  <c r="G211" i="2"/>
  <c r="F211" i="2"/>
  <c r="F443" i="2" s="1"/>
  <c r="E211" i="2"/>
  <c r="I203" i="2"/>
  <c r="K203" i="2" s="1"/>
  <c r="I189" i="2"/>
  <c r="K189" i="2" s="1"/>
  <c r="G183" i="2"/>
  <c r="F183" i="2"/>
  <c r="E183" i="2"/>
  <c r="G166" i="2"/>
  <c r="F166" i="2"/>
  <c r="E166" i="2"/>
  <c r="I166" i="2"/>
  <c r="K166" i="2" s="1"/>
  <c r="G161" i="2"/>
  <c r="F161" i="2"/>
  <c r="E161" i="2"/>
  <c r="G147" i="2"/>
  <c r="F147" i="2"/>
  <c r="E147" i="2"/>
  <c r="G125" i="2"/>
  <c r="F125" i="2"/>
  <c r="E125" i="2"/>
  <c r="G100" i="2"/>
  <c r="F100" i="2"/>
  <c r="E100" i="2"/>
  <c r="I100" i="2"/>
  <c r="K100" i="2" s="1"/>
  <c r="G95" i="2"/>
  <c r="F95" i="2"/>
  <c r="G64" i="2"/>
  <c r="F64" i="2"/>
  <c r="G48" i="2"/>
  <c r="F48" i="2"/>
  <c r="E48" i="2"/>
  <c r="I29" i="2"/>
  <c r="K29" i="2" s="1"/>
  <c r="G22" i="2"/>
  <c r="F22" i="2"/>
  <c r="E22" i="2"/>
  <c r="I13" i="2"/>
  <c r="K13" i="2" l="1"/>
  <c r="K358" i="2"/>
  <c r="I138" i="2"/>
  <c r="K138" i="2" s="1"/>
  <c r="I340" i="2"/>
  <c r="K340" i="2" s="1"/>
  <c r="I75" i="2"/>
  <c r="K75" i="2" s="1"/>
  <c r="I409" i="2"/>
  <c r="K409" i="2" s="1"/>
  <c r="I254" i="2"/>
  <c r="K254" i="2" s="1"/>
  <c r="I364" i="2"/>
  <c r="I305" i="2"/>
  <c r="K305" i="2" s="1"/>
  <c r="I228" i="2"/>
  <c r="K228" i="2" s="1"/>
  <c r="I395" i="2"/>
  <c r="K395" i="2" s="1"/>
  <c r="I371" i="2"/>
  <c r="K371" i="2" s="1"/>
  <c r="I161" i="2"/>
  <c r="K161" i="2" s="1"/>
  <c r="I147" i="2"/>
  <c r="K147" i="2" s="1"/>
  <c r="I245" i="2"/>
  <c r="K245" i="2" s="1"/>
  <c r="I22" i="2"/>
  <c r="K22" i="2" s="1"/>
  <c r="I95" i="2"/>
  <c r="K95" i="2" s="1"/>
  <c r="I125" i="2"/>
  <c r="K125" i="2" s="1"/>
  <c r="I183" i="2"/>
  <c r="K183" i="2" s="1"/>
  <c r="I211" i="2"/>
  <c r="K211" i="2" s="1"/>
  <c r="I64" i="2"/>
  <c r="K64" i="2" s="1"/>
  <c r="I48" i="2"/>
  <c r="K364" i="2" l="1"/>
  <c r="K443" i="2"/>
  <c r="K48" i="2"/>
  <c r="G443" i="2"/>
</calcChain>
</file>

<file path=xl/sharedStrings.xml><?xml version="1.0" encoding="utf-8"?>
<sst xmlns="http://schemas.openxmlformats.org/spreadsheetml/2006/main" count="2000" uniqueCount="573">
  <si>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</si>
  <si>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</si>
  <si>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</si>
  <si>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</si>
  <si>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</si>
  <si>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</si>
  <si>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</si>
  <si>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</si>
  <si>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</si>
  <si>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</si>
  <si>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</si>
  <si>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</si>
  <si>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</si>
  <si>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</si>
  <si>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</si>
  <si>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</si>
  <si>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</si>
  <si>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</si>
  <si>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</si>
  <si>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</si>
  <si>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</si>
  <si>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</si>
  <si>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</si>
  <si>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</si>
  <si>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</si>
  <si>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</si>
  <si>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</si>
  <si>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</si>
  <si>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</si>
  <si>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</si>
  <si>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</si>
  <si>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</si>
  <si>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</si>
  <si>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</si>
  <si>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</si>
  <si>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</si>
  <si>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</si>
  <si>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</si>
  <si>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</si>
  <si>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</si>
  <si>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</si>
  <si>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</si>
  <si>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</si>
  <si>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</si>
  <si>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</si>
  <si>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</si>
  <si>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</si>
  <si>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</si>
  <si>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</si>
  <si>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</si>
  <si>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</si>
  <si>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</si>
  <si>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</si>
  <si>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</si>
  <si>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</si>
  <si>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</si>
  <si>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</si>
  <si>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</si>
  <si>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</si>
  <si>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</si>
  <si>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</si>
  <si>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</si>
  <si>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</si>
  <si>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</si>
  <si>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</si>
  <si>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</si>
  <si>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</si>
  <si>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</si>
  <si>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</si>
  <si>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</si>
  <si>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</si>
  <si>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</si>
  <si>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</si>
  <si>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</si>
  <si>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</si>
  <si>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</si>
  <si>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</si>
  <si>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</si>
  <si>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</si>
  <si>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</si>
  <si>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</si>
  <si>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</si>
  <si>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</si>
  <si>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</si>
  <si>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</si>
  <si>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</si>
  <si>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</si>
  <si>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</si>
  <si>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</si>
  <si>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</si>
  <si>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</si>
  <si>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</si>
  <si>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</si>
  <si>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</si>
  <si>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</si>
  <si>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</si>
  <si>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</si>
  <si>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</si>
  <si>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</si>
  <si>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</si>
  <si>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</si>
  <si>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</si>
  <si>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</si>
  <si>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</si>
  <si>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</si>
  <si>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</si>
  <si>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</si>
  <si>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</si>
  <si>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</si>
  <si>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</si>
  <si>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</si>
  <si>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</si>
  <si>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</si>
  <si>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</si>
  <si>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</si>
  <si>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</si>
  <si>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</si>
  <si>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</si>
  <si>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</si>
  <si>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</si>
  <si>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</si>
  <si>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</si>
  <si>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</si>
  <si>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</si>
  <si>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</si>
  <si>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</si>
  <si>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</si>
  <si>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</si>
  <si>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</si>
  <si>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</si>
  <si>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</si>
  <si>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</si>
  <si>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</si>
  <si>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</si>
  <si>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</si>
  <si>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</si>
  <si>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</si>
  <si>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</si>
  <si>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</si>
  <si>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</si>
  <si>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</si>
  <si>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</si>
  <si>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</si>
  <si>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</si>
  <si>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</si>
  <si>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</si>
  <si>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</si>
  <si>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</si>
  <si>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</si>
  <si>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</si>
  <si>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</si>
  <si>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</si>
  <si>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</si>
  <si>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</si>
  <si>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</si>
  <si>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</si>
  <si>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</si>
  <si>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</si>
  <si>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</si>
  <si>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</si>
  <si>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</si>
  <si>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</si>
  <si>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</si>
  <si>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</si>
  <si>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</si>
  <si>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</si>
  <si>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</si>
  <si>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</si>
  <si>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</si>
  <si>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</si>
  <si>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</si>
  <si>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</si>
  <si>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</si>
  <si>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</si>
  <si>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</si>
  <si>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</si>
  <si>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</si>
  <si>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</si>
  <si>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</si>
  <si>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</si>
  <si>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</si>
  <si>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</si>
  <si>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</si>
  <si>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</si>
  <si>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</si>
  <si>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</si>
  <si>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</si>
  <si>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</si>
  <si>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</si>
  <si>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</si>
  <si>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</si>
  <si>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</si>
  <si>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</si>
  <si>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</si>
  <si>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</si>
  <si>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</si>
  <si>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</si>
  <si>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</si>
  <si>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</si>
  <si>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</si>
  <si>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</si>
  <si>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</si>
  <si>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</si>
  <si>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</si>
  <si>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</si>
  <si>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</si>
  <si>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</si>
  <si>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</si>
  <si>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</si>
  <si>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</si>
  <si>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</si>
  <si>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</si>
  <si>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</si>
  <si>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</si>
  <si>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</si>
  <si>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</si>
  <si>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</si>
  <si>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</si>
  <si>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</si>
  <si>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</si>
  <si>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</si>
  <si>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</si>
  <si>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</si>
  <si>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</si>
  <si>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</si>
  <si>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</si>
  <si>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</si>
  <si>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</si>
  <si>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</si>
  <si>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</si>
  <si>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</si>
  <si>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</si>
  <si>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</si>
  <si>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</si>
  <si>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</si>
  <si>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</si>
  <si>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</si>
  <si>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</si>
  <si>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</si>
  <si>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</si>
  <si>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</si>
  <si>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</si>
  <si>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</si>
  <si>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</si>
  <si>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</si>
  <si>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</si>
  <si>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</si>
  <si>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</si>
  <si>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</si>
  <si>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</si>
  <si>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</si>
  <si>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</si>
  <si>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</si>
  <si>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</si>
  <si>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</si>
  <si>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</si>
  <si>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</si>
  <si>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</si>
  <si>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</si>
  <si>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</si>
  <si>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</si>
  <si>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</si>
  <si>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</si>
  <si>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</si>
  <si>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</si>
  <si>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</si>
  <si>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</si>
  <si>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</si>
  <si>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</si>
  <si>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</si>
  <si>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</si>
  <si>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</si>
  <si>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</si>
  <si>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</si>
  <si>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</si>
  <si>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</si>
  <si>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</si>
  <si>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</si>
  <si>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</si>
  <si>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</si>
  <si>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</si>
  <si>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</si>
  <si>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</si>
  <si>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</si>
  <si>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</si>
  <si>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</si>
  <si>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</si>
  <si>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</si>
  <si>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</si>
  <si>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</si>
  <si>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</si>
  <si>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</si>
  <si>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</si>
  <si>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</si>
  <si>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</si>
  <si>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</si>
  <si>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</si>
  <si>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</si>
  <si>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</si>
  <si>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</si>
  <si>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</si>
  <si>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</si>
  <si>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</si>
  <si>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</si>
  <si>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</si>
  <si>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</si>
  <si>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</si>
  <si>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</si>
  <si>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</si>
  <si>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</si>
  <si>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</si>
  <si>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</si>
  <si>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</si>
  <si>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</si>
  <si>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</si>
  <si>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</si>
  <si>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</si>
  <si>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</si>
  <si>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</si>
  <si>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</si>
  <si>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</si>
  <si>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</si>
  <si>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</si>
  <si>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</si>
  <si>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</si>
  <si>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</si>
  <si>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</si>
  <si>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</si>
  <si>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</si>
  <si>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</si>
  <si>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</si>
  <si>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</si>
  <si>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</si>
  <si>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</si>
  <si>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</si>
  <si>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</si>
  <si>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</si>
  <si>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</si>
  <si>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</si>
  <si>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</si>
  <si>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</si>
  <si>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</si>
  <si>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</si>
  <si>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</si>
  <si>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</si>
  <si>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</si>
  <si>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</si>
  <si>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</si>
  <si>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</si>
  <si>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</si>
  <si>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</si>
  <si>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</si>
  <si>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</si>
  <si>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</si>
  <si>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</si>
  <si>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</si>
  <si>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</si>
  <si>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</si>
  <si>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</si>
  <si>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</si>
  <si>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</si>
  <si>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</si>
  <si>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</si>
  <si>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</si>
  <si>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</si>
  <si>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</si>
  <si>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</si>
  <si>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</si>
  <si>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</si>
  <si>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</si>
  <si>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</si>
  <si>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</si>
  <si>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</si>
  <si>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</si>
  <si>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</si>
  <si>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</si>
  <si>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</si>
  <si>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</si>
  <si>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</si>
  <si>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</si>
  <si>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</si>
  <si>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</si>
  <si>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</si>
  <si>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</si>
  <si>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</si>
  <si>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</si>
  <si>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</si>
  <si>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</si>
  <si>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</si>
  <si>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</si>
  <si>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</si>
  <si>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</si>
  <si>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</si>
  <si>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</si>
  <si>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</si>
  <si>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</si>
  <si>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</si>
  <si>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</si>
  <si>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</si>
  <si>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</si>
  <si>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</si>
  <si>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</si>
  <si>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</si>
  <si>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Other (Group &amp;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</si>
  <si>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</si>
  <si>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</si>
  <si>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</si>
  <si>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</si>
  <si>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</si>
  <si>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</si>
  <si>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</si>
  <si>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</si>
  <si>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</si>
  <si>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</si>
  <si>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</si>
  <si>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</si>
  <si>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</si>
  <si>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</si>
  <si>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</si>
  <si>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</si>
  <si>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</si>
  <si>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</si>
  <si>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</si>
  <si>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</si>
  <si>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</si>
  <si>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</si>
  <si>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</si>
  <si>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</si>
  <si>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</si>
  <si>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</si>
  <si>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</si>
  <si>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</si>
  <si>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</si>
  <si>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</si>
  <si>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</si>
  <si>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</si>
  <si>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</si>
  <si>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</si>
  <si>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</si>
  <si>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</si>
  <si>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</si>
  <si>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</si>
  <si>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</si>
  <si>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B1504</t>
  </si>
  <si>
    <t>National Ranching Heritage Center</t>
  </si>
  <si>
    <t>B5322</t>
  </si>
  <si>
    <t>B0004</t>
  </si>
  <si>
    <t>B1209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</si>
  <si>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</si>
  <si>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</si>
  <si>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</si>
  <si>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</si>
  <si>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</si>
  <si>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</si>
  <si>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</si>
  <si>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</si>
  <si>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</si>
  <si>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</si>
  <si>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</si>
  <si>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</si>
  <si>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</si>
  <si>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</si>
  <si>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</si>
  <si>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</si>
  <si>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</si>
  <si>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</si>
  <si>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</si>
  <si>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</si>
  <si>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</si>
  <si>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</si>
  <si>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</si>
  <si>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</si>
  <si>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</si>
  <si>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</si>
  <si>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</si>
  <si>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</si>
  <si>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</si>
  <si>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</si>
  <si>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</si>
  <si>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</si>
  <si>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B5109</t>
  </si>
  <si>
    <t>JOUR and Creative Media Industries</t>
  </si>
  <si>
    <t>B6104</t>
  </si>
  <si>
    <t>Center for Communication Research</t>
  </si>
  <si>
    <t>FY18 Total</t>
  </si>
  <si>
    <t>FY19</t>
  </si>
  <si>
    <t>A0300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</si>
  <si>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</si>
  <si>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</si>
  <si>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</si>
  <si>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</si>
  <si>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</si>
  <si>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</si>
  <si>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</si>
  <si>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</si>
  <si>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</si>
  <si>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</si>
  <si>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</si>
  <si>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</si>
  <si>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</si>
  <si>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</si>
  <si>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</si>
  <si>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</si>
  <si>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</si>
  <si>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</si>
  <si>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</si>
  <si>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FY19 Total</t>
  </si>
  <si>
    <t>FY20</t>
  </si>
  <si>
    <t>Univ Programs &amp; Student Success</t>
  </si>
  <si>
    <t>B6701</t>
  </si>
  <si>
    <t>Veterinary Medicine</t>
  </si>
  <si>
    <t xml:space="preserve">B67 - TTU School of Veterinary Medicine </t>
  </si>
  <si>
    <r>
      <t xml:space="preserve">Area  </t>
    </r>
    <r>
      <rPr>
        <b/>
        <u/>
        <sz val="10"/>
        <color rgb="FF0000FF"/>
        <rFont val="Arial"/>
        <family val="2"/>
      </rPr>
      <t>B67</t>
    </r>
    <r>
      <rPr>
        <b/>
        <sz val="10"/>
        <color theme="1"/>
        <rFont val="Arial"/>
        <family val="2"/>
      </rPr>
      <t xml:space="preserve"> - TTU School of Veterinary Medicine </t>
    </r>
  </si>
  <si>
    <t>Communication Training Center</t>
  </si>
  <si>
    <t>C1710</t>
  </si>
  <si>
    <t>Golf Course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</si>
  <si>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Advancement</t>
    </r>
  </si>
  <si>
    <t>TTU Advancement</t>
  </si>
  <si>
    <t>Student Conduct</t>
  </si>
  <si>
    <t>A0203</t>
  </si>
  <si>
    <t>KCOS Television Station</t>
  </si>
  <si>
    <t>E0002</t>
  </si>
  <si>
    <t>A0105</t>
  </si>
  <si>
    <t>Enrollment Management Marketing</t>
  </si>
  <si>
    <t>Cash and Credit Management</t>
  </si>
  <si>
    <r>
      <t xml:space="preserve">Area  </t>
    </r>
    <r>
      <rPr>
        <b/>
        <u/>
        <sz val="10"/>
        <color rgb="FF0000FF"/>
        <rFont val="Arial"/>
        <family val="2"/>
      </rPr>
      <t>A04</t>
    </r>
    <r>
      <rPr>
        <b/>
        <sz val="10"/>
        <color theme="1"/>
        <rFont val="Arial"/>
        <family val="2"/>
      </rPr>
      <t xml:space="preserve"> - Marketing and Communications</t>
    </r>
  </si>
  <si>
    <t>A0400</t>
  </si>
  <si>
    <t>Marketing and Communications</t>
  </si>
  <si>
    <t xml:space="preserve">A04 - Marketing and Communications </t>
  </si>
  <si>
    <t>C2005</t>
  </si>
  <si>
    <t>Research and Innovation</t>
  </si>
  <si>
    <t>Inst Genomics Crop Abiot Stress Tol</t>
  </si>
  <si>
    <t>Innovation Hub</t>
  </si>
  <si>
    <t xml:space="preserve">Enrollment Management </t>
  </si>
  <si>
    <t>C4000</t>
  </si>
  <si>
    <t>Emergency Services</t>
  </si>
  <si>
    <r>
      <t xml:space="preserve">Area  </t>
    </r>
    <r>
      <rPr>
        <b/>
        <u/>
        <sz val="10"/>
        <color rgb="FF0000FF"/>
        <rFont val="Arial"/>
        <family val="2"/>
      </rPr>
      <t>C40</t>
    </r>
    <r>
      <rPr>
        <b/>
        <sz val="10"/>
        <color theme="1"/>
        <rFont val="Arial"/>
        <family val="2"/>
      </rPr>
      <t xml:space="preserve"> - Emergency Services</t>
    </r>
  </si>
  <si>
    <t>C40 - Emergency Services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</si>
  <si>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TTU Governmental Relations</t>
    </r>
  </si>
  <si>
    <t>TTU Governmental Relations</t>
  </si>
  <si>
    <t>Area J00 - TTU Governmental Relations</t>
  </si>
  <si>
    <t>A0006</t>
  </si>
  <si>
    <t>Institutional Priorities</t>
  </si>
  <si>
    <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Enrollment Management </t>
    </r>
  </si>
  <si>
    <t xml:space="preserve">A01 - Enrollment Management </t>
  </si>
  <si>
    <t xml:space="preserve">A03 - TTU Advancement </t>
  </si>
  <si>
    <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Research and Innovation</t>
    </r>
  </si>
  <si>
    <t>E00 - Research and Innovation</t>
  </si>
  <si>
    <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Innovation and Entrepreneurship</t>
    </r>
  </si>
  <si>
    <t xml:space="preserve">E02 - Innovation and Entrepreneurship 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</si>
  <si>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Data Mgmt for Financial Resources  </t>
    </r>
  </si>
  <si>
    <t>Data Mgmt for Financial Resources</t>
  </si>
  <si>
    <t xml:space="preserve">C11 - Data Mgmt for Financial Resources  </t>
  </si>
  <si>
    <t>C0002</t>
  </si>
  <si>
    <t>A&amp;F Central Funds Management</t>
  </si>
  <si>
    <t>C0004</t>
  </si>
  <si>
    <t>TTU Emergency Support</t>
  </si>
  <si>
    <t>C4001</t>
  </si>
  <si>
    <t>FY20 Total</t>
  </si>
  <si>
    <t xml:space="preserve">FY21 Total </t>
  </si>
  <si>
    <t>Over FY20</t>
  </si>
  <si>
    <t>FY21</t>
  </si>
  <si>
    <t>B0006</t>
  </si>
  <si>
    <t>Official Publications</t>
  </si>
  <si>
    <t>B5504</t>
  </si>
  <si>
    <t>Education SPED</t>
  </si>
  <si>
    <t>Veterinary Sciences</t>
  </si>
  <si>
    <r>
      <t>Includes Employee, Student, Executive/PCard/Ghost Cards, Group &amp; Participant Travel (</t>
    </r>
    <r>
      <rPr>
        <sz val="10"/>
        <color rgb="FFC00000"/>
        <rFont val="Tahoma"/>
        <family val="2"/>
      </rPr>
      <t>No Registration Fees</t>
    </r>
    <r>
      <rPr>
        <sz val="10"/>
        <color theme="1"/>
        <rFont val="Tahoma"/>
        <family val="2"/>
      </rPr>
      <t>)</t>
    </r>
  </si>
  <si>
    <t>Participants)</t>
  </si>
  <si>
    <t>C0003</t>
  </si>
  <si>
    <t>TTU Costa Rica</t>
  </si>
  <si>
    <t xml:space="preserve">   For Period Beginning September 1 and Ending February 28, 2021</t>
  </si>
  <si>
    <t>B6504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</si>
</sst>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C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BFD2E2"/>
        <bgColor indexed="64"/>
      </patternFill>
    </fill>
  </fills>
  <borders count="35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CCCCC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608BB4"/>
      </bottom>
      <diagonal/>
    </border>
    <border>
      <left/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608BB4"/>
      </top>
      <bottom/>
      <diagonal/>
    </border>
    <border>
      <left/>
      <right style="medium">
        <color rgb="FFCCCCCC"/>
      </right>
      <top style="medium">
        <color rgb="FF608BB4"/>
      </top>
      <bottom/>
      <diagonal/>
    </border>
    <border>
      <left style="medium">
        <color rgb="FFCCCCCC"/>
      </left>
      <right/>
      <top style="thin">
        <color theme="0" tint="-0.249977111117893"/>
      </top>
      <bottom style="medium">
        <color rgb="FFCCCCCC"/>
      </bottom>
      <diagonal/>
    </border>
    <border>
      <left/>
      <right/>
      <top style="thin">
        <color theme="0" tint="-0.249977111117893"/>
      </top>
      <bottom style="medium">
        <color rgb="FFCCCCCC"/>
      </bottom>
      <diagonal/>
    </border>
    <border>
      <left/>
      <right style="medium">
        <color rgb="FFCCCCCC"/>
      </right>
      <top style="thin">
        <color theme="0" tint="-0.249977111117893"/>
      </top>
      <bottom style="medium">
        <color rgb="FFCCCCCC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 applyFill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9" fontId="4" fillId="6" borderId="29" xfId="4" applyFont="1" applyFill="1" applyBorder="1" applyAlignment="1">
      <alignment horizontal="right"/>
    </xf>
    <xf numFmtId="9" fontId="4" fillId="0" borderId="0" xfId="4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43" fontId="2" fillId="0" borderId="8" xfId="3" applyFont="1" applyFill="1" applyBorder="1" applyAlignment="1">
      <alignment horizontal="right"/>
    </xf>
    <xf numFmtId="0" fontId="0" fillId="0" borderId="0" xfId="0" applyFill="1"/>
    <xf numFmtId="43" fontId="2" fillId="7" borderId="4" xfId="3" applyFont="1" applyFill="1" applyBorder="1" applyAlignment="1">
      <alignment horizontal="center" vertical="center"/>
    </xf>
    <xf numFmtId="43" fontId="2" fillId="7" borderId="1" xfId="3" applyFont="1" applyFill="1" applyBorder="1" applyAlignment="1">
      <alignment horizontal="center" vertical="center"/>
    </xf>
    <xf numFmtId="43" fontId="4" fillId="6" borderId="16" xfId="3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3" fontId="0" fillId="0" borderId="0" xfId="0" applyNumberFormat="1" applyFont="1" applyFill="1" applyBorder="1"/>
    <xf numFmtId="43" fontId="0" fillId="0" borderId="0" xfId="3" applyFont="1" applyFill="1" applyBorder="1" applyAlignment="1">
      <alignment horizontal="center"/>
    </xf>
    <xf numFmtId="43" fontId="0" fillId="0" borderId="0" xfId="3" applyFont="1" applyFill="1"/>
    <xf numFmtId="9" fontId="0" fillId="0" borderId="0" xfId="4" applyFont="1" applyFill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4" fillId="0" borderId="2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9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" fillId="4" borderId="6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2" fillId="0" borderId="32" xfId="1" applyFont="1" applyBorder="1" applyAlignment="1">
      <alignment horizontal="left"/>
    </xf>
    <xf numFmtId="0" fontId="2" fillId="0" borderId="33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left"/>
    </xf>
    <xf numFmtId="0" fontId="2" fillId="0" borderId="30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1" xfId="1" applyFont="1" applyBorder="1" applyAlignment="1">
      <alignment horizontal="left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DFDFDF"/>
      <color rgb="FFBFD2E2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1"/>
  <sheetViews>
    <sheetView tabSelected="1" workbookViewId="0">
      <selection activeCell="E446" sqref="E446:J446"/>
    </sheetView>
  </sheetViews>
  <sheetFormatPr defaultColWidth="9.140625" defaultRowHeight="15" x14ac:dyDescent="0.25"/>
  <cols>
    <col min="1" max="1" width="13" style="1" customWidth="1"/>
    <col min="2" max="2" width="13.140625" style="51" customWidth="1"/>
    <col min="3" max="3" width="12.140625" style="1" customWidth="1"/>
    <col min="4" max="4" width="15.42578125" style="1" customWidth="1"/>
    <col min="5" max="5" width="16" style="12" customWidth="1"/>
    <col min="6" max="6" width="15.85546875" style="12" customWidth="1"/>
    <col min="7" max="7" width="13.7109375" style="12" customWidth="1"/>
    <col min="8" max="8" width="15.85546875" style="12" customWidth="1"/>
    <col min="9" max="9" width="17.28515625" style="12" customWidth="1"/>
    <col min="10" max="13" width="14.85546875" style="12" customWidth="1"/>
    <col min="14" max="14" width="14.5703125" style="12" customWidth="1"/>
    <col min="15" max="15" width="14.28515625" style="1" customWidth="1"/>
    <col min="16" max="16" width="18.28515625" style="1" customWidth="1"/>
    <col min="17" max="17" width="10.5703125" style="1" bestFit="1" customWidth="1"/>
    <col min="18" max="19" width="9.140625" style="1"/>
    <col min="20" max="20" width="11.5703125" style="12" bestFit="1" customWidth="1"/>
    <col min="21" max="16384" width="9.140625" style="1"/>
  </cols>
  <sheetData>
    <row r="1" spans="1:16" ht="1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x14ac:dyDescent="0.25">
      <c r="A2" s="109" t="s">
        <v>405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x14ac:dyDescent="0.25">
      <c r="A3" s="110" t="s">
        <v>567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x14ac:dyDescent="0.25">
      <c r="A4" s="109" t="s">
        <v>571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6" spans="1:16" ht="15.75" thickBot="1" x14ac:dyDescent="0.3">
      <c r="A6" s="100" t="s">
        <v>1</v>
      </c>
      <c r="B6" s="100"/>
      <c r="C6" s="100"/>
      <c r="D6" s="100"/>
      <c r="E6" s="11"/>
      <c r="F6" s="11"/>
      <c r="G6" s="11"/>
      <c r="H6" s="11"/>
      <c r="I6" s="18"/>
      <c r="J6" s="18"/>
      <c r="K6" s="11"/>
      <c r="L6" s="11"/>
      <c r="M6" s="18"/>
      <c r="N6" s="54"/>
      <c r="O6" s="6"/>
      <c r="P6" s="6"/>
    </row>
    <row r="7" spans="1:16" x14ac:dyDescent="0.25">
      <c r="A7" s="37"/>
      <c r="B7" s="45" t="s">
        <v>52</v>
      </c>
      <c r="C7" s="32"/>
      <c r="D7" s="32"/>
      <c r="E7" s="13" t="s">
        <v>2</v>
      </c>
      <c r="F7" s="14" t="s">
        <v>3</v>
      </c>
      <c r="G7" s="15" t="s">
        <v>4</v>
      </c>
      <c r="H7" s="42" t="s">
        <v>403</v>
      </c>
      <c r="I7" s="53" t="s">
        <v>559</v>
      </c>
      <c r="J7" s="13" t="s">
        <v>558</v>
      </c>
      <c r="K7" s="60" t="s">
        <v>435</v>
      </c>
      <c r="L7" s="13" t="s">
        <v>558</v>
      </c>
      <c r="M7" s="87" t="s">
        <v>506</v>
      </c>
      <c r="N7" s="13" t="s">
        <v>484</v>
      </c>
      <c r="O7" s="13" t="s">
        <v>450</v>
      </c>
      <c r="P7" s="13" t="s">
        <v>429</v>
      </c>
    </row>
    <row r="8" spans="1:16" ht="15.75" thickBot="1" x14ac:dyDescent="0.3">
      <c r="A8" s="38" t="s">
        <v>52</v>
      </c>
      <c r="B8" s="38" t="s">
        <v>53</v>
      </c>
      <c r="C8" s="33"/>
      <c r="D8" s="33"/>
      <c r="E8" s="16" t="s">
        <v>5</v>
      </c>
      <c r="F8" s="16" t="s">
        <v>5</v>
      </c>
      <c r="G8" s="16" t="s">
        <v>5</v>
      </c>
      <c r="H8" s="43" t="s">
        <v>568</v>
      </c>
      <c r="I8" s="16" t="s">
        <v>430</v>
      </c>
      <c r="J8" s="16" t="s">
        <v>430</v>
      </c>
      <c r="K8" s="61" t="s">
        <v>560</v>
      </c>
      <c r="L8" s="86" t="s">
        <v>431</v>
      </c>
      <c r="M8" s="86" t="s">
        <v>431</v>
      </c>
      <c r="N8" s="16" t="s">
        <v>431</v>
      </c>
      <c r="O8" s="16" t="s">
        <v>431</v>
      </c>
      <c r="P8" s="16" t="s">
        <v>431</v>
      </c>
    </row>
    <row r="9" spans="1:16" ht="15.75" thickBot="1" x14ac:dyDescent="0.3">
      <c r="A9" s="34" t="s">
        <v>54</v>
      </c>
      <c r="B9" s="95" t="s">
        <v>55</v>
      </c>
      <c r="C9" s="96"/>
      <c r="D9" s="97"/>
      <c r="E9" s="3">
        <v>529.46</v>
      </c>
      <c r="F9" s="5">
        <v>52.73</v>
      </c>
      <c r="G9" s="41"/>
      <c r="H9" s="41"/>
      <c r="I9" s="3">
        <f>SUM(E9:H9)</f>
        <v>582.19000000000005</v>
      </c>
      <c r="J9" s="41">
        <v>72544.14</v>
      </c>
      <c r="K9" s="59">
        <f>SUM(I9/J9)-1</f>
        <v>-0.9919746791401759</v>
      </c>
      <c r="L9" s="41">
        <v>102726.51</v>
      </c>
      <c r="M9" s="41">
        <v>121189</v>
      </c>
      <c r="N9" s="41">
        <v>143975.99</v>
      </c>
      <c r="O9" s="41">
        <v>205635.4</v>
      </c>
      <c r="P9" s="41">
        <v>176814.66</v>
      </c>
    </row>
    <row r="10" spans="1:16" ht="15.75" thickBot="1" x14ac:dyDescent="0.3">
      <c r="A10" s="34" t="s">
        <v>313</v>
      </c>
      <c r="B10" s="34" t="s">
        <v>329</v>
      </c>
      <c r="C10" s="35"/>
      <c r="D10" s="35"/>
      <c r="E10" s="3"/>
      <c r="F10" s="5"/>
      <c r="G10" s="2"/>
      <c r="H10" s="2"/>
      <c r="I10" s="3">
        <f t="shared" ref="I10:I11" si="0">SUM(E10:H10)</f>
        <v>0</v>
      </c>
      <c r="J10" s="2"/>
      <c r="K10" s="59"/>
      <c r="L10" s="2"/>
      <c r="M10" s="41"/>
      <c r="N10" s="2"/>
      <c r="O10" s="2"/>
      <c r="P10" s="2"/>
    </row>
    <row r="11" spans="1:16" ht="15.75" thickBot="1" x14ac:dyDescent="0.3">
      <c r="A11" s="34" t="s">
        <v>56</v>
      </c>
      <c r="B11" s="101" t="s">
        <v>57</v>
      </c>
      <c r="C11" s="102"/>
      <c r="D11" s="103"/>
      <c r="E11" s="3"/>
      <c r="F11" s="5"/>
      <c r="G11" s="2"/>
      <c r="H11" s="2"/>
      <c r="I11" s="3">
        <f t="shared" si="0"/>
        <v>0</v>
      </c>
      <c r="J11" s="2"/>
      <c r="K11" s="59"/>
      <c r="L11" s="2">
        <v>480.4</v>
      </c>
      <c r="M11" s="41">
        <v>8988.64</v>
      </c>
      <c r="N11" s="2">
        <v>7155.22</v>
      </c>
      <c r="O11" s="2">
        <v>4445.12</v>
      </c>
      <c r="P11" s="2">
        <v>9009.7099999999991</v>
      </c>
    </row>
    <row r="12" spans="1:16" ht="15.75" thickBot="1" x14ac:dyDescent="0.3">
      <c r="A12" s="34" t="s">
        <v>541</v>
      </c>
      <c r="B12" s="101" t="s">
        <v>542</v>
      </c>
      <c r="C12" s="102"/>
      <c r="D12" s="103"/>
      <c r="E12" s="3">
        <v>2474.56</v>
      </c>
      <c r="F12" s="5"/>
      <c r="G12" s="2"/>
      <c r="H12" s="2"/>
      <c r="I12" s="3">
        <f t="shared" ref="I12" si="1">SUM(E12:H12)</f>
        <v>2474.56</v>
      </c>
      <c r="J12" s="2"/>
      <c r="K12" s="59"/>
      <c r="L12" s="2">
        <v>799</v>
      </c>
      <c r="M12" s="41"/>
      <c r="N12" s="2"/>
      <c r="O12" s="2"/>
      <c r="P12" s="2"/>
    </row>
    <row r="13" spans="1:16" ht="15.75" thickBot="1" x14ac:dyDescent="0.3">
      <c r="A13" s="30" t="s">
        <v>6</v>
      </c>
      <c r="B13" s="46"/>
      <c r="C13" s="31"/>
      <c r="D13" s="31"/>
      <c r="E13" s="4">
        <f>SUM(E9:E12)</f>
        <v>3004.02</v>
      </c>
      <c r="F13" s="4">
        <f t="shared" ref="F13:I13" si="2">SUM(F9:F12)</f>
        <v>52.73</v>
      </c>
      <c r="G13" s="4">
        <f t="shared" si="2"/>
        <v>0</v>
      </c>
      <c r="H13" s="4">
        <f>SUM(H9:H12)</f>
        <v>0</v>
      </c>
      <c r="I13" s="4">
        <f t="shared" si="2"/>
        <v>3056.75</v>
      </c>
      <c r="J13" s="4">
        <f>SUM(J9:J12)</f>
        <v>72544.14</v>
      </c>
      <c r="K13" s="65">
        <f t="shared" ref="K13" si="3">SUM(I13/J13)-1</f>
        <v>-0.9578635848464121</v>
      </c>
      <c r="L13" s="64">
        <f>SUM(L9:L12)</f>
        <v>104005.90999999999</v>
      </c>
      <c r="M13" s="64">
        <f>SUM(M9:M12)</f>
        <v>130177.64</v>
      </c>
      <c r="N13" s="4">
        <f>SUM(N9:N12)</f>
        <v>151131.21</v>
      </c>
      <c r="O13" s="4">
        <f>SUM(O9:O12)</f>
        <v>210080.52</v>
      </c>
      <c r="P13" s="4">
        <f>SUM(P9:P12)</f>
        <v>185824.37</v>
      </c>
    </row>
    <row r="14" spans="1:16" ht="15.75" thickBot="1" x14ac:dyDescent="0.3">
      <c r="A14" s="36" t="s">
        <v>543</v>
      </c>
      <c r="B14" s="10"/>
      <c r="C14" s="28"/>
      <c r="D14" s="28"/>
      <c r="E14" s="11"/>
      <c r="F14" s="11"/>
      <c r="G14" s="11"/>
      <c r="H14" s="11"/>
      <c r="I14" s="11"/>
      <c r="J14" s="11"/>
      <c r="K14" s="11"/>
      <c r="L14" s="11"/>
      <c r="M14" s="18"/>
      <c r="N14" s="11"/>
      <c r="O14" s="11"/>
      <c r="P14" s="6"/>
    </row>
    <row r="15" spans="1:16" x14ac:dyDescent="0.25">
      <c r="A15" s="37"/>
      <c r="B15" s="45" t="s">
        <v>52</v>
      </c>
      <c r="C15" s="32"/>
      <c r="D15" s="32"/>
      <c r="E15" s="13" t="s">
        <v>2</v>
      </c>
      <c r="F15" s="14" t="s">
        <v>3</v>
      </c>
      <c r="G15" s="15" t="s">
        <v>4</v>
      </c>
      <c r="H15" s="42" t="s">
        <v>403</v>
      </c>
      <c r="I15" s="53" t="s">
        <v>559</v>
      </c>
      <c r="J15" s="13" t="s">
        <v>558</v>
      </c>
      <c r="K15" s="60" t="s">
        <v>435</v>
      </c>
      <c r="L15" s="13" t="s">
        <v>558</v>
      </c>
      <c r="M15" s="87" t="s">
        <v>506</v>
      </c>
      <c r="N15" s="13" t="s">
        <v>484</v>
      </c>
      <c r="O15" s="13" t="s">
        <v>450</v>
      </c>
      <c r="P15" s="13" t="s">
        <v>429</v>
      </c>
    </row>
    <row r="16" spans="1:16" ht="15.75" thickBot="1" x14ac:dyDescent="0.3">
      <c r="A16" s="38" t="s">
        <v>52</v>
      </c>
      <c r="B16" s="38" t="s">
        <v>53</v>
      </c>
      <c r="C16" s="33"/>
      <c r="D16" s="33"/>
      <c r="E16" s="16" t="s">
        <v>5</v>
      </c>
      <c r="F16" s="16" t="s">
        <v>5</v>
      </c>
      <c r="G16" s="16" t="s">
        <v>5</v>
      </c>
      <c r="H16" s="43" t="s">
        <v>568</v>
      </c>
      <c r="I16" s="16" t="s">
        <v>430</v>
      </c>
      <c r="J16" s="16" t="s">
        <v>430</v>
      </c>
      <c r="K16" s="61" t="s">
        <v>560</v>
      </c>
      <c r="L16" s="16" t="s">
        <v>431</v>
      </c>
      <c r="M16" s="86" t="s">
        <v>431</v>
      </c>
      <c r="N16" s="16" t="s">
        <v>431</v>
      </c>
      <c r="O16" s="16" t="s">
        <v>431</v>
      </c>
      <c r="P16" s="16" t="s">
        <v>431</v>
      </c>
    </row>
    <row r="17" spans="1:16" ht="15.75" thickBot="1" x14ac:dyDescent="0.3">
      <c r="A17" s="9" t="s">
        <v>58</v>
      </c>
      <c r="B17" s="104" t="s">
        <v>533</v>
      </c>
      <c r="C17" s="104"/>
      <c r="D17" s="105"/>
      <c r="E17" s="52"/>
      <c r="F17" s="40"/>
      <c r="G17" s="24"/>
      <c r="H17" s="44"/>
      <c r="I17" s="23">
        <f t="shared" ref="I17:I19" si="4">SUM(E17:H17)</f>
        <v>0</v>
      </c>
      <c r="J17" s="44">
        <v>10458.56</v>
      </c>
      <c r="K17" s="59">
        <f t="shared" ref="K17:K22" si="5">SUM(I17/J17)-1</f>
        <v>-1</v>
      </c>
      <c r="L17" s="44">
        <v>13029.27</v>
      </c>
      <c r="M17" s="44">
        <v>30047.119999999999</v>
      </c>
      <c r="N17" s="44">
        <v>23655.67</v>
      </c>
      <c r="O17" s="44">
        <v>30068.3</v>
      </c>
      <c r="P17" s="44">
        <v>30244.75</v>
      </c>
    </row>
    <row r="18" spans="1:16" ht="15.75" thickBot="1" x14ac:dyDescent="0.3">
      <c r="A18" s="34" t="s">
        <v>59</v>
      </c>
      <c r="B18" s="101" t="s">
        <v>60</v>
      </c>
      <c r="C18" s="102"/>
      <c r="D18" s="103"/>
      <c r="E18" s="22">
        <v>3588.52</v>
      </c>
      <c r="F18" s="3">
        <v>1128.78</v>
      </c>
      <c r="G18" s="23"/>
      <c r="H18" s="23"/>
      <c r="I18" s="23">
        <f t="shared" si="4"/>
        <v>4717.3</v>
      </c>
      <c r="J18" s="23">
        <v>145502.18</v>
      </c>
      <c r="K18" s="59">
        <f t="shared" si="5"/>
        <v>-0.9675791799133181</v>
      </c>
      <c r="L18" s="23">
        <v>225679.75</v>
      </c>
      <c r="M18" s="84">
        <v>346766.61</v>
      </c>
      <c r="N18" s="23">
        <v>264343.99</v>
      </c>
      <c r="O18" s="23">
        <v>277705.65999999997</v>
      </c>
      <c r="P18" s="23">
        <v>302680.67</v>
      </c>
    </row>
    <row r="19" spans="1:16" ht="15.75" thickBot="1" x14ac:dyDescent="0.3">
      <c r="A19" s="34" t="s">
        <v>61</v>
      </c>
      <c r="B19" s="34" t="s">
        <v>62</v>
      </c>
      <c r="C19" s="35"/>
      <c r="D19" s="35"/>
      <c r="E19" s="3"/>
      <c r="F19" s="3"/>
      <c r="G19" s="23"/>
      <c r="H19" s="23"/>
      <c r="I19" s="23">
        <f t="shared" si="4"/>
        <v>0</v>
      </c>
      <c r="J19" s="23">
        <v>33136.5</v>
      </c>
      <c r="K19" s="59">
        <f t="shared" si="5"/>
        <v>-1</v>
      </c>
      <c r="L19" s="23">
        <v>44662.66</v>
      </c>
      <c r="M19" s="84">
        <v>56052.38</v>
      </c>
      <c r="N19" s="23">
        <v>55459.81</v>
      </c>
      <c r="O19" s="23">
        <v>45719.55</v>
      </c>
      <c r="P19" s="23">
        <v>44085.599999999999</v>
      </c>
    </row>
    <row r="20" spans="1:16" ht="15.75" thickBot="1" x14ac:dyDescent="0.3">
      <c r="A20" s="34" t="s">
        <v>314</v>
      </c>
      <c r="B20" s="101" t="s">
        <v>315</v>
      </c>
      <c r="C20" s="102"/>
      <c r="D20" s="103"/>
      <c r="E20" s="3"/>
      <c r="F20" s="3"/>
      <c r="G20" s="23"/>
      <c r="H20" s="23"/>
      <c r="I20" s="23">
        <f>SUM(E20:H20)</f>
        <v>0</v>
      </c>
      <c r="J20" s="23">
        <v>13414.63</v>
      </c>
      <c r="K20" s="59">
        <f t="shared" si="5"/>
        <v>-1</v>
      </c>
      <c r="L20" s="23">
        <v>32057.360000000001</v>
      </c>
      <c r="M20" s="84">
        <v>31089.78</v>
      </c>
      <c r="N20" s="23">
        <v>26367.73</v>
      </c>
      <c r="O20" s="23">
        <v>30130.15</v>
      </c>
      <c r="P20" s="23">
        <v>34527.120000000003</v>
      </c>
    </row>
    <row r="21" spans="1:16" ht="15.75" thickBot="1" x14ac:dyDescent="0.3">
      <c r="A21" s="34" t="s">
        <v>522</v>
      </c>
      <c r="B21" s="101" t="s">
        <v>523</v>
      </c>
      <c r="C21" s="102"/>
      <c r="D21" s="103"/>
      <c r="E21" s="3"/>
      <c r="F21" s="3"/>
      <c r="G21" s="23"/>
      <c r="H21" s="23"/>
      <c r="I21" s="23">
        <f>SUM(E21:H21)</f>
        <v>0</v>
      </c>
      <c r="J21" s="23"/>
      <c r="K21" s="59"/>
      <c r="L21" s="23"/>
      <c r="M21" s="84"/>
      <c r="N21" s="23"/>
      <c r="O21" s="23"/>
      <c r="P21" s="23"/>
    </row>
    <row r="22" spans="1:16" ht="15.75" thickBot="1" x14ac:dyDescent="0.3">
      <c r="A22" s="30" t="s">
        <v>544</v>
      </c>
      <c r="B22" s="46"/>
      <c r="C22" s="31"/>
      <c r="D22" s="31"/>
      <c r="E22" s="4">
        <f t="shared" ref="E22:I22" si="6">SUM(E17:E21)</f>
        <v>3588.52</v>
      </c>
      <c r="F22" s="4">
        <f t="shared" si="6"/>
        <v>1128.78</v>
      </c>
      <c r="G22" s="4">
        <f t="shared" si="6"/>
        <v>0</v>
      </c>
      <c r="H22" s="4">
        <f t="shared" si="6"/>
        <v>0</v>
      </c>
      <c r="I22" s="4">
        <f t="shared" si="6"/>
        <v>4717.3</v>
      </c>
      <c r="J22" s="4">
        <f>SUM(J17:J21)</f>
        <v>202511.87</v>
      </c>
      <c r="K22" s="65">
        <f t="shared" si="5"/>
        <v>-0.97670605678570843</v>
      </c>
      <c r="L22" s="4">
        <f t="shared" ref="L22" si="7">SUM(L17:L21)</f>
        <v>315429.03999999998</v>
      </c>
      <c r="M22" s="64">
        <f t="shared" ref="M22" si="8">SUM(M17:M21)</f>
        <v>463955.89</v>
      </c>
      <c r="N22" s="4">
        <f t="shared" ref="N22" si="9">SUM(N17:N21)</f>
        <v>369827.19999999995</v>
      </c>
      <c r="O22" s="4">
        <f t="shared" ref="O22" si="10">SUM(O17:O21)</f>
        <v>383623.66</v>
      </c>
      <c r="P22" s="4">
        <f t="shared" ref="P22" si="11">SUM(P17:P21)</f>
        <v>411538.13999999996</v>
      </c>
    </row>
    <row r="23" spans="1:16" ht="15.75" thickBot="1" x14ac:dyDescent="0.3">
      <c r="A23" s="36" t="s">
        <v>7</v>
      </c>
      <c r="B23" s="10"/>
      <c r="C23" s="28"/>
      <c r="D23" s="28"/>
      <c r="E23" s="11"/>
      <c r="F23" s="11"/>
      <c r="G23" s="11"/>
      <c r="H23" s="11"/>
      <c r="I23" s="11"/>
      <c r="J23" s="11"/>
      <c r="K23" s="11"/>
      <c r="L23" s="11"/>
      <c r="M23" s="18"/>
      <c r="N23" s="11"/>
      <c r="O23" s="11"/>
    </row>
    <row r="24" spans="1:16" x14ac:dyDescent="0.25">
      <c r="A24" s="37"/>
      <c r="B24" s="45" t="s">
        <v>52</v>
      </c>
      <c r="C24" s="32"/>
      <c r="D24" s="32"/>
      <c r="E24" s="13" t="s">
        <v>2</v>
      </c>
      <c r="F24" s="14" t="s">
        <v>3</v>
      </c>
      <c r="G24" s="15" t="s">
        <v>4</v>
      </c>
      <c r="H24" s="42" t="s">
        <v>403</v>
      </c>
      <c r="I24" s="53" t="s">
        <v>559</v>
      </c>
      <c r="J24" s="13" t="s">
        <v>558</v>
      </c>
      <c r="K24" s="60" t="s">
        <v>435</v>
      </c>
      <c r="L24" s="13" t="s">
        <v>558</v>
      </c>
      <c r="M24" s="87" t="s">
        <v>506</v>
      </c>
      <c r="N24" s="13" t="s">
        <v>484</v>
      </c>
      <c r="O24" s="13" t="s">
        <v>450</v>
      </c>
      <c r="P24" s="13" t="s">
        <v>429</v>
      </c>
    </row>
    <row r="25" spans="1:16" ht="15.75" thickBot="1" x14ac:dyDescent="0.3">
      <c r="A25" s="38" t="s">
        <v>52</v>
      </c>
      <c r="B25" s="38" t="s">
        <v>53</v>
      </c>
      <c r="C25" s="33"/>
      <c r="D25" s="33"/>
      <c r="E25" s="16" t="s">
        <v>5</v>
      </c>
      <c r="F25" s="16" t="s">
        <v>5</v>
      </c>
      <c r="G25" s="16" t="s">
        <v>5</v>
      </c>
      <c r="H25" s="43" t="s">
        <v>568</v>
      </c>
      <c r="I25" s="16" t="s">
        <v>430</v>
      </c>
      <c r="J25" s="16" t="s">
        <v>430</v>
      </c>
      <c r="K25" s="61" t="s">
        <v>560</v>
      </c>
      <c r="L25" s="16" t="s">
        <v>431</v>
      </c>
      <c r="M25" s="86" t="s">
        <v>431</v>
      </c>
      <c r="N25" s="16" t="s">
        <v>431</v>
      </c>
      <c r="O25" s="16" t="s">
        <v>431</v>
      </c>
      <c r="P25" s="16" t="s">
        <v>431</v>
      </c>
    </row>
    <row r="26" spans="1:16" ht="15.75" thickBot="1" x14ac:dyDescent="0.3">
      <c r="A26" s="34" t="s">
        <v>271</v>
      </c>
      <c r="B26" s="95" t="s">
        <v>272</v>
      </c>
      <c r="C26" s="96"/>
      <c r="D26" s="97"/>
      <c r="E26" s="3">
        <v>794.89</v>
      </c>
      <c r="F26" s="3">
        <v>-18.3</v>
      </c>
      <c r="G26" s="2"/>
      <c r="H26" s="2"/>
      <c r="I26" s="3">
        <f>SUM(E26:H26)</f>
        <v>776.59</v>
      </c>
      <c r="J26" s="2">
        <v>10135.69</v>
      </c>
      <c r="K26" s="59">
        <f t="shared" ref="K26:K29" si="12">SUM(I26/J26)-1</f>
        <v>-0.92338064798745823</v>
      </c>
      <c r="L26" s="2">
        <v>14431.41</v>
      </c>
      <c r="M26" s="41">
        <v>25809.35</v>
      </c>
      <c r="N26" s="2">
        <v>11632.67</v>
      </c>
      <c r="O26" s="2">
        <v>32936.78</v>
      </c>
      <c r="P26" s="2">
        <v>25774.11</v>
      </c>
    </row>
    <row r="27" spans="1:16" ht="15.75" thickBot="1" x14ac:dyDescent="0.3">
      <c r="A27" s="34" t="s">
        <v>63</v>
      </c>
      <c r="B27" s="101" t="s">
        <v>64</v>
      </c>
      <c r="C27" s="102"/>
      <c r="D27" s="103"/>
      <c r="E27" s="3">
        <v>85.1</v>
      </c>
      <c r="F27" s="3"/>
      <c r="G27" s="2"/>
      <c r="H27" s="2"/>
      <c r="I27" s="3">
        <f>SUM(E27:H27)</f>
        <v>85.1</v>
      </c>
      <c r="J27" s="2">
        <v>380.97</v>
      </c>
      <c r="K27" s="59">
        <f t="shared" si="12"/>
        <v>-0.77662283119405728</v>
      </c>
      <c r="L27" s="2">
        <v>991.96</v>
      </c>
      <c r="M27" s="41">
        <v>4595.8100000000004</v>
      </c>
      <c r="N27" s="2">
        <v>3171.66</v>
      </c>
      <c r="O27" s="2">
        <v>9997.26</v>
      </c>
      <c r="P27" s="2">
        <v>6743</v>
      </c>
    </row>
    <row r="28" spans="1:16" ht="15.75" thickBot="1" x14ac:dyDescent="0.3">
      <c r="A28" s="34" t="s">
        <v>519</v>
      </c>
      <c r="B28" s="101" t="s">
        <v>520</v>
      </c>
      <c r="C28" s="102"/>
      <c r="D28" s="103"/>
      <c r="E28" s="3">
        <v>424.94</v>
      </c>
      <c r="F28" s="3"/>
      <c r="G28" s="2"/>
      <c r="H28" s="2"/>
      <c r="I28" s="3">
        <f>SUM(E28:H28)</f>
        <v>424.94</v>
      </c>
      <c r="J28" s="2">
        <v>1143.6600000000001</v>
      </c>
      <c r="K28" s="59"/>
      <c r="L28" s="2">
        <v>4428.41</v>
      </c>
      <c r="M28" s="41"/>
      <c r="N28" s="2"/>
      <c r="O28" s="2"/>
      <c r="P28" s="2"/>
    </row>
    <row r="29" spans="1:16" ht="15.75" thickBot="1" x14ac:dyDescent="0.3">
      <c r="A29" s="30" t="s">
        <v>8</v>
      </c>
      <c r="B29" s="46"/>
      <c r="C29" s="31"/>
      <c r="D29" s="31"/>
      <c r="E29" s="4">
        <f>SUM(E26:E28)</f>
        <v>1304.93</v>
      </c>
      <c r="F29" s="4">
        <f t="shared" ref="F29:I29" si="13">SUM(F26:F28)</f>
        <v>-18.3</v>
      </c>
      <c r="G29" s="4">
        <f t="shared" si="13"/>
        <v>0</v>
      </c>
      <c r="H29" s="4">
        <f>SUM(H26:H28)</f>
        <v>0</v>
      </c>
      <c r="I29" s="4">
        <f t="shared" si="13"/>
        <v>1286.6300000000001</v>
      </c>
      <c r="J29" s="4">
        <f>SUM(J26:J28)</f>
        <v>11660.32</v>
      </c>
      <c r="K29" s="65">
        <f t="shared" si="12"/>
        <v>-0.88965740219822442</v>
      </c>
      <c r="L29" s="4">
        <f>SUM(L26:L28)</f>
        <v>19851.78</v>
      </c>
      <c r="M29" s="64">
        <f>SUM(M26:M28)</f>
        <v>30405.16</v>
      </c>
      <c r="N29" s="4">
        <f>SUM(N26:N28)</f>
        <v>14804.33</v>
      </c>
      <c r="O29" s="4">
        <f>SUM(O26:O28)</f>
        <v>42934.04</v>
      </c>
      <c r="P29" s="4">
        <f>SUM(P26:P28)</f>
        <v>32517.11</v>
      </c>
    </row>
    <row r="30" spans="1:16" ht="15.75" thickBot="1" x14ac:dyDescent="0.3">
      <c r="A30" s="36" t="s">
        <v>516</v>
      </c>
      <c r="B30" s="10"/>
      <c r="C30" s="28"/>
      <c r="D30" s="28"/>
      <c r="E30" s="11"/>
      <c r="F30" s="11"/>
      <c r="G30" s="11"/>
      <c r="H30" s="11"/>
      <c r="I30" s="11"/>
      <c r="J30" s="11"/>
      <c r="K30" s="11"/>
      <c r="L30" s="11"/>
      <c r="M30" s="18"/>
      <c r="N30" s="11"/>
      <c r="O30" s="11"/>
    </row>
    <row r="31" spans="1:16" x14ac:dyDescent="0.25">
      <c r="A31" s="37"/>
      <c r="B31" s="45" t="s">
        <v>52</v>
      </c>
      <c r="C31" s="32"/>
      <c r="D31" s="32"/>
      <c r="E31" s="13" t="s">
        <v>2</v>
      </c>
      <c r="F31" s="14" t="s">
        <v>3</v>
      </c>
      <c r="G31" s="15" t="s">
        <v>4</v>
      </c>
      <c r="H31" s="42" t="s">
        <v>403</v>
      </c>
      <c r="I31" s="53" t="s">
        <v>559</v>
      </c>
      <c r="J31" s="13" t="s">
        <v>558</v>
      </c>
      <c r="K31" s="60" t="s">
        <v>435</v>
      </c>
      <c r="L31" s="13" t="s">
        <v>558</v>
      </c>
      <c r="M31" s="87" t="s">
        <v>506</v>
      </c>
      <c r="N31" s="13" t="s">
        <v>484</v>
      </c>
      <c r="O31" s="13" t="s">
        <v>450</v>
      </c>
      <c r="P31" s="13" t="s">
        <v>429</v>
      </c>
    </row>
    <row r="32" spans="1:16" ht="15.75" thickBot="1" x14ac:dyDescent="0.3">
      <c r="A32" s="38" t="s">
        <v>52</v>
      </c>
      <c r="B32" s="38" t="s">
        <v>53</v>
      </c>
      <c r="C32" s="33"/>
      <c r="D32" s="33"/>
      <c r="E32" s="16" t="s">
        <v>5</v>
      </c>
      <c r="F32" s="16" t="s">
        <v>5</v>
      </c>
      <c r="G32" s="16" t="s">
        <v>5</v>
      </c>
      <c r="H32" s="43" t="s">
        <v>568</v>
      </c>
      <c r="I32" s="16" t="s">
        <v>430</v>
      </c>
      <c r="J32" s="16" t="s">
        <v>430</v>
      </c>
      <c r="K32" s="61" t="s">
        <v>560</v>
      </c>
      <c r="L32" s="16" t="s">
        <v>431</v>
      </c>
      <c r="M32" s="86" t="s">
        <v>431</v>
      </c>
      <c r="N32" s="16" t="s">
        <v>431</v>
      </c>
      <c r="O32" s="16" t="s">
        <v>431</v>
      </c>
      <c r="P32" s="16" t="s">
        <v>431</v>
      </c>
    </row>
    <row r="33" spans="1:16" ht="15.75" thickBot="1" x14ac:dyDescent="0.3">
      <c r="A33" s="34" t="s">
        <v>486</v>
      </c>
      <c r="B33" s="34" t="s">
        <v>517</v>
      </c>
      <c r="C33" s="35"/>
      <c r="D33" s="35"/>
      <c r="E33" s="3">
        <v>2567.9</v>
      </c>
      <c r="F33" s="3"/>
      <c r="G33" s="2"/>
      <c r="H33" s="2"/>
      <c r="I33" s="3">
        <f>SUM(E33:H33)</f>
        <v>2567.9</v>
      </c>
      <c r="J33" s="2">
        <v>21067.27</v>
      </c>
      <c r="K33" s="59">
        <f t="shared" ref="K33:K34" si="14">SUM(I33/J33)-1</f>
        <v>-0.87810950350947226</v>
      </c>
      <c r="L33" s="2">
        <v>38530.639999999999</v>
      </c>
      <c r="M33" s="41">
        <v>63848.45</v>
      </c>
      <c r="N33" s="2"/>
      <c r="O33" s="2"/>
      <c r="P33" s="2"/>
    </row>
    <row r="34" spans="1:16" ht="15.75" thickBot="1" x14ac:dyDescent="0.3">
      <c r="A34" s="30" t="s">
        <v>545</v>
      </c>
      <c r="B34" s="46"/>
      <c r="C34" s="31"/>
      <c r="D34" s="31"/>
      <c r="E34" s="4">
        <f t="shared" ref="E34:J34" si="15">SUM(E33:E33)</f>
        <v>2567.9</v>
      </c>
      <c r="F34" s="4">
        <f t="shared" si="15"/>
        <v>0</v>
      </c>
      <c r="G34" s="4">
        <f t="shared" si="15"/>
        <v>0</v>
      </c>
      <c r="H34" s="4">
        <f t="shared" si="15"/>
        <v>0</v>
      </c>
      <c r="I34" s="4">
        <f t="shared" si="15"/>
        <v>2567.9</v>
      </c>
      <c r="J34" s="4">
        <f t="shared" si="15"/>
        <v>21067.27</v>
      </c>
      <c r="K34" s="79">
        <f t="shared" si="14"/>
        <v>-0.87810950350947226</v>
      </c>
      <c r="L34" s="4">
        <f>SUM(L33:L33)</f>
        <v>38530.639999999999</v>
      </c>
      <c r="M34" s="64">
        <f>SUM(M33:M33)</f>
        <v>63848.45</v>
      </c>
      <c r="N34" s="4">
        <f>SUM(N33:N33)</f>
        <v>0</v>
      </c>
      <c r="O34" s="4">
        <f>SUM(O33:O33)</f>
        <v>0</v>
      </c>
      <c r="P34" s="4">
        <f>SUM(P33:P33)</f>
        <v>0</v>
      </c>
    </row>
    <row r="35" spans="1:16" ht="15.75" thickBot="1" x14ac:dyDescent="0.3">
      <c r="A35" s="36" t="s">
        <v>525</v>
      </c>
      <c r="B35" s="10"/>
      <c r="C35" s="28"/>
      <c r="D35" s="28"/>
      <c r="E35" s="11"/>
      <c r="F35" s="11"/>
      <c r="G35" s="11"/>
      <c r="H35" s="11"/>
      <c r="I35" s="11"/>
      <c r="J35" s="11"/>
      <c r="K35" s="11"/>
      <c r="L35" s="11"/>
      <c r="M35" s="18"/>
      <c r="N35" s="11"/>
      <c r="O35" s="11"/>
    </row>
    <row r="36" spans="1:16" x14ac:dyDescent="0.25">
      <c r="A36" s="37"/>
      <c r="B36" s="45" t="s">
        <v>52</v>
      </c>
      <c r="C36" s="32"/>
      <c r="D36" s="32"/>
      <c r="E36" s="13" t="s">
        <v>2</v>
      </c>
      <c r="F36" s="14" t="s">
        <v>3</v>
      </c>
      <c r="G36" s="15" t="s">
        <v>4</v>
      </c>
      <c r="H36" s="42" t="s">
        <v>403</v>
      </c>
      <c r="I36" s="53" t="s">
        <v>559</v>
      </c>
      <c r="J36" s="13" t="s">
        <v>558</v>
      </c>
      <c r="K36" s="60" t="s">
        <v>435</v>
      </c>
      <c r="L36" s="13" t="s">
        <v>558</v>
      </c>
      <c r="M36" s="87" t="s">
        <v>506</v>
      </c>
      <c r="N36" s="13" t="s">
        <v>484</v>
      </c>
      <c r="O36" s="13" t="s">
        <v>450</v>
      </c>
      <c r="P36" s="13" t="s">
        <v>429</v>
      </c>
    </row>
    <row r="37" spans="1:16" ht="15.75" thickBot="1" x14ac:dyDescent="0.3">
      <c r="A37" s="38" t="s">
        <v>52</v>
      </c>
      <c r="B37" s="38" t="s">
        <v>53</v>
      </c>
      <c r="C37" s="33"/>
      <c r="D37" s="33"/>
      <c r="E37" s="16" t="s">
        <v>5</v>
      </c>
      <c r="F37" s="16" t="s">
        <v>5</v>
      </c>
      <c r="G37" s="16" t="s">
        <v>5</v>
      </c>
      <c r="H37" s="43" t="s">
        <v>568</v>
      </c>
      <c r="I37" s="16" t="s">
        <v>430</v>
      </c>
      <c r="J37" s="16" t="s">
        <v>430</v>
      </c>
      <c r="K37" s="61" t="s">
        <v>560</v>
      </c>
      <c r="L37" s="16" t="s">
        <v>431</v>
      </c>
      <c r="M37" s="86" t="s">
        <v>431</v>
      </c>
      <c r="N37" s="16" t="s">
        <v>431</v>
      </c>
      <c r="O37" s="16" t="s">
        <v>431</v>
      </c>
      <c r="P37" s="16" t="s">
        <v>431</v>
      </c>
    </row>
    <row r="38" spans="1:16" ht="15.75" thickBot="1" x14ac:dyDescent="0.3">
      <c r="A38" s="34" t="s">
        <v>526</v>
      </c>
      <c r="B38" s="34" t="s">
        <v>527</v>
      </c>
      <c r="C38" s="35"/>
      <c r="D38" s="35"/>
      <c r="E38" s="3">
        <v>163.55000000000001</v>
      </c>
      <c r="F38" s="3"/>
      <c r="G38" s="2"/>
      <c r="H38" s="2"/>
      <c r="I38" s="3">
        <f>SUM(E38:H38)</f>
        <v>163.55000000000001</v>
      </c>
      <c r="J38" s="41">
        <v>10527.6</v>
      </c>
      <c r="K38" s="59">
        <f t="shared" ref="K38:K39" si="16">SUM(I38/J38)-1</f>
        <v>-0.98446464531327182</v>
      </c>
      <c r="L38" s="2">
        <v>12781.65</v>
      </c>
      <c r="M38" s="41">
        <v>27899.49</v>
      </c>
      <c r="N38" s="2">
        <v>7702.03</v>
      </c>
      <c r="O38" s="2">
        <v>30040.74</v>
      </c>
      <c r="P38" s="2">
        <v>19842.29</v>
      </c>
    </row>
    <row r="39" spans="1:16" ht="15.75" thickBot="1" x14ac:dyDescent="0.3">
      <c r="A39" s="30" t="s">
        <v>528</v>
      </c>
      <c r="B39" s="46"/>
      <c r="C39" s="31"/>
      <c r="D39" s="31"/>
      <c r="E39" s="4">
        <f t="shared" ref="E39:J39" si="17">SUM(E38:E38)</f>
        <v>163.55000000000001</v>
      </c>
      <c r="F39" s="4">
        <f t="shared" si="17"/>
        <v>0</v>
      </c>
      <c r="G39" s="4">
        <f t="shared" si="17"/>
        <v>0</v>
      </c>
      <c r="H39" s="4">
        <f t="shared" si="17"/>
        <v>0</v>
      </c>
      <c r="I39" s="4">
        <f t="shared" si="17"/>
        <v>163.55000000000001</v>
      </c>
      <c r="J39" s="4">
        <f t="shared" si="17"/>
        <v>10527.6</v>
      </c>
      <c r="K39" s="79">
        <f t="shared" si="16"/>
        <v>-0.98446464531327182</v>
      </c>
      <c r="L39" s="4">
        <f>SUM(L38:L38)</f>
        <v>12781.65</v>
      </c>
      <c r="M39" s="64">
        <f>SUM(M38:M38)</f>
        <v>27899.49</v>
      </c>
      <c r="N39" s="4">
        <f>SUM(N38:N38)</f>
        <v>7702.03</v>
      </c>
      <c r="O39" s="4">
        <f>SUM(O38:O38)</f>
        <v>30040.74</v>
      </c>
      <c r="P39" s="4">
        <f>SUM(P38:P38)</f>
        <v>19842.29</v>
      </c>
    </row>
    <row r="40" spans="1:16" x14ac:dyDescent="0.25">
      <c r="A40" s="37"/>
      <c r="B40" s="45" t="s">
        <v>52</v>
      </c>
      <c r="C40" s="32"/>
      <c r="D40" s="32"/>
      <c r="E40" s="13" t="s">
        <v>2</v>
      </c>
      <c r="F40" s="14" t="s">
        <v>3</v>
      </c>
      <c r="G40" s="15" t="s">
        <v>4</v>
      </c>
      <c r="H40" s="42" t="s">
        <v>403</v>
      </c>
      <c r="I40" s="53" t="s">
        <v>559</v>
      </c>
      <c r="J40" s="13" t="s">
        <v>558</v>
      </c>
      <c r="K40" s="60" t="s">
        <v>435</v>
      </c>
      <c r="L40" s="13" t="s">
        <v>558</v>
      </c>
      <c r="M40" s="87" t="s">
        <v>506</v>
      </c>
      <c r="N40" s="13" t="s">
        <v>484</v>
      </c>
      <c r="O40" s="13" t="s">
        <v>450</v>
      </c>
      <c r="P40" s="13" t="s">
        <v>429</v>
      </c>
    </row>
    <row r="41" spans="1:16" ht="15.75" thickBot="1" x14ac:dyDescent="0.3">
      <c r="A41" s="38" t="s">
        <v>52</v>
      </c>
      <c r="B41" s="38" t="s">
        <v>53</v>
      </c>
      <c r="C41" s="33"/>
      <c r="D41" s="33"/>
      <c r="E41" s="16" t="s">
        <v>5</v>
      </c>
      <c r="F41" s="16" t="s">
        <v>5</v>
      </c>
      <c r="G41" s="16" t="s">
        <v>5</v>
      </c>
      <c r="H41" s="43" t="s">
        <v>568</v>
      </c>
      <c r="I41" s="16" t="s">
        <v>430</v>
      </c>
      <c r="J41" s="16" t="s">
        <v>430</v>
      </c>
      <c r="K41" s="61" t="s">
        <v>560</v>
      </c>
      <c r="L41" s="16" t="s">
        <v>431</v>
      </c>
      <c r="M41" s="86" t="s">
        <v>431</v>
      </c>
      <c r="N41" s="16" t="s">
        <v>431</v>
      </c>
      <c r="O41" s="16" t="s">
        <v>431</v>
      </c>
      <c r="P41" s="16" t="s">
        <v>431</v>
      </c>
    </row>
    <row r="42" spans="1:16" ht="15.75" thickBot="1" x14ac:dyDescent="0.3">
      <c r="A42" s="34" t="s">
        <v>65</v>
      </c>
      <c r="B42" s="34" t="s">
        <v>66</v>
      </c>
      <c r="C42" s="35"/>
      <c r="D42" s="35"/>
      <c r="E42" s="5"/>
      <c r="F42" s="5"/>
      <c r="G42" s="2">
        <v>1673.17</v>
      </c>
      <c r="H42" s="2"/>
      <c r="I42" s="2">
        <f>SUM(E42:H42)</f>
        <v>1673.17</v>
      </c>
      <c r="J42" s="2">
        <v>72191.64</v>
      </c>
      <c r="K42" s="59">
        <f t="shared" ref="K42:K48" si="18">SUM(I42/J42)-1</f>
        <v>-0.97682321664946248</v>
      </c>
      <c r="L42" s="2">
        <v>119272.89</v>
      </c>
      <c r="M42" s="41">
        <v>194291.48</v>
      </c>
      <c r="N42" s="2">
        <v>211176.63</v>
      </c>
      <c r="O42" s="2">
        <v>195206.72</v>
      </c>
      <c r="P42" s="2">
        <v>252611.76</v>
      </c>
    </row>
    <row r="43" spans="1:16" ht="15.75" thickBot="1" x14ac:dyDescent="0.3">
      <c r="A43" s="34" t="s">
        <v>67</v>
      </c>
      <c r="B43" s="101" t="s">
        <v>68</v>
      </c>
      <c r="C43" s="102"/>
      <c r="D43" s="103"/>
      <c r="E43" s="3"/>
      <c r="F43" s="3"/>
      <c r="G43" s="2"/>
      <c r="H43" s="2"/>
      <c r="I43" s="2">
        <f>SUM(E43:H43)</f>
        <v>0</v>
      </c>
      <c r="J43" s="2">
        <v>35419.5</v>
      </c>
      <c r="K43" s="59">
        <f t="shared" si="18"/>
        <v>-1</v>
      </c>
      <c r="L43" s="2">
        <v>45417.61</v>
      </c>
      <c r="M43" s="41">
        <v>126433.57</v>
      </c>
      <c r="N43" s="2">
        <v>129086.22</v>
      </c>
      <c r="O43" s="2">
        <v>141704.76</v>
      </c>
      <c r="P43" s="2">
        <v>167290.95000000001</v>
      </c>
    </row>
    <row r="44" spans="1:16" ht="15.75" thickBot="1" x14ac:dyDescent="0.3">
      <c r="A44" s="34" t="s">
        <v>446</v>
      </c>
      <c r="B44" s="101" t="s">
        <v>413</v>
      </c>
      <c r="C44" s="102"/>
      <c r="D44" s="103"/>
      <c r="E44" s="3"/>
      <c r="F44" s="3"/>
      <c r="G44" s="2"/>
      <c r="H44" s="2"/>
      <c r="I44" s="2"/>
      <c r="J44" s="2"/>
      <c r="K44" s="59"/>
      <c r="L44" s="2"/>
      <c r="M44" s="41"/>
      <c r="N44" s="2"/>
      <c r="O44" s="2">
        <v>95.23</v>
      </c>
      <c r="P44" s="2"/>
    </row>
    <row r="45" spans="1:16" ht="15.75" thickBot="1" x14ac:dyDescent="0.3">
      <c r="A45" s="34" t="s">
        <v>474</v>
      </c>
      <c r="B45" s="101" t="s">
        <v>475</v>
      </c>
      <c r="C45" s="102"/>
      <c r="D45" s="103"/>
      <c r="E45" s="3"/>
      <c r="F45" s="3"/>
      <c r="G45" s="2"/>
      <c r="H45" s="2"/>
      <c r="I45" s="2">
        <f>SUM(E45:H45)</f>
        <v>0</v>
      </c>
      <c r="J45" s="2">
        <v>5709.91</v>
      </c>
      <c r="K45" s="59">
        <f t="shared" ref="K45" si="19">SUM(I45/J45)-1</f>
        <v>-1</v>
      </c>
      <c r="L45" s="2">
        <v>7210.13</v>
      </c>
      <c r="M45" s="41">
        <v>8877.2900000000009</v>
      </c>
      <c r="N45" s="2">
        <v>6985.05</v>
      </c>
      <c r="O45" s="2"/>
      <c r="P45" s="2"/>
    </row>
    <row r="46" spans="1:16" ht="15.75" thickBot="1" x14ac:dyDescent="0.3">
      <c r="A46" s="34" t="s">
        <v>562</v>
      </c>
      <c r="B46" s="101" t="s">
        <v>563</v>
      </c>
      <c r="C46" s="102"/>
      <c r="D46" s="103"/>
      <c r="E46" s="3">
        <v>813.04</v>
      </c>
      <c r="F46" s="3"/>
      <c r="G46" s="2"/>
      <c r="H46" s="2"/>
      <c r="I46" s="2">
        <f>SUM(E46:H46)</f>
        <v>813.04</v>
      </c>
      <c r="J46" s="2"/>
      <c r="K46" s="59"/>
      <c r="L46" s="2"/>
      <c r="M46" s="41"/>
      <c r="N46" s="2"/>
      <c r="O46" s="2"/>
      <c r="P46" s="2"/>
    </row>
    <row r="47" spans="1:16" ht="15.75" thickBot="1" x14ac:dyDescent="0.3">
      <c r="A47" s="34" t="s">
        <v>498</v>
      </c>
      <c r="B47" s="101" t="s">
        <v>499</v>
      </c>
      <c r="C47" s="102"/>
      <c r="D47" s="103"/>
      <c r="E47" s="3"/>
      <c r="F47" s="3"/>
      <c r="G47" s="2"/>
      <c r="H47" s="2"/>
      <c r="I47" s="2">
        <f>SUM(E47:H47)</f>
        <v>0</v>
      </c>
      <c r="J47" s="2">
        <v>5076.05</v>
      </c>
      <c r="K47" s="59">
        <f t="shared" si="18"/>
        <v>-1</v>
      </c>
      <c r="L47" s="2">
        <v>6300.74</v>
      </c>
      <c r="M47" s="41">
        <v>6332.29</v>
      </c>
      <c r="N47" s="2"/>
      <c r="O47" s="2"/>
      <c r="P47" s="2"/>
    </row>
    <row r="48" spans="1:16" ht="15.75" thickBot="1" x14ac:dyDescent="0.3">
      <c r="A48" s="30" t="s">
        <v>9</v>
      </c>
      <c r="B48" s="46"/>
      <c r="C48" s="31"/>
      <c r="D48" s="31"/>
      <c r="E48" s="4">
        <f t="shared" ref="E48:J48" si="20">SUM(E42:E47)</f>
        <v>813.04</v>
      </c>
      <c r="F48" s="4">
        <f t="shared" si="20"/>
        <v>0</v>
      </c>
      <c r="G48" s="4">
        <f t="shared" si="20"/>
        <v>1673.17</v>
      </c>
      <c r="H48" s="4">
        <f t="shared" si="20"/>
        <v>0</v>
      </c>
      <c r="I48" s="4">
        <f t="shared" si="20"/>
        <v>2486.21</v>
      </c>
      <c r="J48" s="4">
        <f t="shared" si="20"/>
        <v>118397.1</v>
      </c>
      <c r="K48" s="65">
        <f t="shared" si="18"/>
        <v>-0.97900109039832905</v>
      </c>
      <c r="L48" s="4">
        <f t="shared" ref="L48" si="21">SUM(L42:L47)</f>
        <v>178201.37</v>
      </c>
      <c r="M48" s="64">
        <f t="shared" ref="M48" si="22">SUM(M42:M47)</f>
        <v>335934.63</v>
      </c>
      <c r="N48" s="4">
        <f t="shared" ref="N48" si="23">SUM(N42:N47)</f>
        <v>347247.89999999997</v>
      </c>
      <c r="O48" s="4">
        <f t="shared" ref="O48" si="24">SUM(O42:O47)</f>
        <v>337006.70999999996</v>
      </c>
      <c r="P48" s="4">
        <f t="shared" ref="P48" si="25">SUM(P42:P47)</f>
        <v>419902.71</v>
      </c>
    </row>
    <row r="49" spans="1:16" ht="15.75" thickBot="1" x14ac:dyDescent="0.3">
      <c r="A49" s="106" t="s">
        <v>330</v>
      </c>
      <c r="B49" s="106"/>
      <c r="C49" s="106"/>
      <c r="D49" s="106"/>
      <c r="E49" s="18"/>
      <c r="F49" s="18"/>
      <c r="G49" s="19"/>
      <c r="H49" s="19"/>
      <c r="I49" s="18"/>
      <c r="J49" s="18"/>
      <c r="K49" s="18"/>
      <c r="L49" s="19"/>
      <c r="M49" s="19"/>
      <c r="N49" s="19"/>
      <c r="O49" s="19"/>
    </row>
    <row r="50" spans="1:16" x14ac:dyDescent="0.25">
      <c r="A50" s="37"/>
      <c r="B50" s="45" t="s">
        <v>52</v>
      </c>
      <c r="C50" s="32"/>
      <c r="D50" s="32"/>
      <c r="E50" s="13" t="s">
        <v>2</v>
      </c>
      <c r="F50" s="14" t="s">
        <v>3</v>
      </c>
      <c r="G50" s="15" t="s">
        <v>4</v>
      </c>
      <c r="H50" s="42" t="s">
        <v>403</v>
      </c>
      <c r="I50" s="53" t="s">
        <v>559</v>
      </c>
      <c r="J50" s="13" t="s">
        <v>558</v>
      </c>
      <c r="K50" s="60" t="s">
        <v>435</v>
      </c>
      <c r="L50" s="13" t="s">
        <v>558</v>
      </c>
      <c r="M50" s="87" t="s">
        <v>506</v>
      </c>
      <c r="N50" s="13" t="s">
        <v>484</v>
      </c>
      <c r="O50" s="13" t="s">
        <v>450</v>
      </c>
      <c r="P50" s="13" t="s">
        <v>429</v>
      </c>
    </row>
    <row r="51" spans="1:16" ht="15.75" thickBot="1" x14ac:dyDescent="0.3">
      <c r="A51" s="38" t="s">
        <v>52</v>
      </c>
      <c r="B51" s="38" t="s">
        <v>53</v>
      </c>
      <c r="C51" s="33"/>
      <c r="D51" s="33"/>
      <c r="E51" s="16" t="s">
        <v>5</v>
      </c>
      <c r="F51" s="16" t="s">
        <v>5</v>
      </c>
      <c r="G51" s="16" t="s">
        <v>5</v>
      </c>
      <c r="H51" s="43" t="s">
        <v>568</v>
      </c>
      <c r="I51" s="16" t="s">
        <v>430</v>
      </c>
      <c r="J51" s="16" t="s">
        <v>430</v>
      </c>
      <c r="K51" s="61" t="s">
        <v>560</v>
      </c>
      <c r="L51" s="16" t="s">
        <v>431</v>
      </c>
      <c r="M51" s="86" t="s">
        <v>431</v>
      </c>
      <c r="N51" s="16" t="s">
        <v>431</v>
      </c>
      <c r="O51" s="16" t="s">
        <v>431</v>
      </c>
      <c r="P51" s="16" t="s">
        <v>431</v>
      </c>
    </row>
    <row r="52" spans="1:16" ht="15.75" thickBot="1" x14ac:dyDescent="0.3">
      <c r="A52" s="34" t="s">
        <v>350</v>
      </c>
      <c r="B52" s="95" t="s">
        <v>351</v>
      </c>
      <c r="C52" s="96"/>
      <c r="D52" s="97"/>
      <c r="E52" s="3"/>
      <c r="F52" s="57"/>
      <c r="G52" s="2"/>
      <c r="H52" s="41"/>
      <c r="I52" s="2">
        <f>SUM(E52:H52)</f>
        <v>0</v>
      </c>
      <c r="J52" s="2"/>
      <c r="K52" s="59"/>
      <c r="L52" s="2"/>
      <c r="M52" s="41"/>
      <c r="N52" s="2">
        <v>93.24</v>
      </c>
      <c r="O52" s="2">
        <v>10959.71</v>
      </c>
      <c r="P52" s="2">
        <v>14603.25</v>
      </c>
    </row>
    <row r="53" spans="1:16" ht="15.75" thickBot="1" x14ac:dyDescent="0.3">
      <c r="A53" s="34" t="s">
        <v>465</v>
      </c>
      <c r="B53" s="101" t="s">
        <v>466</v>
      </c>
      <c r="C53" s="102"/>
      <c r="D53" s="103"/>
      <c r="E53" s="3"/>
      <c r="F53" s="57"/>
      <c r="G53" s="2"/>
      <c r="H53" s="41"/>
      <c r="I53" s="2">
        <f>SUM(E53:H53)</f>
        <v>0</v>
      </c>
      <c r="J53" s="2"/>
      <c r="K53" s="59"/>
      <c r="L53" s="2"/>
      <c r="M53" s="41"/>
      <c r="N53" s="2"/>
      <c r="O53" s="2"/>
      <c r="P53" s="2"/>
    </row>
    <row r="54" spans="1:16" ht="15.75" thickBot="1" x14ac:dyDescent="0.3">
      <c r="A54" s="34" t="s">
        <v>70</v>
      </c>
      <c r="B54" s="76" t="s">
        <v>331</v>
      </c>
      <c r="C54" s="77"/>
      <c r="D54" s="78"/>
      <c r="E54" s="3"/>
      <c r="F54" s="5"/>
      <c r="G54" s="2"/>
      <c r="H54" s="2"/>
      <c r="I54" s="2">
        <f>SUM(E54:H54)</f>
        <v>0</v>
      </c>
      <c r="J54" s="2">
        <v>62307.35</v>
      </c>
      <c r="K54" s="59">
        <f t="shared" ref="K54:K57" si="26">SUM(I54/J54)-1</f>
        <v>-1</v>
      </c>
      <c r="L54" s="2">
        <v>83026.84</v>
      </c>
      <c r="M54" s="41">
        <v>75757.72</v>
      </c>
      <c r="N54" s="2">
        <v>107039.74</v>
      </c>
      <c r="O54" s="2">
        <v>108530.4</v>
      </c>
      <c r="P54" s="2">
        <v>77218.429999999993</v>
      </c>
    </row>
    <row r="55" spans="1:16" ht="15.75" thickBot="1" x14ac:dyDescent="0.3">
      <c r="A55" s="34" t="s">
        <v>436</v>
      </c>
      <c r="B55" s="101" t="s">
        <v>437</v>
      </c>
      <c r="C55" s="102"/>
      <c r="D55" s="103"/>
      <c r="E55" s="3"/>
      <c r="F55" s="3"/>
      <c r="G55" s="2"/>
      <c r="H55" s="2"/>
      <c r="I55" s="2">
        <f>SUM(E55:H55)</f>
        <v>0</v>
      </c>
      <c r="J55" s="2"/>
      <c r="K55" s="59"/>
      <c r="L55" s="2"/>
      <c r="M55" s="41"/>
      <c r="N55" s="2">
        <v>5505.17</v>
      </c>
      <c r="O55" s="2">
        <v>4318.28</v>
      </c>
      <c r="P55" s="2">
        <v>0</v>
      </c>
    </row>
    <row r="56" spans="1:16" ht="15.75" thickBot="1" x14ac:dyDescent="0.3">
      <c r="A56" s="34" t="s">
        <v>447</v>
      </c>
      <c r="B56" s="101" t="s">
        <v>508</v>
      </c>
      <c r="C56" s="102"/>
      <c r="D56" s="103"/>
      <c r="E56" s="3"/>
      <c r="F56" s="3"/>
      <c r="G56" s="2"/>
      <c r="H56" s="2"/>
      <c r="I56" s="2">
        <f>SUM(E56:H56)</f>
        <v>0</v>
      </c>
      <c r="J56" s="2">
        <v>38533.14</v>
      </c>
      <c r="K56" s="59">
        <f t="shared" si="26"/>
        <v>-1</v>
      </c>
      <c r="L56" s="2">
        <v>63568.6</v>
      </c>
      <c r="M56" s="41">
        <v>85912.75</v>
      </c>
      <c r="N56" s="2">
        <v>67904.39</v>
      </c>
      <c r="O56" s="2">
        <v>57626.720000000001</v>
      </c>
      <c r="P56" s="2">
        <v>73713.53</v>
      </c>
    </row>
    <row r="57" spans="1:16" ht="15.75" thickBot="1" x14ac:dyDescent="0.3">
      <c r="A57" s="25" t="s">
        <v>332</v>
      </c>
      <c r="B57" s="48"/>
      <c r="C57" s="26"/>
      <c r="D57" s="26"/>
      <c r="E57" s="27">
        <f>SUM(E52:E56)</f>
        <v>0</v>
      </c>
      <c r="F57" s="27">
        <f t="shared" ref="F57:I57" si="27">SUM(F52:F56)</f>
        <v>0</v>
      </c>
      <c r="G57" s="27">
        <f t="shared" si="27"/>
        <v>0</v>
      </c>
      <c r="H57" s="27">
        <f>SUM(H52:H56)</f>
        <v>0</v>
      </c>
      <c r="I57" s="27">
        <f t="shared" si="27"/>
        <v>0</v>
      </c>
      <c r="J57" s="27">
        <f>SUM(J52:J56)</f>
        <v>100840.48999999999</v>
      </c>
      <c r="K57" s="65">
        <f t="shared" si="26"/>
        <v>-1</v>
      </c>
      <c r="L57" s="27">
        <f>SUM(L52:L56)</f>
        <v>146595.44</v>
      </c>
      <c r="M57" s="88">
        <f>SUM(M52:M56)</f>
        <v>161670.47</v>
      </c>
      <c r="N57" s="27">
        <f>SUM(N52:N56)</f>
        <v>180542.54</v>
      </c>
      <c r="O57" s="27">
        <f>SUM(O52:O56)</f>
        <v>181435.11</v>
      </c>
      <c r="P57" s="27">
        <f>SUM(P52:P56)</f>
        <v>165535.21</v>
      </c>
    </row>
    <row r="58" spans="1:16" ht="15.75" thickBot="1" x14ac:dyDescent="0.3">
      <c r="A58" s="36" t="s">
        <v>10</v>
      </c>
      <c r="B58" s="10"/>
      <c r="C58" s="28"/>
      <c r="D58" s="28"/>
      <c r="E58" s="11"/>
      <c r="F58" s="11"/>
      <c r="G58" s="11"/>
      <c r="H58" s="11"/>
      <c r="I58" s="11"/>
      <c r="J58" s="11"/>
      <c r="K58" s="11"/>
      <c r="L58" s="11"/>
      <c r="M58" s="18"/>
      <c r="N58" s="11"/>
      <c r="O58" s="11"/>
    </row>
    <row r="59" spans="1:16" x14ac:dyDescent="0.25">
      <c r="A59" s="37"/>
      <c r="B59" s="45" t="s">
        <v>52</v>
      </c>
      <c r="C59" s="32"/>
      <c r="D59" s="32"/>
      <c r="E59" s="13" t="s">
        <v>2</v>
      </c>
      <c r="F59" s="14" t="s">
        <v>3</v>
      </c>
      <c r="G59" s="15" t="s">
        <v>4</v>
      </c>
      <c r="H59" s="42" t="s">
        <v>403</v>
      </c>
      <c r="I59" s="53" t="s">
        <v>559</v>
      </c>
      <c r="J59" s="13" t="s">
        <v>558</v>
      </c>
      <c r="K59" s="60" t="s">
        <v>435</v>
      </c>
      <c r="L59" s="13" t="s">
        <v>558</v>
      </c>
      <c r="M59" s="87" t="s">
        <v>506</v>
      </c>
      <c r="N59" s="13" t="s">
        <v>484</v>
      </c>
      <c r="O59" s="13" t="s">
        <v>450</v>
      </c>
      <c r="P59" s="13" t="s">
        <v>429</v>
      </c>
    </row>
    <row r="60" spans="1:16" ht="15.75" thickBot="1" x14ac:dyDescent="0.3">
      <c r="A60" s="38" t="s">
        <v>52</v>
      </c>
      <c r="B60" s="38" t="s">
        <v>53</v>
      </c>
      <c r="C60" s="33"/>
      <c r="D60" s="33"/>
      <c r="E60" s="16" t="s">
        <v>5</v>
      </c>
      <c r="F60" s="16" t="s">
        <v>5</v>
      </c>
      <c r="G60" s="16" t="s">
        <v>5</v>
      </c>
      <c r="H60" s="43" t="s">
        <v>568</v>
      </c>
      <c r="I60" s="16" t="s">
        <v>430</v>
      </c>
      <c r="J60" s="16" t="s">
        <v>430</v>
      </c>
      <c r="K60" s="61" t="s">
        <v>560</v>
      </c>
      <c r="L60" s="16" t="s">
        <v>431</v>
      </c>
      <c r="M60" s="86" t="s">
        <v>431</v>
      </c>
      <c r="N60" s="16" t="s">
        <v>431</v>
      </c>
      <c r="O60" s="16" t="s">
        <v>431</v>
      </c>
      <c r="P60" s="16" t="s">
        <v>431</v>
      </c>
    </row>
    <row r="61" spans="1:16" ht="15.75" thickBot="1" x14ac:dyDescent="0.3">
      <c r="A61" s="34" t="s">
        <v>71</v>
      </c>
      <c r="B61" s="95" t="s">
        <v>72</v>
      </c>
      <c r="C61" s="96"/>
      <c r="D61" s="97"/>
      <c r="E61" s="3">
        <v>630.08000000000004</v>
      </c>
      <c r="F61" s="3"/>
      <c r="G61" s="2">
        <v>5039.03</v>
      </c>
      <c r="H61" s="2">
        <v>3284.96</v>
      </c>
      <c r="I61" s="2">
        <f>SUM(E61:H61)</f>
        <v>8954.07</v>
      </c>
      <c r="J61" s="2">
        <v>236215.74</v>
      </c>
      <c r="K61" s="59">
        <f t="shared" ref="K61:K64" si="28">SUM(I61/J61)-1</f>
        <v>-0.96209367758473674</v>
      </c>
      <c r="L61" s="2">
        <v>489923.9</v>
      </c>
      <c r="M61" s="41">
        <v>2444634.83</v>
      </c>
      <c r="N61" s="2">
        <v>2614848.66</v>
      </c>
      <c r="O61" s="2">
        <v>2538282.41</v>
      </c>
      <c r="P61" s="2">
        <v>2379004.5699999998</v>
      </c>
    </row>
    <row r="62" spans="1:16" ht="15.75" thickBot="1" x14ac:dyDescent="0.3">
      <c r="A62" s="34" t="s">
        <v>356</v>
      </c>
      <c r="B62" s="101" t="s">
        <v>357</v>
      </c>
      <c r="C62" s="102"/>
      <c r="D62" s="103"/>
      <c r="E62" s="3"/>
      <c r="F62" s="3"/>
      <c r="G62" s="2"/>
      <c r="H62" s="2"/>
      <c r="I62" s="2">
        <f t="shared" ref="I62:I63" si="29">SUM(E62:H62)</f>
        <v>0</v>
      </c>
      <c r="J62" s="2">
        <v>9784.67</v>
      </c>
      <c r="K62" s="59">
        <f t="shared" si="28"/>
        <v>-1</v>
      </c>
      <c r="L62" s="2">
        <v>17470.84</v>
      </c>
      <c r="M62" s="41">
        <v>23401.42</v>
      </c>
      <c r="N62" s="2">
        <v>8550.99</v>
      </c>
      <c r="O62" s="2">
        <v>4469</v>
      </c>
      <c r="P62" s="2">
        <v>8145.13</v>
      </c>
    </row>
    <row r="63" spans="1:16" ht="15.75" thickBot="1" x14ac:dyDescent="0.3">
      <c r="A63" s="34" t="s">
        <v>73</v>
      </c>
      <c r="B63" s="101" t="s">
        <v>74</v>
      </c>
      <c r="C63" s="102"/>
      <c r="D63" s="103"/>
      <c r="E63" s="3"/>
      <c r="F63" s="3"/>
      <c r="G63" s="2"/>
      <c r="H63" s="2"/>
      <c r="I63" s="2">
        <f t="shared" si="29"/>
        <v>0</v>
      </c>
      <c r="J63" s="2"/>
      <c r="K63" s="59"/>
      <c r="L63" s="2"/>
      <c r="M63" s="41"/>
      <c r="N63" s="2"/>
      <c r="O63" s="2"/>
      <c r="P63" s="2"/>
    </row>
    <row r="64" spans="1:16" ht="15.75" thickBot="1" x14ac:dyDescent="0.3">
      <c r="A64" s="30" t="s">
        <v>11</v>
      </c>
      <c r="B64" s="46"/>
      <c r="C64" s="31"/>
      <c r="D64" s="31"/>
      <c r="E64" s="4">
        <f>SUM(E61:E63)</f>
        <v>630.08000000000004</v>
      </c>
      <c r="F64" s="4">
        <f t="shared" ref="F64:I64" si="30">SUM(F61:F63)</f>
        <v>0</v>
      </c>
      <c r="G64" s="4">
        <f t="shared" si="30"/>
        <v>5039.03</v>
      </c>
      <c r="H64" s="4">
        <f>SUM(H61:H63)</f>
        <v>3284.96</v>
      </c>
      <c r="I64" s="4">
        <f t="shared" si="30"/>
        <v>8954.07</v>
      </c>
      <c r="J64" s="4">
        <f>SUM(J61:J63)</f>
        <v>246000.41</v>
      </c>
      <c r="K64" s="65">
        <f t="shared" si="28"/>
        <v>-0.96360140212774437</v>
      </c>
      <c r="L64" s="4">
        <f>SUM(L61:L63)</f>
        <v>507394.74000000005</v>
      </c>
      <c r="M64" s="64">
        <f>SUM(M61:M63)</f>
        <v>2468036.25</v>
      </c>
      <c r="N64" s="4">
        <f>SUM(N61:N63)</f>
        <v>2623399.6500000004</v>
      </c>
      <c r="O64" s="4">
        <f>SUM(O61:O63)</f>
        <v>2542751.41</v>
      </c>
      <c r="P64" s="4">
        <f>SUM(P61:P63)</f>
        <v>2387149.6999999997</v>
      </c>
    </row>
    <row r="65" spans="1:16" ht="15.75" thickBot="1" x14ac:dyDescent="0.3">
      <c r="A65" s="39" t="s">
        <v>12</v>
      </c>
      <c r="B65" s="47"/>
      <c r="C65" s="29"/>
      <c r="D65" s="29"/>
      <c r="E65" s="18"/>
      <c r="F65" s="18"/>
      <c r="G65" s="19"/>
      <c r="H65" s="19"/>
      <c r="I65" s="18"/>
      <c r="J65" s="18"/>
      <c r="K65" s="18"/>
      <c r="L65" s="19"/>
      <c r="M65" s="19"/>
      <c r="N65" s="19"/>
      <c r="O65" s="19"/>
    </row>
    <row r="66" spans="1:16" x14ac:dyDescent="0.25">
      <c r="A66" s="37"/>
      <c r="B66" s="45" t="s">
        <v>52</v>
      </c>
      <c r="C66" s="32"/>
      <c r="D66" s="32"/>
      <c r="E66" s="13" t="s">
        <v>2</v>
      </c>
      <c r="F66" s="14" t="s">
        <v>3</v>
      </c>
      <c r="G66" s="15" t="s">
        <v>4</v>
      </c>
      <c r="H66" s="42" t="s">
        <v>403</v>
      </c>
      <c r="I66" s="53" t="s">
        <v>559</v>
      </c>
      <c r="J66" s="13" t="s">
        <v>558</v>
      </c>
      <c r="K66" s="60" t="s">
        <v>435</v>
      </c>
      <c r="L66" s="13" t="s">
        <v>558</v>
      </c>
      <c r="M66" s="87" t="s">
        <v>506</v>
      </c>
      <c r="N66" s="13" t="s">
        <v>484</v>
      </c>
      <c r="O66" s="13" t="s">
        <v>450</v>
      </c>
      <c r="P66" s="13" t="s">
        <v>429</v>
      </c>
    </row>
    <row r="67" spans="1:16" ht="15.75" thickBot="1" x14ac:dyDescent="0.3">
      <c r="A67" s="38" t="s">
        <v>52</v>
      </c>
      <c r="B67" s="38" t="s">
        <v>53</v>
      </c>
      <c r="C67" s="33"/>
      <c r="D67" s="33"/>
      <c r="E67" s="16" t="s">
        <v>5</v>
      </c>
      <c r="F67" s="16" t="s">
        <v>5</v>
      </c>
      <c r="G67" s="16" t="s">
        <v>5</v>
      </c>
      <c r="H67" s="43" t="s">
        <v>568</v>
      </c>
      <c r="I67" s="16" t="s">
        <v>430</v>
      </c>
      <c r="J67" s="16" t="s">
        <v>430</v>
      </c>
      <c r="K67" s="61" t="s">
        <v>560</v>
      </c>
      <c r="L67" s="16" t="s">
        <v>431</v>
      </c>
      <c r="M67" s="86" t="s">
        <v>431</v>
      </c>
      <c r="N67" s="16" t="s">
        <v>431</v>
      </c>
      <c r="O67" s="16" t="s">
        <v>431</v>
      </c>
      <c r="P67" s="16" t="s">
        <v>431</v>
      </c>
    </row>
    <row r="68" spans="1:16" ht="15.75" thickBot="1" x14ac:dyDescent="0.3">
      <c r="A68" s="34" t="s">
        <v>75</v>
      </c>
      <c r="B68" s="95" t="s">
        <v>76</v>
      </c>
      <c r="C68" s="96"/>
      <c r="D68" s="97"/>
      <c r="E68" s="3"/>
      <c r="F68" s="3"/>
      <c r="G68" s="2"/>
      <c r="H68" s="2"/>
      <c r="I68" s="2">
        <f>SUM(E68:H68)</f>
        <v>0</v>
      </c>
      <c r="J68" s="2">
        <v>23955.22</v>
      </c>
      <c r="K68" s="59">
        <f t="shared" ref="K68:K75" si="31">SUM(I68/J68)-1</f>
        <v>-1</v>
      </c>
      <c r="L68" s="2">
        <v>34023.300000000003</v>
      </c>
      <c r="M68" s="41">
        <v>50334.559999999998</v>
      </c>
      <c r="N68" s="2">
        <v>34021.72</v>
      </c>
      <c r="O68" s="2">
        <v>47264.74</v>
      </c>
      <c r="P68" s="2">
        <v>42527.76</v>
      </c>
    </row>
    <row r="69" spans="1:16" ht="15.75" thickBot="1" x14ac:dyDescent="0.3">
      <c r="A69" s="34" t="s">
        <v>273</v>
      </c>
      <c r="B69" s="101" t="s">
        <v>274</v>
      </c>
      <c r="C69" s="102"/>
      <c r="D69" s="103"/>
      <c r="E69" s="3"/>
      <c r="F69" s="57"/>
      <c r="G69" s="2"/>
      <c r="H69" s="2"/>
      <c r="I69" s="2">
        <f t="shared" ref="I69:I74" si="32">SUM(E69:H69)</f>
        <v>0</v>
      </c>
      <c r="J69" s="2">
        <v>11915.86</v>
      </c>
      <c r="K69" s="59">
        <f t="shared" si="31"/>
        <v>-1</v>
      </c>
      <c r="L69" s="2">
        <v>13722.92</v>
      </c>
      <c r="M69" s="41">
        <v>20097.57</v>
      </c>
      <c r="N69" s="2">
        <v>43944.62</v>
      </c>
      <c r="O69" s="2">
        <v>43879.69</v>
      </c>
      <c r="P69" s="2">
        <v>50698.22</v>
      </c>
    </row>
    <row r="70" spans="1:16" ht="15.75" thickBot="1" x14ac:dyDescent="0.3">
      <c r="A70" s="34" t="s">
        <v>358</v>
      </c>
      <c r="B70" s="101" t="s">
        <v>359</v>
      </c>
      <c r="C70" s="102"/>
      <c r="D70" s="103"/>
      <c r="E70" s="3"/>
      <c r="F70" s="3"/>
      <c r="G70" s="2"/>
      <c r="H70" s="2"/>
      <c r="I70" s="2">
        <f t="shared" si="32"/>
        <v>0</v>
      </c>
      <c r="J70" s="2">
        <v>7372.45</v>
      </c>
      <c r="K70" s="59">
        <f t="shared" si="31"/>
        <v>-1</v>
      </c>
      <c r="L70" s="2">
        <v>8304.7199999999993</v>
      </c>
      <c r="M70" s="41">
        <v>14638.27</v>
      </c>
      <c r="N70" s="2">
        <v>13186.2</v>
      </c>
      <c r="O70" s="2">
        <v>22100.73</v>
      </c>
      <c r="P70" s="2">
        <v>23137.08</v>
      </c>
    </row>
    <row r="71" spans="1:16" ht="15.75" thickBot="1" x14ac:dyDescent="0.3">
      <c r="A71" s="34" t="s">
        <v>77</v>
      </c>
      <c r="B71" s="101" t="s">
        <v>78</v>
      </c>
      <c r="C71" s="102"/>
      <c r="D71" s="103"/>
      <c r="E71" s="3"/>
      <c r="F71" s="3"/>
      <c r="G71" s="2"/>
      <c r="H71" s="2"/>
      <c r="I71" s="2">
        <f t="shared" si="32"/>
        <v>0</v>
      </c>
      <c r="J71" s="2">
        <v>4167.4399999999996</v>
      </c>
      <c r="K71" s="59">
        <f t="shared" si="31"/>
        <v>-1</v>
      </c>
      <c r="L71" s="2">
        <v>9060.5400000000009</v>
      </c>
      <c r="M71" s="41">
        <v>19513.45</v>
      </c>
      <c r="N71" s="2">
        <v>20964.38</v>
      </c>
      <c r="O71" s="2">
        <v>28415.65</v>
      </c>
      <c r="P71" s="2">
        <v>23899.03</v>
      </c>
    </row>
    <row r="72" spans="1:16" ht="15.75" thickBot="1" x14ac:dyDescent="0.3">
      <c r="A72" s="34" t="s">
        <v>79</v>
      </c>
      <c r="B72" s="101" t="s">
        <v>80</v>
      </c>
      <c r="C72" s="102"/>
      <c r="D72" s="103"/>
      <c r="E72" s="3">
        <v>1600.95</v>
      </c>
      <c r="F72" s="3"/>
      <c r="G72" s="2"/>
      <c r="H72" s="2"/>
      <c r="I72" s="2">
        <f t="shared" si="32"/>
        <v>1600.95</v>
      </c>
      <c r="J72" s="2">
        <v>7453.91</v>
      </c>
      <c r="K72" s="59">
        <f t="shared" si="31"/>
        <v>-0.78522010595781278</v>
      </c>
      <c r="L72" s="2">
        <v>10321.969999999999</v>
      </c>
      <c r="M72" s="41">
        <v>19892.810000000001</v>
      </c>
      <c r="N72" s="2">
        <v>18037.87</v>
      </c>
      <c r="O72" s="2">
        <v>24492.42</v>
      </c>
      <c r="P72" s="2">
        <v>10627.97</v>
      </c>
    </row>
    <row r="73" spans="1:16" ht="15.75" thickBot="1" x14ac:dyDescent="0.3">
      <c r="A73" s="34" t="s">
        <v>81</v>
      </c>
      <c r="B73" s="101" t="s">
        <v>82</v>
      </c>
      <c r="C73" s="102"/>
      <c r="D73" s="103"/>
      <c r="E73" s="3"/>
      <c r="F73" s="3"/>
      <c r="G73" s="2"/>
      <c r="H73" s="2"/>
      <c r="I73" s="2">
        <f t="shared" si="32"/>
        <v>0</v>
      </c>
      <c r="J73" s="2">
        <v>6359.57</v>
      </c>
      <c r="K73" s="59">
        <f t="shared" si="31"/>
        <v>-1</v>
      </c>
      <c r="L73" s="2">
        <v>6359.57</v>
      </c>
      <c r="M73" s="41">
        <v>7586.24</v>
      </c>
      <c r="N73" s="2">
        <v>12429.32</v>
      </c>
      <c r="O73" s="2">
        <v>14023.41</v>
      </c>
      <c r="P73" s="2">
        <v>10725.9</v>
      </c>
    </row>
    <row r="74" spans="1:16" ht="15.75" thickBot="1" x14ac:dyDescent="0.3">
      <c r="A74" s="34" t="s">
        <v>375</v>
      </c>
      <c r="B74" s="34" t="s">
        <v>376</v>
      </c>
      <c r="C74" s="35"/>
      <c r="D74" s="35"/>
      <c r="E74" s="3"/>
      <c r="F74" s="3"/>
      <c r="G74" s="2"/>
      <c r="H74" s="2"/>
      <c r="I74" s="2">
        <f t="shared" si="32"/>
        <v>0</v>
      </c>
      <c r="J74" s="2"/>
      <c r="K74" s="59"/>
      <c r="L74" s="2">
        <v>1209.3900000000001</v>
      </c>
      <c r="M74" s="41"/>
      <c r="N74" s="2"/>
      <c r="O74" s="2">
        <v>886.75</v>
      </c>
      <c r="P74" s="2">
        <v>3222.6</v>
      </c>
    </row>
    <row r="75" spans="1:16" ht="15.75" thickBot="1" x14ac:dyDescent="0.3">
      <c r="A75" s="25" t="s">
        <v>13</v>
      </c>
      <c r="B75" s="48"/>
      <c r="C75" s="26"/>
      <c r="D75" s="26"/>
      <c r="E75" s="27">
        <f>SUM(E68:E74)</f>
        <v>1600.95</v>
      </c>
      <c r="F75" s="27">
        <f t="shared" ref="F75:I75" si="33">SUM(F68:F74)</f>
        <v>0</v>
      </c>
      <c r="G75" s="27">
        <f t="shared" si="33"/>
        <v>0</v>
      </c>
      <c r="H75" s="27">
        <f>SUM(H68:H74)</f>
        <v>0</v>
      </c>
      <c r="I75" s="27">
        <f t="shared" si="33"/>
        <v>1600.95</v>
      </c>
      <c r="J75" s="27">
        <f>SUM(J68:J74)</f>
        <v>61224.450000000004</v>
      </c>
      <c r="K75" s="65">
        <f t="shared" si="31"/>
        <v>-0.97385113300323645</v>
      </c>
      <c r="L75" s="27">
        <f>SUM(L68:L74)</f>
        <v>83002.409999999989</v>
      </c>
      <c r="M75" s="88">
        <f>SUM(M68:M74)</f>
        <v>132062.9</v>
      </c>
      <c r="N75" s="27">
        <f>SUM(N68:N74)</f>
        <v>142584.10999999999</v>
      </c>
      <c r="O75" s="27">
        <f>SUM(O68:O74)</f>
        <v>181063.38999999998</v>
      </c>
      <c r="P75" s="27">
        <f>SUM(P68:P74)</f>
        <v>164838.56000000003</v>
      </c>
    </row>
    <row r="76" spans="1:16" ht="15.75" thickBot="1" x14ac:dyDescent="0.3">
      <c r="A76" s="39" t="s">
        <v>258</v>
      </c>
      <c r="B76" s="47"/>
      <c r="C76" s="29"/>
      <c r="D76" s="29"/>
      <c r="E76" s="18"/>
      <c r="F76" s="18"/>
      <c r="G76" s="19"/>
      <c r="H76" s="19"/>
      <c r="I76" s="18"/>
      <c r="J76" s="18"/>
      <c r="K76" s="18"/>
      <c r="L76" s="19"/>
      <c r="M76" s="19"/>
      <c r="N76" s="19"/>
      <c r="O76" s="19"/>
    </row>
    <row r="77" spans="1:16" x14ac:dyDescent="0.25">
      <c r="A77" s="37"/>
      <c r="B77" s="45" t="s">
        <v>52</v>
      </c>
      <c r="C77" s="32"/>
      <c r="D77" s="32"/>
      <c r="E77" s="13" t="s">
        <v>2</v>
      </c>
      <c r="F77" s="14" t="s">
        <v>3</v>
      </c>
      <c r="G77" s="15" t="s">
        <v>4</v>
      </c>
      <c r="H77" s="42" t="s">
        <v>403</v>
      </c>
      <c r="I77" s="53" t="s">
        <v>559</v>
      </c>
      <c r="J77" s="13" t="s">
        <v>558</v>
      </c>
      <c r="K77" s="60" t="s">
        <v>435</v>
      </c>
      <c r="L77" s="13" t="s">
        <v>558</v>
      </c>
      <c r="M77" s="87" t="s">
        <v>506</v>
      </c>
      <c r="N77" s="13" t="s">
        <v>484</v>
      </c>
      <c r="O77" s="13" t="s">
        <v>450</v>
      </c>
      <c r="P77" s="13" t="s">
        <v>429</v>
      </c>
    </row>
    <row r="78" spans="1:16" ht="15.75" thickBot="1" x14ac:dyDescent="0.3">
      <c r="A78" s="38" t="s">
        <v>52</v>
      </c>
      <c r="B78" s="38" t="s">
        <v>53</v>
      </c>
      <c r="C78" s="33"/>
      <c r="D78" s="33"/>
      <c r="E78" s="16" t="s">
        <v>5</v>
      </c>
      <c r="F78" s="16" t="s">
        <v>5</v>
      </c>
      <c r="G78" s="16" t="s">
        <v>5</v>
      </c>
      <c r="H78" s="43" t="s">
        <v>568</v>
      </c>
      <c r="I78" s="16" t="s">
        <v>430</v>
      </c>
      <c r="J78" s="16" t="s">
        <v>430</v>
      </c>
      <c r="K78" s="61" t="s">
        <v>560</v>
      </c>
      <c r="L78" s="16" t="s">
        <v>431</v>
      </c>
      <c r="M78" s="86" t="s">
        <v>431</v>
      </c>
      <c r="N78" s="16" t="s">
        <v>431</v>
      </c>
      <c r="O78" s="16" t="s">
        <v>431</v>
      </c>
      <c r="P78" s="16" t="s">
        <v>431</v>
      </c>
    </row>
    <row r="79" spans="1:16" ht="15.75" thickBot="1" x14ac:dyDescent="0.3">
      <c r="A79" s="34" t="s">
        <v>83</v>
      </c>
      <c r="B79" s="95" t="s">
        <v>84</v>
      </c>
      <c r="C79" s="96"/>
      <c r="D79" s="97"/>
      <c r="E79" s="5">
        <v>309.56</v>
      </c>
      <c r="F79" s="3"/>
      <c r="G79" s="2"/>
      <c r="H79" s="2">
        <v>360.73</v>
      </c>
      <c r="I79" s="2">
        <f>SUM(E79:H79)</f>
        <v>670.29</v>
      </c>
      <c r="J79" s="2">
        <v>9686.18</v>
      </c>
      <c r="K79" s="59">
        <f>SUM(I79/J79)-1</f>
        <v>-0.93079934504624118</v>
      </c>
      <c r="L79" s="2">
        <v>13565.42</v>
      </c>
      <c r="M79" s="41">
        <v>35974.629999999997</v>
      </c>
      <c r="N79" s="2">
        <v>37950.29</v>
      </c>
      <c r="O79" s="2">
        <v>42364.27</v>
      </c>
      <c r="P79" s="2">
        <v>53951.01</v>
      </c>
    </row>
    <row r="80" spans="1:16" ht="15.75" thickBot="1" x14ac:dyDescent="0.3">
      <c r="A80" s="34" t="s">
        <v>443</v>
      </c>
      <c r="B80" s="34" t="s">
        <v>444</v>
      </c>
      <c r="C80" s="35"/>
      <c r="D80" s="35"/>
      <c r="E80" s="3"/>
      <c r="F80" s="3"/>
      <c r="G80" s="2"/>
      <c r="H80" s="2"/>
      <c r="I80" s="2">
        <f>SUM(E80:H80)</f>
        <v>0</v>
      </c>
      <c r="J80" s="2"/>
      <c r="K80" s="59"/>
      <c r="L80" s="2"/>
      <c r="M80" s="41">
        <v>829.3</v>
      </c>
      <c r="N80" s="2">
        <v>3847.54</v>
      </c>
      <c r="O80" s="2">
        <v>2735.51</v>
      </c>
      <c r="P80" s="2">
        <v>0</v>
      </c>
    </row>
    <row r="81" spans="1:16" ht="15.75" thickBot="1" x14ac:dyDescent="0.3">
      <c r="A81" s="25" t="s">
        <v>259</v>
      </c>
      <c r="B81" s="48"/>
      <c r="C81" s="26"/>
      <c r="D81" s="26"/>
      <c r="E81" s="27">
        <f>SUM(E79:E80)</f>
        <v>309.56</v>
      </c>
      <c r="F81" s="27">
        <f t="shared" ref="F81:H81" si="34">SUM(F79:F80)</f>
        <v>0</v>
      </c>
      <c r="G81" s="27">
        <f t="shared" si="34"/>
        <v>0</v>
      </c>
      <c r="H81" s="27">
        <f t="shared" si="34"/>
        <v>360.73</v>
      </c>
      <c r="I81" s="27">
        <f>SUM(I79:I80)</f>
        <v>670.29</v>
      </c>
      <c r="J81" s="27">
        <f>SUM(J79:J80)</f>
        <v>9686.18</v>
      </c>
      <c r="K81" s="65">
        <f t="shared" ref="K81" si="35">SUM(I81/J81)-1</f>
        <v>-0.93079934504624118</v>
      </c>
      <c r="L81" s="27">
        <f>SUM(L79:L80)</f>
        <v>13565.42</v>
      </c>
      <c r="M81" s="88">
        <f>SUM(M79:M80)</f>
        <v>36803.93</v>
      </c>
      <c r="N81" s="27">
        <f>SUM(N79:N80)</f>
        <v>41797.83</v>
      </c>
      <c r="O81" s="27">
        <f>SUM(O79:O80)</f>
        <v>45099.78</v>
      </c>
      <c r="P81" s="27">
        <f>SUM(P79:P80)</f>
        <v>53951.01</v>
      </c>
    </row>
    <row r="82" spans="1:16" ht="15.75" thickBot="1" x14ac:dyDescent="0.3">
      <c r="A82" s="36" t="s">
        <v>260</v>
      </c>
      <c r="B82" s="10"/>
      <c r="C82" s="28"/>
      <c r="D82" s="28"/>
      <c r="E82" s="11"/>
      <c r="F82" s="11"/>
      <c r="G82" s="11"/>
      <c r="H82" s="11"/>
      <c r="I82" s="11"/>
      <c r="J82" s="11"/>
      <c r="K82" s="11"/>
      <c r="L82" s="11"/>
      <c r="M82" s="18"/>
      <c r="N82" s="11"/>
      <c r="O82" s="11"/>
    </row>
    <row r="83" spans="1:16" x14ac:dyDescent="0.25">
      <c r="A83" s="37"/>
      <c r="B83" s="45" t="s">
        <v>52</v>
      </c>
      <c r="C83" s="32"/>
      <c r="D83" s="32"/>
      <c r="E83" s="13" t="s">
        <v>2</v>
      </c>
      <c r="F83" s="14" t="s">
        <v>3</v>
      </c>
      <c r="G83" s="15" t="s">
        <v>4</v>
      </c>
      <c r="H83" s="42" t="s">
        <v>403</v>
      </c>
      <c r="I83" s="53" t="s">
        <v>559</v>
      </c>
      <c r="J83" s="13" t="s">
        <v>558</v>
      </c>
      <c r="K83" s="60" t="s">
        <v>435</v>
      </c>
      <c r="L83" s="13" t="s">
        <v>558</v>
      </c>
      <c r="M83" s="87" t="s">
        <v>506</v>
      </c>
      <c r="N83" s="13" t="s">
        <v>484</v>
      </c>
      <c r="O83" s="13" t="s">
        <v>450</v>
      </c>
      <c r="P83" s="13" t="s">
        <v>429</v>
      </c>
    </row>
    <row r="84" spans="1:16" ht="15.75" thickBot="1" x14ac:dyDescent="0.3">
      <c r="A84" s="38" t="s">
        <v>52</v>
      </c>
      <c r="B84" s="38" t="s">
        <v>53</v>
      </c>
      <c r="C84" s="33"/>
      <c r="D84" s="33"/>
      <c r="E84" s="16" t="s">
        <v>5</v>
      </c>
      <c r="F84" s="16" t="s">
        <v>5</v>
      </c>
      <c r="G84" s="16" t="s">
        <v>5</v>
      </c>
      <c r="H84" s="43" t="s">
        <v>568</v>
      </c>
      <c r="I84" s="16" t="s">
        <v>430</v>
      </c>
      <c r="J84" s="16" t="s">
        <v>430</v>
      </c>
      <c r="K84" s="61" t="s">
        <v>560</v>
      </c>
      <c r="L84" s="16" t="s">
        <v>431</v>
      </c>
      <c r="M84" s="86" t="s">
        <v>431</v>
      </c>
      <c r="N84" s="16" t="s">
        <v>431</v>
      </c>
      <c r="O84" s="16" t="s">
        <v>431</v>
      </c>
      <c r="P84" s="16" t="s">
        <v>431</v>
      </c>
    </row>
    <row r="85" spans="1:16" ht="15.75" thickBot="1" x14ac:dyDescent="0.3">
      <c r="A85" s="34" t="s">
        <v>85</v>
      </c>
      <c r="B85" s="34" t="s">
        <v>86</v>
      </c>
      <c r="C85" s="35"/>
      <c r="D85" s="35"/>
      <c r="E85" s="3">
        <v>2706.28</v>
      </c>
      <c r="F85" s="3">
        <v>1748.71</v>
      </c>
      <c r="G85" s="2"/>
      <c r="H85" s="2">
        <v>1661.14</v>
      </c>
      <c r="I85" s="2">
        <f>SUM(E85:H85)</f>
        <v>6116.13</v>
      </c>
      <c r="J85" s="2">
        <v>45122.01</v>
      </c>
      <c r="K85" s="59">
        <f t="shared" ref="K85:K95" si="36">SUM(I85/J85)-1</f>
        <v>-0.86445351171191176</v>
      </c>
      <c r="L85" s="2">
        <v>87220.62</v>
      </c>
      <c r="M85" s="41">
        <v>127768.92</v>
      </c>
      <c r="N85" s="2">
        <v>126518.13</v>
      </c>
      <c r="O85" s="2">
        <v>122830.36</v>
      </c>
      <c r="P85" s="2">
        <v>133104.99</v>
      </c>
    </row>
    <row r="86" spans="1:16" ht="15.75" thickBot="1" x14ac:dyDescent="0.3">
      <c r="A86" s="34" t="s">
        <v>87</v>
      </c>
      <c r="B86" s="34" t="s">
        <v>88</v>
      </c>
      <c r="C86" s="35"/>
      <c r="D86" s="35"/>
      <c r="E86" s="3"/>
      <c r="F86" s="3"/>
      <c r="G86" s="2"/>
      <c r="H86" s="2"/>
      <c r="I86" s="2">
        <f t="shared" ref="I86:I94" si="37">SUM(E86:H86)</f>
        <v>0</v>
      </c>
      <c r="J86" s="2">
        <v>16142.82</v>
      </c>
      <c r="K86" s="59">
        <f t="shared" si="36"/>
        <v>-1</v>
      </c>
      <c r="L86" s="2">
        <v>35986.199999999997</v>
      </c>
      <c r="M86" s="41">
        <v>103068.54</v>
      </c>
      <c r="N86" s="2">
        <v>141182.87</v>
      </c>
      <c r="O86" s="2">
        <v>98580.08</v>
      </c>
      <c r="P86" s="2">
        <v>120800.11</v>
      </c>
    </row>
    <row r="87" spans="1:16" ht="15.75" thickBot="1" x14ac:dyDescent="0.3">
      <c r="A87" s="34" t="s">
        <v>89</v>
      </c>
      <c r="B87" s="34" t="s">
        <v>90</v>
      </c>
      <c r="C87" s="35"/>
      <c r="D87" s="35"/>
      <c r="E87" s="3">
        <v>1460.2</v>
      </c>
      <c r="F87" s="3"/>
      <c r="G87" s="2"/>
      <c r="H87" s="2"/>
      <c r="I87" s="2">
        <f t="shared" si="37"/>
        <v>1460.2</v>
      </c>
      <c r="J87" s="2">
        <v>31271.87</v>
      </c>
      <c r="K87" s="59">
        <f t="shared" si="36"/>
        <v>-0.95330627813431046</v>
      </c>
      <c r="L87" s="2">
        <v>41831.839999999997</v>
      </c>
      <c r="M87" s="41">
        <v>132751.70000000001</v>
      </c>
      <c r="N87" s="2">
        <v>87347.94</v>
      </c>
      <c r="O87" s="2">
        <v>124703.45</v>
      </c>
      <c r="P87" s="2">
        <v>82878.31</v>
      </c>
    </row>
    <row r="88" spans="1:16" ht="15.75" thickBot="1" x14ac:dyDescent="0.3">
      <c r="A88" s="34" t="s">
        <v>91</v>
      </c>
      <c r="B88" s="101" t="s">
        <v>92</v>
      </c>
      <c r="C88" s="102"/>
      <c r="D88" s="103"/>
      <c r="E88" s="3">
        <v>6523.55</v>
      </c>
      <c r="F88" s="3">
        <v>34752.71</v>
      </c>
      <c r="G88" s="2"/>
      <c r="H88" s="2">
        <v>11525.43</v>
      </c>
      <c r="I88" s="2">
        <f t="shared" si="37"/>
        <v>52801.69</v>
      </c>
      <c r="J88" s="2">
        <v>90727.27</v>
      </c>
      <c r="K88" s="59">
        <f t="shared" si="36"/>
        <v>-0.41801742739531345</v>
      </c>
      <c r="L88" s="2">
        <v>181626.52</v>
      </c>
      <c r="M88" s="41">
        <v>505425.34</v>
      </c>
      <c r="N88" s="2">
        <v>611838.02</v>
      </c>
      <c r="O88" s="2">
        <v>469671.53</v>
      </c>
      <c r="P88" s="2">
        <v>401855.39</v>
      </c>
    </row>
    <row r="89" spans="1:16" ht="15.75" thickBot="1" x14ac:dyDescent="0.3">
      <c r="A89" s="34" t="s">
        <v>93</v>
      </c>
      <c r="B89" s="101" t="s">
        <v>94</v>
      </c>
      <c r="C89" s="102"/>
      <c r="D89" s="103"/>
      <c r="E89" s="3">
        <v>61.53</v>
      </c>
      <c r="F89" s="3"/>
      <c r="G89" s="2"/>
      <c r="H89" s="2"/>
      <c r="I89" s="2">
        <f t="shared" si="37"/>
        <v>61.53</v>
      </c>
      <c r="J89" s="2">
        <v>9069.61</v>
      </c>
      <c r="K89" s="59">
        <f t="shared" si="36"/>
        <v>-0.99321580531026143</v>
      </c>
      <c r="L89" s="2">
        <v>17400.75</v>
      </c>
      <c r="M89" s="41">
        <v>51822.96</v>
      </c>
      <c r="N89" s="2">
        <v>35803.480000000003</v>
      </c>
      <c r="O89" s="2">
        <v>29717.26</v>
      </c>
      <c r="P89" s="2">
        <v>37055.519999999997</v>
      </c>
    </row>
    <row r="90" spans="1:16" ht="15.75" thickBot="1" x14ac:dyDescent="0.3">
      <c r="A90" s="34" t="s">
        <v>95</v>
      </c>
      <c r="B90" s="34" t="s">
        <v>257</v>
      </c>
      <c r="C90" s="35"/>
      <c r="D90" s="35"/>
      <c r="E90" s="3">
        <v>17933.66</v>
      </c>
      <c r="F90" s="3">
        <v>6667.7</v>
      </c>
      <c r="G90" s="2"/>
      <c r="H90" s="2">
        <v>1195.76</v>
      </c>
      <c r="I90" s="2">
        <f t="shared" si="37"/>
        <v>25797.119999999999</v>
      </c>
      <c r="J90" s="2">
        <v>63282.15</v>
      </c>
      <c r="K90" s="59">
        <f t="shared" si="36"/>
        <v>-0.59234760513035667</v>
      </c>
      <c r="L90" s="2">
        <v>106736.09</v>
      </c>
      <c r="M90" s="41">
        <v>163711.67999999999</v>
      </c>
      <c r="N90" s="2">
        <v>177297.14</v>
      </c>
      <c r="O90" s="2">
        <v>182957.23</v>
      </c>
      <c r="P90" s="2">
        <v>169306.08</v>
      </c>
    </row>
    <row r="91" spans="1:16" ht="15.75" thickBot="1" x14ac:dyDescent="0.3">
      <c r="A91" s="34" t="s">
        <v>96</v>
      </c>
      <c r="B91" s="101" t="s">
        <v>97</v>
      </c>
      <c r="C91" s="102"/>
      <c r="D91" s="103"/>
      <c r="E91" s="3">
        <v>5091.67</v>
      </c>
      <c r="F91" s="3">
        <v>6376.38</v>
      </c>
      <c r="G91" s="2"/>
      <c r="H91" s="2"/>
      <c r="I91" s="2">
        <f t="shared" si="37"/>
        <v>11468.05</v>
      </c>
      <c r="J91" s="2">
        <v>87060.93</v>
      </c>
      <c r="K91" s="59">
        <f t="shared" si="36"/>
        <v>-0.86827558584545328</v>
      </c>
      <c r="L91" s="2">
        <v>148275.74</v>
      </c>
      <c r="M91" s="41">
        <v>292231.71999999997</v>
      </c>
      <c r="N91" s="2">
        <v>272616.34999999998</v>
      </c>
      <c r="O91" s="2">
        <v>256685.08</v>
      </c>
      <c r="P91" s="2">
        <v>245204.4</v>
      </c>
    </row>
    <row r="92" spans="1:16" ht="15.75" thickBot="1" x14ac:dyDescent="0.3">
      <c r="A92" s="34" t="s">
        <v>98</v>
      </c>
      <c r="B92" s="34" t="s">
        <v>261</v>
      </c>
      <c r="C92" s="35"/>
      <c r="D92" s="35"/>
      <c r="E92" s="3"/>
      <c r="F92" s="3"/>
      <c r="G92" s="2"/>
      <c r="H92" s="2">
        <v>270.64999999999998</v>
      </c>
      <c r="I92" s="2">
        <f t="shared" ref="I92:I93" si="38">SUM(E92:H92)</f>
        <v>270.64999999999998</v>
      </c>
      <c r="J92" s="2">
        <v>11737.52</v>
      </c>
      <c r="K92" s="59">
        <f t="shared" si="36"/>
        <v>-0.97694146634041945</v>
      </c>
      <c r="L92" s="2">
        <v>14384.67</v>
      </c>
      <c r="M92" s="41">
        <v>21150.27</v>
      </c>
      <c r="N92" s="2">
        <v>30935.86</v>
      </c>
      <c r="O92" s="2">
        <v>40939.699999999997</v>
      </c>
      <c r="P92" s="2">
        <v>60297.39</v>
      </c>
    </row>
    <row r="93" spans="1:16" ht="15.75" thickBot="1" x14ac:dyDescent="0.3">
      <c r="A93" s="34" t="s">
        <v>99</v>
      </c>
      <c r="B93" s="101" t="s">
        <v>100</v>
      </c>
      <c r="C93" s="102"/>
      <c r="D93" s="103"/>
      <c r="E93" s="3">
        <v>4877.6899999999996</v>
      </c>
      <c r="F93" s="3"/>
      <c r="G93" s="2"/>
      <c r="H93" s="2">
        <v>252.03</v>
      </c>
      <c r="I93" s="2">
        <f t="shared" si="38"/>
        <v>5129.7199999999993</v>
      </c>
      <c r="J93" s="2">
        <v>54227.99</v>
      </c>
      <c r="K93" s="59">
        <f t="shared" ref="K93:K94" si="39">SUM(I93/J93)-1</f>
        <v>-0.90540457059168156</v>
      </c>
      <c r="L93" s="2">
        <v>86431.84</v>
      </c>
      <c r="M93" s="41">
        <v>132739.65</v>
      </c>
      <c r="N93" s="2">
        <v>179349.67</v>
      </c>
      <c r="O93" s="2">
        <v>289202.11</v>
      </c>
      <c r="P93" s="2">
        <v>163040.29999999999</v>
      </c>
    </row>
    <row r="94" spans="1:16" ht="15.75" thickBot="1" x14ac:dyDescent="0.3">
      <c r="A94" s="34" t="s">
        <v>480</v>
      </c>
      <c r="B94" s="117" t="s">
        <v>566</v>
      </c>
      <c r="C94" s="118"/>
      <c r="D94" s="119"/>
      <c r="E94" s="3">
        <v>512.36</v>
      </c>
      <c r="F94" s="3"/>
      <c r="G94" s="2"/>
      <c r="H94" s="2">
        <v>399.23</v>
      </c>
      <c r="I94" s="2">
        <f t="shared" si="37"/>
        <v>911.59</v>
      </c>
      <c r="J94" s="2">
        <v>2829.61</v>
      </c>
      <c r="K94" s="59">
        <f t="shared" si="39"/>
        <v>-0.67783899547994242</v>
      </c>
      <c r="L94" s="2">
        <v>3183.33</v>
      </c>
      <c r="M94" s="41">
        <v>670.48</v>
      </c>
      <c r="N94" s="2">
        <v>2314.3000000000002</v>
      </c>
      <c r="O94" s="2">
        <v>0</v>
      </c>
      <c r="P94" s="2">
        <v>0</v>
      </c>
    </row>
    <row r="95" spans="1:16" ht="15.75" thickBot="1" x14ac:dyDescent="0.3">
      <c r="A95" s="30" t="s">
        <v>14</v>
      </c>
      <c r="B95" s="46"/>
      <c r="C95" s="31"/>
      <c r="D95" s="31"/>
      <c r="E95" s="4">
        <f>SUM(E85:E94)</f>
        <v>39166.94</v>
      </c>
      <c r="F95" s="4">
        <f t="shared" ref="E95:J95" si="40">SUM(F85:F94)</f>
        <v>49545.499999999993</v>
      </c>
      <c r="G95" s="4">
        <f t="shared" si="40"/>
        <v>0</v>
      </c>
      <c r="H95" s="4">
        <f t="shared" si="40"/>
        <v>15304.24</v>
      </c>
      <c r="I95" s="4">
        <f t="shared" si="40"/>
        <v>104016.68</v>
      </c>
      <c r="J95" s="4">
        <f t="shared" si="40"/>
        <v>411471.78</v>
      </c>
      <c r="K95" s="65">
        <f t="shared" si="36"/>
        <v>-0.7472082289580102</v>
      </c>
      <c r="L95" s="4">
        <f t="shared" ref="L95" si="41">SUM(L85:L94)</f>
        <v>723077.59999999986</v>
      </c>
      <c r="M95" s="64">
        <f t="shared" ref="M95" si="42">SUM(M85:M94)</f>
        <v>1531341.2599999998</v>
      </c>
      <c r="N95" s="4">
        <f t="shared" ref="N95" si="43">SUM(N85:N94)</f>
        <v>1665203.7600000002</v>
      </c>
      <c r="O95" s="4">
        <f t="shared" ref="O95" si="44">SUM(O85:O94)</f>
        <v>1615286.7999999998</v>
      </c>
      <c r="P95" s="4">
        <f t="shared" ref="P95" si="45">SUM(P85:P94)</f>
        <v>1413542.49</v>
      </c>
    </row>
    <row r="96" spans="1:16" ht="15.75" thickBot="1" x14ac:dyDescent="0.3">
      <c r="A96" s="36" t="s">
        <v>15</v>
      </c>
      <c r="B96" s="10"/>
      <c r="C96" s="28"/>
      <c r="D96" s="28"/>
      <c r="E96" s="11"/>
      <c r="F96" s="11"/>
      <c r="G96" s="11"/>
      <c r="H96" s="11"/>
      <c r="I96" s="11"/>
      <c r="J96" s="11"/>
      <c r="K96" s="11"/>
      <c r="L96" s="11"/>
      <c r="M96" s="18"/>
      <c r="N96" s="11"/>
      <c r="O96" s="11"/>
    </row>
    <row r="97" spans="1:16" x14ac:dyDescent="0.25">
      <c r="A97" s="37"/>
      <c r="B97" s="45" t="s">
        <v>52</v>
      </c>
      <c r="C97" s="32"/>
      <c r="D97" s="32"/>
      <c r="E97" s="13" t="s">
        <v>2</v>
      </c>
      <c r="F97" s="14" t="s">
        <v>3</v>
      </c>
      <c r="G97" s="15" t="s">
        <v>4</v>
      </c>
      <c r="H97" s="42" t="s">
        <v>403</v>
      </c>
      <c r="I97" s="53" t="s">
        <v>559</v>
      </c>
      <c r="J97" s="13" t="s">
        <v>558</v>
      </c>
      <c r="K97" s="60" t="s">
        <v>435</v>
      </c>
      <c r="L97" s="13" t="s">
        <v>558</v>
      </c>
      <c r="M97" s="87" t="s">
        <v>506</v>
      </c>
      <c r="N97" s="13" t="s">
        <v>484</v>
      </c>
      <c r="O97" s="13" t="s">
        <v>450</v>
      </c>
      <c r="P97" s="13" t="s">
        <v>429</v>
      </c>
    </row>
    <row r="98" spans="1:16" ht="15.75" thickBot="1" x14ac:dyDescent="0.3">
      <c r="A98" s="38" t="s">
        <v>52</v>
      </c>
      <c r="B98" s="38" t="s">
        <v>53</v>
      </c>
      <c r="C98" s="33"/>
      <c r="D98" s="33"/>
      <c r="E98" s="16" t="s">
        <v>5</v>
      </c>
      <c r="F98" s="16" t="s">
        <v>5</v>
      </c>
      <c r="G98" s="16" t="s">
        <v>5</v>
      </c>
      <c r="H98" s="43" t="s">
        <v>568</v>
      </c>
      <c r="I98" s="16" t="s">
        <v>430</v>
      </c>
      <c r="J98" s="16" t="s">
        <v>430</v>
      </c>
      <c r="K98" s="61" t="s">
        <v>560</v>
      </c>
      <c r="L98" s="16" t="s">
        <v>431</v>
      </c>
      <c r="M98" s="86" t="s">
        <v>431</v>
      </c>
      <c r="N98" s="16" t="s">
        <v>431</v>
      </c>
      <c r="O98" s="16" t="s">
        <v>431</v>
      </c>
      <c r="P98" s="16" t="s">
        <v>431</v>
      </c>
    </row>
    <row r="99" spans="1:16" ht="15.75" thickBot="1" x14ac:dyDescent="0.3">
      <c r="A99" s="34" t="s">
        <v>101</v>
      </c>
      <c r="B99" s="95" t="s">
        <v>102</v>
      </c>
      <c r="C99" s="96"/>
      <c r="D99" s="97"/>
      <c r="E99" s="5">
        <v>406.66</v>
      </c>
      <c r="F99" s="3">
        <v>-1647</v>
      </c>
      <c r="G99" s="2"/>
      <c r="H99" s="2">
        <v>-3041.98</v>
      </c>
      <c r="I99" s="2">
        <f>SUM(E99:H99)</f>
        <v>-4282.32</v>
      </c>
      <c r="J99" s="2">
        <v>216075.92</v>
      </c>
      <c r="K99" s="59">
        <f t="shared" ref="K99:K100" si="46">SUM(I99/J99)-1</f>
        <v>-1.019818589688291</v>
      </c>
      <c r="L99" s="2">
        <v>371662.98</v>
      </c>
      <c r="M99" s="41">
        <v>447048.27</v>
      </c>
      <c r="N99" s="2">
        <v>334816.61</v>
      </c>
      <c r="O99" s="2">
        <v>307964.71999999997</v>
      </c>
      <c r="P99" s="2">
        <v>303372.61</v>
      </c>
    </row>
    <row r="100" spans="1:16" ht="15.75" thickBot="1" x14ac:dyDescent="0.3">
      <c r="A100" s="30" t="s">
        <v>16</v>
      </c>
      <c r="B100" s="46"/>
      <c r="C100" s="31"/>
      <c r="D100" s="31"/>
      <c r="E100" s="4">
        <f>SUM(E99)</f>
        <v>406.66</v>
      </c>
      <c r="F100" s="4">
        <f t="shared" ref="F100:I100" si="47">SUM(F99)</f>
        <v>-1647</v>
      </c>
      <c r="G100" s="4">
        <f t="shared" si="47"/>
        <v>0</v>
      </c>
      <c r="H100" s="4">
        <f>SUM(H99)</f>
        <v>-3041.98</v>
      </c>
      <c r="I100" s="4">
        <f t="shared" si="47"/>
        <v>-4282.32</v>
      </c>
      <c r="J100" s="4">
        <f>SUM(J99)</f>
        <v>216075.92</v>
      </c>
      <c r="K100" s="65">
        <f t="shared" si="46"/>
        <v>-1.019818589688291</v>
      </c>
      <c r="L100" s="4">
        <f>SUM(L99)</f>
        <v>371662.98</v>
      </c>
      <c r="M100" s="64">
        <f>SUM(M99)</f>
        <v>447048.27</v>
      </c>
      <c r="N100" s="4">
        <f>SUM(N99)</f>
        <v>334816.61</v>
      </c>
      <c r="O100" s="4">
        <f>SUM(O99)</f>
        <v>307964.71999999997</v>
      </c>
      <c r="P100" s="4">
        <f>SUM(P99)</f>
        <v>303372.61</v>
      </c>
    </row>
    <row r="101" spans="1:16" ht="15.75" thickBot="1" x14ac:dyDescent="0.3">
      <c r="A101" s="36" t="s">
        <v>17</v>
      </c>
      <c r="B101" s="10"/>
      <c r="C101" s="28"/>
      <c r="D101" s="28"/>
      <c r="E101" s="11"/>
      <c r="F101" s="11"/>
      <c r="G101" s="11"/>
      <c r="H101" s="11"/>
      <c r="I101" s="11"/>
      <c r="J101" s="11"/>
      <c r="K101" s="11"/>
      <c r="L101" s="11"/>
      <c r="M101" s="18"/>
      <c r="N101" s="11"/>
      <c r="O101" s="11"/>
    </row>
    <row r="102" spans="1:16" x14ac:dyDescent="0.25">
      <c r="A102" s="37"/>
      <c r="B102" s="45" t="s">
        <v>52</v>
      </c>
      <c r="C102" s="32"/>
      <c r="D102" s="32"/>
      <c r="E102" s="13" t="s">
        <v>2</v>
      </c>
      <c r="F102" s="14" t="s">
        <v>3</v>
      </c>
      <c r="G102" s="15" t="s">
        <v>4</v>
      </c>
      <c r="H102" s="42" t="s">
        <v>403</v>
      </c>
      <c r="I102" s="53" t="s">
        <v>559</v>
      </c>
      <c r="J102" s="13" t="s">
        <v>558</v>
      </c>
      <c r="K102" s="60" t="s">
        <v>435</v>
      </c>
      <c r="L102" s="13" t="s">
        <v>558</v>
      </c>
      <c r="M102" s="87" t="s">
        <v>506</v>
      </c>
      <c r="N102" s="13" t="s">
        <v>484</v>
      </c>
      <c r="O102" s="13" t="s">
        <v>450</v>
      </c>
      <c r="P102" s="13" t="s">
        <v>429</v>
      </c>
    </row>
    <row r="103" spans="1:16" ht="15.75" thickBot="1" x14ac:dyDescent="0.3">
      <c r="A103" s="38" t="s">
        <v>52</v>
      </c>
      <c r="B103" s="38" t="s">
        <v>53</v>
      </c>
      <c r="C103" s="33"/>
      <c r="D103" s="33"/>
      <c r="E103" s="16" t="s">
        <v>5</v>
      </c>
      <c r="F103" s="16" t="s">
        <v>5</v>
      </c>
      <c r="G103" s="16" t="s">
        <v>5</v>
      </c>
      <c r="H103" s="43" t="s">
        <v>568</v>
      </c>
      <c r="I103" s="16" t="s">
        <v>430</v>
      </c>
      <c r="J103" s="16" t="s">
        <v>430</v>
      </c>
      <c r="K103" s="61" t="s">
        <v>560</v>
      </c>
      <c r="L103" s="16" t="s">
        <v>431</v>
      </c>
      <c r="M103" s="86" t="s">
        <v>431</v>
      </c>
      <c r="N103" s="16" t="s">
        <v>431</v>
      </c>
      <c r="O103" s="16" t="s">
        <v>431</v>
      </c>
      <c r="P103" s="16" t="s">
        <v>431</v>
      </c>
    </row>
    <row r="104" spans="1:16" ht="15.75" thickBot="1" x14ac:dyDescent="0.3">
      <c r="A104" s="34" t="s">
        <v>103</v>
      </c>
      <c r="B104" s="95" t="s">
        <v>104</v>
      </c>
      <c r="C104" s="96"/>
      <c r="D104" s="97"/>
      <c r="E104" s="3">
        <v>203.97</v>
      </c>
      <c r="F104" s="3"/>
      <c r="G104" s="2"/>
      <c r="H104" s="2"/>
      <c r="I104" s="2">
        <f>SUM(E104:H104)</f>
        <v>203.97</v>
      </c>
      <c r="J104" s="41">
        <v>37131.019999999997</v>
      </c>
      <c r="K104" s="59">
        <f t="shared" ref="K104:K125" si="48">SUM(I104/J104)-1</f>
        <v>-0.99450674934327143</v>
      </c>
      <c r="L104" s="41">
        <v>57449.47</v>
      </c>
      <c r="M104" s="41">
        <v>115942.34</v>
      </c>
      <c r="N104" s="41">
        <v>115105.06</v>
      </c>
      <c r="O104" s="41">
        <v>90679.08</v>
      </c>
      <c r="P104" s="41">
        <v>111862.72</v>
      </c>
    </row>
    <row r="105" spans="1:16" ht="15.75" thickBot="1" x14ac:dyDescent="0.3">
      <c r="A105" s="34" t="s">
        <v>410</v>
      </c>
      <c r="B105" s="101" t="s">
        <v>411</v>
      </c>
      <c r="C105" s="102"/>
      <c r="D105" s="103"/>
      <c r="E105" s="3"/>
      <c r="F105" s="3"/>
      <c r="G105" s="2"/>
      <c r="H105" s="2"/>
      <c r="I105" s="2"/>
      <c r="J105" s="2"/>
      <c r="K105" s="59"/>
      <c r="L105" s="2"/>
      <c r="M105" s="41"/>
      <c r="N105" s="2"/>
      <c r="O105" s="2"/>
      <c r="P105" s="2">
        <v>912.8</v>
      </c>
    </row>
    <row r="106" spans="1:16" ht="15.75" thickBot="1" x14ac:dyDescent="0.3">
      <c r="A106" s="34" t="s">
        <v>105</v>
      </c>
      <c r="B106" s="101" t="s">
        <v>106</v>
      </c>
      <c r="C106" s="102"/>
      <c r="D106" s="103"/>
      <c r="E106" s="5">
        <v>2175.16</v>
      </c>
      <c r="F106" s="3">
        <v>2037.29</v>
      </c>
      <c r="G106" s="2">
        <v>13813.85</v>
      </c>
      <c r="H106" s="2"/>
      <c r="I106" s="2">
        <f t="shared" ref="I106:I124" si="49">SUM(E106:H106)</f>
        <v>18026.3</v>
      </c>
      <c r="J106" s="2">
        <v>78868.14</v>
      </c>
      <c r="K106" s="59">
        <f t="shared" si="48"/>
        <v>-0.77143749047460741</v>
      </c>
      <c r="L106" s="2">
        <v>107289.05</v>
      </c>
      <c r="M106" s="41">
        <v>197843.58</v>
      </c>
      <c r="N106" s="2">
        <v>183938.82</v>
      </c>
      <c r="O106" s="2">
        <v>217786.31</v>
      </c>
      <c r="P106" s="2">
        <v>142774.13</v>
      </c>
    </row>
    <row r="107" spans="1:16" ht="15.75" thickBot="1" x14ac:dyDescent="0.3">
      <c r="A107" s="34" t="s">
        <v>107</v>
      </c>
      <c r="B107" s="101" t="s">
        <v>108</v>
      </c>
      <c r="C107" s="102"/>
      <c r="D107" s="103"/>
      <c r="E107" s="3">
        <v>1086.54</v>
      </c>
      <c r="F107" s="3">
        <v>2851.82</v>
      </c>
      <c r="G107" s="2"/>
      <c r="H107" s="2"/>
      <c r="I107" s="2">
        <f t="shared" si="49"/>
        <v>3938.36</v>
      </c>
      <c r="J107" s="41">
        <v>58178.94</v>
      </c>
      <c r="K107" s="59">
        <f t="shared" si="48"/>
        <v>-0.93230608876682863</v>
      </c>
      <c r="L107" s="2">
        <v>89174.25</v>
      </c>
      <c r="M107" s="41">
        <v>176887.35</v>
      </c>
      <c r="N107" s="2">
        <v>121222.96</v>
      </c>
      <c r="O107" s="2">
        <v>131151.15</v>
      </c>
      <c r="P107" s="2">
        <v>140591.37</v>
      </c>
    </row>
    <row r="108" spans="1:16" ht="15.75" thickBot="1" x14ac:dyDescent="0.3">
      <c r="A108" s="34" t="s">
        <v>109</v>
      </c>
      <c r="B108" s="34" t="s">
        <v>110</v>
      </c>
      <c r="C108" s="35"/>
      <c r="D108" s="35"/>
      <c r="E108" s="3">
        <v>241</v>
      </c>
      <c r="F108" s="3">
        <v>345.97</v>
      </c>
      <c r="G108" s="2">
        <v>901.67</v>
      </c>
      <c r="H108" s="2">
        <v>171.96</v>
      </c>
      <c r="I108" s="2">
        <f t="shared" si="49"/>
        <v>1660.6</v>
      </c>
      <c r="J108" s="2">
        <v>38286.17</v>
      </c>
      <c r="K108" s="59">
        <f t="shared" si="48"/>
        <v>-0.95662663567549322</v>
      </c>
      <c r="L108" s="2">
        <v>82509.08</v>
      </c>
      <c r="M108" s="41">
        <v>178820.08</v>
      </c>
      <c r="N108" s="2">
        <v>134945.43</v>
      </c>
      <c r="O108" s="2">
        <v>141042.23999999999</v>
      </c>
      <c r="P108" s="2">
        <v>131570.20000000001</v>
      </c>
    </row>
    <row r="109" spans="1:16" ht="15.75" thickBot="1" x14ac:dyDescent="0.3">
      <c r="A109" s="34" t="s">
        <v>360</v>
      </c>
      <c r="B109" s="101" t="s">
        <v>361</v>
      </c>
      <c r="C109" s="102"/>
      <c r="D109" s="103"/>
      <c r="E109" s="3"/>
      <c r="F109" s="3"/>
      <c r="G109" s="2"/>
      <c r="H109" s="2"/>
      <c r="I109" s="2">
        <f t="shared" si="49"/>
        <v>0</v>
      </c>
      <c r="J109" s="2">
        <v>16064.36</v>
      </c>
      <c r="K109" s="59">
        <f t="shared" si="48"/>
        <v>-1</v>
      </c>
      <c r="L109" s="2">
        <v>21849.14</v>
      </c>
      <c r="M109" s="41">
        <v>49391.16</v>
      </c>
      <c r="N109" s="2">
        <v>28019.74</v>
      </c>
      <c r="O109" s="2">
        <v>35254.050000000003</v>
      </c>
      <c r="P109" s="2">
        <v>34291.75</v>
      </c>
    </row>
    <row r="110" spans="1:16" ht="15.75" thickBot="1" x14ac:dyDescent="0.3">
      <c r="A110" s="34" t="s">
        <v>111</v>
      </c>
      <c r="B110" s="101" t="s">
        <v>112</v>
      </c>
      <c r="C110" s="102"/>
      <c r="D110" s="103"/>
      <c r="E110" s="3">
        <v>791.87</v>
      </c>
      <c r="F110" s="3">
        <v>1067.48</v>
      </c>
      <c r="G110" s="2">
        <v>7000</v>
      </c>
      <c r="H110" s="2">
        <v>405</v>
      </c>
      <c r="I110" s="2">
        <f t="shared" si="49"/>
        <v>9264.35</v>
      </c>
      <c r="J110" s="2">
        <v>40274.15</v>
      </c>
      <c r="K110" s="59">
        <f t="shared" si="48"/>
        <v>-0.76996783296481741</v>
      </c>
      <c r="L110" s="2">
        <v>95442.27</v>
      </c>
      <c r="M110" s="41">
        <v>172601.72</v>
      </c>
      <c r="N110" s="2">
        <v>153018.01</v>
      </c>
      <c r="O110" s="2">
        <v>105321.4</v>
      </c>
      <c r="P110" s="2">
        <v>110201.92</v>
      </c>
    </row>
    <row r="111" spans="1:16" ht="15.75" thickBot="1" x14ac:dyDescent="0.3">
      <c r="A111" s="34" t="s">
        <v>113</v>
      </c>
      <c r="B111" s="101" t="s">
        <v>114</v>
      </c>
      <c r="C111" s="102"/>
      <c r="D111" s="103"/>
      <c r="E111" s="3">
        <v>133.11000000000001</v>
      </c>
      <c r="F111" s="3">
        <v>2720.64</v>
      </c>
      <c r="G111" s="2">
        <v>1598.2</v>
      </c>
      <c r="H111" s="2">
        <v>834.56</v>
      </c>
      <c r="I111" s="2">
        <f t="shared" si="49"/>
        <v>5286.51</v>
      </c>
      <c r="J111" s="2">
        <v>99333.49</v>
      </c>
      <c r="K111" s="59">
        <f t="shared" si="48"/>
        <v>-0.94678018460843372</v>
      </c>
      <c r="L111" s="2">
        <v>129944.57</v>
      </c>
      <c r="M111" s="41">
        <v>365528.01</v>
      </c>
      <c r="N111" s="2">
        <v>286186.18</v>
      </c>
      <c r="O111" s="2">
        <v>326759.92</v>
      </c>
      <c r="P111" s="2">
        <v>220273</v>
      </c>
    </row>
    <row r="112" spans="1:16" ht="15.75" thickBot="1" x14ac:dyDescent="0.3">
      <c r="A112" s="34" t="s">
        <v>115</v>
      </c>
      <c r="B112" s="101" t="s">
        <v>116</v>
      </c>
      <c r="C112" s="102"/>
      <c r="D112" s="103"/>
      <c r="E112" s="3">
        <v>1797.09</v>
      </c>
      <c r="F112" s="3"/>
      <c r="G112" s="2"/>
      <c r="H112" s="2">
        <v>9718.2000000000007</v>
      </c>
      <c r="I112" s="2">
        <f t="shared" si="49"/>
        <v>11515.29</v>
      </c>
      <c r="J112" s="2">
        <v>26567.15</v>
      </c>
      <c r="K112" s="59">
        <f t="shared" si="48"/>
        <v>-0.56655907765793467</v>
      </c>
      <c r="L112" s="2">
        <v>39566.31</v>
      </c>
      <c r="M112" s="41">
        <v>118049.96</v>
      </c>
      <c r="N112" s="2">
        <v>115318.15</v>
      </c>
      <c r="O112" s="2">
        <v>88674.5</v>
      </c>
      <c r="P112" s="2">
        <v>110369.19</v>
      </c>
    </row>
    <row r="113" spans="1:16" ht="15.75" thickBot="1" x14ac:dyDescent="0.3">
      <c r="A113" s="34" t="s">
        <v>117</v>
      </c>
      <c r="B113" s="34" t="s">
        <v>381</v>
      </c>
      <c r="C113" s="35"/>
      <c r="D113" s="35"/>
      <c r="E113" s="3"/>
      <c r="F113" s="3"/>
      <c r="G113" s="2"/>
      <c r="H113" s="2"/>
      <c r="I113" s="2">
        <f t="shared" si="49"/>
        <v>0</v>
      </c>
      <c r="J113" s="2">
        <v>32006.560000000001</v>
      </c>
      <c r="K113" s="59">
        <f t="shared" si="48"/>
        <v>-1</v>
      </c>
      <c r="L113" s="2">
        <v>44427.37</v>
      </c>
      <c r="M113" s="41">
        <v>54566.96</v>
      </c>
      <c r="N113" s="2">
        <v>70902.53</v>
      </c>
      <c r="O113" s="2">
        <v>57986.33</v>
      </c>
      <c r="P113" s="2">
        <v>49546.29</v>
      </c>
    </row>
    <row r="114" spans="1:16" ht="15.75" thickBot="1" x14ac:dyDescent="0.3">
      <c r="A114" s="34" t="s">
        <v>118</v>
      </c>
      <c r="B114" s="101" t="s">
        <v>119</v>
      </c>
      <c r="C114" s="102"/>
      <c r="D114" s="103"/>
      <c r="E114" s="3"/>
      <c r="F114" s="3"/>
      <c r="G114" s="2"/>
      <c r="H114" s="2">
        <v>150</v>
      </c>
      <c r="I114" s="2">
        <f t="shared" si="49"/>
        <v>150</v>
      </c>
      <c r="J114" s="2">
        <v>78239.73</v>
      </c>
      <c r="K114" s="59">
        <f t="shared" si="48"/>
        <v>-0.99808281546983868</v>
      </c>
      <c r="L114" s="2">
        <v>98560.55</v>
      </c>
      <c r="M114" s="41">
        <v>124344.55</v>
      </c>
      <c r="N114" s="2">
        <v>149164.56</v>
      </c>
      <c r="O114" s="2">
        <v>102156.63</v>
      </c>
      <c r="P114" s="2">
        <v>116572.89</v>
      </c>
    </row>
    <row r="115" spans="1:16" ht="15.75" thickBot="1" x14ac:dyDescent="0.3">
      <c r="A115" s="34" t="s">
        <v>412</v>
      </c>
      <c r="B115" s="101" t="s">
        <v>413</v>
      </c>
      <c r="C115" s="102"/>
      <c r="D115" s="103"/>
      <c r="E115" s="3"/>
      <c r="F115" s="3"/>
      <c r="G115" s="2"/>
      <c r="H115" s="2"/>
      <c r="I115" s="2"/>
      <c r="J115" s="2"/>
      <c r="K115" s="59"/>
      <c r="L115" s="2"/>
      <c r="M115" s="41"/>
      <c r="N115" s="2"/>
      <c r="O115" s="2"/>
      <c r="P115" s="2">
        <v>4084.48</v>
      </c>
    </row>
    <row r="116" spans="1:16" ht="15.75" thickBot="1" x14ac:dyDescent="0.3">
      <c r="A116" s="34" t="s">
        <v>306</v>
      </c>
      <c r="B116" s="101" t="s">
        <v>307</v>
      </c>
      <c r="C116" s="102"/>
      <c r="D116" s="103"/>
      <c r="E116" s="3"/>
      <c r="F116" s="3"/>
      <c r="G116" s="2">
        <v>11648.18</v>
      </c>
      <c r="H116" s="67"/>
      <c r="I116" s="2">
        <f t="shared" si="49"/>
        <v>11648.18</v>
      </c>
      <c r="J116" s="2">
        <v>8838.98</v>
      </c>
      <c r="K116" s="59">
        <f t="shared" si="48"/>
        <v>0.31781947690796919</v>
      </c>
      <c r="L116" s="2">
        <v>16061.29</v>
      </c>
      <c r="M116" s="41">
        <v>21590.89</v>
      </c>
      <c r="N116" s="2">
        <v>23646.17</v>
      </c>
      <c r="O116" s="2">
        <v>26726.14</v>
      </c>
      <c r="P116" s="2">
        <v>27745.08</v>
      </c>
    </row>
    <row r="117" spans="1:16" ht="15.75" thickBot="1" x14ac:dyDescent="0.3">
      <c r="A117" s="34" t="s">
        <v>120</v>
      </c>
      <c r="B117" s="101" t="s">
        <v>121</v>
      </c>
      <c r="C117" s="102"/>
      <c r="D117" s="103"/>
      <c r="E117" s="3">
        <v>5332.29</v>
      </c>
      <c r="F117" s="3">
        <v>1155.76</v>
      </c>
      <c r="G117" s="2"/>
      <c r="H117" s="2">
        <v>960.64</v>
      </c>
      <c r="I117" s="2">
        <f t="shared" si="49"/>
        <v>7448.6900000000005</v>
      </c>
      <c r="J117" s="2">
        <v>64373.2</v>
      </c>
      <c r="K117" s="59">
        <f t="shared" si="48"/>
        <v>-0.88428895875923519</v>
      </c>
      <c r="L117" s="2">
        <v>105407.95</v>
      </c>
      <c r="M117" s="41">
        <v>204146.4</v>
      </c>
      <c r="N117" s="2">
        <v>226248.59</v>
      </c>
      <c r="O117" s="2">
        <v>237046</v>
      </c>
      <c r="P117" s="2">
        <v>286350.64</v>
      </c>
    </row>
    <row r="118" spans="1:16" ht="15.75" thickBot="1" x14ac:dyDescent="0.3">
      <c r="A118" s="34" t="s">
        <v>122</v>
      </c>
      <c r="B118" s="101" t="s">
        <v>123</v>
      </c>
      <c r="C118" s="102"/>
      <c r="D118" s="103"/>
      <c r="E118" s="3">
        <v>762.2</v>
      </c>
      <c r="F118" s="3"/>
      <c r="G118" s="2"/>
      <c r="H118" s="2">
        <v>1736.79</v>
      </c>
      <c r="I118" s="2">
        <f t="shared" si="49"/>
        <v>2498.9899999999998</v>
      </c>
      <c r="J118" s="2">
        <v>34270.379999999997</v>
      </c>
      <c r="K118" s="59">
        <f t="shared" si="48"/>
        <v>-0.92708017827640077</v>
      </c>
      <c r="L118" s="2">
        <v>57391.59</v>
      </c>
      <c r="M118" s="41">
        <v>168871.61</v>
      </c>
      <c r="N118" s="2">
        <v>148672.69</v>
      </c>
      <c r="O118" s="2">
        <v>170884.37</v>
      </c>
      <c r="P118" s="2">
        <v>159357.37</v>
      </c>
    </row>
    <row r="119" spans="1:16" ht="15.75" thickBot="1" x14ac:dyDescent="0.3">
      <c r="A119" s="34" t="s">
        <v>124</v>
      </c>
      <c r="B119" s="101" t="s">
        <v>262</v>
      </c>
      <c r="C119" s="102"/>
      <c r="D119" s="103"/>
      <c r="E119" s="3">
        <v>6495.57</v>
      </c>
      <c r="F119" s="3"/>
      <c r="G119" s="2"/>
      <c r="H119" s="2">
        <v>230.71</v>
      </c>
      <c r="I119" s="2">
        <f t="shared" si="49"/>
        <v>6726.28</v>
      </c>
      <c r="J119" s="2">
        <v>48372.67</v>
      </c>
      <c r="K119" s="59">
        <f t="shared" si="48"/>
        <v>-0.86094875474105526</v>
      </c>
      <c r="L119" s="2">
        <v>81525.72</v>
      </c>
      <c r="M119" s="41">
        <v>137229.19</v>
      </c>
      <c r="N119" s="2">
        <v>124495.02</v>
      </c>
      <c r="O119" s="2">
        <v>97334.49</v>
      </c>
      <c r="P119" s="2">
        <v>127642.92</v>
      </c>
    </row>
    <row r="120" spans="1:16" ht="15.75" thickBot="1" x14ac:dyDescent="0.3">
      <c r="A120" s="34" t="s">
        <v>125</v>
      </c>
      <c r="B120" s="34" t="s">
        <v>126</v>
      </c>
      <c r="C120" s="35"/>
      <c r="D120" s="35"/>
      <c r="E120" s="3">
        <v>1465.2</v>
      </c>
      <c r="F120" s="3">
        <v>507.92</v>
      </c>
      <c r="G120" s="2"/>
      <c r="H120" s="2"/>
      <c r="I120" s="2">
        <f t="shared" si="49"/>
        <v>1973.1200000000001</v>
      </c>
      <c r="J120" s="2">
        <v>30639.25</v>
      </c>
      <c r="K120" s="59">
        <f t="shared" si="48"/>
        <v>-0.93560155682661938</v>
      </c>
      <c r="L120" s="2">
        <v>45596.31</v>
      </c>
      <c r="M120" s="41">
        <v>153510.98000000001</v>
      </c>
      <c r="N120" s="2">
        <v>130415.85</v>
      </c>
      <c r="O120" s="2">
        <v>126255.84</v>
      </c>
      <c r="P120" s="2">
        <v>98379.78</v>
      </c>
    </row>
    <row r="121" spans="1:16" ht="15.75" thickBot="1" x14ac:dyDescent="0.3">
      <c r="A121" s="34" t="s">
        <v>378</v>
      </c>
      <c r="B121" s="34" t="s">
        <v>377</v>
      </c>
      <c r="C121" s="35"/>
      <c r="D121" s="35"/>
      <c r="E121" s="3"/>
      <c r="F121" s="3"/>
      <c r="G121" s="2"/>
      <c r="H121" s="2"/>
      <c r="I121" s="2"/>
      <c r="J121" s="2"/>
      <c r="K121" s="59"/>
      <c r="L121" s="2"/>
      <c r="M121" s="41"/>
      <c r="N121" s="2"/>
      <c r="O121" s="2">
        <v>2589.54</v>
      </c>
      <c r="P121" s="2">
        <v>2790.53</v>
      </c>
    </row>
    <row r="122" spans="1:16" ht="15.75" thickBot="1" x14ac:dyDescent="0.3">
      <c r="A122" s="34" t="s">
        <v>275</v>
      </c>
      <c r="B122" s="34" t="s">
        <v>276</v>
      </c>
      <c r="C122" s="35"/>
      <c r="D122" s="35"/>
      <c r="E122" s="3"/>
      <c r="F122" s="3"/>
      <c r="G122" s="2"/>
      <c r="H122" s="2"/>
      <c r="I122" s="2">
        <f t="shared" si="49"/>
        <v>0</v>
      </c>
      <c r="J122" s="2"/>
      <c r="K122" s="59"/>
      <c r="L122" s="2"/>
      <c r="M122" s="41">
        <v>2676.92</v>
      </c>
      <c r="N122" s="2">
        <v>1957.21</v>
      </c>
      <c r="O122" s="2"/>
      <c r="P122" s="2">
        <v>23.5</v>
      </c>
    </row>
    <row r="123" spans="1:16" ht="15.75" thickBot="1" x14ac:dyDescent="0.3">
      <c r="A123" s="34" t="s">
        <v>127</v>
      </c>
      <c r="B123" s="34" t="s">
        <v>69</v>
      </c>
      <c r="C123" s="35"/>
      <c r="D123" s="35"/>
      <c r="E123" s="3">
        <v>1612.76</v>
      </c>
      <c r="F123" s="3">
        <v>139</v>
      </c>
      <c r="G123" s="2"/>
      <c r="H123" s="2">
        <v>312</v>
      </c>
      <c r="I123" s="2">
        <f t="shared" ref="I123" si="50">SUM(E123:H123)</f>
        <v>2063.7600000000002</v>
      </c>
      <c r="J123" s="2">
        <v>27291.75</v>
      </c>
      <c r="K123" s="59">
        <f t="shared" ref="K123:K124" si="51">SUM(I123/J123)-1</f>
        <v>-0.92438154387314841</v>
      </c>
      <c r="L123" s="2">
        <v>34521.82</v>
      </c>
      <c r="M123" s="41">
        <v>69678.8</v>
      </c>
      <c r="N123" s="2">
        <v>139581.64000000001</v>
      </c>
      <c r="O123" s="2">
        <v>75615.47</v>
      </c>
      <c r="P123" s="2">
        <v>93909.04</v>
      </c>
    </row>
    <row r="124" spans="1:16" ht="15.75" thickBot="1" x14ac:dyDescent="0.3">
      <c r="A124" s="34" t="s">
        <v>445</v>
      </c>
      <c r="B124" s="101" t="s">
        <v>74</v>
      </c>
      <c r="C124" s="102"/>
      <c r="D124" s="103"/>
      <c r="E124" s="3"/>
      <c r="F124" s="3"/>
      <c r="G124" s="2"/>
      <c r="H124" s="2"/>
      <c r="I124" s="2">
        <f t="shared" si="49"/>
        <v>0</v>
      </c>
      <c r="J124" s="2">
        <v>9980.91</v>
      </c>
      <c r="K124" s="59">
        <f t="shared" si="51"/>
        <v>-1</v>
      </c>
      <c r="L124" s="2">
        <v>10532.87</v>
      </c>
      <c r="M124" s="41">
        <v>25335.89</v>
      </c>
      <c r="N124" s="2">
        <v>18452.740000000002</v>
      </c>
      <c r="O124" s="2">
        <v>31102.5</v>
      </c>
      <c r="P124" s="2">
        <v>42508.28</v>
      </c>
    </row>
    <row r="125" spans="1:16" ht="15.75" thickBot="1" x14ac:dyDescent="0.3">
      <c r="A125" s="30" t="s">
        <v>18</v>
      </c>
      <c r="B125" s="46"/>
      <c r="C125" s="31"/>
      <c r="D125" s="31"/>
      <c r="E125" s="4">
        <f t="shared" ref="E125:J125" si="52">SUM(E104:E124)</f>
        <v>22096.76</v>
      </c>
      <c r="F125" s="4">
        <f t="shared" si="52"/>
        <v>10825.880000000001</v>
      </c>
      <c r="G125" s="4">
        <f t="shared" si="52"/>
        <v>34961.9</v>
      </c>
      <c r="H125" s="4">
        <f t="shared" si="52"/>
        <v>14519.86</v>
      </c>
      <c r="I125" s="4">
        <f t="shared" si="52"/>
        <v>82404.399999999994</v>
      </c>
      <c r="J125" s="4">
        <f t="shared" si="52"/>
        <v>728716.85000000009</v>
      </c>
      <c r="K125" s="65">
        <f t="shared" si="48"/>
        <v>-0.88691849241581289</v>
      </c>
      <c r="L125" s="4">
        <f t="shared" ref="L125" si="53">SUM(L104:L124)</f>
        <v>1117249.6100000003</v>
      </c>
      <c r="M125" s="64">
        <f t="shared" ref="M125" si="54">SUM(M104:M124)</f>
        <v>2337016.3899999997</v>
      </c>
      <c r="N125" s="4">
        <f t="shared" ref="N125" si="55">SUM(N104:N124)</f>
        <v>2171291.35</v>
      </c>
      <c r="O125" s="4">
        <f t="shared" ref="O125" si="56">SUM(O104:O124)</f>
        <v>2064365.9600000002</v>
      </c>
      <c r="P125" s="4">
        <f t="shared" ref="P125" si="57">SUM(P104:P124)</f>
        <v>2011757.8800000001</v>
      </c>
    </row>
    <row r="126" spans="1:16" ht="15.75" thickBot="1" x14ac:dyDescent="0.3">
      <c r="A126" s="36" t="s">
        <v>19</v>
      </c>
      <c r="B126" s="10"/>
      <c r="C126" s="28"/>
      <c r="D126" s="28"/>
      <c r="E126" s="11"/>
      <c r="F126" s="11"/>
      <c r="G126" s="11"/>
      <c r="H126" s="11"/>
      <c r="I126" s="11"/>
      <c r="J126" s="11"/>
      <c r="K126" s="11"/>
      <c r="L126" s="11"/>
      <c r="M126" s="18"/>
      <c r="N126" s="11"/>
      <c r="O126" s="11"/>
    </row>
    <row r="127" spans="1:16" x14ac:dyDescent="0.25">
      <c r="A127" s="37"/>
      <c r="B127" s="45" t="s">
        <v>52</v>
      </c>
      <c r="C127" s="32"/>
      <c r="D127" s="32"/>
      <c r="E127" s="13" t="s">
        <v>2</v>
      </c>
      <c r="F127" s="14" t="s">
        <v>3</v>
      </c>
      <c r="G127" s="15" t="s">
        <v>4</v>
      </c>
      <c r="H127" s="42" t="s">
        <v>403</v>
      </c>
      <c r="I127" s="53" t="s">
        <v>559</v>
      </c>
      <c r="J127" s="13" t="s">
        <v>558</v>
      </c>
      <c r="K127" s="60" t="s">
        <v>435</v>
      </c>
      <c r="L127" s="13" t="s">
        <v>558</v>
      </c>
      <c r="M127" s="87" t="s">
        <v>506</v>
      </c>
      <c r="N127" s="13" t="s">
        <v>484</v>
      </c>
      <c r="O127" s="13" t="s">
        <v>450</v>
      </c>
      <c r="P127" s="13" t="s">
        <v>429</v>
      </c>
    </row>
    <row r="128" spans="1:16" ht="15.75" thickBot="1" x14ac:dyDescent="0.3">
      <c r="A128" s="38" t="s">
        <v>52</v>
      </c>
      <c r="B128" s="38" t="s">
        <v>53</v>
      </c>
      <c r="C128" s="33"/>
      <c r="D128" s="33"/>
      <c r="E128" s="16" t="s">
        <v>5</v>
      </c>
      <c r="F128" s="16" t="s">
        <v>5</v>
      </c>
      <c r="G128" s="16" t="s">
        <v>5</v>
      </c>
      <c r="H128" s="43" t="s">
        <v>568</v>
      </c>
      <c r="I128" s="16" t="s">
        <v>430</v>
      </c>
      <c r="J128" s="16" t="s">
        <v>430</v>
      </c>
      <c r="K128" s="61" t="s">
        <v>560</v>
      </c>
      <c r="L128" s="16" t="s">
        <v>431</v>
      </c>
      <c r="M128" s="86" t="s">
        <v>431</v>
      </c>
      <c r="N128" s="16" t="s">
        <v>431</v>
      </c>
      <c r="O128" s="16" t="s">
        <v>431</v>
      </c>
      <c r="P128" s="16" t="s">
        <v>431</v>
      </c>
    </row>
    <row r="129" spans="1:16" ht="15.75" thickBot="1" x14ac:dyDescent="0.3">
      <c r="A129" s="34" t="s">
        <v>128</v>
      </c>
      <c r="B129" s="95" t="s">
        <v>129</v>
      </c>
      <c r="C129" s="96"/>
      <c r="D129" s="97"/>
      <c r="E129" s="3">
        <v>17133.54</v>
      </c>
      <c r="F129" s="3"/>
      <c r="G129" s="2"/>
      <c r="H129" s="2">
        <v>1875.67</v>
      </c>
      <c r="I129" s="2">
        <f>SUM(E129:H129)</f>
        <v>19009.21</v>
      </c>
      <c r="J129" s="2">
        <v>159902.92000000001</v>
      </c>
      <c r="K129" s="59">
        <f t="shared" ref="K129:K138" si="58">SUM(I129/J129)-1</f>
        <v>-0.88112030724642176</v>
      </c>
      <c r="L129" s="2">
        <v>264268.19</v>
      </c>
      <c r="M129" s="41">
        <v>614768.82999999996</v>
      </c>
      <c r="N129" s="2">
        <v>700005.41</v>
      </c>
      <c r="O129" s="2">
        <v>767320.76</v>
      </c>
      <c r="P129" s="2">
        <v>1001837.49</v>
      </c>
    </row>
    <row r="130" spans="1:16" ht="15.75" thickBot="1" x14ac:dyDescent="0.3">
      <c r="A130" s="34" t="s">
        <v>130</v>
      </c>
      <c r="B130" s="101" t="s">
        <v>131</v>
      </c>
      <c r="C130" s="102"/>
      <c r="D130" s="103"/>
      <c r="E130" s="3"/>
      <c r="F130" s="3"/>
      <c r="G130" s="2"/>
      <c r="H130" s="2"/>
      <c r="I130" s="2">
        <f t="shared" ref="I130:I137" si="59">SUM(E130:H130)</f>
        <v>0</v>
      </c>
      <c r="J130" s="2">
        <v>19624.2</v>
      </c>
      <c r="K130" s="59">
        <f t="shared" si="58"/>
        <v>-1</v>
      </c>
      <c r="L130" s="2">
        <v>39291.96</v>
      </c>
      <c r="M130" s="41">
        <v>104398.99</v>
      </c>
      <c r="N130" s="2">
        <v>102806.12</v>
      </c>
      <c r="O130" s="2">
        <v>113294.44</v>
      </c>
      <c r="P130" s="2">
        <v>80991.62</v>
      </c>
    </row>
    <row r="131" spans="1:16" ht="15.75" thickBot="1" x14ac:dyDescent="0.3">
      <c r="A131" s="34" t="s">
        <v>369</v>
      </c>
      <c r="B131" s="34" t="s">
        <v>370</v>
      </c>
      <c r="C131" s="35"/>
      <c r="D131" s="35"/>
      <c r="E131" s="3"/>
      <c r="F131" s="3"/>
      <c r="G131" s="2"/>
      <c r="H131" s="2"/>
      <c r="I131" s="2">
        <f t="shared" si="59"/>
        <v>0</v>
      </c>
      <c r="J131" s="2"/>
      <c r="K131" s="59"/>
      <c r="L131" s="2"/>
      <c r="M131" s="41"/>
      <c r="N131" s="2">
        <v>1911.45</v>
      </c>
      <c r="O131" s="2"/>
      <c r="P131" s="2">
        <v>3566.48</v>
      </c>
    </row>
    <row r="132" spans="1:16" ht="15.75" thickBot="1" x14ac:dyDescent="0.3">
      <c r="A132" s="34" t="s">
        <v>132</v>
      </c>
      <c r="B132" s="101" t="s">
        <v>133</v>
      </c>
      <c r="C132" s="102"/>
      <c r="D132" s="103"/>
      <c r="E132" s="3"/>
      <c r="F132" s="3"/>
      <c r="G132" s="2"/>
      <c r="H132" s="2">
        <v>4325.58</v>
      </c>
      <c r="I132" s="2">
        <f t="shared" si="59"/>
        <v>4325.58</v>
      </c>
      <c r="J132" s="2">
        <v>10846.23</v>
      </c>
      <c r="K132" s="59">
        <f t="shared" si="58"/>
        <v>-0.60119045972655938</v>
      </c>
      <c r="L132" s="2">
        <v>23723.16</v>
      </c>
      <c r="M132" s="41">
        <v>49388.35</v>
      </c>
      <c r="N132" s="2">
        <v>70487.149999999994</v>
      </c>
      <c r="O132" s="2">
        <v>118945.78</v>
      </c>
      <c r="P132" s="2">
        <v>62875.6</v>
      </c>
    </row>
    <row r="133" spans="1:16" ht="15.75" thickBot="1" x14ac:dyDescent="0.3">
      <c r="A133" s="34" t="s">
        <v>134</v>
      </c>
      <c r="B133" s="101" t="s">
        <v>135</v>
      </c>
      <c r="C133" s="102"/>
      <c r="D133" s="103"/>
      <c r="E133" s="3">
        <v>2140.54</v>
      </c>
      <c r="F133" s="3"/>
      <c r="G133" s="2"/>
      <c r="H133" s="2"/>
      <c r="I133" s="2">
        <f t="shared" si="59"/>
        <v>2140.54</v>
      </c>
      <c r="J133" s="2">
        <v>42883.31</v>
      </c>
      <c r="K133" s="59">
        <f t="shared" si="58"/>
        <v>-0.95008454338062986</v>
      </c>
      <c r="L133" s="2">
        <v>50728.57</v>
      </c>
      <c r="M133" s="41">
        <v>73634.78</v>
      </c>
      <c r="N133" s="2">
        <v>66789.56</v>
      </c>
      <c r="O133" s="2">
        <v>60444.06</v>
      </c>
      <c r="P133" s="2">
        <v>40381.440000000002</v>
      </c>
    </row>
    <row r="134" spans="1:16" ht="15.75" thickBot="1" x14ac:dyDescent="0.3">
      <c r="A134" s="34" t="s">
        <v>316</v>
      </c>
      <c r="B134" s="101" t="s">
        <v>317</v>
      </c>
      <c r="C134" s="102"/>
      <c r="D134" s="103"/>
      <c r="E134" s="3"/>
      <c r="F134" s="3"/>
      <c r="G134" s="2"/>
      <c r="H134" s="2"/>
      <c r="I134" s="2">
        <f t="shared" si="59"/>
        <v>0</v>
      </c>
      <c r="J134" s="2">
        <v>34860.76</v>
      </c>
      <c r="K134" s="59">
        <f t="shared" si="58"/>
        <v>-1</v>
      </c>
      <c r="L134" s="2">
        <v>44323.9</v>
      </c>
      <c r="M134" s="41">
        <v>76294.149999999994</v>
      </c>
      <c r="N134" s="2">
        <v>62930.16</v>
      </c>
      <c r="O134" s="2">
        <v>44537.85</v>
      </c>
      <c r="P134" s="2">
        <v>30299.59</v>
      </c>
    </row>
    <row r="135" spans="1:16" ht="15.75" thickBot="1" x14ac:dyDescent="0.3">
      <c r="A135" s="34" t="s">
        <v>352</v>
      </c>
      <c r="B135" s="101" t="s">
        <v>353</v>
      </c>
      <c r="C135" s="102"/>
      <c r="D135" s="103"/>
      <c r="E135" s="3"/>
      <c r="F135" s="3"/>
      <c r="G135" s="2"/>
      <c r="H135" s="2"/>
      <c r="I135" s="2">
        <f t="shared" si="59"/>
        <v>0</v>
      </c>
      <c r="J135" s="2">
        <v>9120.9599999999991</v>
      </c>
      <c r="K135" s="59">
        <f t="shared" si="58"/>
        <v>-1</v>
      </c>
      <c r="L135" s="2">
        <v>13929.42</v>
      </c>
      <c r="M135" s="41">
        <v>72591.38</v>
      </c>
      <c r="N135" s="2">
        <v>83048.58</v>
      </c>
      <c r="O135" s="2">
        <v>98012.22</v>
      </c>
      <c r="P135" s="2">
        <v>66020.02</v>
      </c>
    </row>
    <row r="136" spans="1:16" ht="15.75" thickBot="1" x14ac:dyDescent="0.3">
      <c r="A136" s="34" t="s">
        <v>277</v>
      </c>
      <c r="B136" s="101" t="s">
        <v>278</v>
      </c>
      <c r="C136" s="102"/>
      <c r="D136" s="103"/>
      <c r="E136" s="3"/>
      <c r="F136" s="3"/>
      <c r="G136" s="2"/>
      <c r="H136" s="2"/>
      <c r="I136" s="2">
        <f t="shared" si="59"/>
        <v>0</v>
      </c>
      <c r="J136" s="2">
        <v>30509.14</v>
      </c>
      <c r="K136" s="59">
        <f t="shared" si="58"/>
        <v>-1</v>
      </c>
      <c r="L136" s="2">
        <v>40424.120000000003</v>
      </c>
      <c r="M136" s="41">
        <v>64972.03</v>
      </c>
      <c r="N136" s="2">
        <v>55246.7</v>
      </c>
      <c r="O136" s="2">
        <v>66766.86</v>
      </c>
      <c r="P136" s="2">
        <v>32453.24</v>
      </c>
    </row>
    <row r="137" spans="1:16" ht="15.75" thickBot="1" x14ac:dyDescent="0.3">
      <c r="A137" s="34" t="s">
        <v>318</v>
      </c>
      <c r="B137" s="101" t="s">
        <v>319</v>
      </c>
      <c r="C137" s="102"/>
      <c r="D137" s="103"/>
      <c r="E137" s="3"/>
      <c r="F137" s="3"/>
      <c r="G137" s="2"/>
      <c r="H137" s="2"/>
      <c r="I137" s="2">
        <f t="shared" si="59"/>
        <v>0</v>
      </c>
      <c r="J137" s="2">
        <v>1986.82</v>
      </c>
      <c r="K137" s="59">
        <f t="shared" si="58"/>
        <v>-1</v>
      </c>
      <c r="L137" s="2">
        <v>5253.13</v>
      </c>
      <c r="M137" s="41">
        <v>85671.66</v>
      </c>
      <c r="N137" s="2">
        <v>95799.69</v>
      </c>
      <c r="O137" s="2">
        <v>53293.52</v>
      </c>
      <c r="P137" s="2">
        <v>35234.1</v>
      </c>
    </row>
    <row r="138" spans="1:16" ht="15.75" thickBot="1" x14ac:dyDescent="0.3">
      <c r="A138" s="30" t="s">
        <v>20</v>
      </c>
      <c r="B138" s="46"/>
      <c r="C138" s="31"/>
      <c r="D138" s="31"/>
      <c r="E138" s="4">
        <f t="shared" ref="E138:J138" si="60">SUM(E129:E137)</f>
        <v>19274.080000000002</v>
      </c>
      <c r="F138" s="4">
        <f t="shared" si="60"/>
        <v>0</v>
      </c>
      <c r="G138" s="4">
        <f t="shared" si="60"/>
        <v>0</v>
      </c>
      <c r="H138" s="4">
        <f t="shared" si="60"/>
        <v>6201.25</v>
      </c>
      <c r="I138" s="4">
        <f t="shared" si="60"/>
        <v>25475.33</v>
      </c>
      <c r="J138" s="4">
        <f t="shared" si="60"/>
        <v>309734.34000000008</v>
      </c>
      <c r="K138" s="65">
        <f t="shared" si="58"/>
        <v>-0.91775103141614844</v>
      </c>
      <c r="L138" s="4">
        <f t="shared" ref="L138" si="61">SUM(L129:L137)</f>
        <v>481942.45</v>
      </c>
      <c r="M138" s="64">
        <f t="shared" ref="M138" si="62">SUM(M129:M137)</f>
        <v>1141720.17</v>
      </c>
      <c r="N138" s="4">
        <f t="shared" ref="N138" si="63">SUM(N129:N137)</f>
        <v>1239024.8199999998</v>
      </c>
      <c r="O138" s="4">
        <f t="shared" ref="O138" si="64">SUM(O129:O137)</f>
        <v>1322615.4900000002</v>
      </c>
      <c r="P138" s="4">
        <f t="shared" ref="P138" si="65">SUM(P129:P137)</f>
        <v>1353659.58</v>
      </c>
    </row>
    <row r="139" spans="1:16" ht="15.75" thickBot="1" x14ac:dyDescent="0.3">
      <c r="A139" s="107" t="s">
        <v>21</v>
      </c>
      <c r="B139" s="107"/>
      <c r="C139" s="107"/>
      <c r="D139" s="107"/>
      <c r="E139" s="11"/>
      <c r="F139" s="11"/>
      <c r="G139" s="11"/>
      <c r="H139" s="11"/>
      <c r="I139" s="11"/>
      <c r="J139" s="11"/>
      <c r="K139" s="11"/>
      <c r="L139" s="11"/>
      <c r="M139" s="18"/>
      <c r="N139" s="11"/>
      <c r="O139" s="11"/>
    </row>
    <row r="140" spans="1:16" x14ac:dyDescent="0.25">
      <c r="A140" s="37"/>
      <c r="B140" s="45" t="s">
        <v>52</v>
      </c>
      <c r="C140" s="32"/>
      <c r="D140" s="32"/>
      <c r="E140" s="13" t="s">
        <v>2</v>
      </c>
      <c r="F140" s="14" t="s">
        <v>3</v>
      </c>
      <c r="G140" s="15" t="s">
        <v>4</v>
      </c>
      <c r="H140" s="42" t="s">
        <v>403</v>
      </c>
      <c r="I140" s="53" t="s">
        <v>559</v>
      </c>
      <c r="J140" s="13" t="s">
        <v>558</v>
      </c>
      <c r="K140" s="60" t="s">
        <v>435</v>
      </c>
      <c r="L140" s="13" t="s">
        <v>558</v>
      </c>
      <c r="M140" s="87" t="s">
        <v>506</v>
      </c>
      <c r="N140" s="13" t="s">
        <v>484</v>
      </c>
      <c r="O140" s="13" t="s">
        <v>450</v>
      </c>
      <c r="P140" s="13" t="s">
        <v>429</v>
      </c>
    </row>
    <row r="141" spans="1:16" ht="15.75" thickBot="1" x14ac:dyDescent="0.3">
      <c r="A141" s="38" t="s">
        <v>52</v>
      </c>
      <c r="B141" s="38" t="s">
        <v>53</v>
      </c>
      <c r="C141" s="33"/>
      <c r="D141" s="33"/>
      <c r="E141" s="16" t="s">
        <v>5</v>
      </c>
      <c r="F141" s="16" t="s">
        <v>5</v>
      </c>
      <c r="G141" s="16" t="s">
        <v>5</v>
      </c>
      <c r="H141" s="43" t="s">
        <v>568</v>
      </c>
      <c r="I141" s="16" t="s">
        <v>430</v>
      </c>
      <c r="J141" s="16" t="s">
        <v>430</v>
      </c>
      <c r="K141" s="61" t="s">
        <v>560</v>
      </c>
      <c r="L141" s="16" t="s">
        <v>431</v>
      </c>
      <c r="M141" s="86" t="s">
        <v>431</v>
      </c>
      <c r="N141" s="16" t="s">
        <v>431</v>
      </c>
      <c r="O141" s="16" t="s">
        <v>431</v>
      </c>
      <c r="P141" s="16" t="s">
        <v>431</v>
      </c>
    </row>
    <row r="142" spans="1:16" ht="15.75" thickBot="1" x14ac:dyDescent="0.3">
      <c r="A142" s="34" t="s">
        <v>136</v>
      </c>
      <c r="B142" s="95" t="s">
        <v>137</v>
      </c>
      <c r="C142" s="96"/>
      <c r="D142" s="97"/>
      <c r="E142" s="5">
        <v>355.96</v>
      </c>
      <c r="F142" s="3">
        <v>2389.8200000000002</v>
      </c>
      <c r="G142" s="2"/>
      <c r="H142" s="2">
        <v>3497.14</v>
      </c>
      <c r="I142" s="2">
        <f t="shared" ref="I142:I146" si="66">SUM(E142:H142)</f>
        <v>6242.92</v>
      </c>
      <c r="J142" s="41">
        <v>28942.080000000002</v>
      </c>
      <c r="K142" s="59">
        <f t="shared" ref="K142:K147" si="67">SUM(I142/J142)-1</f>
        <v>-0.78429608376453941</v>
      </c>
      <c r="L142" s="41">
        <v>60693.88</v>
      </c>
      <c r="M142" s="41">
        <v>318323.51</v>
      </c>
      <c r="N142" s="41">
        <v>577894.40000000002</v>
      </c>
      <c r="O142" s="41">
        <v>558361.65</v>
      </c>
      <c r="P142" s="2">
        <v>428258.66</v>
      </c>
    </row>
    <row r="143" spans="1:16" ht="15.75" thickBot="1" x14ac:dyDescent="0.3">
      <c r="A143" s="34" t="s">
        <v>138</v>
      </c>
      <c r="B143" s="101" t="s">
        <v>139</v>
      </c>
      <c r="C143" s="102"/>
      <c r="D143" s="103"/>
      <c r="E143" s="3">
        <v>11646.18</v>
      </c>
      <c r="F143" s="3">
        <v>328.58</v>
      </c>
      <c r="G143" s="2"/>
      <c r="H143" s="2">
        <v>216.95</v>
      </c>
      <c r="I143" s="2">
        <f t="shared" si="66"/>
        <v>12191.710000000001</v>
      </c>
      <c r="J143" s="2">
        <v>90397.35</v>
      </c>
      <c r="K143" s="59">
        <f t="shared" si="67"/>
        <v>-0.86513199778533334</v>
      </c>
      <c r="L143" s="2">
        <v>161763.19</v>
      </c>
      <c r="M143" s="41">
        <v>332508.09000000003</v>
      </c>
      <c r="N143" s="2">
        <v>223296.78</v>
      </c>
      <c r="O143" s="2">
        <v>186782.42</v>
      </c>
      <c r="P143" s="2">
        <v>162080.94</v>
      </c>
    </row>
    <row r="144" spans="1:16" ht="15.75" thickBot="1" x14ac:dyDescent="0.3">
      <c r="A144" s="34" t="s">
        <v>140</v>
      </c>
      <c r="B144" s="81" t="s">
        <v>141</v>
      </c>
      <c r="C144" s="82"/>
      <c r="D144" s="83"/>
      <c r="E144" s="3">
        <v>6299.22</v>
      </c>
      <c r="F144" s="3"/>
      <c r="G144" s="2"/>
      <c r="H144" s="2">
        <v>10429.51</v>
      </c>
      <c r="I144" s="2">
        <f t="shared" ref="I144:I145" si="68">SUM(E144:H144)</f>
        <v>16728.73</v>
      </c>
      <c r="J144" s="2">
        <v>278939.38</v>
      </c>
      <c r="K144" s="59">
        <f t="shared" ref="K144:K146" si="69">SUM(I144/J144)-1</f>
        <v>-0.94002736365155759</v>
      </c>
      <c r="L144" s="2">
        <v>446445.98</v>
      </c>
      <c r="M144" s="41">
        <v>519987.57</v>
      </c>
      <c r="N144" s="2">
        <v>157146.26999999999</v>
      </c>
      <c r="O144" s="2">
        <v>110066.59</v>
      </c>
      <c r="P144" s="2">
        <v>81470.509999999995</v>
      </c>
    </row>
    <row r="145" spans="1:16" ht="15.75" thickBot="1" x14ac:dyDescent="0.3">
      <c r="A145" s="34" t="s">
        <v>142</v>
      </c>
      <c r="B145" s="34" t="s">
        <v>143</v>
      </c>
      <c r="C145" s="35"/>
      <c r="D145" s="35"/>
      <c r="E145" s="3">
        <v>896</v>
      </c>
      <c r="F145" s="3"/>
      <c r="G145" s="2"/>
      <c r="H145" s="2"/>
      <c r="I145" s="2">
        <f t="shared" si="68"/>
        <v>896</v>
      </c>
      <c r="J145" s="2">
        <v>33706.160000000003</v>
      </c>
      <c r="K145" s="59">
        <f t="shared" si="69"/>
        <v>-0.97341732193759245</v>
      </c>
      <c r="L145" s="2">
        <v>51295.96</v>
      </c>
      <c r="M145" s="41">
        <v>76507.13</v>
      </c>
      <c r="N145" s="2">
        <v>63397.39</v>
      </c>
      <c r="O145" s="2">
        <v>57611.63</v>
      </c>
      <c r="P145" s="2">
        <v>45810.15</v>
      </c>
    </row>
    <row r="146" spans="1:16" ht="15.75" thickBot="1" x14ac:dyDescent="0.3">
      <c r="A146" s="34" t="s">
        <v>564</v>
      </c>
      <c r="B146" s="34" t="s">
        <v>565</v>
      </c>
      <c r="C146" s="35"/>
      <c r="D146" s="35"/>
      <c r="E146" s="3">
        <v>145</v>
      </c>
      <c r="F146" s="3"/>
      <c r="G146" s="2"/>
      <c r="H146" s="2"/>
      <c r="I146" s="2">
        <f t="shared" si="66"/>
        <v>145</v>
      </c>
      <c r="J146" s="2">
        <v>40397.94</v>
      </c>
      <c r="K146" s="59">
        <f t="shared" si="69"/>
        <v>-0.99641070807075804</v>
      </c>
      <c r="L146" s="2">
        <v>59908.45</v>
      </c>
      <c r="M146" s="41">
        <v>77512.88</v>
      </c>
      <c r="N146" s="2">
        <v>96997.42</v>
      </c>
      <c r="O146" s="2">
        <v>92123.21</v>
      </c>
      <c r="P146" s="2">
        <v>103437.51</v>
      </c>
    </row>
    <row r="147" spans="1:16" ht="15.75" thickBot="1" x14ac:dyDescent="0.3">
      <c r="A147" s="30" t="s">
        <v>22</v>
      </c>
      <c r="B147" s="46"/>
      <c r="C147" s="31"/>
      <c r="D147" s="31"/>
      <c r="E147" s="4">
        <f>SUM(E142:E146)</f>
        <v>19342.36</v>
      </c>
      <c r="F147" s="4">
        <f t="shared" ref="F147:I147" si="70">SUM(F142:F146)</f>
        <v>2718.4</v>
      </c>
      <c r="G147" s="4">
        <f t="shared" si="70"/>
        <v>0</v>
      </c>
      <c r="H147" s="4">
        <f>SUM(H142:H146)</f>
        <v>14143.6</v>
      </c>
      <c r="I147" s="4">
        <f t="shared" si="70"/>
        <v>36204.36</v>
      </c>
      <c r="J147" s="4">
        <f>SUM(J142:J146)</f>
        <v>472382.91</v>
      </c>
      <c r="K147" s="65">
        <f t="shared" si="67"/>
        <v>-0.92335802326125638</v>
      </c>
      <c r="L147" s="4">
        <f>SUM(L142:L146)</f>
        <v>780107.46</v>
      </c>
      <c r="M147" s="64">
        <f>SUM(M142:M146)</f>
        <v>1324839.1800000002</v>
      </c>
      <c r="N147" s="4">
        <f>SUM(N142:N146)</f>
        <v>1118732.26</v>
      </c>
      <c r="O147" s="4">
        <f>SUM(O142:O146)</f>
        <v>1004945.5</v>
      </c>
      <c r="P147" s="4">
        <f>SUM(P142:P146)</f>
        <v>821057.77</v>
      </c>
    </row>
    <row r="148" spans="1:16" ht="15.75" thickBot="1" x14ac:dyDescent="0.3">
      <c r="A148" s="107" t="s">
        <v>23</v>
      </c>
      <c r="B148" s="107"/>
      <c r="C148" s="107"/>
      <c r="D148" s="107"/>
      <c r="E148" s="11"/>
      <c r="F148" s="11"/>
      <c r="G148" s="11"/>
      <c r="H148" s="11"/>
      <c r="I148" s="11"/>
      <c r="J148" s="11"/>
      <c r="K148" s="11"/>
      <c r="L148" s="11"/>
      <c r="M148" s="18"/>
      <c r="N148" s="11"/>
      <c r="O148" s="11"/>
    </row>
    <row r="149" spans="1:16" x14ac:dyDescent="0.25">
      <c r="A149" s="37"/>
      <c r="B149" s="45" t="s">
        <v>52</v>
      </c>
      <c r="C149" s="32"/>
      <c r="D149" s="32"/>
      <c r="E149" s="13" t="s">
        <v>2</v>
      </c>
      <c r="F149" s="14" t="s">
        <v>3</v>
      </c>
      <c r="G149" s="15" t="s">
        <v>4</v>
      </c>
      <c r="H149" s="42" t="s">
        <v>403</v>
      </c>
      <c r="I149" s="53" t="s">
        <v>559</v>
      </c>
      <c r="J149" s="13" t="s">
        <v>558</v>
      </c>
      <c r="K149" s="60" t="s">
        <v>435</v>
      </c>
      <c r="L149" s="13" t="s">
        <v>558</v>
      </c>
      <c r="M149" s="87" t="s">
        <v>506</v>
      </c>
      <c r="N149" s="13" t="s">
        <v>484</v>
      </c>
      <c r="O149" s="13" t="s">
        <v>450</v>
      </c>
      <c r="P149" s="13" t="s">
        <v>429</v>
      </c>
    </row>
    <row r="150" spans="1:16" ht="15.75" thickBot="1" x14ac:dyDescent="0.3">
      <c r="A150" s="38" t="s">
        <v>52</v>
      </c>
      <c r="B150" s="38" t="s">
        <v>53</v>
      </c>
      <c r="C150" s="33"/>
      <c r="D150" s="33"/>
      <c r="E150" s="16" t="s">
        <v>5</v>
      </c>
      <c r="F150" s="16" t="s">
        <v>5</v>
      </c>
      <c r="G150" s="16" t="s">
        <v>5</v>
      </c>
      <c r="H150" s="43" t="s">
        <v>568</v>
      </c>
      <c r="I150" s="16" t="s">
        <v>430</v>
      </c>
      <c r="J150" s="16" t="s">
        <v>430</v>
      </c>
      <c r="K150" s="61" t="s">
        <v>560</v>
      </c>
      <c r="L150" s="16" t="s">
        <v>431</v>
      </c>
      <c r="M150" s="86" t="s">
        <v>431</v>
      </c>
      <c r="N150" s="16" t="s">
        <v>431</v>
      </c>
      <c r="O150" s="16" t="s">
        <v>431</v>
      </c>
      <c r="P150" s="16" t="s">
        <v>431</v>
      </c>
    </row>
    <row r="151" spans="1:16" ht="15.75" thickBot="1" x14ac:dyDescent="0.3">
      <c r="A151" s="34" t="s">
        <v>144</v>
      </c>
      <c r="B151" s="95" t="s">
        <v>145</v>
      </c>
      <c r="C151" s="96"/>
      <c r="D151" s="97"/>
      <c r="E151" s="3">
        <v>4176.91</v>
      </c>
      <c r="F151" s="3">
        <v>14990.18</v>
      </c>
      <c r="G151" s="2">
        <v>2332.65</v>
      </c>
      <c r="H151" s="2">
        <v>4695.75</v>
      </c>
      <c r="I151" s="2">
        <f>SUM(E151:H151)</f>
        <v>26195.49</v>
      </c>
      <c r="J151" s="41">
        <v>174171.51</v>
      </c>
      <c r="K151" s="59">
        <f t="shared" ref="K151:K161" si="71">SUM(I151/J151)-1</f>
        <v>-0.84959945515773505</v>
      </c>
      <c r="L151" s="2">
        <v>282996.53000000003</v>
      </c>
      <c r="M151" s="41">
        <v>575487.03</v>
      </c>
      <c r="N151" s="2">
        <v>493073.85</v>
      </c>
      <c r="O151" s="2">
        <v>571037.34</v>
      </c>
      <c r="P151" s="2">
        <v>647538.54</v>
      </c>
    </row>
    <row r="152" spans="1:16" ht="15.75" thickBot="1" x14ac:dyDescent="0.3">
      <c r="A152" s="34" t="s">
        <v>146</v>
      </c>
      <c r="B152" s="101" t="s">
        <v>147</v>
      </c>
      <c r="C152" s="102"/>
      <c r="D152" s="103"/>
      <c r="E152" s="3">
        <v>347.04</v>
      </c>
      <c r="F152" s="3">
        <v>884.83</v>
      </c>
      <c r="G152" s="2"/>
      <c r="H152" s="2"/>
      <c r="I152" s="2">
        <f t="shared" ref="I152:I160" si="72">SUM(E152:H152)</f>
        <v>1231.8700000000001</v>
      </c>
      <c r="J152" s="2">
        <v>85234.86</v>
      </c>
      <c r="K152" s="59">
        <f t="shared" si="71"/>
        <v>-0.9855473452997987</v>
      </c>
      <c r="L152" s="2">
        <v>113706.96</v>
      </c>
      <c r="M152" s="41">
        <v>165733.56</v>
      </c>
      <c r="N152" s="2">
        <v>145711.01999999999</v>
      </c>
      <c r="O152" s="2">
        <v>168394</v>
      </c>
      <c r="P152" s="2">
        <v>199755.72</v>
      </c>
    </row>
    <row r="153" spans="1:16" ht="15.75" thickBot="1" x14ac:dyDescent="0.3">
      <c r="A153" s="34" t="s">
        <v>148</v>
      </c>
      <c r="B153" s="101" t="s">
        <v>149</v>
      </c>
      <c r="C153" s="102"/>
      <c r="D153" s="103"/>
      <c r="E153" s="3">
        <v>80.5</v>
      </c>
      <c r="F153" s="3">
        <v>5522.98</v>
      </c>
      <c r="G153" s="2"/>
      <c r="H153" s="2"/>
      <c r="I153" s="2">
        <f t="shared" si="72"/>
        <v>5603.48</v>
      </c>
      <c r="J153" s="2">
        <v>43239.65</v>
      </c>
      <c r="K153" s="59">
        <f t="shared" si="71"/>
        <v>-0.87040875677763352</v>
      </c>
      <c r="L153" s="2">
        <v>54592.02</v>
      </c>
      <c r="M153" s="41">
        <v>57610.41</v>
      </c>
      <c r="N153" s="2">
        <v>81471.56</v>
      </c>
      <c r="O153" s="2">
        <v>77953.13</v>
      </c>
      <c r="P153" s="2">
        <v>84904.07</v>
      </c>
    </row>
    <row r="154" spans="1:16" ht="15.75" thickBot="1" x14ac:dyDescent="0.3">
      <c r="A154" s="34" t="s">
        <v>150</v>
      </c>
      <c r="B154" s="101" t="s">
        <v>151</v>
      </c>
      <c r="C154" s="102"/>
      <c r="D154" s="103"/>
      <c r="E154" s="3"/>
      <c r="F154" s="3"/>
      <c r="G154" s="2"/>
      <c r="H154" s="2">
        <v>14909.51</v>
      </c>
      <c r="I154" s="2">
        <f t="shared" si="72"/>
        <v>14909.51</v>
      </c>
      <c r="J154" s="2">
        <v>44699.17</v>
      </c>
      <c r="K154" s="59">
        <f t="shared" si="71"/>
        <v>-0.66644772151250242</v>
      </c>
      <c r="L154" s="2">
        <v>55239.839999999997</v>
      </c>
      <c r="M154" s="41">
        <v>87403.14</v>
      </c>
      <c r="N154" s="2">
        <v>73851.78</v>
      </c>
      <c r="O154" s="2">
        <v>66762.73</v>
      </c>
      <c r="P154" s="2">
        <v>57148.82</v>
      </c>
    </row>
    <row r="155" spans="1:16" ht="15.75" thickBot="1" x14ac:dyDescent="0.3">
      <c r="A155" s="34" t="s">
        <v>152</v>
      </c>
      <c r="B155" s="34" t="s">
        <v>153</v>
      </c>
      <c r="C155" s="35"/>
      <c r="D155" s="35"/>
      <c r="E155" s="3"/>
      <c r="F155" s="3">
        <v>631.15</v>
      </c>
      <c r="G155" s="2"/>
      <c r="H155" s="2">
        <v>224.91</v>
      </c>
      <c r="I155" s="2">
        <f t="shared" si="72"/>
        <v>856.06</v>
      </c>
      <c r="J155" s="2">
        <v>90947.59</v>
      </c>
      <c r="K155" s="59">
        <f t="shared" si="71"/>
        <v>-0.99058732617323886</v>
      </c>
      <c r="L155" s="2">
        <v>121243.03</v>
      </c>
      <c r="M155" s="41">
        <v>211845.49</v>
      </c>
      <c r="N155" s="2">
        <v>219568.84</v>
      </c>
      <c r="O155" s="2">
        <v>231170.16</v>
      </c>
      <c r="P155" s="2">
        <v>183964.48</v>
      </c>
    </row>
    <row r="156" spans="1:16" ht="15.75" thickBot="1" x14ac:dyDescent="0.3">
      <c r="A156" s="34" t="s">
        <v>154</v>
      </c>
      <c r="B156" s="101" t="s">
        <v>155</v>
      </c>
      <c r="C156" s="102"/>
      <c r="D156" s="103"/>
      <c r="E156" s="3">
        <v>197.9</v>
      </c>
      <c r="F156" s="3">
        <v>85</v>
      </c>
      <c r="G156" s="2"/>
      <c r="H156" s="2"/>
      <c r="I156" s="2">
        <f t="shared" si="72"/>
        <v>282.89999999999998</v>
      </c>
      <c r="J156" s="2">
        <v>28101.61</v>
      </c>
      <c r="K156" s="59">
        <f t="shared" si="71"/>
        <v>-0.9899329611363904</v>
      </c>
      <c r="L156" s="2">
        <v>34879.97</v>
      </c>
      <c r="M156" s="41">
        <v>57627.78</v>
      </c>
      <c r="N156" s="2">
        <v>57346.17</v>
      </c>
      <c r="O156" s="2">
        <v>55464.71</v>
      </c>
      <c r="P156" s="2">
        <v>45049.39</v>
      </c>
    </row>
    <row r="157" spans="1:16" ht="15.75" thickBot="1" x14ac:dyDescent="0.3">
      <c r="A157" s="34" t="s">
        <v>156</v>
      </c>
      <c r="B157" s="101" t="s">
        <v>157</v>
      </c>
      <c r="C157" s="102"/>
      <c r="D157" s="103"/>
      <c r="E157" s="3">
        <v>872.57</v>
      </c>
      <c r="F157" s="3"/>
      <c r="G157" s="2"/>
      <c r="H157" s="2"/>
      <c r="I157" s="2">
        <f t="shared" si="72"/>
        <v>872.57</v>
      </c>
      <c r="J157" s="2">
        <v>66107.97</v>
      </c>
      <c r="K157" s="59">
        <f t="shared" si="71"/>
        <v>-0.98680083505816318</v>
      </c>
      <c r="L157" s="2">
        <v>133785.25</v>
      </c>
      <c r="M157" s="41">
        <v>270061.36</v>
      </c>
      <c r="N157" s="2">
        <v>341885.43</v>
      </c>
      <c r="O157" s="2">
        <v>320660.36</v>
      </c>
      <c r="P157" s="2">
        <v>234563.75</v>
      </c>
    </row>
    <row r="158" spans="1:16" ht="15.75" thickBot="1" x14ac:dyDescent="0.3">
      <c r="A158" s="34" t="s">
        <v>158</v>
      </c>
      <c r="B158" s="101" t="s">
        <v>159</v>
      </c>
      <c r="C158" s="102"/>
      <c r="D158" s="103"/>
      <c r="E158" s="3"/>
      <c r="F158" s="3"/>
      <c r="G158" s="2"/>
      <c r="H158" s="2">
        <v>550</v>
      </c>
      <c r="I158" s="2">
        <f t="shared" si="72"/>
        <v>550</v>
      </c>
      <c r="J158" s="2">
        <v>52673.84</v>
      </c>
      <c r="K158" s="59">
        <f t="shared" si="71"/>
        <v>-0.98955838419982289</v>
      </c>
      <c r="L158" s="2">
        <v>65541.929999999993</v>
      </c>
      <c r="M158" s="41">
        <v>82721.119999999995</v>
      </c>
      <c r="N158" s="2">
        <v>68400.27</v>
      </c>
      <c r="O158" s="2">
        <v>58536.15</v>
      </c>
      <c r="P158" s="2">
        <v>97034.06</v>
      </c>
    </row>
    <row r="159" spans="1:16" ht="15.75" thickBot="1" x14ac:dyDescent="0.3">
      <c r="A159" s="34" t="s">
        <v>160</v>
      </c>
      <c r="B159" s="34" t="s">
        <v>161</v>
      </c>
      <c r="C159" s="35"/>
      <c r="D159" s="35"/>
      <c r="E159" s="3"/>
      <c r="F159" s="3"/>
      <c r="G159" s="2"/>
      <c r="H159" s="2"/>
      <c r="I159" s="2">
        <f t="shared" si="72"/>
        <v>0</v>
      </c>
      <c r="J159" s="2">
        <v>4340.3</v>
      </c>
      <c r="K159" s="59">
        <f t="shared" si="71"/>
        <v>-1</v>
      </c>
      <c r="L159" s="2">
        <v>25150.69</v>
      </c>
      <c r="M159" s="41">
        <v>28983.58</v>
      </c>
      <c r="N159" s="2">
        <v>20790.28</v>
      </c>
      <c r="O159" s="2">
        <v>7096.69</v>
      </c>
      <c r="P159" s="2">
        <v>17867.689999999999</v>
      </c>
    </row>
    <row r="160" spans="1:16" ht="15.75" thickBot="1" x14ac:dyDescent="0.3">
      <c r="A160" s="34" t="s">
        <v>333</v>
      </c>
      <c r="B160" s="34" t="s">
        <v>334</v>
      </c>
      <c r="C160" s="35"/>
      <c r="D160" s="35"/>
      <c r="E160" s="5">
        <v>1558.61</v>
      </c>
      <c r="F160" s="3"/>
      <c r="G160" s="2">
        <v>769.27</v>
      </c>
      <c r="H160" s="2"/>
      <c r="I160" s="2">
        <f t="shared" si="72"/>
        <v>2327.88</v>
      </c>
      <c r="J160" s="2">
        <v>12173.72</v>
      </c>
      <c r="K160" s="59">
        <f t="shared" si="71"/>
        <v>-0.80877825348373378</v>
      </c>
      <c r="L160" s="2">
        <v>20335.16</v>
      </c>
      <c r="M160" s="41">
        <v>49568.92</v>
      </c>
      <c r="N160" s="2">
        <v>15451.95</v>
      </c>
      <c r="O160" s="2">
        <v>14845.25</v>
      </c>
      <c r="P160" s="2">
        <v>16303.57</v>
      </c>
    </row>
    <row r="161" spans="1:16" ht="15.75" thickBot="1" x14ac:dyDescent="0.3">
      <c r="A161" s="30" t="s">
        <v>24</v>
      </c>
      <c r="B161" s="46"/>
      <c r="C161" s="31"/>
      <c r="D161" s="31"/>
      <c r="E161" s="4">
        <f t="shared" ref="E161:J161" si="73">SUM(E151:E160)</f>
        <v>7233.5299999999988</v>
      </c>
      <c r="F161" s="4">
        <f t="shared" si="73"/>
        <v>22114.14</v>
      </c>
      <c r="G161" s="4">
        <f t="shared" si="73"/>
        <v>3101.92</v>
      </c>
      <c r="H161" s="4">
        <f t="shared" si="73"/>
        <v>20380.170000000002</v>
      </c>
      <c r="I161" s="4">
        <f t="shared" si="73"/>
        <v>52829.759999999995</v>
      </c>
      <c r="J161" s="4">
        <f t="shared" si="73"/>
        <v>601690.22</v>
      </c>
      <c r="K161" s="65">
        <f t="shared" si="71"/>
        <v>-0.91219774188784386</v>
      </c>
      <c r="L161" s="4">
        <f t="shared" ref="L161" si="74">SUM(L151:L160)</f>
        <v>907471.38</v>
      </c>
      <c r="M161" s="64">
        <f t="shared" ref="M161" si="75">SUM(M151:M160)</f>
        <v>1587042.3900000001</v>
      </c>
      <c r="N161" s="4">
        <f t="shared" ref="N161" si="76">SUM(N151:N160)</f>
        <v>1517551.15</v>
      </c>
      <c r="O161" s="4">
        <f t="shared" ref="O161" si="77">SUM(O151:O160)</f>
        <v>1571920.5199999996</v>
      </c>
      <c r="P161" s="4">
        <f t="shared" ref="P161" si="78">SUM(P151:P160)</f>
        <v>1584130.09</v>
      </c>
    </row>
    <row r="162" spans="1:16" ht="15.75" thickBot="1" x14ac:dyDescent="0.3">
      <c r="A162" s="107" t="s">
        <v>25</v>
      </c>
      <c r="B162" s="107"/>
      <c r="C162" s="107"/>
      <c r="D162" s="107"/>
      <c r="E162" s="11"/>
      <c r="F162" s="11"/>
      <c r="G162" s="11"/>
      <c r="H162" s="11"/>
      <c r="I162" s="11"/>
      <c r="J162" s="11"/>
      <c r="K162" s="11"/>
      <c r="L162" s="11"/>
      <c r="M162" s="18"/>
      <c r="N162" s="11"/>
      <c r="O162" s="11"/>
    </row>
    <row r="163" spans="1:16" x14ac:dyDescent="0.25">
      <c r="A163" s="37"/>
      <c r="B163" s="45" t="s">
        <v>52</v>
      </c>
      <c r="C163" s="32"/>
      <c r="D163" s="32"/>
      <c r="E163" s="13" t="s">
        <v>2</v>
      </c>
      <c r="F163" s="14" t="s">
        <v>3</v>
      </c>
      <c r="G163" s="15" t="s">
        <v>4</v>
      </c>
      <c r="H163" s="42" t="s">
        <v>403</v>
      </c>
      <c r="I163" s="53" t="s">
        <v>559</v>
      </c>
      <c r="J163" s="13" t="s">
        <v>558</v>
      </c>
      <c r="K163" s="60" t="s">
        <v>435</v>
      </c>
      <c r="L163" s="13" t="s">
        <v>558</v>
      </c>
      <c r="M163" s="87" t="s">
        <v>506</v>
      </c>
      <c r="N163" s="13" t="s">
        <v>484</v>
      </c>
      <c r="O163" s="13" t="s">
        <v>450</v>
      </c>
      <c r="P163" s="13" t="s">
        <v>429</v>
      </c>
    </row>
    <row r="164" spans="1:16" ht="15.75" thickBot="1" x14ac:dyDescent="0.3">
      <c r="A164" s="38" t="s">
        <v>52</v>
      </c>
      <c r="B164" s="38" t="s">
        <v>53</v>
      </c>
      <c r="C164" s="33"/>
      <c r="D164" s="33"/>
      <c r="E164" s="16" t="s">
        <v>5</v>
      </c>
      <c r="F164" s="16" t="s">
        <v>5</v>
      </c>
      <c r="G164" s="16" t="s">
        <v>5</v>
      </c>
      <c r="H164" s="43" t="s">
        <v>568</v>
      </c>
      <c r="I164" s="16" t="s">
        <v>430</v>
      </c>
      <c r="J164" s="16" t="s">
        <v>430</v>
      </c>
      <c r="K164" s="61" t="s">
        <v>560</v>
      </c>
      <c r="L164" s="16" t="s">
        <v>431</v>
      </c>
      <c r="M164" s="86" t="s">
        <v>431</v>
      </c>
      <c r="N164" s="16" t="s">
        <v>431</v>
      </c>
      <c r="O164" s="16" t="s">
        <v>431</v>
      </c>
      <c r="P164" s="16" t="s">
        <v>431</v>
      </c>
    </row>
    <row r="165" spans="1:16" ht="15.75" thickBot="1" x14ac:dyDescent="0.3">
      <c r="A165" s="34" t="s">
        <v>162</v>
      </c>
      <c r="B165" s="95" t="s">
        <v>163</v>
      </c>
      <c r="C165" s="96"/>
      <c r="D165" s="97"/>
      <c r="E165" s="5"/>
      <c r="F165" s="5">
        <v>530.07000000000005</v>
      </c>
      <c r="G165" s="2"/>
      <c r="H165" s="2">
        <v>236.24</v>
      </c>
      <c r="I165" s="2">
        <f>SUM(E165:H165)</f>
        <v>766.31000000000006</v>
      </c>
      <c r="J165" s="2">
        <v>90633.65</v>
      </c>
      <c r="K165" s="59">
        <f>SUM(I165/J165)-1</f>
        <v>-0.99154497253503526</v>
      </c>
      <c r="L165" s="2">
        <v>151807.42000000001</v>
      </c>
      <c r="M165" s="41">
        <v>236021.5</v>
      </c>
      <c r="N165" s="2">
        <v>250564.97</v>
      </c>
      <c r="O165" s="2">
        <v>171653.09</v>
      </c>
      <c r="P165" s="2">
        <v>258835.31</v>
      </c>
    </row>
    <row r="166" spans="1:16" ht="15.75" thickBot="1" x14ac:dyDescent="0.3">
      <c r="A166" s="30" t="s">
        <v>26</v>
      </c>
      <c r="B166" s="46"/>
      <c r="C166" s="31"/>
      <c r="D166" s="31"/>
      <c r="E166" s="4">
        <f>SUM(E165)</f>
        <v>0</v>
      </c>
      <c r="F166" s="4">
        <f t="shared" ref="F166:I166" si="79">SUM(F165)</f>
        <v>530.07000000000005</v>
      </c>
      <c r="G166" s="4">
        <f t="shared" si="79"/>
        <v>0</v>
      </c>
      <c r="H166" s="4">
        <f>SUM(H165)</f>
        <v>236.24</v>
      </c>
      <c r="I166" s="4">
        <f t="shared" si="79"/>
        <v>766.31000000000006</v>
      </c>
      <c r="J166" s="4">
        <f>SUM(J165)</f>
        <v>90633.65</v>
      </c>
      <c r="K166" s="65">
        <f t="shared" ref="K166" si="80">SUM(I166/J166)-1</f>
        <v>-0.99154497253503526</v>
      </c>
      <c r="L166" s="4">
        <f>SUM(L165)</f>
        <v>151807.42000000001</v>
      </c>
      <c r="M166" s="64">
        <f>SUM(M165)</f>
        <v>236021.5</v>
      </c>
      <c r="N166" s="4">
        <f>SUM(N165)</f>
        <v>250564.97</v>
      </c>
      <c r="O166" s="4">
        <f>SUM(O165)</f>
        <v>171653.09</v>
      </c>
      <c r="P166" s="4">
        <f>SUM(P165)</f>
        <v>258835.31</v>
      </c>
    </row>
    <row r="167" spans="1:16" ht="15.75" thickBot="1" x14ac:dyDescent="0.3">
      <c r="A167" s="107" t="s">
        <v>263</v>
      </c>
      <c r="B167" s="107"/>
      <c r="C167" s="107"/>
      <c r="D167" s="107"/>
      <c r="E167" s="11"/>
      <c r="F167" s="11"/>
      <c r="G167" s="11"/>
      <c r="H167" s="11"/>
      <c r="I167" s="11"/>
      <c r="J167" s="70"/>
      <c r="K167" s="11"/>
      <c r="L167" s="11"/>
      <c r="M167" s="18"/>
      <c r="N167" s="11"/>
      <c r="O167" s="11"/>
    </row>
    <row r="168" spans="1:16" x14ac:dyDescent="0.25">
      <c r="A168" s="37"/>
      <c r="B168" s="45" t="s">
        <v>52</v>
      </c>
      <c r="C168" s="32"/>
      <c r="D168" s="32"/>
      <c r="E168" s="13" t="s">
        <v>2</v>
      </c>
      <c r="F168" s="14" t="s">
        <v>3</v>
      </c>
      <c r="G168" s="15" t="s">
        <v>4</v>
      </c>
      <c r="H168" s="42" t="s">
        <v>403</v>
      </c>
      <c r="I168" s="53" t="s">
        <v>559</v>
      </c>
      <c r="J168" s="13" t="s">
        <v>558</v>
      </c>
      <c r="K168" s="60" t="s">
        <v>435</v>
      </c>
      <c r="L168" s="13" t="s">
        <v>558</v>
      </c>
      <c r="M168" s="87" t="s">
        <v>506</v>
      </c>
      <c r="N168" s="13" t="s">
        <v>484</v>
      </c>
      <c r="O168" s="13" t="s">
        <v>450</v>
      </c>
      <c r="P168" s="13" t="s">
        <v>429</v>
      </c>
    </row>
    <row r="169" spans="1:16" ht="15.75" thickBot="1" x14ac:dyDescent="0.3">
      <c r="A169" s="38" t="s">
        <v>52</v>
      </c>
      <c r="B169" s="38" t="s">
        <v>53</v>
      </c>
      <c r="C169" s="33"/>
      <c r="D169" s="33"/>
      <c r="E169" s="16" t="s">
        <v>5</v>
      </c>
      <c r="F169" s="16" t="s">
        <v>5</v>
      </c>
      <c r="G169" s="16" t="s">
        <v>5</v>
      </c>
      <c r="H169" s="43" t="s">
        <v>568</v>
      </c>
      <c r="I169" s="16" t="s">
        <v>430</v>
      </c>
      <c r="J169" s="16" t="s">
        <v>430</v>
      </c>
      <c r="K169" s="61" t="s">
        <v>560</v>
      </c>
      <c r="L169" s="16" t="s">
        <v>431</v>
      </c>
      <c r="M169" s="86" t="s">
        <v>431</v>
      </c>
      <c r="N169" s="16" t="s">
        <v>431</v>
      </c>
      <c r="O169" s="16" t="s">
        <v>431</v>
      </c>
      <c r="P169" s="16" t="s">
        <v>431</v>
      </c>
    </row>
    <row r="170" spans="1:16" ht="15.75" thickBot="1" x14ac:dyDescent="0.3">
      <c r="A170" s="34" t="s">
        <v>164</v>
      </c>
      <c r="B170" s="95" t="s">
        <v>165</v>
      </c>
      <c r="C170" s="96"/>
      <c r="D170" s="97"/>
      <c r="E170" s="3"/>
      <c r="F170" s="3"/>
      <c r="G170" s="2"/>
      <c r="H170" s="2"/>
      <c r="I170" s="2">
        <f>SUM(E170:H170)</f>
        <v>0</v>
      </c>
      <c r="J170" s="2">
        <v>20237.900000000001</v>
      </c>
      <c r="K170" s="59">
        <f>SUM(I170/J170)-1</f>
        <v>-1</v>
      </c>
      <c r="L170" s="2">
        <v>32067.53</v>
      </c>
      <c r="M170" s="41">
        <v>57687.59</v>
      </c>
      <c r="N170" s="2">
        <v>61562.5</v>
      </c>
      <c r="O170" s="2">
        <v>62469.16</v>
      </c>
      <c r="P170" s="2">
        <v>42676.18</v>
      </c>
    </row>
    <row r="171" spans="1:16" ht="15.75" thickBot="1" x14ac:dyDescent="0.3">
      <c r="A171" s="30" t="s">
        <v>264</v>
      </c>
      <c r="B171" s="46"/>
      <c r="C171" s="31"/>
      <c r="D171" s="31"/>
      <c r="E171" s="4">
        <f>SUM(E170)</f>
        <v>0</v>
      </c>
      <c r="F171" s="4">
        <f t="shared" ref="F171" si="81">SUM(F170)</f>
        <v>0</v>
      </c>
      <c r="G171" s="4">
        <f t="shared" ref="G171" si="82">SUM(G170)</f>
        <v>0</v>
      </c>
      <c r="H171" s="4">
        <f>SUM(H170)</f>
        <v>0</v>
      </c>
      <c r="I171" s="4">
        <f t="shared" ref="I171" si="83">SUM(I170)</f>
        <v>0</v>
      </c>
      <c r="J171" s="4">
        <f>SUM(J170)</f>
        <v>20237.900000000001</v>
      </c>
      <c r="K171" s="65">
        <f t="shared" ref="K171" si="84">SUM(I171/J171)-1</f>
        <v>-1</v>
      </c>
      <c r="L171" s="4">
        <f>SUM(L170)</f>
        <v>32067.53</v>
      </c>
      <c r="M171" s="64">
        <f>SUM(M170)</f>
        <v>57687.59</v>
      </c>
      <c r="N171" s="4">
        <f>SUM(N170)</f>
        <v>61562.5</v>
      </c>
      <c r="O171" s="4">
        <f>SUM(O170)</f>
        <v>62469.16</v>
      </c>
      <c r="P171" s="4">
        <f>SUM(P170)</f>
        <v>42676.18</v>
      </c>
    </row>
    <row r="172" spans="1:16" ht="15.75" thickBot="1" x14ac:dyDescent="0.3">
      <c r="A172" s="107" t="s">
        <v>27</v>
      </c>
      <c r="B172" s="107"/>
      <c r="C172" s="107"/>
      <c r="D172" s="107"/>
      <c r="E172" s="11"/>
      <c r="F172" s="11"/>
      <c r="G172" s="11"/>
      <c r="H172" s="11"/>
      <c r="I172" s="11"/>
      <c r="J172" s="11"/>
      <c r="K172" s="11"/>
      <c r="L172" s="11"/>
      <c r="M172" s="18"/>
      <c r="N172" s="11"/>
      <c r="O172" s="11"/>
    </row>
    <row r="173" spans="1:16" x14ac:dyDescent="0.25">
      <c r="A173" s="37"/>
      <c r="B173" s="45" t="s">
        <v>52</v>
      </c>
      <c r="C173" s="32"/>
      <c r="D173" s="32"/>
      <c r="E173" s="13" t="s">
        <v>2</v>
      </c>
      <c r="F173" s="14" t="s">
        <v>3</v>
      </c>
      <c r="G173" s="15" t="s">
        <v>4</v>
      </c>
      <c r="H173" s="42" t="s">
        <v>403</v>
      </c>
      <c r="I173" s="53" t="s">
        <v>559</v>
      </c>
      <c r="J173" s="13" t="s">
        <v>558</v>
      </c>
      <c r="K173" s="60" t="s">
        <v>435</v>
      </c>
      <c r="L173" s="13" t="s">
        <v>558</v>
      </c>
      <c r="M173" s="87" t="s">
        <v>506</v>
      </c>
      <c r="N173" s="13" t="s">
        <v>484</v>
      </c>
      <c r="O173" s="13" t="s">
        <v>450</v>
      </c>
      <c r="P173" s="13" t="s">
        <v>429</v>
      </c>
    </row>
    <row r="174" spans="1:16" ht="15.75" thickBot="1" x14ac:dyDescent="0.3">
      <c r="A174" s="38" t="s">
        <v>52</v>
      </c>
      <c r="B174" s="38" t="s">
        <v>53</v>
      </c>
      <c r="C174" s="33"/>
      <c r="D174" s="33"/>
      <c r="E174" s="16" t="s">
        <v>5</v>
      </c>
      <c r="F174" s="16" t="s">
        <v>5</v>
      </c>
      <c r="G174" s="16" t="s">
        <v>5</v>
      </c>
      <c r="H174" s="43" t="s">
        <v>568</v>
      </c>
      <c r="I174" s="16" t="s">
        <v>430</v>
      </c>
      <c r="J174" s="16" t="s">
        <v>430</v>
      </c>
      <c r="K174" s="61" t="s">
        <v>560</v>
      </c>
      <c r="L174" s="16" t="s">
        <v>431</v>
      </c>
      <c r="M174" s="86" t="s">
        <v>431</v>
      </c>
      <c r="N174" s="16" t="s">
        <v>431</v>
      </c>
      <c r="O174" s="16" t="s">
        <v>431</v>
      </c>
      <c r="P174" s="16" t="s">
        <v>431</v>
      </c>
    </row>
    <row r="175" spans="1:16" ht="15.75" thickBot="1" x14ac:dyDescent="0.3">
      <c r="A175" s="34" t="s">
        <v>166</v>
      </c>
      <c r="B175" s="95" t="s">
        <v>167</v>
      </c>
      <c r="C175" s="96"/>
      <c r="D175" s="97"/>
      <c r="E175" s="5">
        <v>2128.67</v>
      </c>
      <c r="F175" s="3"/>
      <c r="G175" s="2"/>
      <c r="H175" s="2"/>
      <c r="I175" s="2">
        <f>SUM(E175:H175)</f>
        <v>2128.67</v>
      </c>
      <c r="J175" s="41">
        <v>34319.69</v>
      </c>
      <c r="K175" s="59">
        <f t="shared" ref="K175:K183" si="85">SUM(I175/J175)-1</f>
        <v>-0.93797525560399875</v>
      </c>
      <c r="L175" s="2">
        <v>57076.51</v>
      </c>
      <c r="M175" s="41">
        <v>87982.19</v>
      </c>
      <c r="N175" s="2">
        <v>128551.87</v>
      </c>
      <c r="O175" s="2">
        <v>132277.6</v>
      </c>
      <c r="P175" s="2">
        <v>132696.73000000001</v>
      </c>
    </row>
    <row r="176" spans="1:16" ht="15.75" thickBot="1" x14ac:dyDescent="0.3">
      <c r="A176" s="34" t="s">
        <v>335</v>
      </c>
      <c r="B176" s="101" t="s">
        <v>279</v>
      </c>
      <c r="C176" s="102"/>
      <c r="D176" s="103"/>
      <c r="E176" s="5"/>
      <c r="F176" s="3">
        <v>100</v>
      </c>
      <c r="G176" s="2"/>
      <c r="H176" s="2">
        <v>100.8</v>
      </c>
      <c r="I176" s="2">
        <f t="shared" ref="I176:I182" si="86">SUM(E176:H176)</f>
        <v>200.8</v>
      </c>
      <c r="J176" s="2">
        <v>72044.5</v>
      </c>
      <c r="K176" s="59">
        <f t="shared" si="85"/>
        <v>-0.99721283373470559</v>
      </c>
      <c r="L176" s="2">
        <v>102233.26</v>
      </c>
      <c r="M176" s="41">
        <v>189172.39</v>
      </c>
      <c r="N176" s="2">
        <v>111629.67</v>
      </c>
      <c r="O176" s="2">
        <v>88813.07</v>
      </c>
      <c r="P176" s="2">
        <v>101360.21</v>
      </c>
    </row>
    <row r="177" spans="1:16" ht="15.75" thickBot="1" x14ac:dyDescent="0.3">
      <c r="A177" s="34" t="s">
        <v>168</v>
      </c>
      <c r="B177" s="101" t="s">
        <v>169</v>
      </c>
      <c r="C177" s="102"/>
      <c r="D177" s="103"/>
      <c r="E177" s="3"/>
      <c r="F177" s="3"/>
      <c r="G177" s="2"/>
      <c r="H177" s="2"/>
      <c r="I177" s="2">
        <f t="shared" si="86"/>
        <v>0</v>
      </c>
      <c r="J177" s="2">
        <v>8994.41</v>
      </c>
      <c r="K177" s="59">
        <f t="shared" si="85"/>
        <v>-1</v>
      </c>
      <c r="L177" s="2">
        <v>16443.93</v>
      </c>
      <c r="M177" s="41">
        <v>74687.399999999994</v>
      </c>
      <c r="N177" s="2">
        <v>131883.85999999999</v>
      </c>
      <c r="O177" s="2">
        <v>115322.27</v>
      </c>
      <c r="P177" s="2">
        <v>42208.43</v>
      </c>
    </row>
    <row r="178" spans="1:16" ht="15.75" thickBot="1" x14ac:dyDescent="0.3">
      <c r="A178" s="34" t="s">
        <v>170</v>
      </c>
      <c r="B178" s="101" t="s">
        <v>171</v>
      </c>
      <c r="C178" s="102"/>
      <c r="D178" s="103"/>
      <c r="E178" s="3">
        <v>212.76</v>
      </c>
      <c r="F178" s="3"/>
      <c r="G178" s="2"/>
      <c r="H178" s="2">
        <v>-1.92</v>
      </c>
      <c r="I178" s="2">
        <f t="shared" si="86"/>
        <v>210.84</v>
      </c>
      <c r="J178" s="2">
        <v>45519.55</v>
      </c>
      <c r="K178" s="59">
        <f t="shared" si="85"/>
        <v>-0.99536814401724094</v>
      </c>
      <c r="L178" s="2">
        <v>79954.740000000005</v>
      </c>
      <c r="M178" s="41">
        <v>182345.75</v>
      </c>
      <c r="N178" s="2">
        <v>156240.67000000001</v>
      </c>
      <c r="O178" s="2">
        <v>100822.8</v>
      </c>
      <c r="P178" s="2">
        <v>123139.64</v>
      </c>
    </row>
    <row r="179" spans="1:16" ht="15.75" thickBot="1" x14ac:dyDescent="0.3">
      <c r="A179" s="34" t="s">
        <v>438</v>
      </c>
      <c r="B179" s="101" t="s">
        <v>439</v>
      </c>
      <c r="C179" s="102"/>
      <c r="D179" s="103"/>
      <c r="E179" s="3"/>
      <c r="F179" s="3"/>
      <c r="G179" s="2"/>
      <c r="H179" s="2"/>
      <c r="I179" s="2">
        <f t="shared" si="86"/>
        <v>0</v>
      </c>
      <c r="J179" s="2"/>
      <c r="K179" s="59"/>
      <c r="L179" s="2"/>
      <c r="M179" s="41">
        <v>1055.6400000000001</v>
      </c>
      <c r="N179" s="2"/>
      <c r="O179" s="2">
        <v>482.56</v>
      </c>
      <c r="P179" s="2">
        <v>0</v>
      </c>
    </row>
    <row r="180" spans="1:16" ht="15.75" thickBot="1" x14ac:dyDescent="0.3">
      <c r="A180" s="34" t="s">
        <v>172</v>
      </c>
      <c r="B180" s="34" t="s">
        <v>173</v>
      </c>
      <c r="C180" s="35"/>
      <c r="D180" s="35"/>
      <c r="E180" s="3"/>
      <c r="F180" s="3">
        <v>550.96</v>
      </c>
      <c r="G180" s="2"/>
      <c r="H180" s="2"/>
      <c r="I180" s="2">
        <f t="shared" si="86"/>
        <v>550.96</v>
      </c>
      <c r="J180" s="2">
        <v>60731.74</v>
      </c>
      <c r="K180" s="59">
        <f t="shared" si="85"/>
        <v>-0.9909279727536211</v>
      </c>
      <c r="L180" s="2">
        <v>83610.399999999994</v>
      </c>
      <c r="M180" s="41">
        <v>124284.07</v>
      </c>
      <c r="N180" s="2">
        <v>96990.47</v>
      </c>
      <c r="O180" s="2">
        <v>78165.87</v>
      </c>
      <c r="P180" s="2">
        <v>57702.28</v>
      </c>
    </row>
    <row r="181" spans="1:16" ht="15.75" thickBot="1" x14ac:dyDescent="0.3">
      <c r="A181" s="34" t="s">
        <v>336</v>
      </c>
      <c r="B181" s="101" t="s">
        <v>337</v>
      </c>
      <c r="C181" s="102"/>
      <c r="D181" s="103"/>
      <c r="E181" s="3">
        <v>1076.6099999999999</v>
      </c>
      <c r="F181" s="3"/>
      <c r="G181" s="2">
        <v>7257.12</v>
      </c>
      <c r="H181" s="2">
        <v>37.76</v>
      </c>
      <c r="I181" s="2">
        <f t="shared" si="86"/>
        <v>8371.49</v>
      </c>
      <c r="J181" s="2">
        <v>49916.28</v>
      </c>
      <c r="K181" s="59">
        <f t="shared" si="85"/>
        <v>-0.83228938534682473</v>
      </c>
      <c r="L181" s="2">
        <v>60695.88</v>
      </c>
      <c r="M181" s="41">
        <v>105013.92</v>
      </c>
      <c r="N181" s="2">
        <v>93293.08</v>
      </c>
      <c r="O181" s="2">
        <v>120662.78</v>
      </c>
      <c r="P181" s="2">
        <v>92333.51</v>
      </c>
    </row>
    <row r="182" spans="1:16" ht="15.75" thickBot="1" x14ac:dyDescent="0.3">
      <c r="A182" s="34" t="s">
        <v>174</v>
      </c>
      <c r="B182" s="34" t="s">
        <v>175</v>
      </c>
      <c r="C182" s="35"/>
      <c r="D182" s="35"/>
      <c r="E182" s="3"/>
      <c r="F182" s="3"/>
      <c r="G182" s="2"/>
      <c r="H182" s="2">
        <v>600</v>
      </c>
      <c r="I182" s="2">
        <f t="shared" si="86"/>
        <v>600</v>
      </c>
      <c r="J182" s="2">
        <v>23055.59</v>
      </c>
      <c r="K182" s="59">
        <f t="shared" si="85"/>
        <v>-0.97397594249377262</v>
      </c>
      <c r="L182" s="2">
        <v>47613.73</v>
      </c>
      <c r="M182" s="41">
        <v>89115.35</v>
      </c>
      <c r="N182" s="2">
        <v>51752.71</v>
      </c>
      <c r="O182" s="2">
        <v>115865.13</v>
      </c>
      <c r="P182" s="2">
        <v>128928.89</v>
      </c>
    </row>
    <row r="183" spans="1:16" ht="15.75" thickBot="1" x14ac:dyDescent="0.3">
      <c r="A183" s="30" t="s">
        <v>28</v>
      </c>
      <c r="B183" s="46"/>
      <c r="C183" s="31"/>
      <c r="D183" s="31"/>
      <c r="E183" s="4">
        <f t="shared" ref="E183:J183" si="87">SUM(E175:E182)</f>
        <v>3418.04</v>
      </c>
      <c r="F183" s="4">
        <f t="shared" si="87"/>
        <v>650.96</v>
      </c>
      <c r="G183" s="4">
        <f t="shared" si="87"/>
        <v>7257.12</v>
      </c>
      <c r="H183" s="4">
        <f t="shared" si="87"/>
        <v>736.64</v>
      </c>
      <c r="I183" s="4">
        <f t="shared" si="87"/>
        <v>12062.76</v>
      </c>
      <c r="J183" s="4">
        <f t="shared" si="87"/>
        <v>294581.76000000007</v>
      </c>
      <c r="K183" s="65">
        <f t="shared" si="85"/>
        <v>-0.95905123249993485</v>
      </c>
      <c r="L183" s="4">
        <f t="shared" ref="L183" si="88">SUM(L175:L182)</f>
        <v>447628.44999999995</v>
      </c>
      <c r="M183" s="64">
        <f t="shared" ref="M183" si="89">SUM(M175:M182)</f>
        <v>853656.71</v>
      </c>
      <c r="N183" s="4">
        <f t="shared" ref="N183" si="90">SUM(N175:N182)</f>
        <v>770342.32999999984</v>
      </c>
      <c r="O183" s="4">
        <f t="shared" ref="O183" si="91">SUM(O175:O182)</f>
        <v>752412.08</v>
      </c>
      <c r="P183" s="4">
        <f t="shared" ref="P183" si="92">SUM(P175:P182)</f>
        <v>678369.69000000006</v>
      </c>
    </row>
    <row r="184" spans="1:16" ht="15.75" thickBot="1" x14ac:dyDescent="0.3">
      <c r="A184" s="107" t="s">
        <v>29</v>
      </c>
      <c r="B184" s="107"/>
      <c r="C184" s="107"/>
      <c r="D184" s="107"/>
      <c r="E184" s="11"/>
      <c r="F184" s="11"/>
      <c r="G184" s="11"/>
      <c r="H184" s="11"/>
      <c r="I184" s="11"/>
      <c r="J184" s="11"/>
      <c r="K184" s="11"/>
      <c r="L184" s="11"/>
      <c r="M184" s="18"/>
      <c r="N184" s="11"/>
      <c r="O184" s="11"/>
    </row>
    <row r="185" spans="1:16" x14ac:dyDescent="0.25">
      <c r="A185" s="37"/>
      <c r="B185" s="45" t="s">
        <v>52</v>
      </c>
      <c r="C185" s="32"/>
      <c r="D185" s="32"/>
      <c r="E185" s="13" t="s">
        <v>2</v>
      </c>
      <c r="F185" s="14" t="s">
        <v>3</v>
      </c>
      <c r="G185" s="15" t="s">
        <v>4</v>
      </c>
      <c r="H185" s="42" t="s">
        <v>403</v>
      </c>
      <c r="I185" s="53" t="s">
        <v>559</v>
      </c>
      <c r="J185" s="13" t="s">
        <v>558</v>
      </c>
      <c r="K185" s="60" t="s">
        <v>435</v>
      </c>
      <c r="L185" s="13" t="s">
        <v>558</v>
      </c>
      <c r="M185" s="87" t="s">
        <v>506</v>
      </c>
      <c r="N185" s="13" t="s">
        <v>484</v>
      </c>
      <c r="O185" s="13" t="s">
        <v>450</v>
      </c>
      <c r="P185" s="13" t="s">
        <v>429</v>
      </c>
    </row>
    <row r="186" spans="1:16" ht="15.75" thickBot="1" x14ac:dyDescent="0.3">
      <c r="A186" s="38" t="s">
        <v>52</v>
      </c>
      <c r="B186" s="38" t="s">
        <v>53</v>
      </c>
      <c r="C186" s="33"/>
      <c r="D186" s="33"/>
      <c r="E186" s="16" t="s">
        <v>5</v>
      </c>
      <c r="F186" s="16" t="s">
        <v>5</v>
      </c>
      <c r="G186" s="16" t="s">
        <v>5</v>
      </c>
      <c r="H186" s="43" t="s">
        <v>568</v>
      </c>
      <c r="I186" s="16" t="s">
        <v>430</v>
      </c>
      <c r="J186" s="16" t="s">
        <v>430</v>
      </c>
      <c r="K186" s="61" t="s">
        <v>560</v>
      </c>
      <c r="L186" s="16" t="s">
        <v>431</v>
      </c>
      <c r="M186" s="86" t="s">
        <v>431</v>
      </c>
      <c r="N186" s="16" t="s">
        <v>431</v>
      </c>
      <c r="O186" s="16" t="s">
        <v>431</v>
      </c>
      <c r="P186" s="16" t="s">
        <v>431</v>
      </c>
    </row>
    <row r="187" spans="1:16" ht="15.75" thickBot="1" x14ac:dyDescent="0.3">
      <c r="A187" s="34" t="s">
        <v>176</v>
      </c>
      <c r="B187" s="95" t="s">
        <v>177</v>
      </c>
      <c r="C187" s="96"/>
      <c r="D187" s="97"/>
      <c r="E187" s="57">
        <v>875.95</v>
      </c>
      <c r="F187" s="5"/>
      <c r="G187" s="2"/>
      <c r="H187" s="23"/>
      <c r="I187" s="2">
        <f>SUM(E187:H187)</f>
        <v>875.95</v>
      </c>
      <c r="J187" s="2">
        <v>177990.57</v>
      </c>
      <c r="K187" s="59">
        <f t="shared" ref="K187:K189" si="93">SUM(I187/J187)-1</f>
        <v>-0.99507867186447008</v>
      </c>
      <c r="L187" s="2">
        <v>284351.09999999998</v>
      </c>
      <c r="M187" s="41">
        <v>425106.91</v>
      </c>
      <c r="N187" s="2">
        <v>422353.73</v>
      </c>
      <c r="O187" s="2">
        <v>451333.29</v>
      </c>
      <c r="P187" s="2">
        <v>529332.85</v>
      </c>
    </row>
    <row r="188" spans="1:16" ht="15.75" thickBot="1" x14ac:dyDescent="0.3">
      <c r="A188" s="34" t="s">
        <v>178</v>
      </c>
      <c r="B188" s="101" t="s">
        <v>179</v>
      </c>
      <c r="C188" s="102"/>
      <c r="D188" s="103"/>
      <c r="E188" s="3"/>
      <c r="F188" s="3"/>
      <c r="G188" s="2"/>
      <c r="H188" s="2"/>
      <c r="I188" s="2">
        <f>SUM(E188:H188)</f>
        <v>0</v>
      </c>
      <c r="J188" s="2">
        <v>5337.29</v>
      </c>
      <c r="K188" s="59">
        <f t="shared" si="93"/>
        <v>-1</v>
      </c>
      <c r="L188" s="2">
        <v>6215.65</v>
      </c>
      <c r="M188" s="41">
        <v>12456.01</v>
      </c>
      <c r="N188" s="2">
        <v>9455.39</v>
      </c>
      <c r="O188" s="2">
        <v>9938.31</v>
      </c>
      <c r="P188" s="2">
        <v>14502.27</v>
      </c>
    </row>
    <row r="189" spans="1:16" ht="15.75" thickBot="1" x14ac:dyDescent="0.3">
      <c r="A189" s="30" t="s">
        <v>30</v>
      </c>
      <c r="B189" s="46"/>
      <c r="C189" s="31"/>
      <c r="D189" s="31"/>
      <c r="E189" s="4">
        <f>SUM(E187:E188)</f>
        <v>875.95</v>
      </c>
      <c r="F189" s="4">
        <f t="shared" ref="F189:G189" si="94">SUM(F187:F188)</f>
        <v>0</v>
      </c>
      <c r="G189" s="4">
        <f t="shared" si="94"/>
        <v>0</v>
      </c>
      <c r="H189" s="4">
        <f>SUM(H187:H188)</f>
        <v>0</v>
      </c>
      <c r="I189" s="4">
        <f>SUM(I187:I188)</f>
        <v>875.95</v>
      </c>
      <c r="J189" s="4">
        <f>SUM(J187:J188)</f>
        <v>183327.86000000002</v>
      </c>
      <c r="K189" s="65">
        <f t="shared" si="93"/>
        <v>-0.99522194826252808</v>
      </c>
      <c r="L189" s="4">
        <f>SUM(L187:L188)</f>
        <v>290566.75</v>
      </c>
      <c r="M189" s="64">
        <f>SUM(M187:M188)</f>
        <v>437562.92</v>
      </c>
      <c r="N189" s="4">
        <f>SUM(N187:N188)</f>
        <v>431809.12</v>
      </c>
      <c r="O189" s="4">
        <f>SUM(O187:O188)</f>
        <v>461271.6</v>
      </c>
      <c r="P189" s="4">
        <f>SUM(P187:P188)</f>
        <v>543835.12</v>
      </c>
    </row>
    <row r="190" spans="1:16" ht="15.75" thickBot="1" x14ac:dyDescent="0.3">
      <c r="A190" s="36" t="s">
        <v>31</v>
      </c>
      <c r="B190" s="10"/>
      <c r="C190" s="28"/>
      <c r="D190" s="28"/>
      <c r="E190" s="11"/>
      <c r="F190" s="11"/>
      <c r="G190" s="11"/>
      <c r="H190" s="11"/>
      <c r="I190" s="11"/>
      <c r="J190" s="11"/>
      <c r="K190" s="11"/>
      <c r="L190" s="11"/>
      <c r="M190" s="18"/>
      <c r="N190" s="11"/>
      <c r="O190" s="11"/>
    </row>
    <row r="191" spans="1:16" x14ac:dyDescent="0.25">
      <c r="A191" s="37"/>
      <c r="B191" s="45" t="s">
        <v>52</v>
      </c>
      <c r="C191" s="32"/>
      <c r="D191" s="32"/>
      <c r="E191" s="13" t="s">
        <v>2</v>
      </c>
      <c r="F191" s="14" t="s">
        <v>3</v>
      </c>
      <c r="G191" s="15" t="s">
        <v>4</v>
      </c>
      <c r="H191" s="42" t="s">
        <v>403</v>
      </c>
      <c r="I191" s="53" t="s">
        <v>559</v>
      </c>
      <c r="J191" s="13" t="s">
        <v>558</v>
      </c>
      <c r="K191" s="60" t="s">
        <v>435</v>
      </c>
      <c r="L191" s="13" t="s">
        <v>558</v>
      </c>
      <c r="M191" s="87" t="s">
        <v>506</v>
      </c>
      <c r="N191" s="13" t="s">
        <v>484</v>
      </c>
      <c r="O191" s="13" t="s">
        <v>450</v>
      </c>
      <c r="P191" s="13" t="s">
        <v>429</v>
      </c>
    </row>
    <row r="192" spans="1:16" ht="15.75" thickBot="1" x14ac:dyDescent="0.3">
      <c r="A192" s="38" t="s">
        <v>52</v>
      </c>
      <c r="B192" s="38" t="s">
        <v>53</v>
      </c>
      <c r="C192" s="33"/>
      <c r="D192" s="33"/>
      <c r="E192" s="16" t="s">
        <v>5</v>
      </c>
      <c r="F192" s="16" t="s">
        <v>5</v>
      </c>
      <c r="G192" s="16" t="s">
        <v>5</v>
      </c>
      <c r="H192" s="43" t="s">
        <v>568</v>
      </c>
      <c r="I192" s="16" t="s">
        <v>430</v>
      </c>
      <c r="J192" s="16" t="s">
        <v>430</v>
      </c>
      <c r="K192" s="61" t="s">
        <v>560</v>
      </c>
      <c r="L192" s="16" t="s">
        <v>431</v>
      </c>
      <c r="M192" s="86" t="s">
        <v>431</v>
      </c>
      <c r="N192" s="16" t="s">
        <v>431</v>
      </c>
      <c r="O192" s="16" t="s">
        <v>431</v>
      </c>
      <c r="P192" s="16" t="s">
        <v>431</v>
      </c>
    </row>
    <row r="193" spans="1:16" ht="15.75" thickBot="1" x14ac:dyDescent="0.3">
      <c r="A193" s="34" t="s">
        <v>180</v>
      </c>
      <c r="B193" s="95" t="s">
        <v>181</v>
      </c>
      <c r="C193" s="96"/>
      <c r="D193" s="97"/>
      <c r="E193" s="3">
        <v>5222.63</v>
      </c>
      <c r="F193" s="3"/>
      <c r="G193" s="2"/>
      <c r="H193" s="2"/>
      <c r="I193" s="2">
        <f t="shared" ref="I193:I202" si="95">SUM(E193:H193)</f>
        <v>5222.63</v>
      </c>
      <c r="J193" s="2">
        <v>45514.42</v>
      </c>
      <c r="K193" s="59">
        <f t="shared" ref="K193:K203" si="96">SUM(I193/J193)-1</f>
        <v>-0.88525328895765343</v>
      </c>
      <c r="L193" s="2">
        <v>77398.679999999993</v>
      </c>
      <c r="M193" s="41">
        <v>277793.21999999997</v>
      </c>
      <c r="N193" s="2">
        <v>207575.05</v>
      </c>
      <c r="O193" s="2">
        <v>201562.99</v>
      </c>
      <c r="P193" s="2">
        <v>220698.86</v>
      </c>
    </row>
    <row r="194" spans="1:16" ht="15.75" thickBot="1" x14ac:dyDescent="0.3">
      <c r="A194" s="34" t="s">
        <v>458</v>
      </c>
      <c r="B194" s="101" t="s">
        <v>363</v>
      </c>
      <c r="C194" s="102"/>
      <c r="D194" s="103"/>
      <c r="E194" s="3"/>
      <c r="F194" s="3"/>
      <c r="G194" s="2"/>
      <c r="H194" s="2"/>
      <c r="I194" s="2">
        <f t="shared" si="95"/>
        <v>0</v>
      </c>
      <c r="J194" s="2"/>
      <c r="K194" s="59"/>
      <c r="L194" s="2">
        <v>2122.52</v>
      </c>
      <c r="M194" s="41">
        <v>4610.1499999999996</v>
      </c>
      <c r="N194" s="2">
        <v>4151.3100000000004</v>
      </c>
      <c r="O194" s="2"/>
      <c r="P194" s="2"/>
    </row>
    <row r="195" spans="1:16" ht="15.75" thickBot="1" x14ac:dyDescent="0.3">
      <c r="A195" s="34" t="s">
        <v>338</v>
      </c>
      <c r="B195" s="101" t="s">
        <v>467</v>
      </c>
      <c r="C195" s="102"/>
      <c r="D195" s="103"/>
      <c r="E195" s="3"/>
      <c r="F195" s="3"/>
      <c r="G195" s="2"/>
      <c r="H195" s="2"/>
      <c r="I195" s="2">
        <f t="shared" si="95"/>
        <v>0</v>
      </c>
      <c r="J195" s="2">
        <v>36164.54</v>
      </c>
      <c r="K195" s="59">
        <f t="shared" si="96"/>
        <v>-1</v>
      </c>
      <c r="L195" s="2">
        <v>65717.67</v>
      </c>
      <c r="M195" s="41">
        <v>86478.9</v>
      </c>
      <c r="N195" s="2">
        <v>86616.16</v>
      </c>
      <c r="O195" s="2">
        <v>67538.63</v>
      </c>
      <c r="P195" s="2">
        <v>65706.34</v>
      </c>
    </row>
    <row r="196" spans="1:16" ht="15.75" thickBot="1" x14ac:dyDescent="0.3">
      <c r="A196" s="34" t="s">
        <v>482</v>
      </c>
      <c r="B196" s="34" t="s">
        <v>483</v>
      </c>
      <c r="C196" s="35"/>
      <c r="D196" s="35"/>
      <c r="E196" s="3"/>
      <c r="F196" s="3"/>
      <c r="G196" s="2"/>
      <c r="H196" s="2"/>
      <c r="I196" s="2">
        <f t="shared" ref="I196" si="97">SUM(E196:H196)</f>
        <v>0</v>
      </c>
      <c r="J196" s="2"/>
      <c r="K196" s="59"/>
      <c r="L196" s="2"/>
      <c r="M196" s="41">
        <v>4381.13</v>
      </c>
      <c r="N196" s="2">
        <v>64.75</v>
      </c>
      <c r="O196" s="2"/>
      <c r="P196" s="2"/>
    </row>
    <row r="197" spans="1:16" ht="15.75" thickBot="1" x14ac:dyDescent="0.3">
      <c r="A197" s="34" t="s">
        <v>470</v>
      </c>
      <c r="B197" s="101" t="s">
        <v>471</v>
      </c>
      <c r="C197" s="102"/>
      <c r="D197" s="103"/>
      <c r="E197" s="3"/>
      <c r="F197" s="3"/>
      <c r="G197" s="2"/>
      <c r="H197" s="2"/>
      <c r="I197" s="2">
        <f t="shared" si="95"/>
        <v>0</v>
      </c>
      <c r="J197" s="2">
        <v>14567.32</v>
      </c>
      <c r="K197" s="59">
        <f t="shared" si="96"/>
        <v>-1</v>
      </c>
      <c r="L197" s="2">
        <v>21919.24</v>
      </c>
      <c r="M197" s="41">
        <v>13030.68</v>
      </c>
      <c r="N197" s="2">
        <v>9560.76</v>
      </c>
      <c r="O197" s="2">
        <v>12960.17</v>
      </c>
      <c r="P197" s="2">
        <v>9224.73</v>
      </c>
    </row>
    <row r="198" spans="1:16" ht="15.75" thickBot="1" x14ac:dyDescent="0.3">
      <c r="A198" s="34" t="s">
        <v>472</v>
      </c>
      <c r="B198" s="34" t="s">
        <v>481</v>
      </c>
      <c r="C198" s="35"/>
      <c r="D198" s="35"/>
      <c r="E198" s="3"/>
      <c r="F198" s="3"/>
      <c r="G198" s="2"/>
      <c r="H198" s="2"/>
      <c r="I198" s="2">
        <f t="shared" ref="I198" si="98">SUM(E198:H198)</f>
        <v>0</v>
      </c>
      <c r="J198" s="2">
        <v>20761.04</v>
      </c>
      <c r="K198" s="59">
        <f t="shared" si="96"/>
        <v>-1</v>
      </c>
      <c r="L198" s="2">
        <v>25666.14</v>
      </c>
      <c r="M198" s="41">
        <v>18159.32</v>
      </c>
      <c r="N198" s="2">
        <v>9534.94</v>
      </c>
      <c r="O198" s="2">
        <v>14142.14</v>
      </c>
      <c r="P198" s="2">
        <v>8555</v>
      </c>
    </row>
    <row r="199" spans="1:16" ht="15.75" thickBot="1" x14ac:dyDescent="0.3">
      <c r="A199" s="34" t="s">
        <v>468</v>
      </c>
      <c r="B199" s="101" t="s">
        <v>469</v>
      </c>
      <c r="C199" s="102"/>
      <c r="D199" s="103"/>
      <c r="E199" s="3"/>
      <c r="F199" s="3"/>
      <c r="G199" s="2"/>
      <c r="H199" s="2"/>
      <c r="I199" s="2">
        <f t="shared" ref="I199:I201" si="99">SUM(E199:H199)</f>
        <v>0</v>
      </c>
      <c r="J199" s="2">
        <v>5562.39</v>
      </c>
      <c r="K199" s="59">
        <f t="shared" si="96"/>
        <v>-1</v>
      </c>
      <c r="L199" s="2">
        <v>10378.66</v>
      </c>
      <c r="M199" s="41">
        <v>21144.240000000002</v>
      </c>
      <c r="N199" s="2">
        <v>13726.12</v>
      </c>
      <c r="O199" s="2">
        <v>13826.08</v>
      </c>
      <c r="P199" s="2">
        <v>5380.41</v>
      </c>
    </row>
    <row r="200" spans="1:16" ht="15.75" thickBot="1" x14ac:dyDescent="0.3">
      <c r="A200" s="34" t="s">
        <v>473</v>
      </c>
      <c r="B200" s="101" t="s">
        <v>490</v>
      </c>
      <c r="C200" s="102"/>
      <c r="D200" s="103"/>
      <c r="E200" s="3"/>
      <c r="F200" s="3"/>
      <c r="G200" s="2"/>
      <c r="H200" s="2"/>
      <c r="I200" s="2">
        <f t="shared" si="99"/>
        <v>0</v>
      </c>
      <c r="J200" s="2">
        <v>11518.2</v>
      </c>
      <c r="K200" s="59">
        <f t="shared" si="96"/>
        <v>-1</v>
      </c>
      <c r="L200" s="2">
        <v>19274.669999999998</v>
      </c>
      <c r="M200" s="41">
        <v>1156.57</v>
      </c>
      <c r="N200" s="2">
        <v>260.98</v>
      </c>
      <c r="O200" s="2"/>
      <c r="P200" s="2"/>
    </row>
    <row r="201" spans="1:16" ht="15.75" thickBot="1" x14ac:dyDescent="0.3">
      <c r="A201" s="34" t="s">
        <v>479</v>
      </c>
      <c r="B201" s="101" t="s">
        <v>513</v>
      </c>
      <c r="C201" s="102"/>
      <c r="D201" s="103"/>
      <c r="E201" s="3"/>
      <c r="F201" s="3"/>
      <c r="G201" s="2"/>
      <c r="H201" s="2"/>
      <c r="I201" s="2">
        <f t="shared" si="99"/>
        <v>0</v>
      </c>
      <c r="J201" s="2">
        <v>516.20000000000005</v>
      </c>
      <c r="K201" s="59">
        <f t="shared" si="96"/>
        <v>-1</v>
      </c>
      <c r="L201" s="2">
        <v>516.20000000000005</v>
      </c>
      <c r="M201" s="41">
        <v>1930</v>
      </c>
      <c r="N201" s="2">
        <v>3605.78</v>
      </c>
      <c r="O201" s="2">
        <v>2908.05</v>
      </c>
      <c r="P201" s="2">
        <v>8203.52</v>
      </c>
    </row>
    <row r="202" spans="1:16" ht="15.75" thickBot="1" x14ac:dyDescent="0.3">
      <c r="A202" s="34" t="s">
        <v>501</v>
      </c>
      <c r="B202" s="34" t="s">
        <v>502</v>
      </c>
      <c r="C202" s="35"/>
      <c r="D202" s="35"/>
      <c r="E202" s="3"/>
      <c r="F202" s="3"/>
      <c r="G202" s="2"/>
      <c r="H202" s="2"/>
      <c r="I202" s="2">
        <f t="shared" si="95"/>
        <v>0</v>
      </c>
      <c r="J202" s="2">
        <v>4452.1400000000003</v>
      </c>
      <c r="K202" s="59">
        <f t="shared" si="96"/>
        <v>-1</v>
      </c>
      <c r="L202" s="2">
        <v>8894.67</v>
      </c>
      <c r="M202" s="41">
        <v>27012.85</v>
      </c>
      <c r="N202" s="2"/>
      <c r="O202" s="2"/>
      <c r="P202" s="2"/>
    </row>
    <row r="203" spans="1:16" ht="15.75" thickBot="1" x14ac:dyDescent="0.3">
      <c r="A203" s="30" t="s">
        <v>32</v>
      </c>
      <c r="B203" s="46"/>
      <c r="C203" s="31"/>
      <c r="D203" s="31"/>
      <c r="E203" s="4">
        <f>SUM(E193:E202)</f>
        <v>5222.63</v>
      </c>
      <c r="F203" s="4">
        <f t="shared" ref="F203:I203" si="100">SUM(F193:F202)</f>
        <v>0</v>
      </c>
      <c r="G203" s="4">
        <f t="shared" si="100"/>
        <v>0</v>
      </c>
      <c r="H203" s="4">
        <f>SUM(H193:H202)</f>
        <v>0</v>
      </c>
      <c r="I203" s="4">
        <f t="shared" si="100"/>
        <v>5222.63</v>
      </c>
      <c r="J203" s="4">
        <f>SUM(J193:J202)</f>
        <v>139056.25000000003</v>
      </c>
      <c r="K203" s="65">
        <f t="shared" si="96"/>
        <v>-0.96244232100319116</v>
      </c>
      <c r="L203" s="4">
        <f>SUM(L193:L202)</f>
        <v>231888.45000000004</v>
      </c>
      <c r="M203" s="64">
        <f>SUM(M193:M202)</f>
        <v>455697.06</v>
      </c>
      <c r="N203" s="4">
        <f>SUM(N193:N202)</f>
        <v>335095.85000000003</v>
      </c>
      <c r="O203" s="4">
        <f>SUM(O193:O202)</f>
        <v>312938.06</v>
      </c>
      <c r="P203" s="4">
        <f>SUM(P193:P202)</f>
        <v>317768.85999999993</v>
      </c>
    </row>
    <row r="204" spans="1:16" ht="15.75" thickBot="1" x14ac:dyDescent="0.3">
      <c r="A204" s="36" t="s">
        <v>33</v>
      </c>
      <c r="B204" s="10"/>
      <c r="C204" s="28"/>
      <c r="D204" s="28"/>
      <c r="E204" s="11"/>
      <c r="F204" s="11"/>
      <c r="G204" s="11"/>
      <c r="H204" s="11"/>
      <c r="I204" s="11"/>
      <c r="J204" s="11"/>
      <c r="K204" s="11"/>
      <c r="L204" s="11"/>
      <c r="M204" s="18"/>
      <c r="N204" s="11"/>
      <c r="O204" s="11"/>
    </row>
    <row r="205" spans="1:16" x14ac:dyDescent="0.25">
      <c r="A205" s="37"/>
      <c r="B205" s="45" t="s">
        <v>52</v>
      </c>
      <c r="C205" s="32"/>
      <c r="D205" s="32"/>
      <c r="E205" s="13" t="s">
        <v>2</v>
      </c>
      <c r="F205" s="14" t="s">
        <v>3</v>
      </c>
      <c r="G205" s="15" t="s">
        <v>4</v>
      </c>
      <c r="H205" s="42" t="s">
        <v>403</v>
      </c>
      <c r="I205" s="53" t="s">
        <v>559</v>
      </c>
      <c r="J205" s="13" t="s">
        <v>558</v>
      </c>
      <c r="K205" s="60" t="s">
        <v>435</v>
      </c>
      <c r="L205" s="13" t="s">
        <v>558</v>
      </c>
      <c r="M205" s="87" t="s">
        <v>506</v>
      </c>
      <c r="N205" s="13" t="s">
        <v>484</v>
      </c>
      <c r="O205" s="13" t="s">
        <v>450</v>
      </c>
      <c r="P205" s="13" t="s">
        <v>429</v>
      </c>
    </row>
    <row r="206" spans="1:16" ht="15.75" thickBot="1" x14ac:dyDescent="0.3">
      <c r="A206" s="38" t="s">
        <v>52</v>
      </c>
      <c r="B206" s="38" t="s">
        <v>53</v>
      </c>
      <c r="C206" s="33"/>
      <c r="D206" s="33"/>
      <c r="E206" s="16" t="s">
        <v>5</v>
      </c>
      <c r="F206" s="16" t="s">
        <v>5</v>
      </c>
      <c r="G206" s="16" t="s">
        <v>5</v>
      </c>
      <c r="H206" s="43" t="s">
        <v>568</v>
      </c>
      <c r="I206" s="16" t="s">
        <v>430</v>
      </c>
      <c r="J206" s="16" t="s">
        <v>430</v>
      </c>
      <c r="K206" s="61" t="s">
        <v>560</v>
      </c>
      <c r="L206" s="16" t="s">
        <v>431</v>
      </c>
      <c r="M206" s="86" t="s">
        <v>431</v>
      </c>
      <c r="N206" s="16" t="s">
        <v>431</v>
      </c>
      <c r="O206" s="16" t="s">
        <v>431</v>
      </c>
      <c r="P206" s="16" t="s">
        <v>431</v>
      </c>
    </row>
    <row r="207" spans="1:16" ht="15.75" thickBot="1" x14ac:dyDescent="0.3">
      <c r="A207" s="34" t="s">
        <v>182</v>
      </c>
      <c r="B207" s="95" t="s">
        <v>183</v>
      </c>
      <c r="C207" s="96"/>
      <c r="D207" s="97"/>
      <c r="E207" s="3"/>
      <c r="F207" s="3"/>
      <c r="G207" s="2"/>
      <c r="H207" s="2"/>
      <c r="I207" s="2">
        <f>SUM(E207:H207)</f>
        <v>0</v>
      </c>
      <c r="J207" s="2">
        <v>57090.37</v>
      </c>
      <c r="K207" s="59">
        <f t="shared" ref="K207:K211" si="101">SUM(I207/J207)-1</f>
        <v>-1</v>
      </c>
      <c r="L207" s="41">
        <v>67597.67</v>
      </c>
      <c r="M207" s="41">
        <v>162189.13</v>
      </c>
      <c r="N207" s="2">
        <v>145071.03</v>
      </c>
      <c r="O207" s="2">
        <v>172507.84</v>
      </c>
      <c r="P207" s="2">
        <v>176316.65</v>
      </c>
    </row>
    <row r="208" spans="1:16" ht="15.75" thickBot="1" x14ac:dyDescent="0.3">
      <c r="A208" s="34" t="s">
        <v>184</v>
      </c>
      <c r="B208" s="101" t="s">
        <v>185</v>
      </c>
      <c r="C208" s="102"/>
      <c r="D208" s="103"/>
      <c r="E208" s="3">
        <v>311.04000000000002</v>
      </c>
      <c r="F208" s="3">
        <v>4671.91</v>
      </c>
      <c r="G208" s="2">
        <v>200</v>
      </c>
      <c r="H208" s="2"/>
      <c r="I208" s="2">
        <f t="shared" ref="I208:I210" si="102">SUM(E208:H208)</f>
        <v>5182.95</v>
      </c>
      <c r="J208" s="2">
        <v>32327.83</v>
      </c>
      <c r="K208" s="59">
        <f t="shared" si="101"/>
        <v>-0.83967528906208677</v>
      </c>
      <c r="L208" s="2">
        <v>55113.51</v>
      </c>
      <c r="M208" s="41">
        <v>69362.740000000005</v>
      </c>
      <c r="N208" s="2">
        <v>75024.87</v>
      </c>
      <c r="O208" s="2">
        <v>82410.47</v>
      </c>
      <c r="P208" s="2">
        <v>86228.07</v>
      </c>
    </row>
    <row r="209" spans="1:16" ht="15.75" thickBot="1" x14ac:dyDescent="0.3">
      <c r="A209" s="34" t="s">
        <v>186</v>
      </c>
      <c r="B209" s="101" t="s">
        <v>187</v>
      </c>
      <c r="C209" s="102"/>
      <c r="D209" s="103"/>
      <c r="E209" s="3">
        <v>1079.1600000000001</v>
      </c>
      <c r="F209" s="3">
        <v>3108.75</v>
      </c>
      <c r="G209" s="2"/>
      <c r="H209" s="2">
        <v>-4317.49</v>
      </c>
      <c r="I209" s="2">
        <f t="shared" si="102"/>
        <v>-129.57999999999993</v>
      </c>
      <c r="J209" s="2">
        <v>290734.28999999998</v>
      </c>
      <c r="K209" s="59">
        <f t="shared" si="101"/>
        <v>-1.0004456990608159</v>
      </c>
      <c r="L209" s="2">
        <v>407569.17</v>
      </c>
      <c r="M209" s="41">
        <v>721628.38</v>
      </c>
      <c r="N209" s="2">
        <v>618218.85</v>
      </c>
      <c r="O209" s="2">
        <v>535083.34</v>
      </c>
      <c r="P209" s="2">
        <v>616018.87</v>
      </c>
    </row>
    <row r="210" spans="1:16" ht="15.75" thickBot="1" x14ac:dyDescent="0.3">
      <c r="A210" s="34" t="s">
        <v>188</v>
      </c>
      <c r="B210" s="101" t="s">
        <v>189</v>
      </c>
      <c r="C210" s="102"/>
      <c r="D210" s="103"/>
      <c r="E210" s="3"/>
      <c r="F210" s="3">
        <v>-51.49</v>
      </c>
      <c r="G210" s="2"/>
      <c r="H210" s="2"/>
      <c r="I210" s="2">
        <f t="shared" si="102"/>
        <v>-51.49</v>
      </c>
      <c r="J210" s="2">
        <v>82385.95</v>
      </c>
      <c r="K210" s="59">
        <f t="shared" si="101"/>
        <v>-1.0006249852068223</v>
      </c>
      <c r="L210" s="2">
        <v>122576.81</v>
      </c>
      <c r="M210" s="41">
        <v>192266.55</v>
      </c>
      <c r="N210" s="2">
        <v>177557.07</v>
      </c>
      <c r="O210" s="2">
        <v>125876.06</v>
      </c>
      <c r="P210" s="2">
        <v>127982.54</v>
      </c>
    </row>
    <row r="211" spans="1:16" ht="15.75" thickBot="1" x14ac:dyDescent="0.3">
      <c r="A211" s="30" t="s">
        <v>34</v>
      </c>
      <c r="B211" s="46"/>
      <c r="C211" s="31"/>
      <c r="D211" s="31"/>
      <c r="E211" s="4">
        <f t="shared" ref="E211:J211" si="103">SUM(E207:E210)</f>
        <v>1390.2</v>
      </c>
      <c r="F211" s="4">
        <f t="shared" si="103"/>
        <v>7729.17</v>
      </c>
      <c r="G211" s="4">
        <f t="shared" si="103"/>
        <v>200</v>
      </c>
      <c r="H211" s="4">
        <f t="shared" si="103"/>
        <v>-4317.49</v>
      </c>
      <c r="I211" s="4">
        <f t="shared" si="103"/>
        <v>5001.88</v>
      </c>
      <c r="J211" s="4">
        <f t="shared" si="103"/>
        <v>462538.44</v>
      </c>
      <c r="K211" s="65">
        <f t="shared" si="101"/>
        <v>-0.98918602311193859</v>
      </c>
      <c r="L211" s="4">
        <f t="shared" ref="L211" si="104">SUM(L207:L210)</f>
        <v>652857.15999999992</v>
      </c>
      <c r="M211" s="64">
        <f t="shared" ref="M211" si="105">SUM(M207:M210)</f>
        <v>1145446.8</v>
      </c>
      <c r="N211" s="4">
        <f t="shared" ref="N211" si="106">SUM(N207:N210)</f>
        <v>1015871.8200000001</v>
      </c>
      <c r="O211" s="4">
        <f t="shared" ref="O211" si="107">SUM(O207:O210)</f>
        <v>915877.71</v>
      </c>
      <c r="P211" s="4">
        <f t="shared" ref="P211" si="108">SUM(P207:P210)</f>
        <v>1006546.13</v>
      </c>
    </row>
    <row r="212" spans="1:16" ht="15.75" thickBot="1" x14ac:dyDescent="0.3">
      <c r="A212" s="107" t="s">
        <v>281</v>
      </c>
      <c r="B212" s="107"/>
      <c r="C212" s="107"/>
      <c r="D212" s="107"/>
      <c r="E212" s="11"/>
      <c r="F212" s="11"/>
      <c r="G212" s="11"/>
      <c r="H212" s="11"/>
      <c r="I212" s="11"/>
      <c r="J212" s="11"/>
      <c r="K212" s="11"/>
      <c r="L212" s="11"/>
      <c r="M212" s="18"/>
      <c r="N212" s="11"/>
      <c r="O212" s="11"/>
    </row>
    <row r="213" spans="1:16" x14ac:dyDescent="0.25">
      <c r="A213" s="37"/>
      <c r="B213" s="45" t="s">
        <v>52</v>
      </c>
      <c r="C213" s="32"/>
      <c r="D213" s="32"/>
      <c r="E213" s="13" t="s">
        <v>2</v>
      </c>
      <c r="F213" s="14" t="s">
        <v>3</v>
      </c>
      <c r="G213" s="15" t="s">
        <v>4</v>
      </c>
      <c r="H213" s="42" t="s">
        <v>403</v>
      </c>
      <c r="I213" s="53" t="s">
        <v>559</v>
      </c>
      <c r="J213" s="13" t="s">
        <v>558</v>
      </c>
      <c r="K213" s="60" t="s">
        <v>435</v>
      </c>
      <c r="L213" s="13" t="s">
        <v>558</v>
      </c>
      <c r="M213" s="87" t="s">
        <v>506</v>
      </c>
      <c r="N213" s="13" t="s">
        <v>484</v>
      </c>
      <c r="O213" s="13" t="s">
        <v>450</v>
      </c>
      <c r="P213" s="13" t="s">
        <v>429</v>
      </c>
    </row>
    <row r="214" spans="1:16" ht="15.75" thickBot="1" x14ac:dyDescent="0.3">
      <c r="A214" s="38" t="s">
        <v>52</v>
      </c>
      <c r="B214" s="38" t="s">
        <v>53</v>
      </c>
      <c r="C214" s="33"/>
      <c r="D214" s="33"/>
      <c r="E214" s="16" t="s">
        <v>5</v>
      </c>
      <c r="F214" s="16" t="s">
        <v>5</v>
      </c>
      <c r="G214" s="16" t="s">
        <v>5</v>
      </c>
      <c r="H214" s="43" t="s">
        <v>568</v>
      </c>
      <c r="I214" s="16" t="s">
        <v>430</v>
      </c>
      <c r="J214" s="16" t="s">
        <v>430</v>
      </c>
      <c r="K214" s="61" t="s">
        <v>560</v>
      </c>
      <c r="L214" s="16" t="s">
        <v>431</v>
      </c>
      <c r="M214" s="86" t="s">
        <v>431</v>
      </c>
      <c r="N214" s="16" t="s">
        <v>431</v>
      </c>
      <c r="O214" s="16" t="s">
        <v>431</v>
      </c>
      <c r="P214" s="16" t="s">
        <v>431</v>
      </c>
    </row>
    <row r="215" spans="1:16" ht="15.75" thickBot="1" x14ac:dyDescent="0.3">
      <c r="A215" s="34" t="s">
        <v>190</v>
      </c>
      <c r="B215" s="34" t="s">
        <v>500</v>
      </c>
      <c r="C215" s="35"/>
      <c r="D215" s="35"/>
      <c r="E215" s="5">
        <v>161</v>
      </c>
      <c r="F215" s="3"/>
      <c r="G215" s="2"/>
      <c r="H215" s="2"/>
      <c r="I215" s="2">
        <f>SUM(E215:H215)</f>
        <v>161</v>
      </c>
      <c r="J215" s="2">
        <v>3119.21</v>
      </c>
      <c r="K215" s="59">
        <f t="shared" ref="K215:K227" si="109">SUM(I215/J215)-1</f>
        <v>-0.94838436655435188</v>
      </c>
      <c r="L215" s="2">
        <v>4277.6000000000004</v>
      </c>
      <c r="M215" s="41">
        <v>26715.65</v>
      </c>
      <c r="N215" s="2">
        <v>22130.15</v>
      </c>
      <c r="O215" s="2">
        <v>9851.8799999999992</v>
      </c>
      <c r="P215" s="2">
        <v>41429.379999999997</v>
      </c>
    </row>
    <row r="216" spans="1:16" ht="15.75" thickBot="1" x14ac:dyDescent="0.3">
      <c r="A216" s="34" t="s">
        <v>191</v>
      </c>
      <c r="B216" s="101" t="s">
        <v>192</v>
      </c>
      <c r="C216" s="102"/>
      <c r="D216" s="103"/>
      <c r="E216" s="5"/>
      <c r="F216" s="3"/>
      <c r="G216" s="2"/>
      <c r="H216" s="2"/>
      <c r="I216" s="2">
        <f t="shared" ref="I216:I227" si="110">SUM(E216:H216)</f>
        <v>0</v>
      </c>
      <c r="J216" s="2">
        <v>2802.79</v>
      </c>
      <c r="K216" s="59">
        <f t="shared" si="109"/>
        <v>-1</v>
      </c>
      <c r="L216" s="2">
        <v>5366.41</v>
      </c>
      <c r="M216" s="41">
        <v>12041.92</v>
      </c>
      <c r="N216" s="2">
        <v>11253.14</v>
      </c>
      <c r="O216" s="2">
        <v>15519.57</v>
      </c>
      <c r="P216" s="2">
        <v>7519.86</v>
      </c>
    </row>
    <row r="217" spans="1:16" ht="15.75" thickBot="1" x14ac:dyDescent="0.3">
      <c r="A217" s="34" t="s">
        <v>414</v>
      </c>
      <c r="B217" s="101" t="s">
        <v>415</v>
      </c>
      <c r="C217" s="102"/>
      <c r="D217" s="103"/>
      <c r="E217" s="5"/>
      <c r="F217" s="3"/>
      <c r="G217" s="2"/>
      <c r="H217" s="2"/>
      <c r="I217" s="2">
        <f t="shared" si="110"/>
        <v>0</v>
      </c>
      <c r="J217" s="2"/>
      <c r="K217" s="59"/>
      <c r="L217" s="2"/>
      <c r="M217" s="41"/>
      <c r="N217" s="2"/>
      <c r="O217" s="2"/>
      <c r="P217" s="2">
        <v>42.91</v>
      </c>
    </row>
    <row r="218" spans="1:16" ht="15.75" thickBot="1" x14ac:dyDescent="0.3">
      <c r="A218" s="34" t="s">
        <v>193</v>
      </c>
      <c r="B218" s="101" t="s">
        <v>194</v>
      </c>
      <c r="C218" s="102"/>
      <c r="D218" s="103"/>
      <c r="E218" s="5"/>
      <c r="F218" s="3"/>
      <c r="G218" s="2"/>
      <c r="H218" s="2"/>
      <c r="I218" s="2">
        <f t="shared" si="110"/>
        <v>0</v>
      </c>
      <c r="J218" s="2">
        <v>451.38</v>
      </c>
      <c r="K218" s="59">
        <f t="shared" si="109"/>
        <v>-1</v>
      </c>
      <c r="L218" s="2">
        <v>451.38</v>
      </c>
      <c r="M218" s="41">
        <v>2883.22</v>
      </c>
      <c r="N218" s="2">
        <v>4576.2299999999996</v>
      </c>
      <c r="O218" s="2">
        <v>15114.49</v>
      </c>
      <c r="P218" s="2">
        <v>28335.59</v>
      </c>
    </row>
    <row r="219" spans="1:16" ht="15.75" thickBot="1" x14ac:dyDescent="0.3">
      <c r="A219" s="34" t="s">
        <v>195</v>
      </c>
      <c r="B219" s="101" t="s">
        <v>196</v>
      </c>
      <c r="C219" s="102"/>
      <c r="D219" s="103"/>
      <c r="E219" s="3"/>
      <c r="F219" s="3"/>
      <c r="G219" s="2"/>
      <c r="H219" s="2"/>
      <c r="I219" s="2">
        <f t="shared" si="110"/>
        <v>0</v>
      </c>
      <c r="J219" s="2">
        <v>127.6</v>
      </c>
      <c r="K219" s="59">
        <f t="shared" si="109"/>
        <v>-1</v>
      </c>
      <c r="L219" s="2">
        <v>127.6</v>
      </c>
      <c r="M219" s="41">
        <v>893.76</v>
      </c>
      <c r="N219" s="2">
        <v>605.9</v>
      </c>
      <c r="O219" s="2">
        <v>3813</v>
      </c>
      <c r="P219" s="2">
        <v>4643.6000000000004</v>
      </c>
    </row>
    <row r="220" spans="1:16" ht="15.75" thickBot="1" x14ac:dyDescent="0.3">
      <c r="A220" s="34" t="s">
        <v>197</v>
      </c>
      <c r="B220" s="101" t="s">
        <v>265</v>
      </c>
      <c r="C220" s="102"/>
      <c r="D220" s="103"/>
      <c r="E220" s="3"/>
      <c r="F220" s="3"/>
      <c r="G220" s="2"/>
      <c r="H220" s="2"/>
      <c r="I220" s="2">
        <f t="shared" si="110"/>
        <v>0</v>
      </c>
      <c r="J220" s="2">
        <v>1401.92</v>
      </c>
      <c r="K220" s="59">
        <f t="shared" si="109"/>
        <v>-1</v>
      </c>
      <c r="L220" s="2">
        <v>1401.92</v>
      </c>
      <c r="M220" s="41">
        <v>5094.4399999999996</v>
      </c>
      <c r="N220" s="2">
        <v>4701.76</v>
      </c>
      <c r="O220" s="2">
        <v>4165.88</v>
      </c>
      <c r="P220" s="2">
        <v>20964.310000000001</v>
      </c>
    </row>
    <row r="221" spans="1:16" ht="15.75" thickBot="1" x14ac:dyDescent="0.3">
      <c r="A221" s="34" t="s">
        <v>382</v>
      </c>
      <c r="B221" s="101" t="s">
        <v>383</v>
      </c>
      <c r="C221" s="102"/>
      <c r="D221" s="103"/>
      <c r="E221" s="3"/>
      <c r="F221" s="3"/>
      <c r="G221" s="2"/>
      <c r="H221" s="2"/>
      <c r="I221" s="2">
        <f t="shared" ref="I221:I226" si="111">SUM(E221:H221)</f>
        <v>0</v>
      </c>
      <c r="J221" s="2">
        <v>5786.62</v>
      </c>
      <c r="K221" s="59">
        <f t="shared" si="109"/>
        <v>-1</v>
      </c>
      <c r="L221" s="2">
        <v>5786.62</v>
      </c>
      <c r="M221" s="41">
        <v>876.68</v>
      </c>
      <c r="N221" s="2">
        <v>710.68</v>
      </c>
      <c r="O221" s="2">
        <v>1664.91</v>
      </c>
      <c r="P221" s="2">
        <v>1323.61</v>
      </c>
    </row>
    <row r="222" spans="1:16" ht="15.75" thickBot="1" x14ac:dyDescent="0.3">
      <c r="A222" s="34" t="s">
        <v>406</v>
      </c>
      <c r="B222" s="34" t="s">
        <v>407</v>
      </c>
      <c r="C222" s="35"/>
      <c r="D222" s="35"/>
      <c r="E222" s="3"/>
      <c r="F222" s="3"/>
      <c r="G222" s="2"/>
      <c r="H222" s="2"/>
      <c r="I222" s="2">
        <f t="shared" ref="I222:I223" si="112">SUM(E222:H222)</f>
        <v>0</v>
      </c>
      <c r="J222" s="2">
        <v>3455.7</v>
      </c>
      <c r="K222" s="59">
        <f t="shared" si="109"/>
        <v>-1</v>
      </c>
      <c r="L222" s="2">
        <v>8018.95</v>
      </c>
      <c r="M222" s="41">
        <v>12973.82</v>
      </c>
      <c r="N222" s="2">
        <v>10514.66</v>
      </c>
      <c r="O222" s="2">
        <v>5321.74</v>
      </c>
      <c r="P222" s="2"/>
    </row>
    <row r="223" spans="1:16" ht="15.75" thickBot="1" x14ac:dyDescent="0.3">
      <c r="A223" s="34" t="s">
        <v>448</v>
      </c>
      <c r="B223" s="34" t="s">
        <v>449</v>
      </c>
      <c r="C223" s="35"/>
      <c r="D223" s="35"/>
      <c r="E223" s="3"/>
      <c r="F223" s="3"/>
      <c r="G223" s="2"/>
      <c r="H223" s="2"/>
      <c r="I223" s="2">
        <f t="shared" si="112"/>
        <v>0</v>
      </c>
      <c r="J223" s="2"/>
      <c r="K223" s="59"/>
      <c r="L223" s="2"/>
      <c r="M223" s="41"/>
      <c r="N223" s="2"/>
      <c r="O223" s="2"/>
      <c r="P223" s="2"/>
    </row>
    <row r="224" spans="1:16" ht="15.75" thickBot="1" x14ac:dyDescent="0.3">
      <c r="A224" s="34" t="s">
        <v>440</v>
      </c>
      <c r="B224" s="101" t="s">
        <v>441</v>
      </c>
      <c r="C224" s="102"/>
      <c r="D224" s="103"/>
      <c r="E224" s="3">
        <v>128.82</v>
      </c>
      <c r="F224" s="3"/>
      <c r="G224" s="2"/>
      <c r="H224" s="2"/>
      <c r="I224" s="2">
        <f t="shared" ref="I224" si="113">SUM(E224:H224)</f>
        <v>128.82</v>
      </c>
      <c r="J224" s="2">
        <v>758.18</v>
      </c>
      <c r="K224" s="59">
        <f t="shared" si="109"/>
        <v>-0.83009311772929917</v>
      </c>
      <c r="L224" s="2">
        <v>1197.46</v>
      </c>
      <c r="M224" s="41">
        <v>979.52</v>
      </c>
      <c r="N224" s="2">
        <v>69.56</v>
      </c>
      <c r="O224" s="2">
        <v>337.06</v>
      </c>
      <c r="P224" s="2"/>
    </row>
    <row r="225" spans="1:16" ht="15.75" thickBot="1" x14ac:dyDescent="0.3">
      <c r="A225" s="34" t="s">
        <v>459</v>
      </c>
      <c r="B225" s="101" t="s">
        <v>461</v>
      </c>
      <c r="C225" s="102"/>
      <c r="D225" s="103"/>
      <c r="E225" s="3">
        <v>226.62</v>
      </c>
      <c r="F225" s="3"/>
      <c r="G225" s="2"/>
      <c r="H225" s="2"/>
      <c r="I225" s="2">
        <f t="shared" ref="I225" si="114">SUM(E225:H225)</f>
        <v>226.62</v>
      </c>
      <c r="J225" s="2">
        <v>2997.91</v>
      </c>
      <c r="K225" s="59">
        <f t="shared" si="109"/>
        <v>-0.92440733711152101</v>
      </c>
      <c r="L225" s="2">
        <v>8010.27</v>
      </c>
      <c r="M225" s="41">
        <v>12255.06</v>
      </c>
      <c r="N225" s="2">
        <v>11888.46</v>
      </c>
      <c r="O225" s="2">
        <v>11374.62</v>
      </c>
      <c r="P225" s="2">
        <v>5770.68</v>
      </c>
    </row>
    <row r="226" spans="1:16" ht="15.75" thickBot="1" x14ac:dyDescent="0.3">
      <c r="A226" s="34" t="s">
        <v>463</v>
      </c>
      <c r="B226" s="101" t="s">
        <v>464</v>
      </c>
      <c r="C226" s="102"/>
      <c r="D226" s="103"/>
      <c r="E226" s="3"/>
      <c r="F226" s="3"/>
      <c r="G226" s="2"/>
      <c r="H226" s="2"/>
      <c r="I226" s="2">
        <f t="shared" si="111"/>
        <v>0</v>
      </c>
      <c r="J226" s="2">
        <v>1618.27</v>
      </c>
      <c r="K226" s="59">
        <f t="shared" si="109"/>
        <v>-1</v>
      </c>
      <c r="L226" s="2">
        <v>3873.06</v>
      </c>
      <c r="M226" s="41">
        <v>5779.41</v>
      </c>
      <c r="N226" s="2">
        <v>15016.78</v>
      </c>
      <c r="O226" s="2"/>
      <c r="P226" s="2">
        <v>4302.9399999999996</v>
      </c>
    </row>
    <row r="227" spans="1:16" ht="15.75" thickBot="1" x14ac:dyDescent="0.3">
      <c r="A227" s="34" t="s">
        <v>460</v>
      </c>
      <c r="B227" s="101" t="s">
        <v>462</v>
      </c>
      <c r="C227" s="102"/>
      <c r="D227" s="103"/>
      <c r="E227" s="3">
        <v>1403.5</v>
      </c>
      <c r="F227" s="3"/>
      <c r="G227" s="2"/>
      <c r="H227" s="2"/>
      <c r="I227" s="2">
        <f t="shared" si="110"/>
        <v>1403.5</v>
      </c>
      <c r="J227" s="2">
        <v>44025.83</v>
      </c>
      <c r="K227" s="59">
        <f t="shared" si="109"/>
        <v>-0.96812098715685768</v>
      </c>
      <c r="L227" s="2">
        <v>54846.12</v>
      </c>
      <c r="M227" s="41">
        <v>85123.88</v>
      </c>
      <c r="N227" s="2">
        <v>53942.21</v>
      </c>
      <c r="O227" s="2">
        <v>80264.02</v>
      </c>
      <c r="P227" s="2">
        <v>586.44000000000005</v>
      </c>
    </row>
    <row r="228" spans="1:16" ht="15.75" thickBot="1" x14ac:dyDescent="0.3">
      <c r="A228" s="30" t="s">
        <v>280</v>
      </c>
      <c r="B228" s="46"/>
      <c r="C228" s="31"/>
      <c r="D228" s="31"/>
      <c r="E228" s="4">
        <f>SUM(E215:E227)</f>
        <v>1919.94</v>
      </c>
      <c r="F228" s="4">
        <f t="shared" ref="F228:I228" si="115">SUM(F215:F227)</f>
        <v>0</v>
      </c>
      <c r="G228" s="4">
        <f t="shared" si="115"/>
        <v>0</v>
      </c>
      <c r="H228" s="4">
        <f>SUM(H215:H227)</f>
        <v>0</v>
      </c>
      <c r="I228" s="4">
        <f t="shared" si="115"/>
        <v>1919.94</v>
      </c>
      <c r="J228" s="4">
        <f>SUM(J215:J227)</f>
        <v>66545.41</v>
      </c>
      <c r="K228" s="65">
        <f t="shared" ref="K228" si="116">SUM(I228/J228)-1</f>
        <v>-0.97114842330973694</v>
      </c>
      <c r="L228" s="4">
        <f>SUM(L215:L227)</f>
        <v>93357.39</v>
      </c>
      <c r="M228" s="64">
        <f>SUM(M215:M227)</f>
        <v>165617.36000000002</v>
      </c>
      <c r="N228" s="4">
        <f>SUM(N215:N227)</f>
        <v>135409.53</v>
      </c>
      <c r="O228" s="4">
        <f>SUM(O215:O227)</f>
        <v>147427.16999999998</v>
      </c>
      <c r="P228" s="4">
        <f>SUM(P215:P227)</f>
        <v>114919.32</v>
      </c>
    </row>
    <row r="229" spans="1:16" ht="15.75" thickBot="1" x14ac:dyDescent="0.3">
      <c r="A229" s="107" t="s">
        <v>35</v>
      </c>
      <c r="B229" s="107"/>
      <c r="C229" s="107"/>
      <c r="D229" s="107"/>
      <c r="E229" s="11"/>
      <c r="F229" s="11"/>
      <c r="G229" s="11"/>
      <c r="H229" s="11"/>
      <c r="I229" s="11"/>
      <c r="J229" s="11"/>
      <c r="K229" s="11"/>
      <c r="L229" s="11"/>
      <c r="M229" s="18"/>
      <c r="N229" s="11"/>
      <c r="O229" s="11"/>
    </row>
    <row r="230" spans="1:16" x14ac:dyDescent="0.25">
      <c r="A230" s="37"/>
      <c r="B230" s="45" t="s">
        <v>52</v>
      </c>
      <c r="C230" s="32"/>
      <c r="D230" s="32"/>
      <c r="E230" s="13" t="s">
        <v>2</v>
      </c>
      <c r="F230" s="14" t="s">
        <v>3</v>
      </c>
      <c r="G230" s="15" t="s">
        <v>4</v>
      </c>
      <c r="H230" s="42" t="s">
        <v>403</v>
      </c>
      <c r="I230" s="53" t="s">
        <v>559</v>
      </c>
      <c r="J230" s="13" t="s">
        <v>558</v>
      </c>
      <c r="K230" s="60" t="s">
        <v>435</v>
      </c>
      <c r="L230" s="13" t="s">
        <v>558</v>
      </c>
      <c r="M230" s="87" t="s">
        <v>506</v>
      </c>
      <c r="N230" s="13" t="s">
        <v>484</v>
      </c>
      <c r="O230" s="13" t="s">
        <v>450</v>
      </c>
      <c r="P230" s="13" t="s">
        <v>429</v>
      </c>
    </row>
    <row r="231" spans="1:16" ht="15.75" thickBot="1" x14ac:dyDescent="0.3">
      <c r="A231" s="38" t="s">
        <v>52</v>
      </c>
      <c r="B231" s="38" t="s">
        <v>53</v>
      </c>
      <c r="C231" s="33"/>
      <c r="D231" s="33"/>
      <c r="E231" s="16" t="s">
        <v>5</v>
      </c>
      <c r="F231" s="16" t="s">
        <v>5</v>
      </c>
      <c r="G231" s="16" t="s">
        <v>5</v>
      </c>
      <c r="H231" s="43" t="s">
        <v>568</v>
      </c>
      <c r="I231" s="16" t="s">
        <v>430</v>
      </c>
      <c r="J231" s="16" t="s">
        <v>430</v>
      </c>
      <c r="K231" s="61" t="s">
        <v>560</v>
      </c>
      <c r="L231" s="16" t="s">
        <v>431</v>
      </c>
      <c r="M231" s="86" t="s">
        <v>431</v>
      </c>
      <c r="N231" s="16" t="s">
        <v>431</v>
      </c>
      <c r="O231" s="16" t="s">
        <v>431</v>
      </c>
      <c r="P231" s="16" t="s">
        <v>431</v>
      </c>
    </row>
    <row r="232" spans="1:16" ht="15.75" thickBot="1" x14ac:dyDescent="0.3">
      <c r="A232" s="34" t="s">
        <v>198</v>
      </c>
      <c r="B232" s="95" t="s">
        <v>478</v>
      </c>
      <c r="C232" s="96"/>
      <c r="D232" s="97"/>
      <c r="E232" s="3"/>
      <c r="F232" s="3"/>
      <c r="G232" s="2"/>
      <c r="H232" s="2">
        <v>410.88</v>
      </c>
      <c r="I232" s="2">
        <f t="shared" ref="I232:I244" si="117">SUM(E232:H232)</f>
        <v>410.88</v>
      </c>
      <c r="J232" s="2">
        <v>18000.72</v>
      </c>
      <c r="K232" s="59">
        <f t="shared" ref="K232:K245" si="118">SUM(I232/J232)-1</f>
        <v>-0.97717424636347883</v>
      </c>
      <c r="L232" s="2">
        <v>31228.83</v>
      </c>
      <c r="M232" s="41">
        <v>49041.17</v>
      </c>
      <c r="N232" s="2">
        <v>21315.919999999998</v>
      </c>
      <c r="O232" s="2">
        <v>42484.36</v>
      </c>
      <c r="P232" s="2">
        <v>16296.82</v>
      </c>
    </row>
    <row r="233" spans="1:16" ht="15.75" thickBot="1" x14ac:dyDescent="0.3">
      <c r="A233" s="34" t="s">
        <v>320</v>
      </c>
      <c r="B233" s="101" t="s">
        <v>321</v>
      </c>
      <c r="C233" s="102"/>
      <c r="D233" s="103"/>
      <c r="E233" s="3"/>
      <c r="F233" s="3"/>
      <c r="G233" s="2"/>
      <c r="H233" s="2"/>
      <c r="I233" s="2">
        <f t="shared" si="117"/>
        <v>0</v>
      </c>
      <c r="J233" s="2">
        <v>5782.58</v>
      </c>
      <c r="K233" s="59">
        <f t="shared" si="118"/>
        <v>-1</v>
      </c>
      <c r="L233" s="2">
        <v>7706.18</v>
      </c>
      <c r="M233" s="41">
        <v>9367.69</v>
      </c>
      <c r="N233" s="2">
        <v>3759.98</v>
      </c>
      <c r="O233" s="2">
        <v>5184.8900000000003</v>
      </c>
      <c r="P233" s="2">
        <v>7893.24</v>
      </c>
    </row>
    <row r="234" spans="1:16" ht="15.75" thickBot="1" x14ac:dyDescent="0.3">
      <c r="A234" s="34" t="s">
        <v>397</v>
      </c>
      <c r="B234" s="101" t="s">
        <v>398</v>
      </c>
      <c r="C234" s="102"/>
      <c r="D234" s="103"/>
      <c r="E234" s="3"/>
      <c r="F234" s="3"/>
      <c r="G234" s="2"/>
      <c r="H234" s="2">
        <v>37781.94</v>
      </c>
      <c r="I234" s="2">
        <f t="shared" si="117"/>
        <v>37781.94</v>
      </c>
      <c r="J234" s="2">
        <v>110936.57</v>
      </c>
      <c r="K234" s="59">
        <f t="shared" si="118"/>
        <v>-0.65942754494753175</v>
      </c>
      <c r="L234" s="2">
        <v>226212.1</v>
      </c>
      <c r="M234" s="41">
        <v>383158.7</v>
      </c>
      <c r="N234" s="2">
        <v>343002.17</v>
      </c>
      <c r="O234" s="2">
        <v>373883.88</v>
      </c>
      <c r="P234" s="2">
        <v>308147.39</v>
      </c>
    </row>
    <row r="235" spans="1:16" ht="15.75" thickBot="1" x14ac:dyDescent="0.3">
      <c r="A235" s="34" t="s">
        <v>339</v>
      </c>
      <c r="B235" s="101" t="s">
        <v>340</v>
      </c>
      <c r="C235" s="102"/>
      <c r="D235" s="103"/>
      <c r="E235" s="3">
        <v>102.72</v>
      </c>
      <c r="F235" s="3"/>
      <c r="G235" s="2"/>
      <c r="H235" s="2"/>
      <c r="I235" s="2">
        <f t="shared" si="117"/>
        <v>102.72</v>
      </c>
      <c r="J235" s="2">
        <v>17776.310000000001</v>
      </c>
      <c r="K235" s="59">
        <f t="shared" si="118"/>
        <v>-0.99422152291448562</v>
      </c>
      <c r="L235" s="2">
        <v>23394.28</v>
      </c>
      <c r="M235" s="41">
        <v>31568.85</v>
      </c>
      <c r="N235" s="2">
        <v>27823.62</v>
      </c>
      <c r="O235" s="2">
        <v>15503.49</v>
      </c>
      <c r="P235" s="2">
        <v>10644.26</v>
      </c>
    </row>
    <row r="236" spans="1:16" ht="15.75" thickBot="1" x14ac:dyDescent="0.3">
      <c r="A236" s="34" t="s">
        <v>283</v>
      </c>
      <c r="B236" s="101" t="s">
        <v>284</v>
      </c>
      <c r="C236" s="102"/>
      <c r="D236" s="103"/>
      <c r="E236" s="3"/>
      <c r="F236" s="3"/>
      <c r="G236" s="2"/>
      <c r="H236" s="2">
        <v>1464.01</v>
      </c>
      <c r="I236" s="2">
        <f t="shared" si="117"/>
        <v>1464.01</v>
      </c>
      <c r="J236" s="2">
        <v>44717.63</v>
      </c>
      <c r="K236" s="59">
        <f t="shared" si="118"/>
        <v>-0.96726101092566852</v>
      </c>
      <c r="L236" s="2">
        <v>89785.41</v>
      </c>
      <c r="M236" s="41">
        <v>146923.93</v>
      </c>
      <c r="N236" s="2">
        <v>244805.79</v>
      </c>
      <c r="O236" s="2">
        <v>187072.21</v>
      </c>
      <c r="P236" s="2">
        <v>193104.38</v>
      </c>
    </row>
    <row r="237" spans="1:16" ht="15.75" thickBot="1" x14ac:dyDescent="0.3">
      <c r="A237" s="34" t="s">
        <v>282</v>
      </c>
      <c r="B237" s="101" t="s">
        <v>285</v>
      </c>
      <c r="C237" s="102"/>
      <c r="D237" s="103"/>
      <c r="E237" s="3"/>
      <c r="F237" s="3"/>
      <c r="G237" s="2"/>
      <c r="H237" s="2"/>
      <c r="I237" s="2">
        <f t="shared" si="117"/>
        <v>0</v>
      </c>
      <c r="J237" s="2">
        <v>4826.33</v>
      </c>
      <c r="K237" s="59">
        <f t="shared" si="118"/>
        <v>-1</v>
      </c>
      <c r="L237" s="2">
        <v>7541</v>
      </c>
      <c r="M237" s="41">
        <v>5538.44</v>
      </c>
      <c r="N237" s="2">
        <v>8667.64</v>
      </c>
      <c r="O237" s="2">
        <v>8144.65</v>
      </c>
      <c r="P237" s="2">
        <v>7117.09</v>
      </c>
    </row>
    <row r="238" spans="1:16" ht="15.75" thickBot="1" x14ac:dyDescent="0.3">
      <c r="A238" s="34" t="s">
        <v>199</v>
      </c>
      <c r="B238" s="101" t="s">
        <v>518</v>
      </c>
      <c r="C238" s="102"/>
      <c r="D238" s="103"/>
      <c r="E238" s="3"/>
      <c r="F238" s="3"/>
      <c r="G238" s="2"/>
      <c r="H238" s="2"/>
      <c r="I238" s="2">
        <f t="shared" si="117"/>
        <v>0</v>
      </c>
      <c r="J238" s="2"/>
      <c r="K238" s="59"/>
      <c r="L238" s="2">
        <v>3608.62</v>
      </c>
      <c r="M238" s="41">
        <v>6942.59</v>
      </c>
      <c r="N238" s="2">
        <v>16616.900000000001</v>
      </c>
      <c r="O238" s="2">
        <v>18444.38</v>
      </c>
      <c r="P238" s="2">
        <v>8382.51</v>
      </c>
    </row>
    <row r="239" spans="1:16" ht="15.75" thickBot="1" x14ac:dyDescent="0.3">
      <c r="A239" s="34" t="s">
        <v>200</v>
      </c>
      <c r="B239" s="101" t="s">
        <v>201</v>
      </c>
      <c r="C239" s="102"/>
      <c r="D239" s="103"/>
      <c r="E239" s="3"/>
      <c r="F239" s="3"/>
      <c r="G239" s="2"/>
      <c r="H239" s="2"/>
      <c r="I239" s="2">
        <f t="shared" si="117"/>
        <v>0</v>
      </c>
      <c r="J239" s="2">
        <v>1251.31</v>
      </c>
      <c r="K239" s="59"/>
      <c r="L239" s="2">
        <v>1251.31</v>
      </c>
      <c r="M239" s="41">
        <v>2957.84</v>
      </c>
      <c r="N239" s="2">
        <v>2238.2600000000002</v>
      </c>
      <c r="O239" s="2">
        <v>2929.26</v>
      </c>
      <c r="P239" s="2">
        <v>3787.99</v>
      </c>
    </row>
    <row r="240" spans="1:16" ht="15.75" thickBot="1" x14ac:dyDescent="0.3">
      <c r="A240" s="34" t="s">
        <v>202</v>
      </c>
      <c r="B240" s="101" t="s">
        <v>203</v>
      </c>
      <c r="C240" s="102"/>
      <c r="D240" s="103"/>
      <c r="E240" s="3"/>
      <c r="F240" s="3"/>
      <c r="G240" s="2"/>
      <c r="H240" s="2"/>
      <c r="I240" s="2">
        <f t="shared" si="117"/>
        <v>0</v>
      </c>
      <c r="J240" s="2">
        <v>16110.05</v>
      </c>
      <c r="K240" s="59">
        <f t="shared" si="118"/>
        <v>-1</v>
      </c>
      <c r="L240" s="2">
        <v>18805.07</v>
      </c>
      <c r="M240" s="41">
        <v>23883.41</v>
      </c>
      <c r="N240" s="2">
        <v>26447.72</v>
      </c>
      <c r="O240" s="2">
        <v>22774.83</v>
      </c>
      <c r="P240" s="2">
        <v>27008.87</v>
      </c>
    </row>
    <row r="241" spans="1:16" ht="15.75" thickBot="1" x14ac:dyDescent="0.3">
      <c r="A241" s="34" t="s">
        <v>204</v>
      </c>
      <c r="B241" s="101" t="s">
        <v>205</v>
      </c>
      <c r="C241" s="102"/>
      <c r="D241" s="103"/>
      <c r="E241" s="3"/>
      <c r="F241" s="3"/>
      <c r="G241" s="2"/>
      <c r="H241" s="2"/>
      <c r="I241" s="2">
        <f t="shared" si="117"/>
        <v>0</v>
      </c>
      <c r="J241" s="2">
        <v>7112.73</v>
      </c>
      <c r="K241" s="59">
        <f t="shared" si="118"/>
        <v>-1</v>
      </c>
      <c r="L241" s="2">
        <v>9521.18</v>
      </c>
      <c r="M241" s="41">
        <v>17605.64</v>
      </c>
      <c r="N241" s="2">
        <v>12506.81</v>
      </c>
      <c r="O241" s="2">
        <v>11424.48</v>
      </c>
      <c r="P241" s="2">
        <v>11589.62</v>
      </c>
    </row>
    <row r="242" spans="1:16" ht="15.75" thickBot="1" x14ac:dyDescent="0.3">
      <c r="A242" s="34" t="s">
        <v>286</v>
      </c>
      <c r="B242" s="101" t="s">
        <v>287</v>
      </c>
      <c r="C242" s="102"/>
      <c r="D242" s="103"/>
      <c r="E242" s="3">
        <v>411.6</v>
      </c>
      <c r="F242" s="3"/>
      <c r="G242" s="2"/>
      <c r="H242" s="2"/>
      <c r="I242" s="2">
        <f t="shared" si="117"/>
        <v>411.6</v>
      </c>
      <c r="J242" s="2">
        <v>35419.19</v>
      </c>
      <c r="K242" s="59">
        <f t="shared" si="118"/>
        <v>-0.98837918089035914</v>
      </c>
      <c r="L242" s="2">
        <v>50140.480000000003</v>
      </c>
      <c r="M242" s="41">
        <v>83898.89</v>
      </c>
      <c r="N242" s="2">
        <v>73029.36</v>
      </c>
      <c r="O242" s="2">
        <v>63416.37</v>
      </c>
      <c r="P242" s="2">
        <v>89380.43</v>
      </c>
    </row>
    <row r="243" spans="1:16" ht="15.75" thickBot="1" x14ac:dyDescent="0.3">
      <c r="A243" s="34" t="s">
        <v>362</v>
      </c>
      <c r="B243" s="101" t="s">
        <v>363</v>
      </c>
      <c r="C243" s="102"/>
      <c r="D243" s="103"/>
      <c r="E243" s="3"/>
      <c r="F243" s="3"/>
      <c r="G243" s="2"/>
      <c r="H243" s="2"/>
      <c r="I243" s="2">
        <f t="shared" si="117"/>
        <v>0</v>
      </c>
      <c r="J243" s="2">
        <v>6250.19</v>
      </c>
      <c r="K243" s="59">
        <f t="shared" si="118"/>
        <v>-1</v>
      </c>
      <c r="L243" s="2">
        <v>6250.19</v>
      </c>
      <c r="M243" s="41">
        <v>7968.98</v>
      </c>
      <c r="N243" s="2">
        <v>5281.96</v>
      </c>
      <c r="O243" s="2">
        <v>5059.51</v>
      </c>
      <c r="P243" s="2">
        <v>15508.13</v>
      </c>
    </row>
    <row r="244" spans="1:16" ht="15.75" thickBot="1" x14ac:dyDescent="0.3">
      <c r="A244" s="34" t="s">
        <v>288</v>
      </c>
      <c r="B244" s="101" t="s">
        <v>289</v>
      </c>
      <c r="C244" s="102"/>
      <c r="D244" s="103"/>
      <c r="E244" s="3">
        <v>1183.42</v>
      </c>
      <c r="F244" s="3"/>
      <c r="G244" s="2"/>
      <c r="H244" s="2">
        <v>610.04999999999995</v>
      </c>
      <c r="I244" s="2">
        <f t="shared" si="117"/>
        <v>1793.47</v>
      </c>
      <c r="J244" s="2">
        <v>18276.12</v>
      </c>
      <c r="K244" s="59">
        <f t="shared" si="118"/>
        <v>-0.90186812080463463</v>
      </c>
      <c r="L244" s="2">
        <v>41915.74</v>
      </c>
      <c r="M244" s="41">
        <v>70803.179999999993</v>
      </c>
      <c r="N244" s="2">
        <v>68747.75</v>
      </c>
      <c r="O244" s="2">
        <v>59230.94</v>
      </c>
      <c r="P244" s="2">
        <v>185414.52</v>
      </c>
    </row>
    <row r="245" spans="1:16" ht="15.75" thickBot="1" x14ac:dyDescent="0.3">
      <c r="A245" s="30" t="s">
        <v>36</v>
      </c>
      <c r="B245" s="46"/>
      <c r="C245" s="31"/>
      <c r="D245" s="31"/>
      <c r="E245" s="4">
        <f t="shared" ref="E245:J245" si="119">SUM(E232:E244)</f>
        <v>1697.7400000000002</v>
      </c>
      <c r="F245" s="4">
        <f t="shared" si="119"/>
        <v>0</v>
      </c>
      <c r="G245" s="4">
        <f t="shared" si="119"/>
        <v>0</v>
      </c>
      <c r="H245" s="4">
        <f t="shared" si="119"/>
        <v>40266.880000000005</v>
      </c>
      <c r="I245" s="4">
        <f t="shared" si="119"/>
        <v>41964.62</v>
      </c>
      <c r="J245" s="4">
        <f t="shared" si="119"/>
        <v>286459.73</v>
      </c>
      <c r="K245" s="65">
        <f t="shared" si="118"/>
        <v>-0.85350604079672909</v>
      </c>
      <c r="L245" s="4">
        <f t="shared" ref="L245" si="120">SUM(L232:L244)</f>
        <v>517360.39</v>
      </c>
      <c r="M245" s="64">
        <f t="shared" ref="M245" si="121">SUM(M232:M244)</f>
        <v>839659.30999999982</v>
      </c>
      <c r="N245" s="4">
        <f t="shared" ref="N245" si="122">SUM(N232:N244)</f>
        <v>854243.88</v>
      </c>
      <c r="O245" s="4">
        <f t="shared" ref="O245" si="123">SUM(O232:O244)</f>
        <v>815553.25</v>
      </c>
      <c r="P245" s="4">
        <f t="shared" ref="P245" si="124">SUM(P232:P244)</f>
        <v>884275.25000000012</v>
      </c>
    </row>
    <row r="246" spans="1:16" ht="15.75" thickBot="1" x14ac:dyDescent="0.3">
      <c r="A246" s="107" t="s">
        <v>452</v>
      </c>
      <c r="B246" s="107"/>
      <c r="C246" s="107"/>
      <c r="D246" s="107"/>
      <c r="E246" s="11"/>
      <c r="F246" s="11"/>
      <c r="G246" s="11"/>
      <c r="H246" s="11"/>
      <c r="I246" s="11"/>
      <c r="J246" s="11"/>
      <c r="K246" s="11"/>
      <c r="L246" s="11"/>
      <c r="M246" s="18"/>
      <c r="N246" s="11"/>
      <c r="O246" s="11"/>
    </row>
    <row r="247" spans="1:16" x14ac:dyDescent="0.25">
      <c r="A247" s="37"/>
      <c r="B247" s="45" t="s">
        <v>52</v>
      </c>
      <c r="C247" s="32"/>
      <c r="D247" s="32"/>
      <c r="E247" s="13" t="s">
        <v>2</v>
      </c>
      <c r="F247" s="14" t="s">
        <v>3</v>
      </c>
      <c r="G247" s="15" t="s">
        <v>4</v>
      </c>
      <c r="H247" s="42" t="s">
        <v>403</v>
      </c>
      <c r="I247" s="53" t="s">
        <v>559</v>
      </c>
      <c r="J247" s="13" t="s">
        <v>558</v>
      </c>
      <c r="K247" s="60" t="s">
        <v>435</v>
      </c>
      <c r="L247" s="13" t="s">
        <v>558</v>
      </c>
      <c r="M247" s="87" t="s">
        <v>506</v>
      </c>
      <c r="N247" s="13" t="s">
        <v>484</v>
      </c>
      <c r="O247" s="13" t="s">
        <v>450</v>
      </c>
      <c r="P247" s="13" t="s">
        <v>429</v>
      </c>
    </row>
    <row r="248" spans="1:16" ht="15.75" thickBot="1" x14ac:dyDescent="0.3">
      <c r="A248" s="38" t="s">
        <v>52</v>
      </c>
      <c r="B248" s="38" t="s">
        <v>53</v>
      </c>
      <c r="C248" s="33"/>
      <c r="D248" s="33"/>
      <c r="E248" s="16" t="s">
        <v>5</v>
      </c>
      <c r="F248" s="16" t="s">
        <v>5</v>
      </c>
      <c r="G248" s="16" t="s">
        <v>5</v>
      </c>
      <c r="H248" s="43" t="s">
        <v>568</v>
      </c>
      <c r="I248" s="16" t="s">
        <v>430</v>
      </c>
      <c r="J248" s="16" t="s">
        <v>430</v>
      </c>
      <c r="K248" s="61" t="s">
        <v>560</v>
      </c>
      <c r="L248" s="16" t="s">
        <v>431</v>
      </c>
      <c r="M248" s="86" t="s">
        <v>431</v>
      </c>
      <c r="N248" s="16" t="s">
        <v>431</v>
      </c>
      <c r="O248" s="16" t="s">
        <v>431</v>
      </c>
      <c r="P248" s="16" t="s">
        <v>431</v>
      </c>
    </row>
    <row r="249" spans="1:16" ht="15.75" thickBot="1" x14ac:dyDescent="0.3">
      <c r="A249" s="34" t="s">
        <v>206</v>
      </c>
      <c r="B249" s="95" t="s">
        <v>453</v>
      </c>
      <c r="C249" s="96"/>
      <c r="D249" s="97"/>
      <c r="E249" s="3"/>
      <c r="F249" s="3"/>
      <c r="G249" s="2"/>
      <c r="H249" s="2"/>
      <c r="I249" s="2">
        <f t="shared" ref="I249:I253" si="125">SUM(E249:H249)</f>
        <v>0</v>
      </c>
      <c r="J249" s="2">
        <v>16363.43</v>
      </c>
      <c r="K249" s="59">
        <f t="shared" ref="K249:K254" si="126">SUM(I249/J249)-1</f>
        <v>-1</v>
      </c>
      <c r="L249" s="2">
        <v>22377.73</v>
      </c>
      <c r="M249" s="41">
        <v>34424.19</v>
      </c>
      <c r="N249" s="2">
        <v>39344.21</v>
      </c>
      <c r="O249" s="2">
        <v>23204.63</v>
      </c>
      <c r="P249" s="2">
        <v>52607.25</v>
      </c>
    </row>
    <row r="250" spans="1:16" ht="15.75" thickBot="1" x14ac:dyDescent="0.3">
      <c r="A250" s="34" t="s">
        <v>364</v>
      </c>
      <c r="B250" s="101" t="s">
        <v>454</v>
      </c>
      <c r="C250" s="102"/>
      <c r="D250" s="103"/>
      <c r="E250" s="3"/>
      <c r="F250" s="3"/>
      <c r="G250" s="2"/>
      <c r="H250" s="2"/>
      <c r="I250" s="2">
        <f t="shared" si="125"/>
        <v>0</v>
      </c>
      <c r="J250" s="2">
        <v>5006.8599999999997</v>
      </c>
      <c r="K250" s="59">
        <f t="shared" si="126"/>
        <v>-1</v>
      </c>
      <c r="L250" s="2">
        <v>10455.290000000001</v>
      </c>
      <c r="M250" s="41">
        <v>18328.34</v>
      </c>
      <c r="N250" s="2">
        <v>14275.85</v>
      </c>
      <c r="O250" s="2">
        <v>6884.53</v>
      </c>
      <c r="P250" s="2">
        <v>18385.87</v>
      </c>
    </row>
    <row r="251" spans="1:16" ht="15.75" thickBot="1" x14ac:dyDescent="0.3">
      <c r="A251" s="34" t="s">
        <v>308</v>
      </c>
      <c r="B251" s="101" t="s">
        <v>455</v>
      </c>
      <c r="C251" s="102"/>
      <c r="D251" s="103"/>
      <c r="E251" s="3"/>
      <c r="F251" s="3"/>
      <c r="G251" s="2"/>
      <c r="H251" s="2"/>
      <c r="I251" s="2">
        <f t="shared" si="125"/>
        <v>0</v>
      </c>
      <c r="J251" s="2">
        <v>3557.46</v>
      </c>
      <c r="K251" s="59"/>
      <c r="L251" s="2">
        <v>3557.46</v>
      </c>
      <c r="M251" s="41">
        <v>4361.66</v>
      </c>
      <c r="N251" s="2">
        <v>4955.68</v>
      </c>
      <c r="O251" s="2">
        <v>2517.13</v>
      </c>
      <c r="P251" s="2">
        <v>6654.02</v>
      </c>
    </row>
    <row r="252" spans="1:16" ht="15.75" thickBot="1" x14ac:dyDescent="0.3">
      <c r="A252" s="34" t="s">
        <v>572</v>
      </c>
      <c r="B252" s="101" t="s">
        <v>456</v>
      </c>
      <c r="C252" s="102"/>
      <c r="D252" s="103"/>
      <c r="E252" s="3"/>
      <c r="F252" s="3"/>
      <c r="G252" s="2"/>
      <c r="H252" s="2"/>
      <c r="I252" s="2">
        <f t="shared" ref="I252" si="127">SUM(E252:H252)</f>
        <v>0</v>
      </c>
      <c r="J252" s="2">
        <v>3489.12</v>
      </c>
      <c r="K252" s="59">
        <f t="shared" si="126"/>
        <v>-1</v>
      </c>
      <c r="L252" s="2">
        <v>3489.12</v>
      </c>
      <c r="M252" s="41">
        <v>4331.5</v>
      </c>
      <c r="N252" s="2">
        <v>2491.31</v>
      </c>
      <c r="O252" s="2">
        <v>1353.18</v>
      </c>
      <c r="P252" s="2">
        <v>0</v>
      </c>
    </row>
    <row r="253" spans="1:16" ht="15.75" thickBot="1" x14ac:dyDescent="0.3">
      <c r="A253" s="34" t="s">
        <v>207</v>
      </c>
      <c r="B253" s="101" t="s">
        <v>457</v>
      </c>
      <c r="C253" s="102"/>
      <c r="D253" s="103"/>
      <c r="E253" s="3"/>
      <c r="F253" s="3"/>
      <c r="G253" s="2"/>
      <c r="H253" s="2"/>
      <c r="I253" s="2">
        <f t="shared" si="125"/>
        <v>0</v>
      </c>
      <c r="J253" s="2">
        <v>13027.72</v>
      </c>
      <c r="K253" s="59">
        <f t="shared" si="126"/>
        <v>-1</v>
      </c>
      <c r="L253" s="2">
        <v>17741.580000000002</v>
      </c>
      <c r="M253" s="41">
        <v>18628.43</v>
      </c>
      <c r="N253" s="2">
        <v>15106.75</v>
      </c>
      <c r="O253" s="2">
        <v>16881.71</v>
      </c>
      <c r="P253" s="2">
        <v>22748.35</v>
      </c>
    </row>
    <row r="254" spans="1:16" ht="15.75" thickBot="1" x14ac:dyDescent="0.3">
      <c r="A254" s="30" t="s">
        <v>37</v>
      </c>
      <c r="B254" s="46"/>
      <c r="C254" s="31"/>
      <c r="D254" s="31"/>
      <c r="E254" s="4">
        <f>SUM(E249:E253)</f>
        <v>0</v>
      </c>
      <c r="F254" s="4">
        <f t="shared" ref="F254:I254" si="128">SUM(F249:F253)</f>
        <v>0</v>
      </c>
      <c r="G254" s="4">
        <f t="shared" si="128"/>
        <v>0</v>
      </c>
      <c r="H254" s="4">
        <f>SUM(H249:H253)</f>
        <v>0</v>
      </c>
      <c r="I254" s="4">
        <f t="shared" si="128"/>
        <v>0</v>
      </c>
      <c r="J254" s="4">
        <f>SUM(J249:J253)</f>
        <v>41444.589999999997</v>
      </c>
      <c r="K254" s="65">
        <f t="shared" si="126"/>
        <v>-1</v>
      </c>
      <c r="L254" s="4">
        <f>SUM(L249:L253)</f>
        <v>57621.180000000008</v>
      </c>
      <c r="M254" s="64">
        <f>SUM(M249:M253)</f>
        <v>80074.12</v>
      </c>
      <c r="N254" s="4">
        <f>SUM(N249:N253)</f>
        <v>76173.799999999988</v>
      </c>
      <c r="O254" s="4">
        <f>SUM(O249:O253)</f>
        <v>50841.18</v>
      </c>
      <c r="P254" s="4">
        <f>SUM(P249:P253)</f>
        <v>100395.48999999999</v>
      </c>
    </row>
    <row r="255" spans="1:16" ht="15.75" thickBot="1" x14ac:dyDescent="0.3">
      <c r="A255" s="36" t="s">
        <v>512</v>
      </c>
      <c r="B255" s="10"/>
      <c r="C255" s="28"/>
      <c r="D255" s="28"/>
      <c r="E255" s="11"/>
      <c r="F255" s="11"/>
      <c r="G255" s="11"/>
      <c r="H255" s="11"/>
      <c r="I255" s="11"/>
      <c r="J255" s="11"/>
      <c r="K255" s="11"/>
      <c r="L255" s="11"/>
      <c r="M255" s="18"/>
      <c r="N255" s="11"/>
      <c r="O255" s="11"/>
    </row>
    <row r="256" spans="1:16" x14ac:dyDescent="0.25">
      <c r="A256" s="37"/>
      <c r="B256" s="45" t="s">
        <v>52</v>
      </c>
      <c r="C256" s="32"/>
      <c r="D256" s="32"/>
      <c r="E256" s="13" t="s">
        <v>2</v>
      </c>
      <c r="F256" s="14" t="s">
        <v>3</v>
      </c>
      <c r="G256" s="15" t="s">
        <v>4</v>
      </c>
      <c r="H256" s="42" t="s">
        <v>403</v>
      </c>
      <c r="I256" s="53" t="s">
        <v>559</v>
      </c>
      <c r="J256" s="13" t="s">
        <v>558</v>
      </c>
      <c r="K256" s="60" t="s">
        <v>435</v>
      </c>
      <c r="L256" s="13" t="s">
        <v>558</v>
      </c>
      <c r="M256" s="87" t="s">
        <v>506</v>
      </c>
      <c r="N256" s="13" t="s">
        <v>484</v>
      </c>
      <c r="O256" s="13" t="s">
        <v>450</v>
      </c>
      <c r="P256" s="13" t="s">
        <v>429</v>
      </c>
    </row>
    <row r="257" spans="1:16" ht="15.75" thickBot="1" x14ac:dyDescent="0.3">
      <c r="A257" s="38" t="s">
        <v>52</v>
      </c>
      <c r="B257" s="38" t="s">
        <v>53</v>
      </c>
      <c r="C257" s="33"/>
      <c r="D257" s="33"/>
      <c r="E257" s="16" t="s">
        <v>5</v>
      </c>
      <c r="F257" s="16" t="s">
        <v>5</v>
      </c>
      <c r="G257" s="16" t="s">
        <v>5</v>
      </c>
      <c r="H257" s="43" t="s">
        <v>568</v>
      </c>
      <c r="I257" s="16" t="s">
        <v>430</v>
      </c>
      <c r="J257" s="16" t="s">
        <v>430</v>
      </c>
      <c r="K257" s="61" t="s">
        <v>560</v>
      </c>
      <c r="L257" s="16" t="s">
        <v>431</v>
      </c>
      <c r="M257" s="86" t="s">
        <v>431</v>
      </c>
      <c r="N257" s="16" t="s">
        <v>431</v>
      </c>
      <c r="O257" s="16" t="s">
        <v>431</v>
      </c>
      <c r="P257" s="16" t="s">
        <v>431</v>
      </c>
    </row>
    <row r="258" spans="1:16" ht="15.75" thickBot="1" x14ac:dyDescent="0.3">
      <c r="A258" s="34" t="s">
        <v>509</v>
      </c>
      <c r="B258" s="95" t="s">
        <v>510</v>
      </c>
      <c r="C258" s="96"/>
      <c r="D258" s="97"/>
      <c r="E258" s="3">
        <v>10191.48</v>
      </c>
      <c r="F258" s="3">
        <v>578.27</v>
      </c>
      <c r="G258" s="2"/>
      <c r="H258" s="2">
        <v>1304.23</v>
      </c>
      <c r="I258" s="2">
        <f>SUM(E258:H258)</f>
        <v>12073.98</v>
      </c>
      <c r="J258" s="2">
        <v>15799.39</v>
      </c>
      <c r="K258" s="59">
        <f t="shared" ref="K258:K259" si="129">SUM(I258/J258)-1</f>
        <v>-0.23579454649831422</v>
      </c>
      <c r="L258" s="2">
        <v>32540.16</v>
      </c>
      <c r="M258" s="41">
        <v>0</v>
      </c>
      <c r="N258" s="2">
        <v>0</v>
      </c>
      <c r="O258" s="2">
        <v>0</v>
      </c>
      <c r="P258" s="2">
        <v>0</v>
      </c>
    </row>
    <row r="259" spans="1:16" ht="15.75" thickBot="1" x14ac:dyDescent="0.3">
      <c r="A259" s="30" t="s">
        <v>511</v>
      </c>
      <c r="B259" s="46"/>
      <c r="C259" s="31"/>
      <c r="D259" s="31"/>
      <c r="E259" s="4">
        <f>SUM(E258)</f>
        <v>10191.48</v>
      </c>
      <c r="F259" s="4">
        <f>SUM(F258:F258)</f>
        <v>578.27</v>
      </c>
      <c r="G259" s="4">
        <f>SUM(G258:G258)</f>
        <v>0</v>
      </c>
      <c r="H259" s="4">
        <f>SUM(H258)</f>
        <v>1304.23</v>
      </c>
      <c r="I259" s="4">
        <f>SUM(I258:I258)</f>
        <v>12073.98</v>
      </c>
      <c r="J259" s="4">
        <f>SUM(J258)</f>
        <v>15799.39</v>
      </c>
      <c r="K259" s="65">
        <f t="shared" si="129"/>
        <v>-0.23579454649831422</v>
      </c>
      <c r="L259" s="4">
        <f>SUM(L258)</f>
        <v>32540.16</v>
      </c>
      <c r="M259" s="64">
        <f>SUM(M258)</f>
        <v>0</v>
      </c>
      <c r="N259" s="4">
        <f>SUM(N258)</f>
        <v>0</v>
      </c>
      <c r="O259" s="4">
        <f>SUM(O258)</f>
        <v>0</v>
      </c>
      <c r="P259" s="4">
        <f>SUM(P258)</f>
        <v>0</v>
      </c>
    </row>
    <row r="260" spans="1:16" ht="15.75" thickBot="1" x14ac:dyDescent="0.3">
      <c r="A260" s="36" t="s">
        <v>266</v>
      </c>
      <c r="B260" s="10"/>
      <c r="C260" s="28"/>
      <c r="D260" s="28"/>
      <c r="E260" s="11"/>
      <c r="F260" s="11"/>
      <c r="G260" s="11"/>
      <c r="H260" s="11"/>
      <c r="I260" s="11"/>
      <c r="J260" s="11"/>
      <c r="K260" s="11"/>
      <c r="L260" s="11"/>
      <c r="M260" s="18"/>
      <c r="N260" s="11"/>
      <c r="O260" s="11"/>
    </row>
    <row r="261" spans="1:16" x14ac:dyDescent="0.25">
      <c r="A261" s="37"/>
      <c r="B261" s="45" t="s">
        <v>52</v>
      </c>
      <c r="C261" s="32"/>
      <c r="D261" s="32"/>
      <c r="E261" s="13" t="s">
        <v>2</v>
      </c>
      <c r="F261" s="14" t="s">
        <v>3</v>
      </c>
      <c r="G261" s="15" t="s">
        <v>4</v>
      </c>
      <c r="H261" s="42" t="s">
        <v>403</v>
      </c>
      <c r="I261" s="53" t="s">
        <v>559</v>
      </c>
      <c r="J261" s="13" t="s">
        <v>558</v>
      </c>
      <c r="K261" s="60" t="s">
        <v>435</v>
      </c>
      <c r="L261" s="13" t="s">
        <v>558</v>
      </c>
      <c r="M261" s="87" t="s">
        <v>506</v>
      </c>
      <c r="N261" s="13" t="s">
        <v>484</v>
      </c>
      <c r="O261" s="13" t="s">
        <v>450</v>
      </c>
      <c r="P261" s="13" t="s">
        <v>429</v>
      </c>
    </row>
    <row r="262" spans="1:16" ht="15.75" thickBot="1" x14ac:dyDescent="0.3">
      <c r="A262" s="38" t="s">
        <v>52</v>
      </c>
      <c r="B262" s="38" t="s">
        <v>53</v>
      </c>
      <c r="C262" s="33"/>
      <c r="D262" s="33"/>
      <c r="E262" s="16" t="s">
        <v>5</v>
      </c>
      <c r="F262" s="16" t="s">
        <v>5</v>
      </c>
      <c r="G262" s="16" t="s">
        <v>5</v>
      </c>
      <c r="H262" s="43" t="s">
        <v>568</v>
      </c>
      <c r="I262" s="16" t="s">
        <v>430</v>
      </c>
      <c r="J262" s="16" t="s">
        <v>430</v>
      </c>
      <c r="K262" s="61" t="s">
        <v>560</v>
      </c>
      <c r="L262" s="16" t="s">
        <v>431</v>
      </c>
      <c r="M262" s="86" t="s">
        <v>431</v>
      </c>
      <c r="N262" s="16" t="s">
        <v>431</v>
      </c>
      <c r="O262" s="16" t="s">
        <v>431</v>
      </c>
      <c r="P262" s="16" t="s">
        <v>431</v>
      </c>
    </row>
    <row r="263" spans="1:16" ht="15.75" thickBot="1" x14ac:dyDescent="0.3">
      <c r="A263" s="34" t="s">
        <v>208</v>
      </c>
      <c r="B263" s="34" t="s">
        <v>209</v>
      </c>
      <c r="C263" s="35"/>
      <c r="D263" s="35"/>
      <c r="E263" s="3"/>
      <c r="F263" s="3"/>
      <c r="G263" s="2"/>
      <c r="H263" s="2"/>
      <c r="I263" s="2">
        <f>SUM(E263:H263)</f>
        <v>0</v>
      </c>
      <c r="J263" s="2">
        <v>7829.19</v>
      </c>
      <c r="K263" s="59">
        <f>SUM(I263/J263)-1</f>
        <v>-1</v>
      </c>
      <c r="L263" s="2">
        <v>9521.81</v>
      </c>
      <c r="M263" s="41">
        <v>10171.780000000001</v>
      </c>
      <c r="N263" s="2">
        <v>9377.61</v>
      </c>
      <c r="O263" s="2">
        <v>15495.12</v>
      </c>
      <c r="P263" s="2">
        <v>13222.45</v>
      </c>
    </row>
    <row r="264" spans="1:16" ht="15.75" thickBot="1" x14ac:dyDescent="0.3">
      <c r="A264" s="34" t="s">
        <v>553</v>
      </c>
      <c r="B264" s="34" t="s">
        <v>554</v>
      </c>
      <c r="C264" s="35"/>
      <c r="D264" s="35"/>
      <c r="E264" s="3">
        <v>-45173.02</v>
      </c>
      <c r="F264" s="3">
        <v>-4347.96</v>
      </c>
      <c r="G264" s="2">
        <v>-62005.61</v>
      </c>
      <c r="H264" s="2">
        <v>5377.27</v>
      </c>
      <c r="I264" s="2">
        <f>SUM(E264:H264)</f>
        <v>-106149.31999999999</v>
      </c>
      <c r="J264" s="2">
        <v>5900.81</v>
      </c>
      <c r="K264" s="59">
        <f t="shared" ref="K264" si="130">SUM(I264/J264)-1</f>
        <v>-18.98894050138879</v>
      </c>
      <c r="L264" s="2">
        <v>239252.81</v>
      </c>
      <c r="M264" s="41">
        <v>26885.77</v>
      </c>
      <c r="N264" s="2">
        <v>26264.55</v>
      </c>
      <c r="O264" s="2">
        <v>26674.49</v>
      </c>
      <c r="P264" s="2">
        <v>15711.94</v>
      </c>
    </row>
    <row r="265" spans="1:16" ht="15.75" thickBot="1" x14ac:dyDescent="0.3">
      <c r="A265" s="34" t="s">
        <v>569</v>
      </c>
      <c r="B265" s="34" t="s">
        <v>570</v>
      </c>
      <c r="C265" s="35"/>
      <c r="D265" s="35"/>
      <c r="E265" s="3"/>
      <c r="F265" s="3"/>
      <c r="G265" s="2"/>
      <c r="H265" s="2"/>
      <c r="I265" s="2"/>
      <c r="J265" s="2">
        <v>2254.48</v>
      </c>
      <c r="K265" s="59"/>
      <c r="L265" s="2">
        <v>10159.85</v>
      </c>
      <c r="M265" s="41">
        <v>12506.11</v>
      </c>
      <c r="N265" s="2">
        <v>1198.73</v>
      </c>
      <c r="O265" s="2"/>
      <c r="P265" s="2"/>
    </row>
    <row r="266" spans="1:16" ht="15.75" thickBot="1" x14ac:dyDescent="0.3">
      <c r="A266" s="34" t="s">
        <v>555</v>
      </c>
      <c r="B266" s="34" t="s">
        <v>556</v>
      </c>
      <c r="C266" s="35"/>
      <c r="D266" s="35"/>
      <c r="E266" s="3">
        <v>52071.74</v>
      </c>
      <c r="F266" s="3">
        <v>4347.96</v>
      </c>
      <c r="G266" s="2">
        <v>62005.61</v>
      </c>
      <c r="H266" s="2">
        <v>-1378.29</v>
      </c>
      <c r="I266" s="2">
        <f>SUM(E266:H266)</f>
        <v>117047.02</v>
      </c>
      <c r="J266" s="2">
        <v>0</v>
      </c>
      <c r="K266" s="59" t="e">
        <f t="shared" ref="K266" si="131">SUM(I266/J266)-1</f>
        <v>#DIV/0!</v>
      </c>
      <c r="L266" s="2">
        <v>76770.490000000005</v>
      </c>
      <c r="M266" s="41"/>
      <c r="N266" s="2"/>
      <c r="O266" s="2"/>
      <c r="P266" s="2"/>
    </row>
    <row r="267" spans="1:16" ht="15.75" thickBot="1" x14ac:dyDescent="0.3">
      <c r="A267" s="30" t="s">
        <v>267</v>
      </c>
      <c r="B267" s="46"/>
      <c r="C267" s="31"/>
      <c r="D267" s="31"/>
      <c r="E267" s="4">
        <f>SUM(E263:E266)</f>
        <v>6898.7200000000012</v>
      </c>
      <c r="F267" s="4">
        <f t="shared" ref="F267:I267" si="132">SUM(F263:F266)</f>
        <v>0</v>
      </c>
      <c r="G267" s="4">
        <f t="shared" si="132"/>
        <v>0</v>
      </c>
      <c r="H267" s="4">
        <f t="shared" si="132"/>
        <v>3998.9800000000005</v>
      </c>
      <c r="I267" s="4">
        <f t="shared" si="132"/>
        <v>10897.700000000012</v>
      </c>
      <c r="J267" s="4">
        <f>SUM(J263:J266)</f>
        <v>15984.48</v>
      </c>
      <c r="K267" s="65">
        <f t="shared" ref="K267" si="133">SUM(I267/J267)-1</f>
        <v>-0.31823243546239777</v>
      </c>
      <c r="L267" s="4">
        <f t="shared" ref="L267" si="134">SUM(L263:L266)</f>
        <v>335704.96</v>
      </c>
      <c r="M267" s="64">
        <f t="shared" ref="M267" si="135">SUM(M263:M266)</f>
        <v>49563.66</v>
      </c>
      <c r="N267" s="4">
        <f t="shared" ref="N267" si="136">SUM(N263:N266)</f>
        <v>36840.890000000007</v>
      </c>
      <c r="O267" s="4">
        <f t="shared" ref="O267" si="137">SUM(O263:O266)</f>
        <v>42169.61</v>
      </c>
      <c r="P267" s="4">
        <f t="shared" ref="P267" si="138">SUM(P263:P266)</f>
        <v>28934.39</v>
      </c>
    </row>
    <row r="268" spans="1:16" ht="15.75" thickBot="1" x14ac:dyDescent="0.3">
      <c r="A268" s="36" t="s">
        <v>487</v>
      </c>
      <c r="B268" s="10"/>
      <c r="C268" s="28"/>
      <c r="D268" s="28"/>
      <c r="E268" s="11"/>
      <c r="F268" s="11"/>
      <c r="G268" s="11"/>
      <c r="H268" s="11"/>
      <c r="I268" s="11"/>
      <c r="J268" s="11"/>
      <c r="K268" s="11"/>
      <c r="L268" s="11"/>
      <c r="M268" s="18"/>
      <c r="N268" s="11"/>
      <c r="O268" s="11"/>
    </row>
    <row r="269" spans="1:16" x14ac:dyDescent="0.25">
      <c r="A269" s="37"/>
      <c r="B269" s="45" t="s">
        <v>52</v>
      </c>
      <c r="C269" s="32"/>
      <c r="D269" s="32"/>
      <c r="E269" s="13" t="s">
        <v>2</v>
      </c>
      <c r="F269" s="14" t="s">
        <v>3</v>
      </c>
      <c r="G269" s="15" t="s">
        <v>4</v>
      </c>
      <c r="H269" s="42" t="s">
        <v>403</v>
      </c>
      <c r="I269" s="53" t="s">
        <v>559</v>
      </c>
      <c r="J269" s="13" t="s">
        <v>558</v>
      </c>
      <c r="K269" s="60" t="s">
        <v>435</v>
      </c>
      <c r="L269" s="13" t="s">
        <v>558</v>
      </c>
      <c r="M269" s="87" t="s">
        <v>506</v>
      </c>
      <c r="N269" s="13" t="s">
        <v>484</v>
      </c>
      <c r="O269" s="13" t="s">
        <v>450</v>
      </c>
      <c r="P269" s="13" t="s">
        <v>429</v>
      </c>
    </row>
    <row r="270" spans="1:16" ht="15.75" thickBot="1" x14ac:dyDescent="0.3">
      <c r="A270" s="38" t="s">
        <v>52</v>
      </c>
      <c r="B270" s="38" t="s">
        <v>53</v>
      </c>
      <c r="C270" s="33"/>
      <c r="D270" s="33"/>
      <c r="E270" s="16" t="s">
        <v>5</v>
      </c>
      <c r="F270" s="16" t="s">
        <v>5</v>
      </c>
      <c r="G270" s="16" t="s">
        <v>5</v>
      </c>
      <c r="H270" s="43" t="s">
        <v>568</v>
      </c>
      <c r="I270" s="16" t="s">
        <v>430</v>
      </c>
      <c r="J270" s="16" t="s">
        <v>430</v>
      </c>
      <c r="K270" s="61" t="s">
        <v>560</v>
      </c>
      <c r="L270" s="16" t="s">
        <v>431</v>
      </c>
      <c r="M270" s="86" t="s">
        <v>431</v>
      </c>
      <c r="N270" s="16" t="s">
        <v>431</v>
      </c>
      <c r="O270" s="16" t="s">
        <v>431</v>
      </c>
      <c r="P270" s="16" t="s">
        <v>431</v>
      </c>
    </row>
    <row r="271" spans="1:16" ht="15.75" thickBot="1" x14ac:dyDescent="0.3">
      <c r="A271" s="34" t="s">
        <v>488</v>
      </c>
      <c r="B271" s="95" t="s">
        <v>294</v>
      </c>
      <c r="C271" s="96"/>
      <c r="D271" s="97"/>
      <c r="E271" s="3"/>
      <c r="F271" s="3"/>
      <c r="G271" s="2"/>
      <c r="H271" s="2"/>
      <c r="I271" s="2">
        <f>SUM(E271:H271)</f>
        <v>0</v>
      </c>
      <c r="J271" s="2">
        <v>7966.27</v>
      </c>
      <c r="K271" s="59">
        <f>SUM(I271/J271)-1</f>
        <v>-1</v>
      </c>
      <c r="L271" s="2">
        <v>10722.39</v>
      </c>
      <c r="M271" s="41">
        <v>15096.63</v>
      </c>
      <c r="N271" s="2"/>
      <c r="O271" s="2"/>
      <c r="P271" s="2"/>
    </row>
    <row r="272" spans="1:16" ht="15.75" thickBot="1" x14ac:dyDescent="0.3">
      <c r="A272" s="30" t="s">
        <v>489</v>
      </c>
      <c r="B272" s="46"/>
      <c r="C272" s="31"/>
      <c r="D272" s="31"/>
      <c r="E272" s="4">
        <f>SUM(E271:E271)</f>
        <v>0</v>
      </c>
      <c r="F272" s="4">
        <f>SUM(F271:F271)</f>
        <v>0</v>
      </c>
      <c r="G272" s="4">
        <f>SUM(G271:G271)</f>
        <v>0</v>
      </c>
      <c r="H272" s="4">
        <f>SUM(H271)</f>
        <v>0</v>
      </c>
      <c r="I272" s="4">
        <f>SUM(I271:I271)</f>
        <v>0</v>
      </c>
      <c r="J272" s="4">
        <f>SUM(J271)</f>
        <v>7966.27</v>
      </c>
      <c r="K272" s="65">
        <f t="shared" ref="K272" si="139">SUM(I272/J272)-1</f>
        <v>-1</v>
      </c>
      <c r="L272" s="4">
        <f>SUM(L271)</f>
        <v>10722.39</v>
      </c>
      <c r="M272" s="64">
        <f>SUM(M271)</f>
        <v>15096.63</v>
      </c>
      <c r="N272" s="4">
        <f>SUM(N271)</f>
        <v>0</v>
      </c>
      <c r="O272" s="4">
        <f>SUM(O271)</f>
        <v>0</v>
      </c>
      <c r="P272" s="4">
        <f>SUM(P271)</f>
        <v>0</v>
      </c>
    </row>
    <row r="273" spans="1:16" ht="15.75" thickBot="1" x14ac:dyDescent="0.3">
      <c r="A273" s="36" t="s">
        <v>423</v>
      </c>
      <c r="B273" s="10"/>
      <c r="C273" s="28"/>
      <c r="D273" s="28"/>
      <c r="E273" s="11"/>
      <c r="F273" s="11"/>
      <c r="G273" s="11"/>
      <c r="H273" s="11"/>
      <c r="I273" s="11"/>
      <c r="J273" s="11"/>
      <c r="K273" s="11"/>
      <c r="L273" s="11"/>
      <c r="M273" s="18"/>
      <c r="N273" s="11"/>
      <c r="O273" s="11"/>
    </row>
    <row r="274" spans="1:16" x14ac:dyDescent="0.25">
      <c r="A274" s="37"/>
      <c r="B274" s="45" t="s">
        <v>52</v>
      </c>
      <c r="C274" s="32"/>
      <c r="D274" s="32"/>
      <c r="E274" s="13" t="s">
        <v>2</v>
      </c>
      <c r="F274" s="14" t="s">
        <v>3</v>
      </c>
      <c r="G274" s="15" t="s">
        <v>4</v>
      </c>
      <c r="H274" s="42" t="s">
        <v>403</v>
      </c>
      <c r="I274" s="53" t="s">
        <v>559</v>
      </c>
      <c r="J274" s="13" t="s">
        <v>558</v>
      </c>
      <c r="K274" s="60" t="s">
        <v>435</v>
      </c>
      <c r="L274" s="13" t="s">
        <v>558</v>
      </c>
      <c r="M274" s="87" t="s">
        <v>506</v>
      </c>
      <c r="N274" s="13" t="s">
        <v>484</v>
      </c>
      <c r="O274" s="13" t="s">
        <v>450</v>
      </c>
      <c r="P274" s="13" t="s">
        <v>429</v>
      </c>
    </row>
    <row r="275" spans="1:16" ht="15.75" thickBot="1" x14ac:dyDescent="0.3">
      <c r="A275" s="38" t="s">
        <v>52</v>
      </c>
      <c r="B275" s="38" t="s">
        <v>53</v>
      </c>
      <c r="C275" s="33"/>
      <c r="D275" s="33"/>
      <c r="E275" s="16" t="s">
        <v>5</v>
      </c>
      <c r="F275" s="16" t="s">
        <v>5</v>
      </c>
      <c r="G275" s="16" t="s">
        <v>5</v>
      </c>
      <c r="H275" s="43" t="s">
        <v>568</v>
      </c>
      <c r="I275" s="16" t="s">
        <v>430</v>
      </c>
      <c r="J275" s="16" t="s">
        <v>430</v>
      </c>
      <c r="K275" s="61" t="s">
        <v>560</v>
      </c>
      <c r="L275" s="16" t="s">
        <v>431</v>
      </c>
      <c r="M275" s="86" t="s">
        <v>431</v>
      </c>
      <c r="N275" s="16" t="s">
        <v>431</v>
      </c>
      <c r="O275" s="16" t="s">
        <v>431</v>
      </c>
      <c r="P275" s="16" t="s">
        <v>431</v>
      </c>
    </row>
    <row r="276" spans="1:16" ht="15.75" thickBot="1" x14ac:dyDescent="0.3">
      <c r="A276" s="34" t="s">
        <v>424</v>
      </c>
      <c r="B276" s="95" t="s">
        <v>425</v>
      </c>
      <c r="C276" s="96"/>
      <c r="D276" s="97"/>
      <c r="E276" s="3">
        <v>155.72999999999999</v>
      </c>
      <c r="F276" s="3"/>
      <c r="G276" s="2"/>
      <c r="H276" s="2"/>
      <c r="I276" s="2">
        <f>SUM(E276:H276)</f>
        <v>155.72999999999999</v>
      </c>
      <c r="J276" s="2">
        <v>2156.2800000000002</v>
      </c>
      <c r="K276" s="59">
        <f>SUM(I276/J276)-1</f>
        <v>-0.92777839612666257</v>
      </c>
      <c r="L276" s="2">
        <v>5102.03</v>
      </c>
      <c r="M276" s="41">
        <v>19479.02</v>
      </c>
      <c r="N276" s="2">
        <v>9990.14</v>
      </c>
      <c r="O276" s="2">
        <v>11495.68</v>
      </c>
      <c r="P276" s="2">
        <v>0</v>
      </c>
    </row>
    <row r="277" spans="1:16" ht="15.75" thickBot="1" x14ac:dyDescent="0.3">
      <c r="A277" s="30" t="s">
        <v>426</v>
      </c>
      <c r="B277" s="46"/>
      <c r="C277" s="31"/>
      <c r="D277" s="31"/>
      <c r="E277" s="4">
        <f>SUM(E276:E276)</f>
        <v>155.72999999999999</v>
      </c>
      <c r="F277" s="4">
        <f>SUM(F276:F276)</f>
        <v>0</v>
      </c>
      <c r="G277" s="4">
        <f>SUM(G276:G276)</f>
        <v>0</v>
      </c>
      <c r="H277" s="4">
        <f>SUM(H276)</f>
        <v>0</v>
      </c>
      <c r="I277" s="4">
        <f>SUM(I276:I276)</f>
        <v>155.72999999999999</v>
      </c>
      <c r="J277" s="4">
        <f>SUM(J276)</f>
        <v>2156.2800000000002</v>
      </c>
      <c r="K277" s="65">
        <f t="shared" ref="K277" si="140">SUM(I277/J277)-1</f>
        <v>-0.92777839612666257</v>
      </c>
      <c r="L277" s="4">
        <f>SUM(L276)</f>
        <v>5102.03</v>
      </c>
      <c r="M277" s="64">
        <f>SUM(M276)</f>
        <v>19479.02</v>
      </c>
      <c r="N277" s="4">
        <f>SUM(N276)</f>
        <v>9990.14</v>
      </c>
      <c r="O277" s="4">
        <f>SUM(O276)</f>
        <v>11495.68</v>
      </c>
      <c r="P277" s="4">
        <f>SUM(P276)</f>
        <v>0</v>
      </c>
    </row>
    <row r="278" spans="1:16" ht="15.75" thickBot="1" x14ac:dyDescent="0.3">
      <c r="A278" s="36" t="s">
        <v>550</v>
      </c>
      <c r="B278" s="10"/>
      <c r="C278" s="28"/>
      <c r="D278" s="28"/>
      <c r="E278" s="11"/>
      <c r="F278" s="11"/>
      <c r="G278" s="11"/>
      <c r="H278" s="11"/>
      <c r="I278" s="11"/>
      <c r="J278" s="11"/>
      <c r="K278" s="11"/>
      <c r="L278" s="11"/>
      <c r="M278" s="18"/>
      <c r="N278" s="11"/>
      <c r="O278" s="11"/>
    </row>
    <row r="279" spans="1:16" x14ac:dyDescent="0.25">
      <c r="A279" s="37"/>
      <c r="B279" s="45" t="s">
        <v>52</v>
      </c>
      <c r="C279" s="32"/>
      <c r="D279" s="32"/>
      <c r="E279" s="13" t="s">
        <v>2</v>
      </c>
      <c r="F279" s="14" t="s">
        <v>3</v>
      </c>
      <c r="G279" s="15" t="s">
        <v>4</v>
      </c>
      <c r="H279" s="42" t="s">
        <v>403</v>
      </c>
      <c r="I279" s="53" t="s">
        <v>559</v>
      </c>
      <c r="J279" s="13" t="s">
        <v>558</v>
      </c>
      <c r="K279" s="60" t="s">
        <v>435</v>
      </c>
      <c r="L279" s="13" t="s">
        <v>558</v>
      </c>
      <c r="M279" s="87" t="s">
        <v>506</v>
      </c>
      <c r="N279" s="13" t="s">
        <v>484</v>
      </c>
      <c r="O279" s="13" t="s">
        <v>450</v>
      </c>
      <c r="P279" s="13" t="s">
        <v>429</v>
      </c>
    </row>
    <row r="280" spans="1:16" ht="15.75" thickBot="1" x14ac:dyDescent="0.3">
      <c r="A280" s="38" t="s">
        <v>52</v>
      </c>
      <c r="B280" s="38" t="s">
        <v>53</v>
      </c>
      <c r="C280" s="33"/>
      <c r="D280" s="33"/>
      <c r="E280" s="16" t="s">
        <v>5</v>
      </c>
      <c r="F280" s="16" t="s">
        <v>5</v>
      </c>
      <c r="G280" s="16" t="s">
        <v>5</v>
      </c>
      <c r="H280" s="43" t="s">
        <v>568</v>
      </c>
      <c r="I280" s="16" t="s">
        <v>430</v>
      </c>
      <c r="J280" s="16" t="s">
        <v>430</v>
      </c>
      <c r="K280" s="61" t="s">
        <v>560</v>
      </c>
      <c r="L280" s="16" t="s">
        <v>431</v>
      </c>
      <c r="M280" s="86" t="s">
        <v>431</v>
      </c>
      <c r="N280" s="16" t="s">
        <v>431</v>
      </c>
      <c r="O280" s="16" t="s">
        <v>431</v>
      </c>
      <c r="P280" s="16" t="s">
        <v>431</v>
      </c>
    </row>
    <row r="281" spans="1:16" ht="15.75" thickBot="1" x14ac:dyDescent="0.3">
      <c r="A281" s="34" t="s">
        <v>322</v>
      </c>
      <c r="B281" s="34" t="s">
        <v>551</v>
      </c>
      <c r="C281" s="35"/>
      <c r="D281" s="35"/>
      <c r="E281" s="3"/>
      <c r="F281" s="3"/>
      <c r="G281" s="2"/>
      <c r="H281" s="2"/>
      <c r="I281" s="2">
        <f>SUM(E281:H281)</f>
        <v>0</v>
      </c>
      <c r="J281" s="2">
        <v>2946.78</v>
      </c>
      <c r="K281" s="59">
        <f>SUM(I281/J281)-1</f>
        <v>-1</v>
      </c>
      <c r="L281" s="2">
        <v>2946.78</v>
      </c>
      <c r="M281" s="41">
        <v>6662.96</v>
      </c>
      <c r="N281" s="2">
        <v>3394.5</v>
      </c>
      <c r="O281" s="2">
        <v>8343.84</v>
      </c>
      <c r="P281" s="2">
        <v>8147.08</v>
      </c>
    </row>
    <row r="282" spans="1:16" ht="15.75" thickBot="1" x14ac:dyDescent="0.3">
      <c r="A282" s="30" t="s">
        <v>552</v>
      </c>
      <c r="B282" s="46"/>
      <c r="C282" s="31"/>
      <c r="D282" s="31"/>
      <c r="E282" s="4">
        <f>SUM(E281:E281)</f>
        <v>0</v>
      </c>
      <c r="F282" s="4">
        <f>SUM(F281:F281)</f>
        <v>0</v>
      </c>
      <c r="G282" s="4">
        <f>SUM(G281:G281)</f>
        <v>0</v>
      </c>
      <c r="H282" s="4">
        <f>SUM(H281)</f>
        <v>0</v>
      </c>
      <c r="I282" s="4">
        <f>SUM(I281:I281)</f>
        <v>0</v>
      </c>
      <c r="J282" s="4">
        <f>SUM(J281)</f>
        <v>2946.78</v>
      </c>
      <c r="K282" s="65">
        <f t="shared" ref="K282" si="141">SUM(I282/J282)-1</f>
        <v>-1</v>
      </c>
      <c r="L282" s="4">
        <f>SUM(L281)</f>
        <v>2946.78</v>
      </c>
      <c r="M282" s="64">
        <f>SUM(M281)</f>
        <v>6662.96</v>
      </c>
      <c r="N282" s="4">
        <f>SUM(N281)</f>
        <v>3394.5</v>
      </c>
      <c r="O282" s="4">
        <f>SUM(O281)</f>
        <v>8343.84</v>
      </c>
      <c r="P282" s="4">
        <f>SUM(P281)</f>
        <v>8147.08</v>
      </c>
    </row>
    <row r="283" spans="1:16" ht="15.75" thickBot="1" x14ac:dyDescent="0.3">
      <c r="A283" s="36" t="s">
        <v>384</v>
      </c>
      <c r="B283" s="10"/>
      <c r="C283" s="28"/>
      <c r="D283" s="28"/>
      <c r="E283" s="11"/>
      <c r="F283" s="11"/>
      <c r="G283" s="11"/>
      <c r="H283" s="11"/>
      <c r="I283" s="11"/>
      <c r="J283" s="11"/>
      <c r="K283" s="11"/>
      <c r="L283" s="11"/>
      <c r="M283" s="18"/>
      <c r="N283" s="11"/>
      <c r="O283" s="11"/>
    </row>
    <row r="284" spans="1:16" x14ac:dyDescent="0.25">
      <c r="A284" s="37"/>
      <c r="B284" s="45" t="s">
        <v>52</v>
      </c>
      <c r="C284" s="32"/>
      <c r="D284" s="32"/>
      <c r="E284" s="13" t="s">
        <v>2</v>
      </c>
      <c r="F284" s="14" t="s">
        <v>3</v>
      </c>
      <c r="G284" s="15" t="s">
        <v>4</v>
      </c>
      <c r="H284" s="42" t="s">
        <v>403</v>
      </c>
      <c r="I284" s="53" t="s">
        <v>559</v>
      </c>
      <c r="J284" s="13" t="s">
        <v>558</v>
      </c>
      <c r="K284" s="60" t="s">
        <v>435</v>
      </c>
      <c r="L284" s="13" t="s">
        <v>558</v>
      </c>
      <c r="M284" s="87" t="s">
        <v>506</v>
      </c>
      <c r="N284" s="13" t="s">
        <v>484</v>
      </c>
      <c r="O284" s="13" t="s">
        <v>450</v>
      </c>
      <c r="P284" s="13" t="s">
        <v>429</v>
      </c>
    </row>
    <row r="285" spans="1:16" ht="15.75" thickBot="1" x14ac:dyDescent="0.3">
      <c r="A285" s="38" t="s">
        <v>52</v>
      </c>
      <c r="B285" s="38" t="s">
        <v>53</v>
      </c>
      <c r="C285" s="33"/>
      <c r="D285" s="33"/>
      <c r="E285" s="16" t="s">
        <v>5</v>
      </c>
      <c r="F285" s="16" t="s">
        <v>5</v>
      </c>
      <c r="G285" s="16" t="s">
        <v>5</v>
      </c>
      <c r="H285" s="43" t="s">
        <v>568</v>
      </c>
      <c r="I285" s="16" t="s">
        <v>430</v>
      </c>
      <c r="J285" s="16" t="s">
        <v>430</v>
      </c>
      <c r="K285" s="61" t="s">
        <v>560</v>
      </c>
      <c r="L285" s="16" t="s">
        <v>431</v>
      </c>
      <c r="M285" s="86" t="s">
        <v>431</v>
      </c>
      <c r="N285" s="16" t="s">
        <v>431</v>
      </c>
      <c r="O285" s="16" t="s">
        <v>431</v>
      </c>
      <c r="P285" s="16" t="s">
        <v>431</v>
      </c>
    </row>
    <row r="286" spans="1:16" ht="15.75" thickBot="1" x14ac:dyDescent="0.3">
      <c r="A286" s="34" t="s">
        <v>385</v>
      </c>
      <c r="B286" s="34" t="s">
        <v>386</v>
      </c>
      <c r="C286" s="35"/>
      <c r="D286" s="35"/>
      <c r="E286" s="3"/>
      <c r="F286" s="3"/>
      <c r="G286" s="2"/>
      <c r="H286" s="2"/>
      <c r="I286" s="2">
        <f>SUM(E286:H286)</f>
        <v>0</v>
      </c>
      <c r="J286" s="2">
        <v>247.36</v>
      </c>
      <c r="K286" s="59">
        <f>SUM(I286/J286)-1</f>
        <v>-1</v>
      </c>
      <c r="L286" s="2">
        <v>2876.78</v>
      </c>
      <c r="M286" s="41">
        <v>3695.79</v>
      </c>
      <c r="N286" s="2">
        <v>3422.51</v>
      </c>
      <c r="O286" s="2">
        <v>2536.61</v>
      </c>
      <c r="P286" s="2">
        <v>2201.92</v>
      </c>
    </row>
    <row r="287" spans="1:16" ht="15.75" thickBot="1" x14ac:dyDescent="0.3">
      <c r="A287" s="30" t="s">
        <v>387</v>
      </c>
      <c r="B287" s="46"/>
      <c r="C287" s="31"/>
      <c r="D287" s="31"/>
      <c r="E287" s="4">
        <f>SUM(E286:E286)</f>
        <v>0</v>
      </c>
      <c r="F287" s="4">
        <f>SUM(F286:F286)</f>
        <v>0</v>
      </c>
      <c r="G287" s="4">
        <f>SUM(G286:G286)</f>
        <v>0</v>
      </c>
      <c r="H287" s="4">
        <f>SUM(H286)</f>
        <v>0</v>
      </c>
      <c r="I287" s="4">
        <f>SUM(I286:I286)</f>
        <v>0</v>
      </c>
      <c r="J287" s="4">
        <f>SUM(J286)</f>
        <v>247.36</v>
      </c>
      <c r="K287" s="65">
        <f t="shared" ref="K287" si="142">SUM(I287/J287)-1</f>
        <v>-1</v>
      </c>
      <c r="L287" s="4">
        <f>SUM(L286)</f>
        <v>2876.78</v>
      </c>
      <c r="M287" s="64">
        <f>SUM(M286)</f>
        <v>3695.79</v>
      </c>
      <c r="N287" s="4">
        <f>SUM(N286)</f>
        <v>3422.51</v>
      </c>
      <c r="O287" s="4">
        <f>SUM(O286)</f>
        <v>2536.61</v>
      </c>
      <c r="P287" s="4">
        <f>SUM(P286)</f>
        <v>2201.92</v>
      </c>
    </row>
    <row r="288" spans="1:16" ht="15.75" thickBot="1" x14ac:dyDescent="0.3">
      <c r="A288" s="107" t="s">
        <v>341</v>
      </c>
      <c r="B288" s="107"/>
      <c r="C288" s="107"/>
      <c r="D288" s="107"/>
      <c r="E288" s="11"/>
      <c r="F288" s="11"/>
      <c r="G288" s="11"/>
      <c r="H288" s="11"/>
      <c r="I288" s="11"/>
      <c r="J288" s="11"/>
      <c r="K288" s="11"/>
      <c r="L288" s="11"/>
      <c r="M288" s="18"/>
      <c r="N288" s="11"/>
      <c r="O288" s="11"/>
    </row>
    <row r="289" spans="1:16" x14ac:dyDescent="0.25">
      <c r="A289" s="37"/>
      <c r="B289" s="45" t="s">
        <v>52</v>
      </c>
      <c r="C289" s="32"/>
      <c r="D289" s="32"/>
      <c r="E289" s="13" t="s">
        <v>2</v>
      </c>
      <c r="F289" s="14" t="s">
        <v>3</v>
      </c>
      <c r="G289" s="15" t="s">
        <v>4</v>
      </c>
      <c r="H289" s="42" t="s">
        <v>403</v>
      </c>
      <c r="I289" s="53" t="s">
        <v>559</v>
      </c>
      <c r="J289" s="13" t="s">
        <v>558</v>
      </c>
      <c r="K289" s="62" t="s">
        <v>435</v>
      </c>
      <c r="L289" s="13" t="s">
        <v>558</v>
      </c>
      <c r="M289" s="87" t="s">
        <v>506</v>
      </c>
      <c r="N289" s="13" t="s">
        <v>484</v>
      </c>
      <c r="O289" s="13" t="s">
        <v>450</v>
      </c>
      <c r="P289" s="13" t="s">
        <v>429</v>
      </c>
    </row>
    <row r="290" spans="1:16" ht="15.75" thickBot="1" x14ac:dyDescent="0.3">
      <c r="A290" s="38" t="s">
        <v>52</v>
      </c>
      <c r="B290" s="38" t="s">
        <v>53</v>
      </c>
      <c r="C290" s="33"/>
      <c r="D290" s="33"/>
      <c r="E290" s="16" t="s">
        <v>5</v>
      </c>
      <c r="F290" s="16" t="s">
        <v>5</v>
      </c>
      <c r="G290" s="16" t="s">
        <v>5</v>
      </c>
      <c r="H290" s="43" t="s">
        <v>568</v>
      </c>
      <c r="I290" s="16" t="s">
        <v>430</v>
      </c>
      <c r="J290" s="16" t="s">
        <v>430</v>
      </c>
      <c r="K290" s="61" t="s">
        <v>560</v>
      </c>
      <c r="L290" s="16" t="s">
        <v>431</v>
      </c>
      <c r="M290" s="86" t="s">
        <v>431</v>
      </c>
      <c r="N290" s="16" t="s">
        <v>431</v>
      </c>
      <c r="O290" s="16" t="s">
        <v>431</v>
      </c>
      <c r="P290" s="16" t="s">
        <v>431</v>
      </c>
    </row>
    <row r="291" spans="1:16" ht="15.75" thickBot="1" x14ac:dyDescent="0.3">
      <c r="A291" s="34" t="s">
        <v>290</v>
      </c>
      <c r="B291" s="95" t="s">
        <v>291</v>
      </c>
      <c r="C291" s="96"/>
      <c r="D291" s="97"/>
      <c r="E291" s="3"/>
      <c r="F291" s="3"/>
      <c r="G291" s="2"/>
      <c r="H291" s="2">
        <v>-325</v>
      </c>
      <c r="I291" s="2">
        <f>SUM(E291:H291)</f>
        <v>-325</v>
      </c>
      <c r="J291" s="2">
        <v>9554.6299999999992</v>
      </c>
      <c r="K291" s="59">
        <f t="shared" ref="K291" si="143">SUM(I291/J291)-1</f>
        <v>-1.0340149226082014</v>
      </c>
      <c r="L291" s="2">
        <v>13912.2</v>
      </c>
      <c r="M291" s="41">
        <v>18680.29</v>
      </c>
      <c r="N291" s="2">
        <v>20374.080000000002</v>
      </c>
      <c r="O291" s="2">
        <v>24219.79</v>
      </c>
      <c r="P291" s="2">
        <v>21319.82</v>
      </c>
    </row>
    <row r="292" spans="1:16" ht="15.75" thickBot="1" x14ac:dyDescent="0.3">
      <c r="A292" s="34" t="s">
        <v>476</v>
      </c>
      <c r="B292" s="101" t="s">
        <v>477</v>
      </c>
      <c r="C292" s="102"/>
      <c r="D292" s="103"/>
      <c r="E292" s="3"/>
      <c r="F292" s="3"/>
      <c r="G292" s="2"/>
      <c r="H292" s="2"/>
      <c r="I292" s="2">
        <f>SUM(E292:H292)</f>
        <v>0</v>
      </c>
      <c r="J292" s="2"/>
      <c r="K292" s="59"/>
      <c r="L292" s="2"/>
      <c r="M292" s="41"/>
      <c r="N292" s="2"/>
      <c r="O292" s="2">
        <v>0</v>
      </c>
      <c r="P292" s="2">
        <v>0</v>
      </c>
    </row>
    <row r="293" spans="1:16" ht="15.75" thickBot="1" x14ac:dyDescent="0.3">
      <c r="A293" s="34" t="s">
        <v>503</v>
      </c>
      <c r="B293" s="101" t="s">
        <v>504</v>
      </c>
      <c r="C293" s="102"/>
      <c r="D293" s="103"/>
      <c r="E293" s="3"/>
      <c r="F293" s="3"/>
      <c r="G293" s="2"/>
      <c r="H293" s="2"/>
      <c r="I293" s="2">
        <f>SUM(E293:H293)</f>
        <v>0</v>
      </c>
      <c r="J293" s="2"/>
      <c r="K293" s="59"/>
      <c r="L293" s="2"/>
      <c r="M293" s="41">
        <v>-500</v>
      </c>
      <c r="N293" s="2"/>
      <c r="O293" s="2">
        <v>0</v>
      </c>
      <c r="P293" s="2">
        <v>0</v>
      </c>
    </row>
    <row r="294" spans="1:16" ht="15.75" thickBot="1" x14ac:dyDescent="0.3">
      <c r="A294" s="30" t="s">
        <v>292</v>
      </c>
      <c r="B294" s="46"/>
      <c r="C294" s="31"/>
      <c r="D294" s="31"/>
      <c r="E294" s="4">
        <f>SUM(E291:E293)</f>
        <v>0</v>
      </c>
      <c r="F294" s="4">
        <f t="shared" ref="F294:H294" si="144">SUM(F291:F293)</f>
        <v>0</v>
      </c>
      <c r="G294" s="4">
        <f t="shared" si="144"/>
        <v>0</v>
      </c>
      <c r="H294" s="4">
        <f t="shared" si="144"/>
        <v>-325</v>
      </c>
      <c r="I294" s="4">
        <f>SUM(I291:I293)</f>
        <v>-325</v>
      </c>
      <c r="J294" s="4">
        <f>SUM(J291:J293)</f>
        <v>9554.6299999999992</v>
      </c>
      <c r="K294" s="65">
        <f t="shared" ref="K294" si="145">SUM(I294/J294)-1</f>
        <v>-1.0340149226082014</v>
      </c>
      <c r="L294" s="4">
        <f>SUM(L291:L293)</f>
        <v>13912.2</v>
      </c>
      <c r="M294" s="64">
        <f>SUM(M291:M293)</f>
        <v>18180.29</v>
      </c>
      <c r="N294" s="4">
        <f>SUM(N291:N293)</f>
        <v>20374.080000000002</v>
      </c>
      <c r="O294" s="4">
        <f>SUM(O291:O293)</f>
        <v>24219.79</v>
      </c>
      <c r="P294" s="4">
        <f>SUM(P291:P293)</f>
        <v>21319.82</v>
      </c>
    </row>
    <row r="295" spans="1:16" ht="15.75" thickBot="1" x14ac:dyDescent="0.3">
      <c r="A295" s="36" t="s">
        <v>38</v>
      </c>
      <c r="B295" s="10"/>
      <c r="C295" s="28"/>
      <c r="D295" s="28"/>
      <c r="E295" s="11"/>
      <c r="F295" s="11"/>
      <c r="G295" s="11"/>
      <c r="H295" s="11"/>
      <c r="I295" s="11"/>
      <c r="J295" s="11"/>
      <c r="K295" s="11"/>
      <c r="L295" s="11"/>
      <c r="M295" s="18"/>
      <c r="N295" s="11"/>
      <c r="O295" s="11"/>
    </row>
    <row r="296" spans="1:16" x14ac:dyDescent="0.25">
      <c r="A296" s="37"/>
      <c r="B296" s="45" t="s">
        <v>52</v>
      </c>
      <c r="C296" s="32"/>
      <c r="D296" s="32"/>
      <c r="E296" s="13" t="s">
        <v>2</v>
      </c>
      <c r="F296" s="14" t="s">
        <v>3</v>
      </c>
      <c r="G296" s="15" t="s">
        <v>4</v>
      </c>
      <c r="H296" s="42" t="s">
        <v>403</v>
      </c>
      <c r="I296" s="53" t="s">
        <v>559</v>
      </c>
      <c r="J296" s="13" t="s">
        <v>558</v>
      </c>
      <c r="K296" s="60" t="s">
        <v>435</v>
      </c>
      <c r="L296" s="13" t="s">
        <v>558</v>
      </c>
      <c r="M296" s="87" t="s">
        <v>506</v>
      </c>
      <c r="N296" s="13" t="s">
        <v>484</v>
      </c>
      <c r="O296" s="13" t="s">
        <v>450</v>
      </c>
      <c r="P296" s="13" t="s">
        <v>429</v>
      </c>
    </row>
    <row r="297" spans="1:16" ht="15.75" thickBot="1" x14ac:dyDescent="0.3">
      <c r="A297" s="38" t="s">
        <v>52</v>
      </c>
      <c r="B297" s="38" t="s">
        <v>53</v>
      </c>
      <c r="C297" s="33"/>
      <c r="D297" s="33"/>
      <c r="E297" s="16" t="s">
        <v>5</v>
      </c>
      <c r="F297" s="16" t="s">
        <v>5</v>
      </c>
      <c r="G297" s="16" t="s">
        <v>5</v>
      </c>
      <c r="H297" s="43" t="s">
        <v>568</v>
      </c>
      <c r="I297" s="16" t="s">
        <v>430</v>
      </c>
      <c r="J297" s="16" t="s">
        <v>430</v>
      </c>
      <c r="K297" s="61" t="s">
        <v>560</v>
      </c>
      <c r="L297" s="16" t="s">
        <v>431</v>
      </c>
      <c r="M297" s="86" t="s">
        <v>431</v>
      </c>
      <c r="N297" s="16" t="s">
        <v>431</v>
      </c>
      <c r="O297" s="16" t="s">
        <v>431</v>
      </c>
      <c r="P297" s="16" t="s">
        <v>431</v>
      </c>
    </row>
    <row r="298" spans="1:16" ht="15.75" thickBot="1" x14ac:dyDescent="0.3">
      <c r="A298" s="34" t="s">
        <v>210</v>
      </c>
      <c r="B298" s="34" t="s">
        <v>211</v>
      </c>
      <c r="C298" s="35"/>
      <c r="D298" s="35"/>
      <c r="E298" s="3"/>
      <c r="F298" s="3"/>
      <c r="G298" s="2"/>
      <c r="H298" s="2"/>
      <c r="I298" s="2">
        <f t="shared" ref="I298:I304" si="146">SUM(E298:H298)</f>
        <v>0</v>
      </c>
      <c r="J298" s="41"/>
      <c r="K298" s="59"/>
      <c r="L298" s="41"/>
      <c r="M298" s="41"/>
      <c r="N298" s="41"/>
      <c r="O298" s="41"/>
      <c r="P298" s="41"/>
    </row>
    <row r="299" spans="1:16" ht="15.75" thickBot="1" x14ac:dyDescent="0.3">
      <c r="A299" s="34" t="s">
        <v>392</v>
      </c>
      <c r="B299" s="117" t="s">
        <v>396</v>
      </c>
      <c r="C299" s="118"/>
      <c r="D299" s="119"/>
      <c r="E299" s="3"/>
      <c r="F299" s="3"/>
      <c r="G299" s="2"/>
      <c r="H299" s="2"/>
      <c r="I299" s="2">
        <f t="shared" si="146"/>
        <v>0</v>
      </c>
      <c r="J299" s="2"/>
      <c r="K299" s="59"/>
      <c r="L299" s="2"/>
      <c r="M299" s="41"/>
      <c r="N299" s="2">
        <v>6317.97</v>
      </c>
      <c r="O299" s="2">
        <v>9840.4599999999991</v>
      </c>
      <c r="P299" s="2">
        <v>5345.87</v>
      </c>
    </row>
    <row r="300" spans="1:16" ht="15.75" thickBot="1" x14ac:dyDescent="0.3">
      <c r="A300" s="34" t="s">
        <v>212</v>
      </c>
      <c r="B300" s="101" t="s">
        <v>213</v>
      </c>
      <c r="C300" s="102"/>
      <c r="D300" s="103"/>
      <c r="E300" s="3"/>
      <c r="F300" s="3"/>
      <c r="G300" s="2"/>
      <c r="H300" s="2"/>
      <c r="I300" s="2">
        <f t="shared" si="146"/>
        <v>0</v>
      </c>
      <c r="J300" s="2">
        <v>9509.73</v>
      </c>
      <c r="K300" s="59">
        <f t="shared" ref="K300:K305" si="147">SUM(I300/J300)-1</f>
        <v>-1</v>
      </c>
      <c r="L300" s="2">
        <v>17600.87</v>
      </c>
      <c r="M300" s="41">
        <v>40516.03</v>
      </c>
      <c r="N300" s="2">
        <v>29611.200000000001</v>
      </c>
      <c r="O300" s="2">
        <v>47048.38</v>
      </c>
      <c r="P300" s="2">
        <v>37543.910000000003</v>
      </c>
    </row>
    <row r="301" spans="1:16" ht="15.75" thickBot="1" x14ac:dyDescent="0.3">
      <c r="A301" s="34" t="s">
        <v>214</v>
      </c>
      <c r="B301" s="34" t="s">
        <v>215</v>
      </c>
      <c r="C301" s="35"/>
      <c r="D301" s="35"/>
      <c r="E301" s="3"/>
      <c r="F301" s="3"/>
      <c r="G301" s="2"/>
      <c r="H301" s="2"/>
      <c r="I301" s="2">
        <f t="shared" si="146"/>
        <v>0</v>
      </c>
      <c r="J301" s="2"/>
      <c r="K301" s="59"/>
      <c r="L301" s="2"/>
      <c r="M301" s="41"/>
      <c r="N301" s="2"/>
      <c r="O301" s="2"/>
      <c r="P301" s="2">
        <v>2939.29</v>
      </c>
    </row>
    <row r="302" spans="1:16" ht="15.75" thickBot="1" x14ac:dyDescent="0.3">
      <c r="A302" s="34" t="s">
        <v>293</v>
      </c>
      <c r="B302" s="101" t="s">
        <v>294</v>
      </c>
      <c r="C302" s="102"/>
      <c r="D302" s="103"/>
      <c r="E302" s="3"/>
      <c r="F302" s="3"/>
      <c r="G302" s="2"/>
      <c r="H302" s="2"/>
      <c r="I302" s="2">
        <f t="shared" si="146"/>
        <v>0</v>
      </c>
      <c r="J302" s="2"/>
      <c r="K302" s="59"/>
      <c r="L302" s="2"/>
      <c r="M302" s="41"/>
      <c r="N302" s="2">
        <v>13008.98</v>
      </c>
      <c r="O302" s="2">
        <v>12097.61</v>
      </c>
      <c r="P302" s="2">
        <v>24559.39</v>
      </c>
    </row>
    <row r="303" spans="1:16" ht="15.75" thickBot="1" x14ac:dyDescent="0.3">
      <c r="A303" s="34" t="s">
        <v>409</v>
      </c>
      <c r="B303" s="34" t="s">
        <v>408</v>
      </c>
      <c r="C303" s="35"/>
      <c r="D303" s="35"/>
      <c r="E303" s="3"/>
      <c r="F303" s="3"/>
      <c r="G303" s="2"/>
      <c r="H303" s="2"/>
      <c r="I303" s="2">
        <f t="shared" si="146"/>
        <v>0</v>
      </c>
      <c r="J303" s="2"/>
      <c r="K303" s="59"/>
      <c r="L303" s="2"/>
      <c r="M303" s="41"/>
      <c r="N303" s="2">
        <v>6517.69</v>
      </c>
      <c r="O303" s="2">
        <v>-143822.21</v>
      </c>
      <c r="P303" s="2">
        <v>159827.19</v>
      </c>
    </row>
    <row r="304" spans="1:16" ht="15.75" thickBot="1" x14ac:dyDescent="0.3">
      <c r="A304" s="34" t="s">
        <v>371</v>
      </c>
      <c r="B304" s="34" t="s">
        <v>372</v>
      </c>
      <c r="C304" s="35"/>
      <c r="D304" s="35"/>
      <c r="E304" s="3"/>
      <c r="F304" s="3"/>
      <c r="G304" s="2"/>
      <c r="H304" s="2"/>
      <c r="I304" s="2">
        <f t="shared" si="146"/>
        <v>0</v>
      </c>
      <c r="J304" s="2"/>
      <c r="K304" s="59"/>
      <c r="L304" s="2"/>
      <c r="M304" s="41"/>
      <c r="N304" s="2"/>
      <c r="O304" s="2"/>
      <c r="P304" s="2">
        <v>2258.7800000000002</v>
      </c>
    </row>
    <row r="305" spans="1:16" ht="15.75" thickBot="1" x14ac:dyDescent="0.3">
      <c r="A305" s="30" t="s">
        <v>39</v>
      </c>
      <c r="B305" s="46"/>
      <c r="C305" s="31"/>
      <c r="D305" s="31"/>
      <c r="E305" s="4">
        <f>SUM(E298:E304)</f>
        <v>0</v>
      </c>
      <c r="F305" s="4">
        <f t="shared" ref="F305:I305" si="148">SUM(F298:F304)</f>
        <v>0</v>
      </c>
      <c r="G305" s="4">
        <f t="shared" si="148"/>
        <v>0</v>
      </c>
      <c r="H305" s="4">
        <f>SUM(H298:H304)</f>
        <v>0</v>
      </c>
      <c r="I305" s="4">
        <f t="shared" si="148"/>
        <v>0</v>
      </c>
      <c r="J305" s="4">
        <f>SUM(J298:J304)</f>
        <v>9509.73</v>
      </c>
      <c r="K305" s="65">
        <f t="shared" si="147"/>
        <v>-1</v>
      </c>
      <c r="L305" s="4">
        <f>SUM(L298:L304)</f>
        <v>17600.87</v>
      </c>
      <c r="M305" s="64">
        <f>SUM(M298:M304)</f>
        <v>40516.03</v>
      </c>
      <c r="N305" s="4">
        <f>SUM(N298:N304)</f>
        <v>55455.839999999997</v>
      </c>
      <c r="O305" s="4">
        <f>SUM(O298:O304)</f>
        <v>-74835.759999999995</v>
      </c>
      <c r="P305" s="4">
        <f>SUM(P298:P304)</f>
        <v>232474.43000000002</v>
      </c>
    </row>
    <row r="306" spans="1:16" ht="15.75" thickBot="1" x14ac:dyDescent="0.3">
      <c r="A306" s="36" t="s">
        <v>40</v>
      </c>
      <c r="B306" s="10"/>
      <c r="C306" s="28"/>
      <c r="D306" s="28"/>
      <c r="E306" s="11"/>
      <c r="F306" s="11"/>
      <c r="G306" s="11"/>
      <c r="H306" s="11"/>
      <c r="I306" s="11"/>
      <c r="J306" s="11"/>
      <c r="K306" s="11"/>
      <c r="L306" s="11"/>
      <c r="M306" s="18"/>
      <c r="N306" s="11"/>
      <c r="O306" s="11"/>
    </row>
    <row r="307" spans="1:16" x14ac:dyDescent="0.25">
      <c r="A307" s="37"/>
      <c r="B307" s="45" t="s">
        <v>52</v>
      </c>
      <c r="C307" s="32"/>
      <c r="D307" s="32"/>
      <c r="E307" s="13" t="s">
        <v>2</v>
      </c>
      <c r="F307" s="14" t="s">
        <v>3</v>
      </c>
      <c r="G307" s="15" t="s">
        <v>4</v>
      </c>
      <c r="H307" s="42" t="s">
        <v>403</v>
      </c>
      <c r="I307" s="53" t="s">
        <v>559</v>
      </c>
      <c r="J307" s="13" t="s">
        <v>558</v>
      </c>
      <c r="K307" s="60" t="s">
        <v>435</v>
      </c>
      <c r="L307" s="13" t="s">
        <v>558</v>
      </c>
      <c r="M307" s="87" t="s">
        <v>506</v>
      </c>
      <c r="N307" s="13" t="s">
        <v>484</v>
      </c>
      <c r="O307" s="13" t="s">
        <v>450</v>
      </c>
      <c r="P307" s="13" t="s">
        <v>429</v>
      </c>
    </row>
    <row r="308" spans="1:16" ht="15.75" thickBot="1" x14ac:dyDescent="0.3">
      <c r="A308" s="38" t="s">
        <v>52</v>
      </c>
      <c r="B308" s="38" t="s">
        <v>53</v>
      </c>
      <c r="C308" s="33"/>
      <c r="D308" s="33"/>
      <c r="E308" s="16" t="s">
        <v>5</v>
      </c>
      <c r="F308" s="16" t="s">
        <v>5</v>
      </c>
      <c r="G308" s="16" t="s">
        <v>5</v>
      </c>
      <c r="H308" s="43" t="s">
        <v>568</v>
      </c>
      <c r="I308" s="16" t="s">
        <v>430</v>
      </c>
      <c r="J308" s="16" t="s">
        <v>430</v>
      </c>
      <c r="K308" s="61" t="s">
        <v>560</v>
      </c>
      <c r="L308" s="16" t="s">
        <v>431</v>
      </c>
      <c r="M308" s="86" t="s">
        <v>431</v>
      </c>
      <c r="N308" s="16" t="s">
        <v>431</v>
      </c>
      <c r="O308" s="16" t="s">
        <v>431</v>
      </c>
      <c r="P308" s="16" t="s">
        <v>431</v>
      </c>
    </row>
    <row r="309" spans="1:16" ht="15.75" thickBot="1" x14ac:dyDescent="0.3">
      <c r="A309" s="34" t="s">
        <v>295</v>
      </c>
      <c r="B309" s="95" t="s">
        <v>296</v>
      </c>
      <c r="C309" s="96"/>
      <c r="D309" s="97"/>
      <c r="E309" s="3"/>
      <c r="F309" s="3">
        <v>-249.71</v>
      </c>
      <c r="G309" s="2"/>
      <c r="H309" s="2"/>
      <c r="I309" s="2">
        <f t="shared" ref="I309:I316" si="149">SUM(E309:H309)</f>
        <v>-249.71</v>
      </c>
      <c r="J309" s="2">
        <v>22628.83</v>
      </c>
      <c r="K309" s="59">
        <f t="shared" ref="K309:K317" si="150">SUM(I309/J309)-1</f>
        <v>-1.011035038046598</v>
      </c>
      <c r="L309" s="2">
        <v>47230.37</v>
      </c>
      <c r="M309" s="41">
        <v>68756.850000000006</v>
      </c>
      <c r="N309" s="2">
        <v>60286.239999999998</v>
      </c>
      <c r="O309" s="2">
        <v>60502.19</v>
      </c>
      <c r="P309" s="2">
        <v>67948.22</v>
      </c>
    </row>
    <row r="310" spans="1:16" ht="15.75" thickBot="1" x14ac:dyDescent="0.3">
      <c r="A310" s="34" t="s">
        <v>323</v>
      </c>
      <c r="B310" s="101" t="s">
        <v>324</v>
      </c>
      <c r="C310" s="102"/>
      <c r="D310" s="103"/>
      <c r="E310" s="3"/>
      <c r="F310" s="3"/>
      <c r="G310" s="2"/>
      <c r="H310" s="2"/>
      <c r="I310" s="2">
        <f t="shared" si="149"/>
        <v>0</v>
      </c>
      <c r="J310" s="2"/>
      <c r="K310" s="59"/>
      <c r="L310" s="2"/>
      <c r="M310" s="41">
        <v>7155.94</v>
      </c>
      <c r="N310" s="2">
        <v>1513.29</v>
      </c>
      <c r="O310" s="2">
        <v>4453.57</v>
      </c>
      <c r="P310" s="2">
        <v>6672.4</v>
      </c>
    </row>
    <row r="311" spans="1:16" ht="15.75" thickBot="1" x14ac:dyDescent="0.3">
      <c r="A311" s="34" t="s">
        <v>216</v>
      </c>
      <c r="B311" s="101" t="s">
        <v>217</v>
      </c>
      <c r="C311" s="102"/>
      <c r="D311" s="103"/>
      <c r="E311" s="3">
        <v>100</v>
      </c>
      <c r="F311" s="3"/>
      <c r="G311" s="2"/>
      <c r="H311" s="2"/>
      <c r="I311" s="2">
        <f t="shared" si="149"/>
        <v>100</v>
      </c>
      <c r="J311" s="2">
        <v>55294.93</v>
      </c>
      <c r="K311" s="59">
        <f t="shared" si="150"/>
        <v>-0.99819151593102662</v>
      </c>
      <c r="L311" s="2">
        <v>81323.350000000006</v>
      </c>
      <c r="M311" s="41">
        <v>174097.29</v>
      </c>
      <c r="N311" s="2">
        <v>168565.67</v>
      </c>
      <c r="O311" s="2">
        <v>173678.43</v>
      </c>
      <c r="P311" s="2">
        <v>215120.5</v>
      </c>
    </row>
    <row r="312" spans="1:16" ht="15.75" thickBot="1" x14ac:dyDescent="0.3">
      <c r="A312" s="34" t="s">
        <v>327</v>
      </c>
      <c r="B312" s="101" t="s">
        <v>328</v>
      </c>
      <c r="C312" s="102"/>
      <c r="D312" s="103"/>
      <c r="E312" s="3"/>
      <c r="F312" s="3"/>
      <c r="G312" s="2"/>
      <c r="H312" s="2"/>
      <c r="I312" s="2">
        <f t="shared" si="149"/>
        <v>0</v>
      </c>
      <c r="J312" s="2">
        <v>894.29</v>
      </c>
      <c r="K312" s="59">
        <f t="shared" si="150"/>
        <v>-1</v>
      </c>
      <c r="L312" s="2">
        <v>19066.330000000002</v>
      </c>
      <c r="M312" s="41">
        <v>38467.589999999997</v>
      </c>
      <c r="N312" s="2">
        <v>45852.39</v>
      </c>
      <c r="O312" s="2">
        <v>49521.11</v>
      </c>
      <c r="P312" s="2">
        <v>54856.32</v>
      </c>
    </row>
    <row r="313" spans="1:16" ht="15.75" thickBot="1" x14ac:dyDescent="0.3">
      <c r="A313" s="34" t="s">
        <v>218</v>
      </c>
      <c r="B313" s="101" t="s">
        <v>219</v>
      </c>
      <c r="C313" s="102"/>
      <c r="D313" s="103"/>
      <c r="E313" s="3"/>
      <c r="F313" s="3"/>
      <c r="G313" s="2"/>
      <c r="H313" s="2">
        <v>62.2</v>
      </c>
      <c r="I313" s="2">
        <f t="shared" si="149"/>
        <v>62.2</v>
      </c>
      <c r="J313" s="2">
        <v>37504.47</v>
      </c>
      <c r="K313" s="59">
        <f t="shared" si="150"/>
        <v>-0.9983415310228354</v>
      </c>
      <c r="L313" s="2">
        <v>58185.83</v>
      </c>
      <c r="M313" s="41">
        <v>82486.740000000005</v>
      </c>
      <c r="N313" s="2">
        <v>71124.850000000006</v>
      </c>
      <c r="O313" s="2">
        <v>79164</v>
      </c>
      <c r="P313" s="2">
        <v>88968.53</v>
      </c>
    </row>
    <row r="314" spans="1:16" ht="15.75" thickBot="1" x14ac:dyDescent="0.3">
      <c r="A314" s="34" t="s">
        <v>220</v>
      </c>
      <c r="B314" s="101" t="s">
        <v>221</v>
      </c>
      <c r="C314" s="102"/>
      <c r="D314" s="103"/>
      <c r="E314" s="5"/>
      <c r="F314" s="3"/>
      <c r="G314" s="2"/>
      <c r="H314" s="2"/>
      <c r="I314" s="2">
        <f t="shared" ref="I314:I315" si="151">SUM(E314:H314)</f>
        <v>0</v>
      </c>
      <c r="J314" s="2">
        <v>3579.74</v>
      </c>
      <c r="K314" s="59">
        <f t="shared" si="150"/>
        <v>-1</v>
      </c>
      <c r="L314" s="2">
        <v>3892.34</v>
      </c>
      <c r="M314" s="41">
        <v>4828.74</v>
      </c>
      <c r="N314" s="2">
        <v>6071.14</v>
      </c>
      <c r="O314" s="2">
        <v>3736.23</v>
      </c>
      <c r="P314" s="2">
        <v>13019.71</v>
      </c>
    </row>
    <row r="315" spans="1:16" ht="15.75" thickBot="1" x14ac:dyDescent="0.3">
      <c r="A315" s="34" t="s">
        <v>222</v>
      </c>
      <c r="B315" s="101" t="s">
        <v>223</v>
      </c>
      <c r="C315" s="102"/>
      <c r="D315" s="103"/>
      <c r="E315" s="3"/>
      <c r="F315" s="3"/>
      <c r="G315" s="2"/>
      <c r="H315" s="2"/>
      <c r="I315" s="2">
        <f t="shared" si="151"/>
        <v>0</v>
      </c>
      <c r="J315" s="2">
        <v>0</v>
      </c>
      <c r="K315" s="59" t="e">
        <f t="shared" ref="K315:K316" si="152">SUM(I315/J315)-1</f>
        <v>#DIV/0!</v>
      </c>
      <c r="L315" s="2"/>
      <c r="M315" s="41">
        <v>28876.55</v>
      </c>
      <c r="N315" s="2">
        <v>20567.96</v>
      </c>
      <c r="O315" s="2">
        <v>14973.89</v>
      </c>
      <c r="P315" s="2">
        <v>17176.2</v>
      </c>
    </row>
    <row r="316" spans="1:16" ht="15.75" thickBot="1" x14ac:dyDescent="0.3">
      <c r="A316" s="34" t="s">
        <v>514</v>
      </c>
      <c r="B316" s="101" t="s">
        <v>515</v>
      </c>
      <c r="C316" s="102"/>
      <c r="D316" s="103"/>
      <c r="E316" s="3"/>
      <c r="F316" s="3"/>
      <c r="G316" s="2"/>
      <c r="H316" s="2"/>
      <c r="I316" s="2">
        <f t="shared" si="149"/>
        <v>0</v>
      </c>
      <c r="J316" s="2">
        <v>993.07</v>
      </c>
      <c r="K316" s="59">
        <f t="shared" si="152"/>
        <v>-1</v>
      </c>
      <c r="L316" s="2">
        <v>993.07</v>
      </c>
      <c r="M316" s="41"/>
      <c r="N316" s="2"/>
      <c r="O316" s="2"/>
      <c r="P316" s="2"/>
    </row>
    <row r="317" spans="1:16" ht="15.75" thickBot="1" x14ac:dyDescent="0.3">
      <c r="A317" s="30" t="s">
        <v>41</v>
      </c>
      <c r="B317" s="46"/>
      <c r="C317" s="31"/>
      <c r="D317" s="31"/>
      <c r="E317" s="4">
        <f>SUM(E309:E316)</f>
        <v>100</v>
      </c>
      <c r="F317" s="4">
        <f t="shared" ref="F317:I317" si="153">SUM(F309:F316)</f>
        <v>-249.71</v>
      </c>
      <c r="G317" s="4">
        <f t="shared" si="153"/>
        <v>0</v>
      </c>
      <c r="H317" s="4">
        <f>SUM(H309:H316)</f>
        <v>62.2</v>
      </c>
      <c r="I317" s="4">
        <f t="shared" si="153"/>
        <v>-87.51</v>
      </c>
      <c r="J317" s="4">
        <f>SUM(J309:J316)</f>
        <v>120895.33000000002</v>
      </c>
      <c r="K317" s="65">
        <f t="shared" si="150"/>
        <v>-1.0007238493000516</v>
      </c>
      <c r="L317" s="4">
        <f>SUM(L309:L316)</f>
        <v>210691.29</v>
      </c>
      <c r="M317" s="64">
        <f>SUM(M309:M316)</f>
        <v>404669.7</v>
      </c>
      <c r="N317" s="4">
        <f>SUM(N309:N316)</f>
        <v>373981.5400000001</v>
      </c>
      <c r="O317" s="4">
        <f>SUM(O309:O316)</f>
        <v>386029.42</v>
      </c>
      <c r="P317" s="4">
        <f>SUM(P309:P316)</f>
        <v>463761.88</v>
      </c>
    </row>
    <row r="318" spans="1:16" ht="15.75" thickBot="1" x14ac:dyDescent="0.3">
      <c r="A318" s="36" t="s">
        <v>491</v>
      </c>
      <c r="B318" s="10"/>
      <c r="C318" s="28"/>
      <c r="D318" s="28"/>
      <c r="E318" s="11"/>
      <c r="F318" s="11"/>
      <c r="G318" s="11"/>
      <c r="H318" s="11"/>
      <c r="I318" s="11"/>
      <c r="J318" s="11"/>
      <c r="K318" s="11"/>
      <c r="L318" s="11"/>
      <c r="M318" s="18"/>
      <c r="N318" s="11"/>
      <c r="O318" s="11"/>
    </row>
    <row r="319" spans="1:16" x14ac:dyDescent="0.25">
      <c r="A319" s="37"/>
      <c r="B319" s="45" t="s">
        <v>52</v>
      </c>
      <c r="C319" s="32"/>
      <c r="D319" s="32"/>
      <c r="E319" s="13" t="s">
        <v>2</v>
      </c>
      <c r="F319" s="14" t="s">
        <v>3</v>
      </c>
      <c r="G319" s="15" t="s">
        <v>4</v>
      </c>
      <c r="H319" s="42" t="s">
        <v>403</v>
      </c>
      <c r="I319" s="53" t="s">
        <v>559</v>
      </c>
      <c r="J319" s="13" t="s">
        <v>558</v>
      </c>
      <c r="K319" s="60" t="s">
        <v>435</v>
      </c>
      <c r="L319" s="13" t="s">
        <v>558</v>
      </c>
      <c r="M319" s="87" t="s">
        <v>506</v>
      </c>
      <c r="N319" s="13" t="s">
        <v>484</v>
      </c>
      <c r="O319" s="13" t="s">
        <v>450</v>
      </c>
      <c r="P319" s="13" t="s">
        <v>429</v>
      </c>
    </row>
    <row r="320" spans="1:16" ht="15.75" thickBot="1" x14ac:dyDescent="0.3">
      <c r="A320" s="38" t="s">
        <v>52</v>
      </c>
      <c r="B320" s="38" t="s">
        <v>53</v>
      </c>
      <c r="C320" s="33"/>
      <c r="D320" s="33"/>
      <c r="E320" s="16" t="s">
        <v>5</v>
      </c>
      <c r="F320" s="16" t="s">
        <v>5</v>
      </c>
      <c r="G320" s="16" t="s">
        <v>5</v>
      </c>
      <c r="H320" s="43" t="s">
        <v>568</v>
      </c>
      <c r="I320" s="16" t="s">
        <v>430</v>
      </c>
      <c r="J320" s="16" t="s">
        <v>430</v>
      </c>
      <c r="K320" s="61" t="s">
        <v>560</v>
      </c>
      <c r="L320" s="16" t="s">
        <v>431</v>
      </c>
      <c r="M320" s="86" t="s">
        <v>431</v>
      </c>
      <c r="N320" s="16" t="s">
        <v>431</v>
      </c>
      <c r="O320" s="16" t="s">
        <v>431</v>
      </c>
      <c r="P320" s="16" t="s">
        <v>431</v>
      </c>
    </row>
    <row r="321" spans="1:16" ht="15.75" thickBot="1" x14ac:dyDescent="0.3">
      <c r="A321" s="34" t="s">
        <v>492</v>
      </c>
      <c r="B321" s="34" t="s">
        <v>493</v>
      </c>
      <c r="C321" s="35"/>
      <c r="D321" s="35"/>
      <c r="E321" s="3"/>
      <c r="F321" s="3"/>
      <c r="G321" s="2"/>
      <c r="H321" s="2"/>
      <c r="I321" s="2">
        <f>SUM(E321:H321)</f>
        <v>0</v>
      </c>
      <c r="J321" s="2">
        <v>1330.98</v>
      </c>
      <c r="K321" s="59">
        <f t="shared" ref="K321:K322" si="154">SUM(I321/J321)-1</f>
        <v>-1</v>
      </c>
      <c r="L321" s="2">
        <v>2762.83</v>
      </c>
      <c r="M321" s="41">
        <v>7264.95</v>
      </c>
      <c r="N321" s="2">
        <v>0</v>
      </c>
      <c r="O321" s="2">
        <v>0</v>
      </c>
      <c r="P321" s="2">
        <v>0</v>
      </c>
    </row>
    <row r="322" spans="1:16" ht="15.75" thickBot="1" x14ac:dyDescent="0.3">
      <c r="A322" s="30" t="s">
        <v>494</v>
      </c>
      <c r="B322" s="46"/>
      <c r="C322" s="31"/>
      <c r="D322" s="31"/>
      <c r="E322" s="4">
        <f>SUM(E321)</f>
        <v>0</v>
      </c>
      <c r="F322" s="4">
        <f t="shared" ref="F322:G322" si="155">SUM(F321)</f>
        <v>0</v>
      </c>
      <c r="G322" s="4">
        <f t="shared" si="155"/>
        <v>0</v>
      </c>
      <c r="H322" s="4">
        <f>SUM(H321)</f>
        <v>0</v>
      </c>
      <c r="I322" s="4">
        <f t="shared" ref="I322" si="156">SUM(I321)</f>
        <v>0</v>
      </c>
      <c r="J322" s="4">
        <f>SUM(J321)</f>
        <v>1330.98</v>
      </c>
      <c r="K322" s="65">
        <f t="shared" si="154"/>
        <v>-1</v>
      </c>
      <c r="L322" s="4">
        <f>SUM(L321)</f>
        <v>2762.83</v>
      </c>
      <c r="M322" s="64">
        <f>SUM(M321)</f>
        <v>7264.95</v>
      </c>
      <c r="N322" s="4">
        <f>SUM(N321)</f>
        <v>0</v>
      </c>
      <c r="O322" s="4">
        <f>SUM(O321)</f>
        <v>0</v>
      </c>
      <c r="P322" s="4">
        <f>SUM(P321)</f>
        <v>0</v>
      </c>
    </row>
    <row r="323" spans="1:16" ht="15.75" thickBot="1" x14ac:dyDescent="0.3">
      <c r="A323" s="36" t="s">
        <v>495</v>
      </c>
      <c r="B323" s="10"/>
      <c r="C323" s="28"/>
      <c r="D323" s="28"/>
      <c r="E323" s="11"/>
      <c r="F323" s="11"/>
      <c r="G323" s="11"/>
      <c r="H323" s="11"/>
      <c r="I323" s="11"/>
      <c r="J323" s="11"/>
      <c r="K323" s="11"/>
      <c r="L323" s="11"/>
      <c r="M323" s="18"/>
      <c r="N323" s="11"/>
      <c r="O323" s="11"/>
    </row>
    <row r="324" spans="1:16" x14ac:dyDescent="0.25">
      <c r="A324" s="37"/>
      <c r="B324" s="45" t="s">
        <v>52</v>
      </c>
      <c r="C324" s="32"/>
      <c r="D324" s="32"/>
      <c r="E324" s="13" t="s">
        <v>2</v>
      </c>
      <c r="F324" s="14" t="s">
        <v>3</v>
      </c>
      <c r="G324" s="15" t="s">
        <v>4</v>
      </c>
      <c r="H324" s="42" t="s">
        <v>403</v>
      </c>
      <c r="I324" s="53" t="s">
        <v>559</v>
      </c>
      <c r="J324" s="13" t="s">
        <v>558</v>
      </c>
      <c r="K324" s="60" t="s">
        <v>435</v>
      </c>
      <c r="L324" s="13" t="s">
        <v>558</v>
      </c>
      <c r="M324" s="87" t="s">
        <v>506</v>
      </c>
      <c r="N324" s="13" t="s">
        <v>484</v>
      </c>
      <c r="O324" s="13" t="s">
        <v>450</v>
      </c>
      <c r="P324" s="13" t="s">
        <v>429</v>
      </c>
    </row>
    <row r="325" spans="1:16" ht="15.75" thickBot="1" x14ac:dyDescent="0.3">
      <c r="A325" s="38" t="s">
        <v>52</v>
      </c>
      <c r="B325" s="38" t="s">
        <v>53</v>
      </c>
      <c r="C325" s="33"/>
      <c r="D325" s="33"/>
      <c r="E325" s="16" t="s">
        <v>5</v>
      </c>
      <c r="F325" s="16" t="s">
        <v>5</v>
      </c>
      <c r="G325" s="16" t="s">
        <v>5</v>
      </c>
      <c r="H325" s="43" t="s">
        <v>568</v>
      </c>
      <c r="I325" s="16" t="s">
        <v>430</v>
      </c>
      <c r="J325" s="16" t="s">
        <v>430</v>
      </c>
      <c r="K325" s="61" t="s">
        <v>560</v>
      </c>
      <c r="L325" s="16" t="s">
        <v>431</v>
      </c>
      <c r="M325" s="86" t="s">
        <v>431</v>
      </c>
      <c r="N325" s="16" t="s">
        <v>431</v>
      </c>
      <c r="O325" s="16" t="s">
        <v>431</v>
      </c>
      <c r="P325" s="16" t="s">
        <v>431</v>
      </c>
    </row>
    <row r="326" spans="1:16" ht="15.75" thickBot="1" x14ac:dyDescent="0.3">
      <c r="A326" s="34" t="s">
        <v>496</v>
      </c>
      <c r="B326" s="95" t="s">
        <v>524</v>
      </c>
      <c r="C326" s="96"/>
      <c r="D326" s="97"/>
      <c r="E326" s="3">
        <v>0</v>
      </c>
      <c r="F326" s="3"/>
      <c r="G326" s="2"/>
      <c r="H326" s="2"/>
      <c r="I326" s="2">
        <f>SUM(E326:H326)</f>
        <v>0</v>
      </c>
      <c r="J326" s="2"/>
      <c r="K326" s="59"/>
      <c r="L326" s="2">
        <v>799.36</v>
      </c>
      <c r="M326" s="41">
        <v>6413.16</v>
      </c>
      <c r="N326" s="2">
        <v>0</v>
      </c>
      <c r="O326" s="2">
        <v>0</v>
      </c>
      <c r="P326" s="2">
        <v>0</v>
      </c>
    </row>
    <row r="327" spans="1:16" ht="15.75" thickBot="1" x14ac:dyDescent="0.3">
      <c r="A327" s="30" t="s">
        <v>497</v>
      </c>
      <c r="B327" s="46"/>
      <c r="C327" s="31"/>
      <c r="D327" s="31"/>
      <c r="E327" s="4">
        <f>SUM(E326)</f>
        <v>0</v>
      </c>
      <c r="F327" s="4">
        <f t="shared" ref="F327:G327" si="157">SUM(F326)</f>
        <v>0</v>
      </c>
      <c r="G327" s="4">
        <f t="shared" si="157"/>
        <v>0</v>
      </c>
      <c r="H327" s="4">
        <f>SUM(H326)</f>
        <v>0</v>
      </c>
      <c r="I327" s="4">
        <f t="shared" ref="I327" si="158">SUM(I326)</f>
        <v>0</v>
      </c>
      <c r="J327" s="4">
        <f>SUM(J326)</f>
        <v>0</v>
      </c>
      <c r="K327" s="65"/>
      <c r="L327" s="4">
        <f>SUM(L326)</f>
        <v>799.36</v>
      </c>
      <c r="M327" s="64">
        <f>SUM(M326)</f>
        <v>6413.16</v>
      </c>
      <c r="N327" s="4">
        <f>SUM(N326)</f>
        <v>0</v>
      </c>
      <c r="O327" s="4">
        <f>SUM(O326)</f>
        <v>0</v>
      </c>
      <c r="P327" s="4">
        <f>SUM(P326)</f>
        <v>0</v>
      </c>
    </row>
    <row r="328" spans="1:16" ht="15.75" thickBot="1" x14ac:dyDescent="0.3">
      <c r="A328" s="36" t="s">
        <v>342</v>
      </c>
      <c r="B328" s="10"/>
      <c r="C328" s="28"/>
      <c r="D328" s="28"/>
      <c r="E328" s="11"/>
      <c r="F328" s="11"/>
      <c r="G328" s="11"/>
      <c r="H328" s="11"/>
      <c r="I328" s="11"/>
      <c r="J328" s="11"/>
      <c r="K328" s="11"/>
      <c r="L328" s="11"/>
      <c r="M328" s="18"/>
      <c r="N328" s="11"/>
      <c r="O328" s="11"/>
    </row>
    <row r="329" spans="1:16" x14ac:dyDescent="0.25">
      <c r="A329" s="37"/>
      <c r="B329" s="45" t="s">
        <v>52</v>
      </c>
      <c r="C329" s="32"/>
      <c r="D329" s="32"/>
      <c r="E329" s="13" t="s">
        <v>2</v>
      </c>
      <c r="F329" s="14" t="s">
        <v>3</v>
      </c>
      <c r="G329" s="15" t="s">
        <v>4</v>
      </c>
      <c r="H329" s="42" t="s">
        <v>403</v>
      </c>
      <c r="I329" s="53" t="s">
        <v>559</v>
      </c>
      <c r="J329" s="13" t="s">
        <v>558</v>
      </c>
      <c r="K329" s="60" t="s">
        <v>435</v>
      </c>
      <c r="L329" s="13" t="s">
        <v>558</v>
      </c>
      <c r="M329" s="87" t="s">
        <v>506</v>
      </c>
      <c r="N329" s="13" t="s">
        <v>484</v>
      </c>
      <c r="O329" s="13" t="s">
        <v>450</v>
      </c>
      <c r="P329" s="13" t="s">
        <v>429</v>
      </c>
    </row>
    <row r="330" spans="1:16" ht="15.75" thickBot="1" x14ac:dyDescent="0.3">
      <c r="A330" s="38" t="s">
        <v>52</v>
      </c>
      <c r="B330" s="38" t="s">
        <v>53</v>
      </c>
      <c r="C330" s="33"/>
      <c r="D330" s="33"/>
      <c r="E330" s="16" t="s">
        <v>5</v>
      </c>
      <c r="F330" s="16" t="s">
        <v>5</v>
      </c>
      <c r="G330" s="16" t="s">
        <v>5</v>
      </c>
      <c r="H330" s="43" t="s">
        <v>568</v>
      </c>
      <c r="I330" s="16" t="s">
        <v>430</v>
      </c>
      <c r="J330" s="16" t="s">
        <v>430</v>
      </c>
      <c r="K330" s="61" t="s">
        <v>560</v>
      </c>
      <c r="L330" s="16" t="s">
        <v>431</v>
      </c>
      <c r="M330" s="86" t="s">
        <v>431</v>
      </c>
      <c r="N330" s="16" t="s">
        <v>431</v>
      </c>
      <c r="O330" s="16" t="s">
        <v>431</v>
      </c>
      <c r="P330" s="16" t="s">
        <v>431</v>
      </c>
    </row>
    <row r="331" spans="1:16" ht="15.75" thickBot="1" x14ac:dyDescent="0.3">
      <c r="A331" s="34" t="s">
        <v>297</v>
      </c>
      <c r="B331" s="95" t="s">
        <v>300</v>
      </c>
      <c r="C331" s="96"/>
      <c r="D331" s="97"/>
      <c r="E331" s="5"/>
      <c r="F331" s="3"/>
      <c r="G331" s="2"/>
      <c r="H331" s="2"/>
      <c r="I331" s="2">
        <f t="shared" ref="I331:I339" si="159">SUM(E331:H331)</f>
        <v>0</v>
      </c>
      <c r="J331" s="2"/>
      <c r="K331" s="59"/>
      <c r="L331" s="2">
        <v>1807.57</v>
      </c>
      <c r="M331" s="41">
        <v>3237.15</v>
      </c>
      <c r="N331" s="2">
        <v>4713.7700000000004</v>
      </c>
      <c r="O331" s="2">
        <v>18928.48</v>
      </c>
      <c r="P331" s="2">
        <v>16218.38</v>
      </c>
    </row>
    <row r="332" spans="1:16" ht="15.75" thickBot="1" x14ac:dyDescent="0.3">
      <c r="A332" s="34" t="s">
        <v>298</v>
      </c>
      <c r="B332" s="101" t="s">
        <v>301</v>
      </c>
      <c r="C332" s="102"/>
      <c r="D332" s="103"/>
      <c r="E332" s="3"/>
      <c r="F332" s="3"/>
      <c r="G332" s="2"/>
      <c r="H332" s="2"/>
      <c r="I332" s="2">
        <f t="shared" si="159"/>
        <v>0</v>
      </c>
      <c r="J332" s="2">
        <v>1917.97</v>
      </c>
      <c r="K332" s="59">
        <f t="shared" ref="K332:K340" si="160">SUM(I332/J332)-1</f>
        <v>-1</v>
      </c>
      <c r="L332" s="2">
        <v>1917.97</v>
      </c>
      <c r="M332" s="41">
        <v>5287.95</v>
      </c>
      <c r="N332" s="2">
        <v>4733.8999999999996</v>
      </c>
      <c r="O332" s="2">
        <v>2776.89</v>
      </c>
      <c r="P332" s="2">
        <v>4036.17</v>
      </c>
    </row>
    <row r="333" spans="1:16" ht="15.75" thickBot="1" x14ac:dyDescent="0.3">
      <c r="A333" s="34" t="s">
        <v>299</v>
      </c>
      <c r="B333" s="101" t="s">
        <v>302</v>
      </c>
      <c r="C333" s="102"/>
      <c r="D333" s="103"/>
      <c r="E333" s="3"/>
      <c r="F333" s="3"/>
      <c r="G333" s="2"/>
      <c r="H333" s="2"/>
      <c r="I333" s="2">
        <f t="shared" si="159"/>
        <v>0</v>
      </c>
      <c r="J333" s="2">
        <v>1493.06</v>
      </c>
      <c r="K333" s="59">
        <f t="shared" si="160"/>
        <v>-1</v>
      </c>
      <c r="L333" s="2">
        <v>1792.02</v>
      </c>
      <c r="M333" s="41">
        <v>11672.72</v>
      </c>
      <c r="N333" s="2">
        <v>7000.82</v>
      </c>
      <c r="O333" s="2">
        <v>10904.25</v>
      </c>
      <c r="P333" s="2">
        <v>8093.24</v>
      </c>
    </row>
    <row r="334" spans="1:16" ht="15.75" thickBot="1" x14ac:dyDescent="0.3">
      <c r="A334" s="34" t="s">
        <v>529</v>
      </c>
      <c r="B334" s="101" t="s">
        <v>223</v>
      </c>
      <c r="C334" s="102"/>
      <c r="D334" s="103"/>
      <c r="E334" s="3"/>
      <c r="F334" s="3"/>
      <c r="G334" s="2"/>
      <c r="H334" s="2"/>
      <c r="I334" s="2">
        <f t="shared" ref="I334" si="161">SUM(E334:H334)</f>
        <v>0</v>
      </c>
      <c r="J334" s="2">
        <v>8354</v>
      </c>
      <c r="K334" s="59"/>
      <c r="L334" s="2">
        <v>17004.87</v>
      </c>
      <c r="M334" s="41"/>
      <c r="N334" s="2"/>
      <c r="O334" s="2"/>
      <c r="P334" s="2"/>
    </row>
    <row r="335" spans="1:16" ht="15.75" thickBot="1" x14ac:dyDescent="0.3">
      <c r="A335" s="34" t="s">
        <v>224</v>
      </c>
      <c r="B335" s="101" t="s">
        <v>225</v>
      </c>
      <c r="C335" s="102"/>
      <c r="D335" s="103"/>
      <c r="E335" s="3"/>
      <c r="F335" s="3"/>
      <c r="G335" s="2"/>
      <c r="H335" s="2"/>
      <c r="I335" s="2">
        <f t="shared" si="159"/>
        <v>0</v>
      </c>
      <c r="J335" s="2"/>
      <c r="K335" s="59"/>
      <c r="L335" s="2">
        <v>752.28</v>
      </c>
      <c r="M335" s="41">
        <v>6778.73</v>
      </c>
      <c r="N335" s="2">
        <v>2995.26</v>
      </c>
      <c r="O335" s="2">
        <v>10674.54</v>
      </c>
      <c r="P335" s="2">
        <v>9474.61</v>
      </c>
    </row>
    <row r="336" spans="1:16" ht="15.75" thickBot="1" x14ac:dyDescent="0.3">
      <c r="A336" s="34" t="s">
        <v>226</v>
      </c>
      <c r="B336" s="101" t="s">
        <v>227</v>
      </c>
      <c r="C336" s="102"/>
      <c r="D336" s="103"/>
      <c r="E336" s="3"/>
      <c r="F336" s="3"/>
      <c r="G336" s="2"/>
      <c r="H336" s="2"/>
      <c r="I336" s="2">
        <f t="shared" si="159"/>
        <v>0</v>
      </c>
      <c r="J336" s="2">
        <v>8691.57</v>
      </c>
      <c r="K336" s="59">
        <f t="shared" si="160"/>
        <v>-1</v>
      </c>
      <c r="L336" s="2">
        <v>10677.53</v>
      </c>
      <c r="M336" s="41">
        <v>8021.31</v>
      </c>
      <c r="N336" s="2">
        <v>8833.91</v>
      </c>
      <c r="O336" s="2">
        <v>6996.08</v>
      </c>
      <c r="P336" s="2">
        <v>19245.79</v>
      </c>
    </row>
    <row r="337" spans="1:20" ht="15.75" thickBot="1" x14ac:dyDescent="0.3">
      <c r="A337" s="34" t="s">
        <v>309</v>
      </c>
      <c r="B337" s="101" t="s">
        <v>310</v>
      </c>
      <c r="C337" s="102"/>
      <c r="D337" s="103"/>
      <c r="E337" s="3"/>
      <c r="F337" s="5"/>
      <c r="G337" s="2"/>
      <c r="H337" s="2"/>
      <c r="I337" s="2">
        <f t="shared" si="159"/>
        <v>0</v>
      </c>
      <c r="J337" s="2">
        <v>952.31</v>
      </c>
      <c r="K337" s="59">
        <f t="shared" si="160"/>
        <v>-1</v>
      </c>
      <c r="L337" s="2">
        <v>1236.77</v>
      </c>
      <c r="M337" s="41">
        <v>2675.68</v>
      </c>
      <c r="N337" s="2">
        <v>994.65</v>
      </c>
      <c r="O337" s="2">
        <v>1168.28</v>
      </c>
      <c r="P337" s="2">
        <v>3180.23</v>
      </c>
    </row>
    <row r="338" spans="1:20" ht="15.75" thickBot="1" x14ac:dyDescent="0.3">
      <c r="A338" s="34" t="s">
        <v>354</v>
      </c>
      <c r="B338" s="101" t="s">
        <v>355</v>
      </c>
      <c r="C338" s="102"/>
      <c r="D338" s="103"/>
      <c r="E338" s="3"/>
      <c r="F338" s="5"/>
      <c r="G338" s="2"/>
      <c r="H338" s="2"/>
      <c r="I338" s="2">
        <f t="shared" si="159"/>
        <v>0</v>
      </c>
      <c r="J338" s="2">
        <v>2602.6</v>
      </c>
      <c r="K338" s="59">
        <f t="shared" si="160"/>
        <v>-1</v>
      </c>
      <c r="L338" s="2">
        <v>2271.59</v>
      </c>
      <c r="M338" s="41">
        <v>18540.810000000001</v>
      </c>
      <c r="N338" s="2">
        <v>10235.85</v>
      </c>
      <c r="O338" s="2">
        <v>6740.28</v>
      </c>
      <c r="P338" s="2">
        <v>9519.7199999999993</v>
      </c>
    </row>
    <row r="339" spans="1:20" ht="15.75" thickBot="1" x14ac:dyDescent="0.3">
      <c r="A339" s="34" t="s">
        <v>228</v>
      </c>
      <c r="B339" s="101" t="s">
        <v>229</v>
      </c>
      <c r="C339" s="102"/>
      <c r="D339" s="103"/>
      <c r="E339" s="5"/>
      <c r="F339" s="3"/>
      <c r="G339" s="2"/>
      <c r="H339" s="2"/>
      <c r="I339" s="2">
        <f t="shared" si="159"/>
        <v>0</v>
      </c>
      <c r="J339" s="2">
        <v>4737.29</v>
      </c>
      <c r="K339" s="59">
        <f t="shared" si="160"/>
        <v>-1</v>
      </c>
      <c r="L339" s="2">
        <v>7590.65</v>
      </c>
      <c r="M339" s="41">
        <v>15810.96</v>
      </c>
      <c r="N339" s="2">
        <v>17682.060000000001</v>
      </c>
      <c r="O339" s="2">
        <v>8904.9699999999993</v>
      </c>
      <c r="P339" s="2">
        <v>9762.75</v>
      </c>
    </row>
    <row r="340" spans="1:20" ht="15.75" thickBot="1" x14ac:dyDescent="0.3">
      <c r="A340" s="30" t="s">
        <v>343</v>
      </c>
      <c r="B340" s="46"/>
      <c r="C340" s="31"/>
      <c r="D340" s="31"/>
      <c r="E340" s="4">
        <f t="shared" ref="E340:J340" si="162">SUM(E331:E339)</f>
        <v>0</v>
      </c>
      <c r="F340" s="4">
        <f t="shared" si="162"/>
        <v>0</v>
      </c>
      <c r="G340" s="4">
        <f t="shared" si="162"/>
        <v>0</v>
      </c>
      <c r="H340" s="4">
        <f t="shared" si="162"/>
        <v>0</v>
      </c>
      <c r="I340" s="4">
        <f t="shared" si="162"/>
        <v>0</v>
      </c>
      <c r="J340" s="64">
        <f t="shared" si="162"/>
        <v>28748.799999999999</v>
      </c>
      <c r="K340" s="65">
        <f t="shared" si="160"/>
        <v>-1</v>
      </c>
      <c r="L340" s="4">
        <f t="shared" ref="L340" si="163">SUM(L331:L339)</f>
        <v>45051.249999999993</v>
      </c>
      <c r="M340" s="64">
        <f t="shared" ref="M340" si="164">SUM(M331:M339)</f>
        <v>72025.31</v>
      </c>
      <c r="N340" s="4">
        <f t="shared" ref="N340" si="165">SUM(N331:N339)</f>
        <v>57190.22</v>
      </c>
      <c r="O340" s="4">
        <f t="shared" ref="O340" si="166">SUM(O331:O339)</f>
        <v>67093.77</v>
      </c>
      <c r="P340" s="4">
        <f t="shared" ref="P340" si="167">SUM(P331:P339)</f>
        <v>79530.89</v>
      </c>
    </row>
    <row r="341" spans="1:20" ht="15.75" thickBot="1" x14ac:dyDescent="0.3">
      <c r="A341" s="36" t="s">
        <v>536</v>
      </c>
      <c r="B341" s="10"/>
      <c r="C341" s="28"/>
      <c r="D341" s="28"/>
      <c r="E341" s="11"/>
      <c r="F341" s="11"/>
      <c r="G341" s="11"/>
      <c r="H341" s="11"/>
      <c r="I341" s="11"/>
      <c r="J341" s="11"/>
      <c r="K341" s="11"/>
      <c r="L341" s="11"/>
      <c r="M341" s="18"/>
      <c r="N341" s="11"/>
      <c r="O341" s="11"/>
    </row>
    <row r="342" spans="1:20" x14ac:dyDescent="0.25">
      <c r="A342" s="37"/>
      <c r="B342" s="45" t="s">
        <v>52</v>
      </c>
      <c r="C342" s="32"/>
      <c r="D342" s="32"/>
      <c r="E342" s="13" t="s">
        <v>2</v>
      </c>
      <c r="F342" s="14" t="s">
        <v>3</v>
      </c>
      <c r="G342" s="15" t="s">
        <v>4</v>
      </c>
      <c r="H342" s="42" t="s">
        <v>403</v>
      </c>
      <c r="I342" s="53" t="s">
        <v>559</v>
      </c>
      <c r="J342" s="13" t="s">
        <v>558</v>
      </c>
      <c r="K342" s="60" t="s">
        <v>435</v>
      </c>
      <c r="L342" s="13" t="s">
        <v>558</v>
      </c>
      <c r="M342" s="87" t="s">
        <v>506</v>
      </c>
      <c r="N342" s="13" t="s">
        <v>484</v>
      </c>
      <c r="O342" s="13" t="s">
        <v>450</v>
      </c>
      <c r="P342" s="13" t="s">
        <v>429</v>
      </c>
    </row>
    <row r="343" spans="1:20" ht="15.75" thickBot="1" x14ac:dyDescent="0.3">
      <c r="A343" s="38" t="s">
        <v>52</v>
      </c>
      <c r="B343" s="38" t="s">
        <v>53</v>
      </c>
      <c r="C343" s="33"/>
      <c r="D343" s="33"/>
      <c r="E343" s="16" t="s">
        <v>5</v>
      </c>
      <c r="F343" s="16" t="s">
        <v>5</v>
      </c>
      <c r="G343" s="16" t="s">
        <v>5</v>
      </c>
      <c r="H343" s="43" t="s">
        <v>568</v>
      </c>
      <c r="I343" s="16" t="s">
        <v>430</v>
      </c>
      <c r="J343" s="16" t="s">
        <v>430</v>
      </c>
      <c r="K343" s="61" t="s">
        <v>560</v>
      </c>
      <c r="L343" s="16" t="s">
        <v>431</v>
      </c>
      <c r="M343" s="86" t="s">
        <v>431</v>
      </c>
      <c r="N343" s="16" t="s">
        <v>431</v>
      </c>
      <c r="O343" s="16" t="s">
        <v>431</v>
      </c>
      <c r="P343" s="16" t="s">
        <v>431</v>
      </c>
    </row>
    <row r="344" spans="1:20" ht="15.75" thickBot="1" x14ac:dyDescent="0.3">
      <c r="A344" s="34" t="s">
        <v>534</v>
      </c>
      <c r="B344" s="120" t="s">
        <v>535</v>
      </c>
      <c r="C344" s="121"/>
      <c r="D344" s="122"/>
      <c r="E344" s="3"/>
      <c r="F344" s="3"/>
      <c r="G344" s="2"/>
      <c r="H344" s="2"/>
      <c r="I344" s="2">
        <f>SUM(E344:H344)</f>
        <v>0</v>
      </c>
      <c r="J344" s="2"/>
      <c r="K344" s="59"/>
      <c r="L344" s="2">
        <v>4002</v>
      </c>
      <c r="M344" s="41"/>
      <c r="N344" s="2">
        <v>0</v>
      </c>
      <c r="O344" s="2">
        <v>0</v>
      </c>
      <c r="P344" s="2">
        <v>0</v>
      </c>
    </row>
    <row r="345" spans="1:20" ht="15.75" thickBot="1" x14ac:dyDescent="0.3">
      <c r="A345" s="34" t="s">
        <v>557</v>
      </c>
      <c r="B345" s="114" t="s">
        <v>254</v>
      </c>
      <c r="C345" s="115"/>
      <c r="D345" s="116"/>
      <c r="E345" s="3">
        <v>1075.75</v>
      </c>
      <c r="F345" s="3"/>
      <c r="G345" s="2"/>
      <c r="H345" s="2"/>
      <c r="I345" s="2">
        <f>SUM(E345:H345)</f>
        <v>1075.75</v>
      </c>
      <c r="J345" s="2">
        <v>159.81</v>
      </c>
      <c r="K345" s="59"/>
      <c r="L345" s="2">
        <v>8922.6200000000008</v>
      </c>
      <c r="M345" s="41"/>
      <c r="N345" s="2">
        <v>0</v>
      </c>
      <c r="O345" s="2">
        <v>0</v>
      </c>
      <c r="P345" s="2">
        <v>0</v>
      </c>
    </row>
    <row r="346" spans="1:20" ht="15.75" thickBot="1" x14ac:dyDescent="0.3">
      <c r="A346" s="30" t="s">
        <v>537</v>
      </c>
      <c r="B346" s="46"/>
      <c r="C346" s="31"/>
      <c r="D346" s="31"/>
      <c r="E346" s="4">
        <f>SUM(E344:E345)</f>
        <v>1075.75</v>
      </c>
      <c r="F346" s="4">
        <f>SUM(F344:F345)</f>
        <v>0</v>
      </c>
      <c r="G346" s="4">
        <f>SUM(G344:G345)</f>
        <v>0</v>
      </c>
      <c r="H346" s="4">
        <f>SUM(H344:H345)</f>
        <v>0</v>
      </c>
      <c r="I346" s="4">
        <f>SUM(I344:I345)</f>
        <v>1075.75</v>
      </c>
      <c r="J346" s="4">
        <f>SUM(J345)</f>
        <v>159.81</v>
      </c>
      <c r="K346" s="65"/>
      <c r="L346" s="4">
        <f>SUM(L344:L345)</f>
        <v>12924.62</v>
      </c>
      <c r="M346" s="64">
        <f>SUM(M345)</f>
        <v>0</v>
      </c>
      <c r="N346" s="4">
        <f>SUM(N345)</f>
        <v>0</v>
      </c>
      <c r="O346" s="4">
        <f>SUM(O345)</f>
        <v>0</v>
      </c>
      <c r="P346" s="4">
        <f>SUM(P345)</f>
        <v>0</v>
      </c>
    </row>
    <row r="347" spans="1:20" ht="15.75" thickBot="1" x14ac:dyDescent="0.3">
      <c r="A347" s="106" t="s">
        <v>546</v>
      </c>
      <c r="B347" s="106"/>
      <c r="C347" s="106"/>
      <c r="D347" s="106"/>
      <c r="E347" s="18"/>
      <c r="F347" s="18"/>
      <c r="G347" s="19"/>
      <c r="H347" s="19"/>
      <c r="I347" s="18"/>
      <c r="J347" s="18"/>
      <c r="K347" s="18"/>
      <c r="L347" s="19"/>
      <c r="M347" s="19"/>
      <c r="N347" s="19"/>
      <c r="O347" s="19"/>
    </row>
    <row r="348" spans="1:20" x14ac:dyDescent="0.25">
      <c r="A348" s="37"/>
      <c r="B348" s="45" t="s">
        <v>52</v>
      </c>
      <c r="C348" s="32"/>
      <c r="D348" s="32"/>
      <c r="E348" s="13" t="s">
        <v>2</v>
      </c>
      <c r="F348" s="14" t="s">
        <v>3</v>
      </c>
      <c r="G348" s="15" t="s">
        <v>4</v>
      </c>
      <c r="H348" s="42" t="s">
        <v>403</v>
      </c>
      <c r="I348" s="53" t="s">
        <v>559</v>
      </c>
      <c r="J348" s="13" t="s">
        <v>558</v>
      </c>
      <c r="K348" s="60" t="s">
        <v>435</v>
      </c>
      <c r="L348" s="13" t="s">
        <v>558</v>
      </c>
      <c r="M348" s="87" t="s">
        <v>506</v>
      </c>
      <c r="N348" s="13" t="s">
        <v>484</v>
      </c>
      <c r="O348" s="13" t="s">
        <v>450</v>
      </c>
      <c r="P348" s="13" t="s">
        <v>429</v>
      </c>
    </row>
    <row r="349" spans="1:20" ht="15.75" thickBot="1" x14ac:dyDescent="0.3">
      <c r="A349" s="38" t="s">
        <v>52</v>
      </c>
      <c r="B349" s="38" t="s">
        <v>53</v>
      </c>
      <c r="C349" s="33"/>
      <c r="D349" s="33"/>
      <c r="E349" s="16" t="s">
        <v>5</v>
      </c>
      <c r="F349" s="16" t="s">
        <v>5</v>
      </c>
      <c r="G349" s="16" t="s">
        <v>5</v>
      </c>
      <c r="H349" s="43" t="s">
        <v>568</v>
      </c>
      <c r="I349" s="16" t="s">
        <v>430</v>
      </c>
      <c r="J349" s="16" t="s">
        <v>430</v>
      </c>
      <c r="K349" s="61" t="s">
        <v>560</v>
      </c>
      <c r="L349" s="16" t="s">
        <v>431</v>
      </c>
      <c r="M349" s="86" t="s">
        <v>431</v>
      </c>
      <c r="N349" s="16" t="s">
        <v>431</v>
      </c>
      <c r="O349" s="16" t="s">
        <v>431</v>
      </c>
      <c r="P349" s="16" t="s">
        <v>431</v>
      </c>
    </row>
    <row r="350" spans="1:20" ht="15.75" thickBot="1" x14ac:dyDescent="0.3">
      <c r="A350" s="34" t="s">
        <v>230</v>
      </c>
      <c r="B350" s="95" t="s">
        <v>530</v>
      </c>
      <c r="C350" s="96"/>
      <c r="D350" s="97"/>
      <c r="E350" s="5"/>
      <c r="F350" s="3"/>
      <c r="G350" s="2"/>
      <c r="H350" s="2"/>
      <c r="I350" s="2">
        <f>SUM(E350:H350)</f>
        <v>0</v>
      </c>
      <c r="J350" s="2">
        <v>63945</v>
      </c>
      <c r="K350" s="59">
        <f>SUM(I350/J350)-1</f>
        <v>-1</v>
      </c>
      <c r="L350" s="2">
        <v>98044.59</v>
      </c>
      <c r="M350" s="41">
        <v>219402.53</v>
      </c>
      <c r="N350" s="2">
        <v>136048.99</v>
      </c>
      <c r="O350" s="2">
        <v>88556.88</v>
      </c>
      <c r="P350" s="2">
        <v>148896.25</v>
      </c>
    </row>
    <row r="351" spans="1:20" ht="15.75" thickBot="1" x14ac:dyDescent="0.3">
      <c r="A351" s="66" t="s">
        <v>442</v>
      </c>
      <c r="B351" s="111" t="s">
        <v>532</v>
      </c>
      <c r="C351" s="112"/>
      <c r="D351" s="113"/>
      <c r="E351" s="57">
        <v>86.8</v>
      </c>
      <c r="F351" s="57"/>
      <c r="G351" s="67"/>
      <c r="H351" s="67"/>
      <c r="I351" s="67">
        <f>SUM(E351:H351)</f>
        <v>86.8</v>
      </c>
      <c r="J351" s="67">
        <v>38152.49</v>
      </c>
      <c r="K351" s="59">
        <f>SUM(I351/J351)-1</f>
        <v>-0.99772491913371841</v>
      </c>
      <c r="L351" s="67">
        <v>45851.77</v>
      </c>
      <c r="M351" s="41">
        <v>52588.37</v>
      </c>
      <c r="N351" s="67">
        <v>25579.72</v>
      </c>
      <c r="O351" s="67">
        <v>22969.03</v>
      </c>
      <c r="P351" s="67">
        <v>5436.04</v>
      </c>
    </row>
    <row r="352" spans="1:20" s="68" customFormat="1" ht="15.75" thickBot="1" x14ac:dyDescent="0.3">
      <c r="A352" s="66" t="s">
        <v>521</v>
      </c>
      <c r="B352" s="111" t="s">
        <v>269</v>
      </c>
      <c r="C352" s="112"/>
      <c r="D352" s="113"/>
      <c r="E352" s="57">
        <v>87.4</v>
      </c>
      <c r="F352" s="57"/>
      <c r="G352" s="67"/>
      <c r="H352" s="67"/>
      <c r="I352" s="67">
        <f>SUM(E352:H352)</f>
        <v>87.4</v>
      </c>
      <c r="J352" s="67">
        <v>312.01</v>
      </c>
      <c r="K352" s="59">
        <f>SUM(I352/J352)-1</f>
        <v>-0.71988077305214571</v>
      </c>
      <c r="L352" s="67">
        <v>596.42999999999995</v>
      </c>
      <c r="M352" s="41">
        <v>1918.73</v>
      </c>
      <c r="N352" s="67">
        <v>6379.93</v>
      </c>
      <c r="O352" s="67">
        <v>11051.09</v>
      </c>
      <c r="P352" s="67">
        <v>10187.99</v>
      </c>
      <c r="T352" s="69"/>
    </row>
    <row r="353" spans="1:16" ht="15.75" thickBot="1" x14ac:dyDescent="0.3">
      <c r="A353" s="30" t="s">
        <v>547</v>
      </c>
      <c r="B353" s="46"/>
      <c r="C353" s="31"/>
      <c r="D353" s="31"/>
      <c r="E353" s="4">
        <f>SUM(E350:E352)</f>
        <v>174.2</v>
      </c>
      <c r="F353" s="4">
        <f t="shared" ref="F353:I353" si="168">SUM(F350:F352)</f>
        <v>0</v>
      </c>
      <c r="G353" s="4">
        <f t="shared" si="168"/>
        <v>0</v>
      </c>
      <c r="H353" s="4">
        <f t="shared" si="168"/>
        <v>0</v>
      </c>
      <c r="I353" s="4">
        <f t="shared" si="168"/>
        <v>174.2</v>
      </c>
      <c r="J353" s="4">
        <f>SUM(J350:J352)</f>
        <v>102409.49999999999</v>
      </c>
      <c r="K353" s="65">
        <f t="shared" ref="K353" si="169">SUM(I353/J353)-1</f>
        <v>-0.99829898593392219</v>
      </c>
      <c r="L353" s="4">
        <f>SUM(L350:L352)</f>
        <v>144492.78999999998</v>
      </c>
      <c r="M353" s="64">
        <f>SUM(M350:M352)</f>
        <v>273909.63</v>
      </c>
      <c r="N353" s="4">
        <f>SUM(N350:N352)</f>
        <v>168008.63999999998</v>
      </c>
      <c r="O353" s="4">
        <f>SUM(O350:O352)</f>
        <v>122577</v>
      </c>
      <c r="P353" s="4">
        <f>SUM(P350:P352)</f>
        <v>164520.28</v>
      </c>
    </row>
    <row r="354" spans="1:16" ht="15.75" thickBot="1" x14ac:dyDescent="0.3">
      <c r="A354" s="107" t="s">
        <v>42</v>
      </c>
      <c r="B354" s="107"/>
      <c r="C354" s="107"/>
      <c r="D354" s="107"/>
      <c r="E354" s="11"/>
      <c r="F354" s="11"/>
      <c r="G354" s="11"/>
      <c r="H354" s="11"/>
      <c r="I354" s="11"/>
      <c r="J354" s="11"/>
      <c r="K354" s="11"/>
      <c r="L354" s="11"/>
      <c r="M354" s="18"/>
      <c r="N354" s="11"/>
      <c r="O354" s="11"/>
    </row>
    <row r="355" spans="1:16" x14ac:dyDescent="0.25">
      <c r="A355" s="37"/>
      <c r="B355" s="45" t="s">
        <v>52</v>
      </c>
      <c r="C355" s="32"/>
      <c r="D355" s="32"/>
      <c r="E355" s="13" t="s">
        <v>2</v>
      </c>
      <c r="F355" s="14" t="s">
        <v>3</v>
      </c>
      <c r="G355" s="15" t="s">
        <v>4</v>
      </c>
      <c r="H355" s="42" t="s">
        <v>403</v>
      </c>
      <c r="I355" s="53" t="s">
        <v>559</v>
      </c>
      <c r="J355" s="13" t="s">
        <v>558</v>
      </c>
      <c r="K355" s="60" t="s">
        <v>435</v>
      </c>
      <c r="L355" s="13" t="s">
        <v>558</v>
      </c>
      <c r="M355" s="87" t="s">
        <v>506</v>
      </c>
      <c r="N355" s="13" t="s">
        <v>484</v>
      </c>
      <c r="O355" s="13" t="s">
        <v>450</v>
      </c>
      <c r="P355" s="13" t="s">
        <v>429</v>
      </c>
    </row>
    <row r="356" spans="1:16" ht="15.75" thickBot="1" x14ac:dyDescent="0.3">
      <c r="A356" s="38" t="s">
        <v>52</v>
      </c>
      <c r="B356" s="38" t="s">
        <v>53</v>
      </c>
      <c r="C356" s="33"/>
      <c r="D356" s="33"/>
      <c r="E356" s="16" t="s">
        <v>5</v>
      </c>
      <c r="F356" s="16" t="s">
        <v>5</v>
      </c>
      <c r="G356" s="16" t="s">
        <v>5</v>
      </c>
      <c r="H356" s="43" t="s">
        <v>568</v>
      </c>
      <c r="I356" s="16" t="s">
        <v>430</v>
      </c>
      <c r="J356" s="16" t="s">
        <v>430</v>
      </c>
      <c r="K356" s="61" t="s">
        <v>560</v>
      </c>
      <c r="L356" s="16" t="s">
        <v>431</v>
      </c>
      <c r="M356" s="86" t="s">
        <v>431</v>
      </c>
      <c r="N356" s="16" t="s">
        <v>431</v>
      </c>
      <c r="O356" s="16" t="s">
        <v>431</v>
      </c>
      <c r="P356" s="16" t="s">
        <v>431</v>
      </c>
    </row>
    <row r="357" spans="1:16" ht="15.75" thickBot="1" x14ac:dyDescent="0.3">
      <c r="A357" s="34" t="s">
        <v>231</v>
      </c>
      <c r="B357" s="34" t="s">
        <v>232</v>
      </c>
      <c r="C357" s="35"/>
      <c r="D357" s="35"/>
      <c r="E357" s="3"/>
      <c r="F357" s="3"/>
      <c r="G357" s="2"/>
      <c r="H357" s="2"/>
      <c r="I357" s="2">
        <f>SUM(E357:H357)</f>
        <v>0</v>
      </c>
      <c r="J357" s="2">
        <v>19265.34</v>
      </c>
      <c r="K357" s="59">
        <f>SUM(I357/J357)-1</f>
        <v>-1</v>
      </c>
      <c r="L357" s="2">
        <v>22433.52</v>
      </c>
      <c r="M357" s="41">
        <v>35646.019999999997</v>
      </c>
      <c r="N357" s="2">
        <v>29994.7</v>
      </c>
      <c r="O357" s="2">
        <v>30146.35</v>
      </c>
      <c r="P357" s="2">
        <v>32194.37</v>
      </c>
    </row>
    <row r="358" spans="1:16" ht="15.75" thickBot="1" x14ac:dyDescent="0.3">
      <c r="A358" s="30" t="s">
        <v>43</v>
      </c>
      <c r="B358" s="46"/>
      <c r="C358" s="31"/>
      <c r="D358" s="31"/>
      <c r="E358" s="4">
        <f>SUM(E357)</f>
        <v>0</v>
      </c>
      <c r="F358" s="4">
        <f t="shared" ref="F358:I358" si="170">SUM(F357)</f>
        <v>0</v>
      </c>
      <c r="G358" s="4">
        <f t="shared" si="170"/>
        <v>0</v>
      </c>
      <c r="H358" s="4">
        <f>SUM(H357)</f>
        <v>0</v>
      </c>
      <c r="I358" s="4">
        <f t="shared" si="170"/>
        <v>0</v>
      </c>
      <c r="J358" s="4">
        <f>SUM(J357)</f>
        <v>19265.34</v>
      </c>
      <c r="K358" s="65">
        <f>SUM(I358/J358)-1</f>
        <v>-1</v>
      </c>
      <c r="L358" s="4">
        <f>SUM(L357)</f>
        <v>22433.52</v>
      </c>
      <c r="M358" s="64">
        <f>SUM(M357)</f>
        <v>35646.019999999997</v>
      </c>
      <c r="N358" s="4">
        <f>SUM(N357)</f>
        <v>29994.7</v>
      </c>
      <c r="O358" s="4">
        <f>SUM(O357)</f>
        <v>30146.35</v>
      </c>
      <c r="P358" s="4">
        <f>SUM(P357)</f>
        <v>32194.37</v>
      </c>
    </row>
    <row r="359" spans="1:16" ht="15.75" thickBot="1" x14ac:dyDescent="0.3">
      <c r="A359" s="107" t="s">
        <v>548</v>
      </c>
      <c r="B359" s="107"/>
      <c r="C359" s="107"/>
      <c r="D359" s="107"/>
      <c r="E359" s="11"/>
      <c r="F359" s="11"/>
      <c r="G359" s="11"/>
      <c r="H359" s="11"/>
      <c r="I359" s="11"/>
      <c r="J359" s="11"/>
      <c r="K359" s="11"/>
      <c r="L359" s="11"/>
      <c r="M359" s="18"/>
      <c r="N359" s="11"/>
      <c r="O359" s="11"/>
    </row>
    <row r="360" spans="1:16" x14ac:dyDescent="0.25">
      <c r="A360" s="37"/>
      <c r="B360" s="45" t="s">
        <v>52</v>
      </c>
      <c r="C360" s="32"/>
      <c r="D360" s="32"/>
      <c r="E360" s="13" t="s">
        <v>2</v>
      </c>
      <c r="F360" s="14" t="s">
        <v>3</v>
      </c>
      <c r="G360" s="15" t="s">
        <v>4</v>
      </c>
      <c r="H360" s="42" t="s">
        <v>403</v>
      </c>
      <c r="I360" s="53" t="s">
        <v>559</v>
      </c>
      <c r="J360" s="13" t="s">
        <v>558</v>
      </c>
      <c r="K360" s="60" t="s">
        <v>435</v>
      </c>
      <c r="L360" s="13" t="s">
        <v>558</v>
      </c>
      <c r="M360" s="87" t="s">
        <v>506</v>
      </c>
      <c r="N360" s="13" t="s">
        <v>484</v>
      </c>
      <c r="O360" s="13" t="s">
        <v>450</v>
      </c>
      <c r="P360" s="13" t="s">
        <v>429</v>
      </c>
    </row>
    <row r="361" spans="1:16" ht="15.75" thickBot="1" x14ac:dyDescent="0.3">
      <c r="A361" s="38" t="s">
        <v>52</v>
      </c>
      <c r="B361" s="38" t="s">
        <v>53</v>
      </c>
      <c r="C361" s="33"/>
      <c r="D361" s="33"/>
      <c r="E361" s="16" t="s">
        <v>5</v>
      </c>
      <c r="F361" s="16" t="s">
        <v>5</v>
      </c>
      <c r="G361" s="16" t="s">
        <v>5</v>
      </c>
      <c r="H361" s="43" t="s">
        <v>568</v>
      </c>
      <c r="I361" s="16" t="s">
        <v>430</v>
      </c>
      <c r="J361" s="16" t="s">
        <v>430</v>
      </c>
      <c r="K361" s="61" t="s">
        <v>560</v>
      </c>
      <c r="L361" s="16" t="s">
        <v>431</v>
      </c>
      <c r="M361" s="86" t="s">
        <v>431</v>
      </c>
      <c r="N361" s="16" t="s">
        <v>431</v>
      </c>
      <c r="O361" s="16" t="s">
        <v>431</v>
      </c>
      <c r="P361" s="16" t="s">
        <v>431</v>
      </c>
    </row>
    <row r="362" spans="1:16" ht="15.75" thickBot="1" x14ac:dyDescent="0.3">
      <c r="A362" s="34" t="s">
        <v>233</v>
      </c>
      <c r="B362" s="95" t="s">
        <v>234</v>
      </c>
      <c r="C362" s="96"/>
      <c r="D362" s="97"/>
      <c r="E362" s="3">
        <v>3831.47</v>
      </c>
      <c r="F362" s="3"/>
      <c r="G362" s="2"/>
      <c r="H362" s="2">
        <v>951.61</v>
      </c>
      <c r="I362" s="2">
        <f t="shared" ref="I362:I363" si="171">SUM(E362:H362)</f>
        <v>4783.08</v>
      </c>
      <c r="J362" s="2">
        <v>52780.44</v>
      </c>
      <c r="K362" s="59">
        <f t="shared" ref="K362:K364" si="172">SUM(I362/J362)-1</f>
        <v>-0.9093777922275752</v>
      </c>
      <c r="L362" s="2">
        <v>69524.53</v>
      </c>
      <c r="M362" s="41">
        <v>80071.509999999995</v>
      </c>
      <c r="N362" s="2">
        <v>97516.14</v>
      </c>
      <c r="O362" s="2">
        <v>155727.97</v>
      </c>
      <c r="P362" s="2">
        <v>145567.85999999999</v>
      </c>
    </row>
    <row r="363" spans="1:16" ht="15.75" thickBot="1" x14ac:dyDescent="0.3">
      <c r="A363" s="34" t="s">
        <v>268</v>
      </c>
      <c r="B363" s="101" t="s">
        <v>269</v>
      </c>
      <c r="C363" s="102"/>
      <c r="D363" s="103"/>
      <c r="E363" s="3"/>
      <c r="F363" s="3"/>
      <c r="G363" s="2"/>
      <c r="H363" s="2"/>
      <c r="I363" s="2">
        <f t="shared" si="171"/>
        <v>0</v>
      </c>
      <c r="J363" s="2"/>
      <c r="K363" s="59"/>
      <c r="L363" s="2"/>
      <c r="M363" s="41"/>
      <c r="N363" s="2"/>
      <c r="O363" s="2"/>
      <c r="P363" s="2"/>
    </row>
    <row r="364" spans="1:16" ht="15.75" thickBot="1" x14ac:dyDescent="0.3">
      <c r="A364" s="30" t="s">
        <v>549</v>
      </c>
      <c r="B364" s="46"/>
      <c r="C364" s="31"/>
      <c r="D364" s="31"/>
      <c r="E364" s="4">
        <f>SUM(E362:E363)</f>
        <v>3831.47</v>
      </c>
      <c r="F364" s="4">
        <f t="shared" ref="F364:I364" si="173">SUM(F362:F363)</f>
        <v>0</v>
      </c>
      <c r="G364" s="4">
        <f t="shared" si="173"/>
        <v>0</v>
      </c>
      <c r="H364" s="4">
        <f>SUM(H362:H363)</f>
        <v>951.61</v>
      </c>
      <c r="I364" s="4">
        <f t="shared" si="173"/>
        <v>4783.08</v>
      </c>
      <c r="J364" s="4">
        <f>SUM(J362:J363)</f>
        <v>52780.44</v>
      </c>
      <c r="K364" s="65">
        <f t="shared" si="172"/>
        <v>-0.9093777922275752</v>
      </c>
      <c r="L364" s="4">
        <f>SUM(L362:L363)</f>
        <v>69524.53</v>
      </c>
      <c r="M364" s="64">
        <f>SUM(M362:M363)</f>
        <v>80071.509999999995</v>
      </c>
      <c r="N364" s="4">
        <f>SUM(N362:N363)</f>
        <v>97516.14</v>
      </c>
      <c r="O364" s="4">
        <f>SUM(O362:O363)</f>
        <v>155727.97</v>
      </c>
      <c r="P364" s="4">
        <f>SUM(P362:P363)</f>
        <v>145567.85999999999</v>
      </c>
    </row>
    <row r="365" spans="1:16" ht="15.75" thickBot="1" x14ac:dyDescent="0.3">
      <c r="A365" s="36" t="s">
        <v>44</v>
      </c>
      <c r="B365" s="10"/>
      <c r="C365" s="28"/>
      <c r="D365" s="28"/>
      <c r="E365" s="11"/>
      <c r="F365" s="11"/>
      <c r="G365" s="11"/>
      <c r="H365" s="11"/>
      <c r="I365" s="11"/>
      <c r="J365" s="11"/>
      <c r="K365" s="11"/>
      <c r="L365" s="11"/>
      <c r="M365" s="18"/>
      <c r="N365" s="11"/>
      <c r="O365" s="11"/>
    </row>
    <row r="366" spans="1:16" x14ac:dyDescent="0.25">
      <c r="A366" s="37"/>
      <c r="B366" s="45" t="s">
        <v>52</v>
      </c>
      <c r="C366" s="32"/>
      <c r="D366" s="32"/>
      <c r="E366" s="13" t="s">
        <v>2</v>
      </c>
      <c r="F366" s="14" t="s">
        <v>3</v>
      </c>
      <c r="G366" s="15" t="s">
        <v>4</v>
      </c>
      <c r="H366" s="42" t="s">
        <v>403</v>
      </c>
      <c r="I366" s="53" t="s">
        <v>559</v>
      </c>
      <c r="J366" s="13" t="s">
        <v>558</v>
      </c>
      <c r="K366" s="60" t="s">
        <v>435</v>
      </c>
      <c r="L366" s="13" t="s">
        <v>558</v>
      </c>
      <c r="M366" s="87" t="s">
        <v>506</v>
      </c>
      <c r="N366" s="13" t="s">
        <v>484</v>
      </c>
      <c r="O366" s="13" t="s">
        <v>450</v>
      </c>
      <c r="P366" s="13" t="s">
        <v>429</v>
      </c>
    </row>
    <row r="367" spans="1:16" ht="15.75" thickBot="1" x14ac:dyDescent="0.3">
      <c r="A367" s="38" t="s">
        <v>52</v>
      </c>
      <c r="B367" s="38" t="s">
        <v>53</v>
      </c>
      <c r="C367" s="33"/>
      <c r="D367" s="33"/>
      <c r="E367" s="16" t="s">
        <v>5</v>
      </c>
      <c r="F367" s="16" t="s">
        <v>5</v>
      </c>
      <c r="G367" s="16" t="s">
        <v>5</v>
      </c>
      <c r="H367" s="43" t="s">
        <v>568</v>
      </c>
      <c r="I367" s="16" t="s">
        <v>430</v>
      </c>
      <c r="J367" s="16" t="s">
        <v>430</v>
      </c>
      <c r="K367" s="61" t="s">
        <v>560</v>
      </c>
      <c r="L367" s="16" t="s">
        <v>431</v>
      </c>
      <c r="M367" s="86" t="s">
        <v>431</v>
      </c>
      <c r="N367" s="16" t="s">
        <v>431</v>
      </c>
      <c r="O367" s="16" t="s">
        <v>431</v>
      </c>
      <c r="P367" s="16" t="s">
        <v>431</v>
      </c>
    </row>
    <row r="368" spans="1:16" ht="15.75" thickBot="1" x14ac:dyDescent="0.3">
      <c r="A368" s="34" t="s">
        <v>235</v>
      </c>
      <c r="B368" s="95" t="s">
        <v>236</v>
      </c>
      <c r="C368" s="96"/>
      <c r="D368" s="97"/>
      <c r="E368" s="3">
        <v>90.06</v>
      </c>
      <c r="F368" s="3"/>
      <c r="G368" s="2"/>
      <c r="H368" s="2"/>
      <c r="I368" s="2">
        <f t="shared" ref="I368:I370" si="174">SUM(E368:H368)</f>
        <v>90.06</v>
      </c>
      <c r="J368" s="2">
        <v>869.37</v>
      </c>
      <c r="K368" s="59"/>
      <c r="L368" s="2">
        <v>7137.33</v>
      </c>
      <c r="M368" s="41">
        <v>17852.189999999999</v>
      </c>
      <c r="N368" s="2">
        <v>12874.36</v>
      </c>
      <c r="O368" s="2">
        <v>16305.5</v>
      </c>
      <c r="P368" s="2">
        <v>22812.17</v>
      </c>
    </row>
    <row r="369" spans="1:16" ht="15.75" thickBot="1" x14ac:dyDescent="0.3">
      <c r="A369" s="34" t="s">
        <v>373</v>
      </c>
      <c r="B369" s="34" t="s">
        <v>374</v>
      </c>
      <c r="C369" s="35"/>
      <c r="D369" s="35"/>
      <c r="E369" s="3"/>
      <c r="F369" s="3"/>
      <c r="G369" s="2"/>
      <c r="H369" s="2"/>
      <c r="I369" s="2">
        <f t="shared" si="174"/>
        <v>0</v>
      </c>
      <c r="J369" s="2">
        <v>5286.81</v>
      </c>
      <c r="K369" s="59">
        <f t="shared" ref="K369:K371" si="175">SUM(I369/J369)-1</f>
        <v>-1</v>
      </c>
      <c r="L369" s="2">
        <v>5286.81</v>
      </c>
      <c r="M369" s="41">
        <v>2588.12</v>
      </c>
      <c r="N369" s="2">
        <v>4789.7700000000004</v>
      </c>
      <c r="O369" s="2">
        <v>5714.51</v>
      </c>
      <c r="P369" s="2">
        <v>8997.31</v>
      </c>
    </row>
    <row r="370" spans="1:16" ht="15.75" thickBot="1" x14ac:dyDescent="0.3">
      <c r="A370" s="34" t="s">
        <v>237</v>
      </c>
      <c r="B370" s="34" t="s">
        <v>238</v>
      </c>
      <c r="C370" s="35"/>
      <c r="D370" s="35"/>
      <c r="E370" s="3"/>
      <c r="F370" s="3"/>
      <c r="G370" s="2"/>
      <c r="H370" s="2"/>
      <c r="I370" s="2">
        <f t="shared" si="174"/>
        <v>0</v>
      </c>
      <c r="J370" s="2">
        <v>4024.18</v>
      </c>
      <c r="K370" s="59">
        <f t="shared" si="175"/>
        <v>-1</v>
      </c>
      <c r="L370" s="2">
        <v>4659.82</v>
      </c>
      <c r="M370" s="41">
        <v>26517.86</v>
      </c>
      <c r="N370" s="2">
        <v>18492.939999999999</v>
      </c>
      <c r="O370" s="2">
        <v>20669.310000000001</v>
      </c>
      <c r="P370" s="2">
        <v>23493.47</v>
      </c>
    </row>
    <row r="371" spans="1:16" ht="15.75" thickBot="1" x14ac:dyDescent="0.3">
      <c r="A371" s="30" t="s">
        <v>45</v>
      </c>
      <c r="B371" s="46"/>
      <c r="C371" s="31"/>
      <c r="D371" s="31"/>
      <c r="E371" s="4">
        <f>SUM(E368:E370)</f>
        <v>90.06</v>
      </c>
      <c r="F371" s="4">
        <f t="shared" ref="F371:I371" si="176">SUM(F368:F370)</f>
        <v>0</v>
      </c>
      <c r="G371" s="4">
        <f t="shared" si="176"/>
        <v>0</v>
      </c>
      <c r="H371" s="4">
        <f>SUM(H368:H370)</f>
        <v>0</v>
      </c>
      <c r="I371" s="4">
        <f t="shared" si="176"/>
        <v>90.06</v>
      </c>
      <c r="J371" s="4">
        <f>SUM(J368:J370)</f>
        <v>10180.36</v>
      </c>
      <c r="K371" s="65">
        <f t="shared" si="175"/>
        <v>-0.9911535544911968</v>
      </c>
      <c r="L371" s="4">
        <f>SUM(L368:L370)</f>
        <v>17083.96</v>
      </c>
      <c r="M371" s="64">
        <f>SUM(M368:M370)</f>
        <v>46958.17</v>
      </c>
      <c r="N371" s="4">
        <f>SUM(N368:N370)</f>
        <v>36157.07</v>
      </c>
      <c r="O371" s="4">
        <f>SUM(O368:O370)</f>
        <v>42689.320000000007</v>
      </c>
      <c r="P371" s="4">
        <f>SUM(P368:P370)</f>
        <v>55302.95</v>
      </c>
    </row>
    <row r="372" spans="1:16" ht="15.75" thickBot="1" x14ac:dyDescent="0.3">
      <c r="A372" s="36" t="s">
        <v>344</v>
      </c>
      <c r="B372" s="10"/>
      <c r="C372" s="28"/>
      <c r="D372" s="28"/>
      <c r="E372" s="11"/>
      <c r="F372" s="11"/>
      <c r="G372" s="11"/>
      <c r="H372" s="11"/>
      <c r="I372" s="11"/>
      <c r="J372" s="11"/>
      <c r="K372" s="11"/>
      <c r="L372" s="11"/>
      <c r="M372" s="18"/>
      <c r="N372" s="11"/>
      <c r="O372" s="11"/>
    </row>
    <row r="373" spans="1:16" x14ac:dyDescent="0.25">
      <c r="A373" s="37"/>
      <c r="B373" s="45" t="s">
        <v>52</v>
      </c>
      <c r="C373" s="32"/>
      <c r="D373" s="32"/>
      <c r="E373" s="13" t="s">
        <v>2</v>
      </c>
      <c r="F373" s="14" t="s">
        <v>3</v>
      </c>
      <c r="G373" s="15" t="s">
        <v>4</v>
      </c>
      <c r="H373" s="42" t="s">
        <v>403</v>
      </c>
      <c r="I373" s="53" t="s">
        <v>559</v>
      </c>
      <c r="J373" s="13" t="s">
        <v>558</v>
      </c>
      <c r="K373" s="60" t="s">
        <v>435</v>
      </c>
      <c r="L373" s="13" t="s">
        <v>558</v>
      </c>
      <c r="M373" s="87" t="s">
        <v>506</v>
      </c>
      <c r="N373" s="13" t="s">
        <v>484</v>
      </c>
      <c r="O373" s="13" t="s">
        <v>450</v>
      </c>
      <c r="P373" s="13" t="s">
        <v>429</v>
      </c>
    </row>
    <row r="374" spans="1:16" ht="15.75" thickBot="1" x14ac:dyDescent="0.3">
      <c r="A374" s="38" t="s">
        <v>52</v>
      </c>
      <c r="B374" s="38" t="s">
        <v>53</v>
      </c>
      <c r="C374" s="33"/>
      <c r="D374" s="33"/>
      <c r="E374" s="16" t="s">
        <v>5</v>
      </c>
      <c r="F374" s="16" t="s">
        <v>5</v>
      </c>
      <c r="G374" s="16" t="s">
        <v>5</v>
      </c>
      <c r="H374" s="43" t="s">
        <v>568</v>
      </c>
      <c r="I374" s="16" t="s">
        <v>430</v>
      </c>
      <c r="J374" s="16" t="s">
        <v>430</v>
      </c>
      <c r="K374" s="61" t="s">
        <v>560</v>
      </c>
      <c r="L374" s="16" t="s">
        <v>431</v>
      </c>
      <c r="M374" s="86" t="s">
        <v>431</v>
      </c>
      <c r="N374" s="16" t="s">
        <v>431</v>
      </c>
      <c r="O374" s="16" t="s">
        <v>431</v>
      </c>
      <c r="P374" s="16" t="s">
        <v>431</v>
      </c>
    </row>
    <row r="375" spans="1:16" ht="15.75" thickBot="1" x14ac:dyDescent="0.3">
      <c r="A375" s="34" t="s">
        <v>325</v>
      </c>
      <c r="B375" s="34" t="s">
        <v>326</v>
      </c>
      <c r="C375" s="35"/>
      <c r="D375" s="35"/>
      <c r="E375" s="3"/>
      <c r="F375" s="3"/>
      <c r="G375" s="2"/>
      <c r="H375" s="2"/>
      <c r="I375" s="2">
        <f t="shared" ref="I375:I381" si="177">SUM(E375:H375)</f>
        <v>0</v>
      </c>
      <c r="J375" s="2"/>
      <c r="K375" s="59"/>
      <c r="L375" s="2">
        <v>1264.9100000000001</v>
      </c>
      <c r="M375" s="41">
        <v>16060.42</v>
      </c>
      <c r="N375" s="2">
        <v>3108.18</v>
      </c>
      <c r="O375" s="2">
        <v>7194.09</v>
      </c>
      <c r="P375" s="2">
        <v>32725</v>
      </c>
    </row>
    <row r="376" spans="1:16" ht="15.75" thickBot="1" x14ac:dyDescent="0.3">
      <c r="A376" s="34" t="s">
        <v>239</v>
      </c>
      <c r="B376" s="101" t="s">
        <v>240</v>
      </c>
      <c r="C376" s="102"/>
      <c r="D376" s="103"/>
      <c r="E376" s="3">
        <v>240</v>
      </c>
      <c r="F376" s="3">
        <v>1854.2</v>
      </c>
      <c r="G376" s="2"/>
      <c r="H376" s="2">
        <v>12783.72</v>
      </c>
      <c r="I376" s="2">
        <f t="shared" si="177"/>
        <v>14877.919999999998</v>
      </c>
      <c r="J376" s="2">
        <v>47191.7</v>
      </c>
      <c r="K376" s="59">
        <f t="shared" ref="K376:K382" si="178">SUM(I376/J376)-1</f>
        <v>-0.6847343918528046</v>
      </c>
      <c r="L376" s="2">
        <v>58270.49</v>
      </c>
      <c r="M376" s="41">
        <v>102127.4</v>
      </c>
      <c r="N376" s="2">
        <v>97959.6</v>
      </c>
      <c r="O376" s="2">
        <v>131385.5</v>
      </c>
      <c r="P376" s="2">
        <v>78060.899999999994</v>
      </c>
    </row>
    <row r="377" spans="1:16" ht="15.75" thickBot="1" x14ac:dyDescent="0.3">
      <c r="A377" s="34" t="s">
        <v>416</v>
      </c>
      <c r="B377" s="101" t="s">
        <v>417</v>
      </c>
      <c r="C377" s="102"/>
      <c r="D377" s="103"/>
      <c r="E377" s="3"/>
      <c r="F377" s="3"/>
      <c r="G377" s="2"/>
      <c r="H377" s="2"/>
      <c r="I377" s="2"/>
      <c r="J377" s="2">
        <v>0</v>
      </c>
      <c r="K377" s="59"/>
      <c r="L377" s="2">
        <v>0</v>
      </c>
      <c r="M377" s="41">
        <v>0</v>
      </c>
      <c r="N377" s="2">
        <v>0</v>
      </c>
      <c r="O377" s="2">
        <v>50</v>
      </c>
      <c r="P377" s="2">
        <v>1741.01</v>
      </c>
    </row>
    <row r="378" spans="1:16" ht="15.75" thickBot="1" x14ac:dyDescent="0.3">
      <c r="A378" s="34" t="s">
        <v>365</v>
      </c>
      <c r="B378" s="101" t="s">
        <v>366</v>
      </c>
      <c r="C378" s="102"/>
      <c r="D378" s="103"/>
      <c r="E378" s="3"/>
      <c r="F378" s="3"/>
      <c r="G378" s="2"/>
      <c r="H378" s="2"/>
      <c r="I378" s="2">
        <f t="shared" si="177"/>
        <v>0</v>
      </c>
      <c r="J378" s="2"/>
      <c r="K378" s="59"/>
      <c r="L378" s="2"/>
      <c r="M378" s="41">
        <v>3458.96</v>
      </c>
      <c r="N378" s="2">
        <v>3122.04</v>
      </c>
      <c r="O378" s="2">
        <v>3211.69</v>
      </c>
      <c r="P378" s="2">
        <v>4839.43</v>
      </c>
    </row>
    <row r="379" spans="1:16" ht="15.75" thickBot="1" x14ac:dyDescent="0.3">
      <c r="A379" s="34" t="s">
        <v>379</v>
      </c>
      <c r="B379" s="101" t="s">
        <v>380</v>
      </c>
      <c r="C379" s="102"/>
      <c r="D379" s="103"/>
      <c r="E379" s="3">
        <v>2575.35</v>
      </c>
      <c r="F379" s="3">
        <v>6463.6</v>
      </c>
      <c r="G379" s="2"/>
      <c r="H379" s="2">
        <v>13834.44</v>
      </c>
      <c r="I379" s="2">
        <f t="shared" ref="I379:I380" si="179">SUM(E379:H379)</f>
        <v>22873.39</v>
      </c>
      <c r="J379" s="2">
        <v>48488.83</v>
      </c>
      <c r="K379" s="59">
        <f t="shared" si="178"/>
        <v>-0.52827506871170127</v>
      </c>
      <c r="L379" s="2">
        <v>87907.53</v>
      </c>
      <c r="M379" s="41">
        <v>110048.11</v>
      </c>
      <c r="N379" s="2">
        <v>20695.23</v>
      </c>
      <c r="O379" s="2">
        <v>56997.8</v>
      </c>
      <c r="P379" s="2">
        <v>37225.24</v>
      </c>
    </row>
    <row r="380" spans="1:16" ht="15.75" thickBot="1" x14ac:dyDescent="0.3">
      <c r="A380" s="34" t="s">
        <v>427</v>
      </c>
      <c r="B380" s="34" t="s">
        <v>428</v>
      </c>
      <c r="C380" s="35"/>
      <c r="D380" s="35"/>
      <c r="E380" s="3"/>
      <c r="F380" s="3"/>
      <c r="G380" s="2"/>
      <c r="H380" s="2"/>
      <c r="I380" s="2">
        <f t="shared" si="179"/>
        <v>0</v>
      </c>
      <c r="J380" s="2">
        <v>8943.9</v>
      </c>
      <c r="K380" s="59">
        <f t="shared" ref="K380:K381" si="180">SUM(I380/J380)-1</f>
        <v>-1</v>
      </c>
      <c r="L380" s="2">
        <v>13159.98</v>
      </c>
      <c r="M380" s="41">
        <v>19883.86</v>
      </c>
      <c r="N380" s="2">
        <v>18760.349999999999</v>
      </c>
      <c r="O380" s="2">
        <v>10882.61</v>
      </c>
      <c r="P380" s="2">
        <v>0</v>
      </c>
    </row>
    <row r="381" spans="1:16" ht="15.75" thickBot="1" x14ac:dyDescent="0.3">
      <c r="A381" s="34" t="s">
        <v>505</v>
      </c>
      <c r="B381" s="34" t="s">
        <v>531</v>
      </c>
      <c r="C381" s="35"/>
      <c r="D381" s="35"/>
      <c r="E381" s="3"/>
      <c r="F381" s="3"/>
      <c r="G381" s="2"/>
      <c r="H381" s="2"/>
      <c r="I381" s="2">
        <f t="shared" si="177"/>
        <v>0</v>
      </c>
      <c r="J381" s="2">
        <v>175.25</v>
      </c>
      <c r="K381" s="59">
        <f t="shared" si="180"/>
        <v>-1</v>
      </c>
      <c r="L381" s="2">
        <v>3929.3</v>
      </c>
      <c r="M381" s="41">
        <v>2870.54</v>
      </c>
      <c r="N381" s="2"/>
      <c r="O381" s="2"/>
      <c r="P381" s="2">
        <v>0</v>
      </c>
    </row>
    <row r="382" spans="1:16" ht="15.75" thickBot="1" x14ac:dyDescent="0.3">
      <c r="A382" s="30" t="s">
        <v>345</v>
      </c>
      <c r="B382" s="46"/>
      <c r="C382" s="31"/>
      <c r="D382" s="31"/>
      <c r="E382" s="4">
        <f>SUM(E375:E381)</f>
        <v>2815.35</v>
      </c>
      <c r="F382" s="4">
        <f t="shared" ref="F382:I382" si="181">SUM(F375:F381)</f>
        <v>8317.8000000000011</v>
      </c>
      <c r="G382" s="4">
        <f t="shared" si="181"/>
        <v>0</v>
      </c>
      <c r="H382" s="4">
        <f>SUM(H375:H381)</f>
        <v>26618.16</v>
      </c>
      <c r="I382" s="4">
        <f t="shared" si="181"/>
        <v>37751.31</v>
      </c>
      <c r="J382" s="4">
        <f>SUM(J375:J381)</f>
        <v>104799.67999999999</v>
      </c>
      <c r="K382" s="65">
        <f t="shared" si="178"/>
        <v>-0.63977647641672186</v>
      </c>
      <c r="L382" s="4">
        <f>SUM(L375:L381)</f>
        <v>164532.21</v>
      </c>
      <c r="M382" s="64">
        <f>SUM(M375:M381)</f>
        <v>254449.29</v>
      </c>
      <c r="N382" s="4">
        <f>SUM(N375:N381)</f>
        <v>143645.4</v>
      </c>
      <c r="O382" s="4">
        <f>SUM(O375:O381)</f>
        <v>209721.69</v>
      </c>
      <c r="P382" s="4">
        <f>SUM(P375:P381)</f>
        <v>154591.57999999999</v>
      </c>
    </row>
    <row r="383" spans="1:16" ht="15.75" thickBot="1" x14ac:dyDescent="0.3">
      <c r="A383" s="36" t="s">
        <v>46</v>
      </c>
      <c r="B383" s="10"/>
      <c r="C383" s="28"/>
      <c r="D383" s="28"/>
      <c r="E383" s="11"/>
      <c r="F383" s="11"/>
      <c r="G383" s="11"/>
      <c r="H383" s="11"/>
      <c r="I383" s="11"/>
      <c r="J383" s="11"/>
      <c r="K383" s="11"/>
      <c r="L383" s="11"/>
      <c r="M383" s="18"/>
      <c r="N383" s="11"/>
      <c r="O383" s="11"/>
    </row>
    <row r="384" spans="1:16" x14ac:dyDescent="0.25">
      <c r="A384" s="37"/>
      <c r="B384" s="45" t="s">
        <v>52</v>
      </c>
      <c r="C384" s="32"/>
      <c r="D384" s="32"/>
      <c r="E384" s="13" t="s">
        <v>2</v>
      </c>
      <c r="F384" s="14" t="s">
        <v>3</v>
      </c>
      <c r="G384" s="15" t="s">
        <v>4</v>
      </c>
      <c r="H384" s="42" t="s">
        <v>403</v>
      </c>
      <c r="I384" s="53" t="s">
        <v>559</v>
      </c>
      <c r="J384" s="13" t="s">
        <v>558</v>
      </c>
      <c r="K384" s="60" t="s">
        <v>435</v>
      </c>
      <c r="L384" s="13" t="s">
        <v>558</v>
      </c>
      <c r="M384" s="87" t="s">
        <v>506</v>
      </c>
      <c r="N384" s="13" t="s">
        <v>484</v>
      </c>
      <c r="O384" s="13" t="s">
        <v>450</v>
      </c>
      <c r="P384" s="13" t="s">
        <v>429</v>
      </c>
    </row>
    <row r="385" spans="1:16" ht="15.75" thickBot="1" x14ac:dyDescent="0.3">
      <c r="A385" s="38" t="s">
        <v>52</v>
      </c>
      <c r="B385" s="38" t="s">
        <v>53</v>
      </c>
      <c r="C385" s="33"/>
      <c r="D385" s="33"/>
      <c r="E385" s="16" t="s">
        <v>5</v>
      </c>
      <c r="F385" s="16" t="s">
        <v>5</v>
      </c>
      <c r="G385" s="16" t="s">
        <v>5</v>
      </c>
      <c r="H385" s="43" t="s">
        <v>568</v>
      </c>
      <c r="I385" s="16" t="s">
        <v>430</v>
      </c>
      <c r="J385" s="16" t="s">
        <v>430</v>
      </c>
      <c r="K385" s="61" t="s">
        <v>560</v>
      </c>
      <c r="L385" s="16" t="s">
        <v>431</v>
      </c>
      <c r="M385" s="86" t="s">
        <v>431</v>
      </c>
      <c r="N385" s="16" t="s">
        <v>431</v>
      </c>
      <c r="O385" s="16" t="s">
        <v>431</v>
      </c>
      <c r="P385" s="16" t="s">
        <v>431</v>
      </c>
    </row>
    <row r="386" spans="1:16" ht="15.75" thickBot="1" x14ac:dyDescent="0.3">
      <c r="A386" s="34" t="s">
        <v>241</v>
      </c>
      <c r="B386" s="95" t="s">
        <v>242</v>
      </c>
      <c r="C386" s="96"/>
      <c r="D386" s="97"/>
      <c r="E386" s="3"/>
      <c r="F386" s="3"/>
      <c r="G386" s="2"/>
      <c r="H386" s="2"/>
      <c r="I386" s="2">
        <f>SUM(E386:H386)</f>
        <v>0</v>
      </c>
      <c r="J386" s="2">
        <v>27800.61</v>
      </c>
      <c r="K386" s="59">
        <f>SUM(I386/J386)-1</f>
        <v>-1</v>
      </c>
      <c r="L386" s="2">
        <v>31955.21</v>
      </c>
      <c r="M386" s="41">
        <v>117736.05</v>
      </c>
      <c r="N386" s="2">
        <v>61506.080000000002</v>
      </c>
      <c r="O386" s="2">
        <v>59554.53</v>
      </c>
      <c r="P386" s="2">
        <v>67548.78</v>
      </c>
    </row>
    <row r="387" spans="1:16" ht="15.75" thickBot="1" x14ac:dyDescent="0.3">
      <c r="A387" s="30" t="s">
        <v>47</v>
      </c>
      <c r="B387" s="46"/>
      <c r="C387" s="31"/>
      <c r="D387" s="31"/>
      <c r="E387" s="4">
        <f>SUM(E386:E386)</f>
        <v>0</v>
      </c>
      <c r="F387" s="4">
        <f>SUM(F386:F386)</f>
        <v>0</v>
      </c>
      <c r="G387" s="4">
        <f>SUM(G386:G386)</f>
        <v>0</v>
      </c>
      <c r="H387" s="4">
        <f>SUM(H386)</f>
        <v>0</v>
      </c>
      <c r="I387" s="4">
        <f>SUM(I386:I386)</f>
        <v>0</v>
      </c>
      <c r="J387" s="4">
        <f>SUM(J386)</f>
        <v>27800.61</v>
      </c>
      <c r="K387" s="65">
        <f>SUM(I387/J387)-1</f>
        <v>-1</v>
      </c>
      <c r="L387" s="4">
        <f>SUM(L386)</f>
        <v>31955.21</v>
      </c>
      <c r="M387" s="64">
        <f>SUM(M386)</f>
        <v>117736.05</v>
      </c>
      <c r="N387" s="4">
        <f>SUM(N386)</f>
        <v>61506.080000000002</v>
      </c>
      <c r="O387" s="4">
        <f>SUM(O386)</f>
        <v>59554.53</v>
      </c>
      <c r="P387" s="4">
        <f>SUM(P386)</f>
        <v>67548.78</v>
      </c>
    </row>
    <row r="388" spans="1:16" ht="15.75" thickBot="1" x14ac:dyDescent="0.3">
      <c r="A388" s="36" t="s">
        <v>48</v>
      </c>
      <c r="B388" s="10"/>
      <c r="C388" s="28"/>
      <c r="D388" s="28"/>
      <c r="E388" s="11"/>
      <c r="F388" s="11"/>
      <c r="G388" s="11"/>
      <c r="H388" s="11"/>
      <c r="I388" s="11"/>
      <c r="J388" s="11"/>
      <c r="K388" s="11"/>
      <c r="L388" s="11"/>
      <c r="M388" s="18"/>
      <c r="N388" s="11"/>
      <c r="O388" s="11"/>
    </row>
    <row r="389" spans="1:16" x14ac:dyDescent="0.25">
      <c r="A389" s="37"/>
      <c r="B389" s="45" t="s">
        <v>52</v>
      </c>
      <c r="C389" s="32"/>
      <c r="D389" s="32"/>
      <c r="E389" s="13" t="s">
        <v>2</v>
      </c>
      <c r="F389" s="14" t="s">
        <v>3</v>
      </c>
      <c r="G389" s="15" t="s">
        <v>4</v>
      </c>
      <c r="H389" s="42" t="s">
        <v>403</v>
      </c>
      <c r="I389" s="53" t="s">
        <v>559</v>
      </c>
      <c r="J389" s="13" t="s">
        <v>558</v>
      </c>
      <c r="K389" s="60" t="s">
        <v>435</v>
      </c>
      <c r="L389" s="13" t="s">
        <v>558</v>
      </c>
      <c r="M389" s="87" t="s">
        <v>506</v>
      </c>
      <c r="N389" s="13" t="s">
        <v>484</v>
      </c>
      <c r="O389" s="13" t="s">
        <v>450</v>
      </c>
      <c r="P389" s="13" t="s">
        <v>429</v>
      </c>
    </row>
    <row r="390" spans="1:16" ht="15.75" thickBot="1" x14ac:dyDescent="0.3">
      <c r="A390" s="38" t="s">
        <v>52</v>
      </c>
      <c r="B390" s="38" t="s">
        <v>53</v>
      </c>
      <c r="C390" s="33"/>
      <c r="D390" s="33"/>
      <c r="E390" s="16" t="s">
        <v>5</v>
      </c>
      <c r="F390" s="16" t="s">
        <v>5</v>
      </c>
      <c r="G390" s="16" t="s">
        <v>5</v>
      </c>
      <c r="H390" s="43" t="s">
        <v>568</v>
      </c>
      <c r="I390" s="16" t="s">
        <v>430</v>
      </c>
      <c r="J390" s="16" t="s">
        <v>430</v>
      </c>
      <c r="K390" s="61" t="s">
        <v>560</v>
      </c>
      <c r="L390" s="16" t="s">
        <v>431</v>
      </c>
      <c r="M390" s="86" t="s">
        <v>431</v>
      </c>
      <c r="N390" s="16" t="s">
        <v>431</v>
      </c>
      <c r="O390" s="16" t="s">
        <v>431</v>
      </c>
      <c r="P390" s="16" t="s">
        <v>431</v>
      </c>
    </row>
    <row r="391" spans="1:16" ht="15.75" thickBot="1" x14ac:dyDescent="0.3">
      <c r="A391" s="34" t="s">
        <v>368</v>
      </c>
      <c r="B391" s="95" t="s">
        <v>367</v>
      </c>
      <c r="C391" s="96"/>
      <c r="D391" s="97"/>
      <c r="E391" s="3">
        <v>737.17</v>
      </c>
      <c r="F391" s="3">
        <v>731.8</v>
      </c>
      <c r="G391" s="2"/>
      <c r="H391" s="2">
        <v>108097.66</v>
      </c>
      <c r="I391" s="2">
        <f t="shared" ref="I391:I394" si="182">SUM(E391:H391)</f>
        <v>109566.63</v>
      </c>
      <c r="J391" s="2">
        <v>389381.35</v>
      </c>
      <c r="K391" s="59">
        <f t="shared" ref="K391:K395" si="183">SUM(I391/J391)-1</f>
        <v>-0.71861356482533123</v>
      </c>
      <c r="L391" s="2">
        <v>419205.6</v>
      </c>
      <c r="M391" s="41">
        <v>188706.36</v>
      </c>
      <c r="N391" s="2">
        <v>115875.16</v>
      </c>
      <c r="O391" s="2">
        <v>37100.050000000003</v>
      </c>
      <c r="P391" s="2">
        <v>6501.99</v>
      </c>
    </row>
    <row r="392" spans="1:16" ht="15.75" thickBot="1" x14ac:dyDescent="0.3">
      <c r="A392" s="34" t="s">
        <v>243</v>
      </c>
      <c r="B392" s="101" t="s">
        <v>244</v>
      </c>
      <c r="C392" s="102"/>
      <c r="D392" s="103"/>
      <c r="E392" s="3">
        <v>7996.9</v>
      </c>
      <c r="F392" s="3">
        <v>2935.96</v>
      </c>
      <c r="G392" s="2"/>
      <c r="H392" s="2">
        <v>5418.37</v>
      </c>
      <c r="I392" s="2">
        <f t="shared" si="182"/>
        <v>16351.23</v>
      </c>
      <c r="J392" s="2">
        <v>117366.7</v>
      </c>
      <c r="K392" s="59">
        <f t="shared" si="183"/>
        <v>-0.86068254453776072</v>
      </c>
      <c r="L392" s="2">
        <v>230415.43</v>
      </c>
      <c r="M392" s="41">
        <v>1753453.1</v>
      </c>
      <c r="N392" s="2">
        <v>1203252.6100000001</v>
      </c>
      <c r="O392" s="2">
        <v>599295.80000000005</v>
      </c>
      <c r="P392" s="2">
        <v>806061.02</v>
      </c>
    </row>
    <row r="393" spans="1:16" ht="15.75" thickBot="1" x14ac:dyDescent="0.3">
      <c r="A393" s="34" t="s">
        <v>245</v>
      </c>
      <c r="B393" s="101" t="s">
        <v>246</v>
      </c>
      <c r="C393" s="102"/>
      <c r="D393" s="103"/>
      <c r="E393" s="3">
        <v>71935.62</v>
      </c>
      <c r="F393" s="3">
        <v>34120.76</v>
      </c>
      <c r="G393" s="2"/>
      <c r="H393" s="2">
        <v>1903015.59</v>
      </c>
      <c r="I393" s="2">
        <f t="shared" si="182"/>
        <v>2009071.9700000002</v>
      </c>
      <c r="J393" s="2">
        <v>3565517.58</v>
      </c>
      <c r="K393" s="59">
        <f t="shared" si="183"/>
        <v>-0.43652725728532238</v>
      </c>
      <c r="L393" s="2">
        <v>4404864.01</v>
      </c>
      <c r="M393" s="41">
        <v>5432466.3899999997</v>
      </c>
      <c r="N393" s="2">
        <v>5262135.6100000003</v>
      </c>
      <c r="O393" s="2">
        <v>4281392.13</v>
      </c>
      <c r="P393" s="2">
        <v>4104046.04</v>
      </c>
    </row>
    <row r="394" spans="1:16" ht="15.75" thickBot="1" x14ac:dyDescent="0.3">
      <c r="A394" s="34" t="s">
        <v>247</v>
      </c>
      <c r="B394" s="101" t="s">
        <v>248</v>
      </c>
      <c r="C394" s="102"/>
      <c r="D394" s="103"/>
      <c r="E394" s="5">
        <v>692.73</v>
      </c>
      <c r="F394" s="3">
        <v>2510.11</v>
      </c>
      <c r="G394" s="2">
        <v>1443.49</v>
      </c>
      <c r="H394" s="2">
        <v>765744.72</v>
      </c>
      <c r="I394" s="2">
        <f t="shared" si="182"/>
        <v>770391.04999999993</v>
      </c>
      <c r="J394" s="2">
        <v>1764173.79</v>
      </c>
      <c r="K394" s="59">
        <f t="shared" si="183"/>
        <v>-0.56331340236043304</v>
      </c>
      <c r="L394" s="2">
        <v>2385716.56</v>
      </c>
      <c r="M394" s="41">
        <v>3030937.79</v>
      </c>
      <c r="N394" s="2">
        <v>2401367.7999999998</v>
      </c>
      <c r="O394" s="2">
        <v>2586437.7200000002</v>
      </c>
      <c r="P394" s="2">
        <v>2214703.62</v>
      </c>
    </row>
    <row r="395" spans="1:16" ht="15.75" thickBot="1" x14ac:dyDescent="0.3">
      <c r="A395" s="30" t="s">
        <v>49</v>
      </c>
      <c r="B395" s="46"/>
      <c r="C395" s="31"/>
      <c r="D395" s="31"/>
      <c r="E395" s="4">
        <f t="shared" ref="E395:J395" si="184">SUM(E391:E394)</f>
        <v>81362.42</v>
      </c>
      <c r="F395" s="4">
        <f t="shared" si="184"/>
        <v>40298.630000000005</v>
      </c>
      <c r="G395" s="4">
        <f t="shared" si="184"/>
        <v>1443.49</v>
      </c>
      <c r="H395" s="4">
        <f t="shared" si="184"/>
        <v>2782276.34</v>
      </c>
      <c r="I395" s="4">
        <f t="shared" si="184"/>
        <v>2905380.88</v>
      </c>
      <c r="J395" s="4">
        <f t="shared" si="184"/>
        <v>5836439.4199999999</v>
      </c>
      <c r="K395" s="65">
        <f t="shared" si="183"/>
        <v>-0.50219977096926671</v>
      </c>
      <c r="L395" s="4">
        <f t="shared" ref="L395" si="185">SUM(L391:L394)</f>
        <v>7440201.5999999996</v>
      </c>
      <c r="M395" s="64">
        <f t="shared" ref="M395" si="186">SUM(M391:M394)</f>
        <v>10405563.640000001</v>
      </c>
      <c r="N395" s="4">
        <f t="shared" ref="N395" si="187">SUM(N391:N394)</f>
        <v>8982631.1799999997</v>
      </c>
      <c r="O395" s="4">
        <f t="shared" ref="O395" si="188">SUM(O391:O394)</f>
        <v>7504225.7000000011</v>
      </c>
      <c r="P395" s="4">
        <f t="shared" ref="P395" si="189">SUM(P391:P394)</f>
        <v>7131312.6699999999</v>
      </c>
    </row>
    <row r="396" spans="1:16" ht="15.75" thickBot="1" x14ac:dyDescent="0.3">
      <c r="A396" s="36" t="s">
        <v>346</v>
      </c>
      <c r="B396" s="10"/>
      <c r="C396" s="28"/>
      <c r="D396" s="28"/>
      <c r="E396" s="11"/>
      <c r="F396" s="11"/>
      <c r="G396" s="11"/>
      <c r="H396" s="11"/>
      <c r="I396" s="11"/>
      <c r="J396" s="11"/>
      <c r="K396" s="11"/>
      <c r="L396" s="11"/>
      <c r="M396" s="18"/>
      <c r="N396" s="11"/>
      <c r="O396" s="11"/>
    </row>
    <row r="397" spans="1:16" x14ac:dyDescent="0.25">
      <c r="A397" s="37"/>
      <c r="B397" s="45" t="s">
        <v>52</v>
      </c>
      <c r="C397" s="32"/>
      <c r="D397" s="32"/>
      <c r="E397" s="13" t="s">
        <v>2</v>
      </c>
      <c r="F397" s="14" t="s">
        <v>3</v>
      </c>
      <c r="G397" s="15" t="s">
        <v>4</v>
      </c>
      <c r="H397" s="42" t="s">
        <v>403</v>
      </c>
      <c r="I397" s="53" t="s">
        <v>559</v>
      </c>
      <c r="J397" s="13" t="s">
        <v>558</v>
      </c>
      <c r="K397" s="60" t="s">
        <v>435</v>
      </c>
      <c r="L397" s="13" t="s">
        <v>558</v>
      </c>
      <c r="M397" s="87" t="s">
        <v>506</v>
      </c>
      <c r="N397" s="13" t="s">
        <v>484</v>
      </c>
      <c r="O397" s="13" t="s">
        <v>450</v>
      </c>
      <c r="P397" s="13" t="s">
        <v>429</v>
      </c>
    </row>
    <row r="398" spans="1:16" ht="15.75" thickBot="1" x14ac:dyDescent="0.3">
      <c r="A398" s="38" t="s">
        <v>52</v>
      </c>
      <c r="B398" s="38" t="s">
        <v>53</v>
      </c>
      <c r="C398" s="33"/>
      <c r="D398" s="33"/>
      <c r="E398" s="16" t="s">
        <v>5</v>
      </c>
      <c r="F398" s="16" t="s">
        <v>5</v>
      </c>
      <c r="G398" s="16" t="s">
        <v>5</v>
      </c>
      <c r="H398" s="43" t="s">
        <v>568</v>
      </c>
      <c r="I398" s="16" t="s">
        <v>430</v>
      </c>
      <c r="J398" s="16" t="s">
        <v>430</v>
      </c>
      <c r="K398" s="61" t="s">
        <v>560</v>
      </c>
      <c r="L398" s="16" t="s">
        <v>431</v>
      </c>
      <c r="M398" s="86" t="s">
        <v>431</v>
      </c>
      <c r="N398" s="16" t="s">
        <v>431</v>
      </c>
      <c r="O398" s="16" t="s">
        <v>431</v>
      </c>
      <c r="P398" s="16" t="s">
        <v>431</v>
      </c>
    </row>
    <row r="399" spans="1:16" ht="15.75" thickBot="1" x14ac:dyDescent="0.3">
      <c r="A399" s="34" t="s">
        <v>249</v>
      </c>
      <c r="B399" s="95" t="s">
        <v>250</v>
      </c>
      <c r="C399" s="96"/>
      <c r="D399" s="97"/>
      <c r="E399" s="3">
        <v>27.49</v>
      </c>
      <c r="F399" s="3">
        <v>1108.17</v>
      </c>
      <c r="G399" s="2"/>
      <c r="H399" s="2">
        <v>3733.69</v>
      </c>
      <c r="I399" s="2">
        <f t="shared" ref="I399:I402" si="190">SUM(E399:H399)</f>
        <v>4869.3500000000004</v>
      </c>
      <c r="J399" s="2">
        <v>90235.41</v>
      </c>
      <c r="K399" s="59">
        <f t="shared" ref="K399:K403" si="191">SUM(I399/J399)-1</f>
        <v>-0.94603725965228058</v>
      </c>
      <c r="L399" s="2">
        <v>143279.64000000001</v>
      </c>
      <c r="M399" s="41">
        <v>296614.12</v>
      </c>
      <c r="N399" s="2">
        <v>185176.98</v>
      </c>
      <c r="O399" s="2">
        <v>302157.87</v>
      </c>
      <c r="P399" s="2">
        <v>326463.14</v>
      </c>
    </row>
    <row r="400" spans="1:16" ht="15.75" thickBot="1" x14ac:dyDescent="0.3">
      <c r="A400" s="34" t="s">
        <v>433</v>
      </c>
      <c r="B400" s="34" t="s">
        <v>434</v>
      </c>
      <c r="C400" s="35"/>
      <c r="D400" s="35"/>
      <c r="E400" s="3"/>
      <c r="F400" s="3"/>
      <c r="G400" s="2"/>
      <c r="H400" s="2"/>
      <c r="I400" s="2">
        <f>SUM(E400:H400)</f>
        <v>0</v>
      </c>
      <c r="J400" s="2">
        <v>653.38</v>
      </c>
      <c r="K400" s="59">
        <f t="shared" si="191"/>
        <v>-1</v>
      </c>
      <c r="L400" s="2">
        <v>2528.1999999999998</v>
      </c>
      <c r="M400" s="41">
        <v>5029.2299999999996</v>
      </c>
      <c r="N400" s="2">
        <v>281.95999999999998</v>
      </c>
      <c r="O400" s="2">
        <v>642.63</v>
      </c>
      <c r="P400" s="2">
        <v>0</v>
      </c>
    </row>
    <row r="401" spans="1:16" ht="15.75" thickBot="1" x14ac:dyDescent="0.3">
      <c r="A401" s="34" t="s">
        <v>418</v>
      </c>
      <c r="B401" s="101" t="s">
        <v>419</v>
      </c>
      <c r="C401" s="102"/>
      <c r="D401" s="103"/>
      <c r="E401" s="3"/>
      <c r="F401" s="3"/>
      <c r="G401" s="2"/>
      <c r="H401" s="2"/>
      <c r="I401" s="2">
        <f t="shared" si="190"/>
        <v>0</v>
      </c>
      <c r="J401" s="2"/>
      <c r="K401" s="59"/>
      <c r="L401" s="2"/>
      <c r="M401" s="41"/>
      <c r="N401" s="2"/>
      <c r="O401" s="2">
        <v>9432.7199999999993</v>
      </c>
      <c r="P401" s="2">
        <v>1281.06</v>
      </c>
    </row>
    <row r="402" spans="1:16" ht="15.75" thickBot="1" x14ac:dyDescent="0.3">
      <c r="A402" s="34" t="s">
        <v>251</v>
      </c>
      <c r="B402" s="34" t="s">
        <v>252</v>
      </c>
      <c r="C402" s="35"/>
      <c r="D402" s="35"/>
      <c r="E402" s="3"/>
      <c r="F402" s="3"/>
      <c r="G402" s="2"/>
      <c r="H402" s="2"/>
      <c r="I402" s="2">
        <f t="shared" si="190"/>
        <v>0</v>
      </c>
      <c r="J402" s="2"/>
      <c r="K402" s="59"/>
      <c r="L402" s="2"/>
      <c r="M402" s="41"/>
      <c r="N402" s="2"/>
      <c r="O402" s="2">
        <v>14969.06</v>
      </c>
      <c r="P402" s="2">
        <v>27129.35</v>
      </c>
    </row>
    <row r="403" spans="1:16" ht="15.75" thickBot="1" x14ac:dyDescent="0.3">
      <c r="A403" s="30" t="s">
        <v>50</v>
      </c>
      <c r="B403" s="46"/>
      <c r="C403" s="31"/>
      <c r="D403" s="31"/>
      <c r="E403" s="4">
        <f>SUM(E399:E402)</f>
        <v>27.49</v>
      </c>
      <c r="F403" s="4">
        <f t="shared" ref="F403:I403" si="192">SUM(F399:F402)</f>
        <v>1108.17</v>
      </c>
      <c r="G403" s="4">
        <f t="shared" si="192"/>
        <v>0</v>
      </c>
      <c r="H403" s="4">
        <f>SUM(H399:H402)</f>
        <v>3733.69</v>
      </c>
      <c r="I403" s="4">
        <f t="shared" si="192"/>
        <v>4869.3500000000004</v>
      </c>
      <c r="J403" s="4">
        <f>SUM(J399:J402)</f>
        <v>90888.790000000008</v>
      </c>
      <c r="K403" s="65">
        <f t="shared" si="191"/>
        <v>-0.94642518620833216</v>
      </c>
      <c r="L403" s="4">
        <f>SUM(L399:L402)</f>
        <v>145807.84000000003</v>
      </c>
      <c r="M403" s="64">
        <f>SUM(M399:M402)</f>
        <v>301643.34999999998</v>
      </c>
      <c r="N403" s="4">
        <f>SUM(N399:N402)</f>
        <v>185458.94</v>
      </c>
      <c r="O403" s="4">
        <f>SUM(O399:O402)</f>
        <v>327202.27999999997</v>
      </c>
      <c r="P403" s="4">
        <f>SUM(P399:P402)</f>
        <v>354873.55</v>
      </c>
    </row>
    <row r="404" spans="1:16" ht="15.75" thickBot="1" x14ac:dyDescent="0.3">
      <c r="A404" s="36" t="s">
        <v>347</v>
      </c>
      <c r="B404" s="10"/>
      <c r="C404" s="28"/>
      <c r="D404" s="28"/>
      <c r="E404" s="11"/>
      <c r="F404" s="11"/>
      <c r="G404" s="11"/>
      <c r="H404" s="11"/>
      <c r="I404" s="11"/>
      <c r="J404" s="11"/>
      <c r="K404" s="11"/>
      <c r="L404" s="11"/>
      <c r="M404" s="18"/>
      <c r="N404" s="11"/>
      <c r="O404" s="11"/>
    </row>
    <row r="405" spans="1:16" x14ac:dyDescent="0.25">
      <c r="A405" s="37"/>
      <c r="B405" s="45" t="s">
        <v>52</v>
      </c>
      <c r="C405" s="32"/>
      <c r="D405" s="32"/>
      <c r="E405" s="13" t="s">
        <v>2</v>
      </c>
      <c r="F405" s="14" t="s">
        <v>3</v>
      </c>
      <c r="G405" s="15" t="s">
        <v>4</v>
      </c>
      <c r="H405" s="42" t="s">
        <v>403</v>
      </c>
      <c r="I405" s="53" t="s">
        <v>559</v>
      </c>
      <c r="J405" s="13" t="s">
        <v>558</v>
      </c>
      <c r="K405" s="60" t="s">
        <v>435</v>
      </c>
      <c r="L405" s="13" t="s">
        <v>558</v>
      </c>
      <c r="M405" s="87" t="s">
        <v>506</v>
      </c>
      <c r="N405" s="13" t="s">
        <v>484</v>
      </c>
      <c r="O405" s="13" t="s">
        <v>450</v>
      </c>
      <c r="P405" s="13" t="s">
        <v>429</v>
      </c>
    </row>
    <row r="406" spans="1:16" ht="15.75" thickBot="1" x14ac:dyDescent="0.3">
      <c r="A406" s="38" t="s">
        <v>52</v>
      </c>
      <c r="B406" s="38" t="s">
        <v>53</v>
      </c>
      <c r="C406" s="33"/>
      <c r="D406" s="33"/>
      <c r="E406" s="16" t="s">
        <v>5</v>
      </c>
      <c r="F406" s="16" t="s">
        <v>5</v>
      </c>
      <c r="G406" s="16" t="s">
        <v>5</v>
      </c>
      <c r="H406" s="43" t="s">
        <v>568</v>
      </c>
      <c r="I406" s="16" t="s">
        <v>430</v>
      </c>
      <c r="J406" s="16" t="s">
        <v>430</v>
      </c>
      <c r="K406" s="61" t="s">
        <v>560</v>
      </c>
      <c r="L406" s="16" t="s">
        <v>431</v>
      </c>
      <c r="M406" s="86" t="s">
        <v>431</v>
      </c>
      <c r="N406" s="16" t="s">
        <v>431</v>
      </c>
      <c r="O406" s="16" t="s">
        <v>431</v>
      </c>
      <c r="P406" s="16" t="s">
        <v>431</v>
      </c>
    </row>
    <row r="407" spans="1:16" ht="15.75" thickBot="1" x14ac:dyDescent="0.3">
      <c r="A407" s="34" t="s">
        <v>303</v>
      </c>
      <c r="B407" s="95" t="s">
        <v>304</v>
      </c>
      <c r="C407" s="96"/>
      <c r="D407" s="97"/>
      <c r="E407" s="3"/>
      <c r="F407" s="3"/>
      <c r="G407" s="2"/>
      <c r="H407" s="2"/>
      <c r="I407" s="2">
        <f t="shared" ref="I407:I408" si="193">SUM(E407:H407)</f>
        <v>0</v>
      </c>
      <c r="J407" s="2">
        <v>2913.86</v>
      </c>
      <c r="K407" s="59">
        <f t="shared" ref="K407" si="194">SUM(I407/J407)-1</f>
        <v>-1</v>
      </c>
      <c r="L407" s="2">
        <v>4302.51</v>
      </c>
      <c r="M407" s="41">
        <v>8598.0400000000009</v>
      </c>
      <c r="N407" s="2">
        <v>21369.200000000001</v>
      </c>
      <c r="O407" s="2">
        <v>9101.9</v>
      </c>
      <c r="P407" s="2">
        <v>16991.48</v>
      </c>
    </row>
    <row r="408" spans="1:16" ht="15.75" thickBot="1" x14ac:dyDescent="0.3">
      <c r="A408" s="34" t="s">
        <v>311</v>
      </c>
      <c r="B408" s="101" t="s">
        <v>312</v>
      </c>
      <c r="C408" s="102"/>
      <c r="D408" s="103"/>
      <c r="E408" s="3"/>
      <c r="F408" s="3"/>
      <c r="G408" s="2"/>
      <c r="H408" s="2"/>
      <c r="I408" s="2">
        <f t="shared" si="193"/>
        <v>0</v>
      </c>
      <c r="J408" s="2"/>
      <c r="K408" s="59"/>
      <c r="L408" s="2"/>
      <c r="M408" s="41"/>
      <c r="N408" s="2"/>
      <c r="O408" s="2"/>
      <c r="P408" s="2">
        <v>5787.38</v>
      </c>
    </row>
    <row r="409" spans="1:16" ht="15.75" thickBot="1" x14ac:dyDescent="0.3">
      <c r="A409" s="30" t="s">
        <v>349</v>
      </c>
      <c r="B409" s="46"/>
      <c r="C409" s="31"/>
      <c r="D409" s="31"/>
      <c r="E409" s="4">
        <f>SUM(E407:E408)</f>
        <v>0</v>
      </c>
      <c r="F409" s="4">
        <f t="shared" ref="F409:I409" si="195">SUM(F407:F408)</f>
        <v>0</v>
      </c>
      <c r="G409" s="4">
        <f t="shared" si="195"/>
        <v>0</v>
      </c>
      <c r="H409" s="4">
        <f>SUM(H407:H408)</f>
        <v>0</v>
      </c>
      <c r="I409" s="4">
        <f t="shared" si="195"/>
        <v>0</v>
      </c>
      <c r="J409" s="4">
        <f>SUM(J407:J408)</f>
        <v>2913.86</v>
      </c>
      <c r="K409" s="65">
        <f t="shared" ref="K409" si="196">SUM(I409/J409)-1</f>
        <v>-1</v>
      </c>
      <c r="L409" s="4">
        <f>SUM(L407:L408)</f>
        <v>4302.51</v>
      </c>
      <c r="M409" s="64">
        <f>SUM(M407:M408)</f>
        <v>8598.0400000000009</v>
      </c>
      <c r="N409" s="4">
        <f>SUM(N407:N408)</f>
        <v>21369.200000000001</v>
      </c>
      <c r="O409" s="4">
        <f>SUM(O407:O408)</f>
        <v>9101.9</v>
      </c>
      <c r="P409" s="4">
        <f>SUM(P407:P408)</f>
        <v>22778.86</v>
      </c>
    </row>
    <row r="410" spans="1:16" ht="15.75" thickBot="1" x14ac:dyDescent="0.3">
      <c r="A410" s="21" t="s">
        <v>538</v>
      </c>
      <c r="B410" s="49"/>
      <c r="C410" s="28"/>
      <c r="D410" s="28"/>
      <c r="E410" s="11"/>
      <c r="F410" s="11"/>
      <c r="G410" s="20"/>
      <c r="H410" s="20"/>
      <c r="I410" s="11"/>
      <c r="J410" s="11"/>
      <c r="K410" s="11"/>
      <c r="L410" s="20"/>
      <c r="M410" s="19"/>
      <c r="N410" s="20"/>
      <c r="O410" s="20"/>
    </row>
    <row r="411" spans="1:16" x14ac:dyDescent="0.25">
      <c r="A411" s="37"/>
      <c r="B411" s="45" t="s">
        <v>52</v>
      </c>
      <c r="C411" s="32"/>
      <c r="D411" s="32"/>
      <c r="E411" s="13" t="s">
        <v>2</v>
      </c>
      <c r="F411" s="14" t="s">
        <v>3</v>
      </c>
      <c r="G411" s="15" t="s">
        <v>4</v>
      </c>
      <c r="H411" s="42" t="s">
        <v>403</v>
      </c>
      <c r="I411" s="53" t="s">
        <v>559</v>
      </c>
      <c r="J411" s="13" t="s">
        <v>558</v>
      </c>
      <c r="K411" s="60" t="s">
        <v>435</v>
      </c>
      <c r="L411" s="13" t="s">
        <v>558</v>
      </c>
      <c r="M411" s="87" t="s">
        <v>506</v>
      </c>
      <c r="N411" s="13" t="s">
        <v>484</v>
      </c>
      <c r="O411" s="13" t="s">
        <v>450</v>
      </c>
      <c r="P411" s="13" t="s">
        <v>429</v>
      </c>
    </row>
    <row r="412" spans="1:16" ht="15.75" thickBot="1" x14ac:dyDescent="0.3">
      <c r="A412" s="38" t="s">
        <v>52</v>
      </c>
      <c r="B412" s="38" t="s">
        <v>53</v>
      </c>
      <c r="C412" s="33"/>
      <c r="D412" s="33"/>
      <c r="E412" s="16" t="s">
        <v>5</v>
      </c>
      <c r="F412" s="16" t="s">
        <v>5</v>
      </c>
      <c r="G412" s="16" t="s">
        <v>5</v>
      </c>
      <c r="H412" s="43" t="s">
        <v>568</v>
      </c>
      <c r="I412" s="16" t="s">
        <v>430</v>
      </c>
      <c r="J412" s="16" t="s">
        <v>430</v>
      </c>
      <c r="K412" s="61" t="s">
        <v>560</v>
      </c>
      <c r="L412" s="16" t="s">
        <v>431</v>
      </c>
      <c r="M412" s="86" t="s">
        <v>431</v>
      </c>
      <c r="N412" s="16" t="s">
        <v>431</v>
      </c>
      <c r="O412" s="16" t="s">
        <v>431</v>
      </c>
      <c r="P412" s="16" t="s">
        <v>431</v>
      </c>
    </row>
    <row r="413" spans="1:16" ht="15.75" thickBot="1" x14ac:dyDescent="0.3">
      <c r="A413" s="34" t="s">
        <v>305</v>
      </c>
      <c r="B413" s="95" t="s">
        <v>539</v>
      </c>
      <c r="C413" s="96"/>
      <c r="D413" s="97"/>
      <c r="E413" s="3"/>
      <c r="F413" s="3"/>
      <c r="G413" s="2"/>
      <c r="H413" s="2"/>
      <c r="I413" s="2">
        <f t="shared" ref="I413:I414" si="197">SUM(E413:H413)</f>
        <v>0</v>
      </c>
      <c r="J413" s="2">
        <v>3103.2</v>
      </c>
      <c r="K413" s="59">
        <f t="shared" ref="K413:K414" si="198">SUM(I413/J413)-1</f>
        <v>-1</v>
      </c>
      <c r="L413" s="2"/>
      <c r="M413" s="41">
        <v>6035.27</v>
      </c>
      <c r="N413" s="2">
        <v>2700.28</v>
      </c>
      <c r="O413" s="2">
        <v>1472.49</v>
      </c>
      <c r="P413" s="2">
        <v>3986.56</v>
      </c>
    </row>
    <row r="414" spans="1:16" ht="15.75" thickBot="1" x14ac:dyDescent="0.3">
      <c r="A414" s="34" t="s">
        <v>253</v>
      </c>
      <c r="B414" s="34" t="s">
        <v>254</v>
      </c>
      <c r="C414" s="35"/>
      <c r="D414" s="35"/>
      <c r="E414" s="3"/>
      <c r="F414" s="3"/>
      <c r="G414" s="2"/>
      <c r="H414" s="2"/>
      <c r="I414" s="2">
        <f t="shared" si="197"/>
        <v>0</v>
      </c>
      <c r="J414" s="2">
        <v>8922.6200000000008</v>
      </c>
      <c r="K414" s="59">
        <f t="shared" si="198"/>
        <v>-1</v>
      </c>
      <c r="L414" s="2"/>
      <c r="M414" s="41">
        <v>14414.12</v>
      </c>
      <c r="N414" s="2">
        <v>50320.77</v>
      </c>
      <c r="O414" s="2">
        <v>38747.18</v>
      </c>
      <c r="P414" s="2">
        <v>44787.74</v>
      </c>
    </row>
    <row r="415" spans="1:16" ht="15.75" thickBot="1" x14ac:dyDescent="0.3">
      <c r="A415" s="30" t="s">
        <v>540</v>
      </c>
      <c r="B415" s="46"/>
      <c r="C415" s="31"/>
      <c r="D415" s="31"/>
      <c r="E415" s="4">
        <f>SUM(E413:E414)</f>
        <v>0</v>
      </c>
      <c r="F415" s="4">
        <f t="shared" ref="F415:G415" si="199">SUM(F413:F414)</f>
        <v>0</v>
      </c>
      <c r="G415" s="4">
        <f t="shared" si="199"/>
        <v>0</v>
      </c>
      <c r="H415" s="4">
        <f>SUM(H413:H414)</f>
        <v>0</v>
      </c>
      <c r="I415" s="4">
        <f>SUM(I413:I414)</f>
        <v>0</v>
      </c>
      <c r="J415" s="4">
        <f>SUM(J413:J414)</f>
        <v>12025.82</v>
      </c>
      <c r="K415" s="65">
        <f t="shared" ref="K415" si="200">SUM(I415/J415)-1</f>
        <v>-1</v>
      </c>
      <c r="L415" s="4">
        <f>SUM(L413:L414)</f>
        <v>0</v>
      </c>
      <c r="M415" s="64">
        <f>SUM(M413:M414)</f>
        <v>20449.39</v>
      </c>
      <c r="N415" s="4">
        <f>SUM(N413:N414)</f>
        <v>53021.049999999996</v>
      </c>
      <c r="O415" s="4">
        <f>SUM(O413:O414)</f>
        <v>40219.67</v>
      </c>
      <c r="P415" s="4">
        <f>SUM(P413:P414)</f>
        <v>48774.299999999996</v>
      </c>
    </row>
    <row r="416" spans="1:16" ht="15.75" thickBot="1" x14ac:dyDescent="0.3">
      <c r="A416" s="21" t="s">
        <v>399</v>
      </c>
      <c r="B416" s="49"/>
      <c r="C416" s="28"/>
      <c r="D416" s="28"/>
      <c r="E416" s="11"/>
      <c r="F416" s="11"/>
      <c r="G416" s="20"/>
      <c r="H416" s="20"/>
      <c r="I416" s="11"/>
      <c r="J416" s="11"/>
      <c r="K416" s="11"/>
      <c r="L416" s="20"/>
      <c r="M416" s="19"/>
      <c r="N416" s="20"/>
      <c r="O416" s="20"/>
    </row>
    <row r="417" spans="1:16" x14ac:dyDescent="0.25">
      <c r="A417" s="37"/>
      <c r="B417" s="45" t="s">
        <v>52</v>
      </c>
      <c r="C417" s="32"/>
      <c r="D417" s="32"/>
      <c r="E417" s="13" t="s">
        <v>2</v>
      </c>
      <c r="F417" s="14" t="s">
        <v>3</v>
      </c>
      <c r="G417" s="15" t="s">
        <v>4</v>
      </c>
      <c r="H417" s="42" t="s">
        <v>403</v>
      </c>
      <c r="I417" s="53" t="s">
        <v>559</v>
      </c>
      <c r="J417" s="13" t="s">
        <v>558</v>
      </c>
      <c r="K417" s="60" t="s">
        <v>435</v>
      </c>
      <c r="L417" s="13" t="s">
        <v>558</v>
      </c>
      <c r="M417" s="87" t="s">
        <v>506</v>
      </c>
      <c r="N417" s="13" t="s">
        <v>484</v>
      </c>
      <c r="O417" s="13" t="s">
        <v>450</v>
      </c>
      <c r="P417" s="13" t="s">
        <v>429</v>
      </c>
    </row>
    <row r="418" spans="1:16" ht="15.75" thickBot="1" x14ac:dyDescent="0.3">
      <c r="A418" s="38" t="s">
        <v>52</v>
      </c>
      <c r="B418" s="38" t="s">
        <v>53</v>
      </c>
      <c r="C418" s="33"/>
      <c r="D418" s="33"/>
      <c r="E418" s="16" t="s">
        <v>5</v>
      </c>
      <c r="F418" s="16" t="s">
        <v>5</v>
      </c>
      <c r="G418" s="16" t="s">
        <v>5</v>
      </c>
      <c r="H418" s="43" t="s">
        <v>568</v>
      </c>
      <c r="I418" s="16" t="s">
        <v>430</v>
      </c>
      <c r="J418" s="16" t="s">
        <v>430</v>
      </c>
      <c r="K418" s="61" t="s">
        <v>560</v>
      </c>
      <c r="L418" s="16" t="s">
        <v>431</v>
      </c>
      <c r="M418" s="86" t="s">
        <v>431</v>
      </c>
      <c r="N418" s="16" t="s">
        <v>431</v>
      </c>
      <c r="O418" s="16" t="s">
        <v>431</v>
      </c>
      <c r="P418" s="16" t="s">
        <v>431</v>
      </c>
    </row>
    <row r="419" spans="1:16" ht="15.75" thickBot="1" x14ac:dyDescent="0.3">
      <c r="A419" s="34" t="s">
        <v>400</v>
      </c>
      <c r="B419" s="95" t="s">
        <v>401</v>
      </c>
      <c r="C419" s="96"/>
      <c r="D419" s="97"/>
      <c r="E419" s="3"/>
      <c r="F419" s="3">
        <v>0</v>
      </c>
      <c r="G419" s="2">
        <v>0</v>
      </c>
      <c r="H419" s="2">
        <v>0</v>
      </c>
      <c r="I419" s="2">
        <f>SUM(E419:H419)</f>
        <v>0</v>
      </c>
      <c r="J419" s="2">
        <v>0</v>
      </c>
      <c r="K419" s="59"/>
      <c r="L419" s="2">
        <v>-63.17</v>
      </c>
      <c r="M419" s="41">
        <v>0</v>
      </c>
      <c r="N419" s="2">
        <v>0</v>
      </c>
      <c r="O419" s="2">
        <v>0</v>
      </c>
      <c r="P419" s="2">
        <v>25558.1</v>
      </c>
    </row>
    <row r="420" spans="1:16" ht="15.75" thickBot="1" x14ac:dyDescent="0.3">
      <c r="A420" s="30" t="s">
        <v>402</v>
      </c>
      <c r="B420" s="46"/>
      <c r="C420" s="31"/>
      <c r="D420" s="31"/>
      <c r="E420" s="4">
        <f>SUM(E419)</f>
        <v>0</v>
      </c>
      <c r="F420" s="4">
        <f t="shared" ref="F420:I420" si="201">SUM(F419)</f>
        <v>0</v>
      </c>
      <c r="G420" s="4">
        <f t="shared" si="201"/>
        <v>0</v>
      </c>
      <c r="H420" s="4">
        <f>SUM(H419)</f>
        <v>0</v>
      </c>
      <c r="I420" s="4">
        <f t="shared" si="201"/>
        <v>0</v>
      </c>
      <c r="J420" s="4">
        <f>SUM(J419)</f>
        <v>0</v>
      </c>
      <c r="K420" s="4"/>
      <c r="L420" s="4">
        <f>SUM(L419)</f>
        <v>-63.17</v>
      </c>
      <c r="M420" s="64">
        <f>SUM(M419)</f>
        <v>0</v>
      </c>
      <c r="N420" s="4">
        <f>SUM(N419)</f>
        <v>0</v>
      </c>
      <c r="O420" s="4">
        <f>SUM(O419)</f>
        <v>0</v>
      </c>
      <c r="P420" s="4">
        <f>SUM(P419)</f>
        <v>25558.1</v>
      </c>
    </row>
    <row r="421" spans="1:16" ht="15.75" thickBot="1" x14ac:dyDescent="0.3">
      <c r="A421" s="21" t="s">
        <v>348</v>
      </c>
      <c r="B421" s="49"/>
      <c r="C421" s="28"/>
      <c r="D421" s="28"/>
      <c r="E421" s="11"/>
      <c r="F421" s="11"/>
      <c r="G421" s="20"/>
      <c r="H421" s="20"/>
      <c r="I421" s="11"/>
      <c r="J421" s="11"/>
      <c r="K421" s="11"/>
      <c r="L421" s="20"/>
      <c r="M421" s="19"/>
      <c r="N421" s="20"/>
      <c r="O421" s="20"/>
    </row>
    <row r="422" spans="1:16" x14ac:dyDescent="0.25">
      <c r="A422" s="37"/>
      <c r="B422" s="45" t="s">
        <v>52</v>
      </c>
      <c r="C422" s="32"/>
      <c r="D422" s="32"/>
      <c r="E422" s="13" t="s">
        <v>2</v>
      </c>
      <c r="F422" s="14" t="s">
        <v>3</v>
      </c>
      <c r="G422" s="15" t="s">
        <v>4</v>
      </c>
      <c r="H422" s="42" t="s">
        <v>403</v>
      </c>
      <c r="I422" s="53" t="s">
        <v>559</v>
      </c>
      <c r="J422" s="13" t="s">
        <v>558</v>
      </c>
      <c r="K422" s="60" t="s">
        <v>435</v>
      </c>
      <c r="L422" s="13" t="s">
        <v>558</v>
      </c>
      <c r="M422" s="87" t="s">
        <v>506</v>
      </c>
      <c r="N422" s="13" t="s">
        <v>484</v>
      </c>
      <c r="O422" s="13" t="s">
        <v>450</v>
      </c>
      <c r="P422" s="13" t="s">
        <v>429</v>
      </c>
    </row>
    <row r="423" spans="1:16" ht="15.75" thickBot="1" x14ac:dyDescent="0.3">
      <c r="A423" s="38" t="s">
        <v>52</v>
      </c>
      <c r="B423" s="38" t="s">
        <v>53</v>
      </c>
      <c r="C423" s="33"/>
      <c r="D423" s="33"/>
      <c r="E423" s="16" t="s">
        <v>5</v>
      </c>
      <c r="F423" s="16" t="s">
        <v>5</v>
      </c>
      <c r="G423" s="16" t="s">
        <v>5</v>
      </c>
      <c r="H423" s="43" t="s">
        <v>568</v>
      </c>
      <c r="I423" s="16" t="s">
        <v>430</v>
      </c>
      <c r="J423" s="16" t="s">
        <v>430</v>
      </c>
      <c r="K423" s="61" t="s">
        <v>560</v>
      </c>
      <c r="L423" s="16" t="s">
        <v>431</v>
      </c>
      <c r="M423" s="86" t="s">
        <v>431</v>
      </c>
      <c r="N423" s="16" t="s">
        <v>431</v>
      </c>
      <c r="O423" s="16" t="s">
        <v>431</v>
      </c>
      <c r="P423" s="16" t="s">
        <v>431</v>
      </c>
    </row>
    <row r="424" spans="1:16" ht="15.75" thickBot="1" x14ac:dyDescent="0.3">
      <c r="A424" s="34" t="s">
        <v>255</v>
      </c>
      <c r="B424" s="95" t="s">
        <v>256</v>
      </c>
      <c r="C424" s="96"/>
      <c r="D424" s="97"/>
      <c r="E424" s="3">
        <v>3310.06</v>
      </c>
      <c r="F424" s="3">
        <v>691.58</v>
      </c>
      <c r="G424" s="2"/>
      <c r="H424" s="2"/>
      <c r="I424" s="2">
        <f>SUM(E424:H424)</f>
        <v>4001.64</v>
      </c>
      <c r="J424" s="2">
        <v>59983.9</v>
      </c>
      <c r="K424" s="59">
        <f>SUM(I424/J424)-1</f>
        <v>-0.93328809897322451</v>
      </c>
      <c r="L424" s="2">
        <v>85667.96</v>
      </c>
      <c r="M424" s="41">
        <v>184505.96</v>
      </c>
      <c r="N424" s="2">
        <v>171376.21</v>
      </c>
      <c r="O424" s="2">
        <v>159247.71</v>
      </c>
      <c r="P424" s="2">
        <v>147971.29</v>
      </c>
    </row>
    <row r="425" spans="1:16" ht="15.75" thickBot="1" x14ac:dyDescent="0.3">
      <c r="A425" s="30" t="s">
        <v>51</v>
      </c>
      <c r="B425" s="46"/>
      <c r="C425" s="31"/>
      <c r="D425" s="31"/>
      <c r="E425" s="4">
        <f>SUM(E424)</f>
        <v>3310.06</v>
      </c>
      <c r="F425" s="4">
        <f t="shared" ref="F425:H425" si="202">SUM(F424)</f>
        <v>691.58</v>
      </c>
      <c r="G425" s="4">
        <f t="shared" si="202"/>
        <v>0</v>
      </c>
      <c r="H425" s="4">
        <f t="shared" si="202"/>
        <v>0</v>
      </c>
      <c r="I425" s="4">
        <f t="shared" ref="I425" si="203">SUM(I424)</f>
        <v>4001.64</v>
      </c>
      <c r="J425" s="4">
        <f>SUM(J424)</f>
        <v>59983.9</v>
      </c>
      <c r="K425" s="65">
        <f>SUM(I425/J425)-1</f>
        <v>-0.93328809897322451</v>
      </c>
      <c r="L425" s="4">
        <f>SUM(L424)</f>
        <v>85667.96</v>
      </c>
      <c r="M425" s="64">
        <f>SUM(M424)</f>
        <v>184505.96</v>
      </c>
      <c r="N425" s="4">
        <f>SUM(N424)</f>
        <v>171376.21</v>
      </c>
      <c r="O425" s="4">
        <f>SUM(O424)</f>
        <v>159247.71</v>
      </c>
      <c r="P425" s="4">
        <f>SUM(P424)</f>
        <v>147971.29</v>
      </c>
    </row>
    <row r="426" spans="1:16" ht="15.75" thickBot="1" x14ac:dyDescent="0.3">
      <c r="A426" s="21" t="s">
        <v>388</v>
      </c>
      <c r="B426" s="49"/>
      <c r="C426" s="28"/>
      <c r="D426" s="28"/>
      <c r="E426" s="11"/>
      <c r="F426" s="11"/>
      <c r="G426" s="20"/>
      <c r="H426" s="20"/>
      <c r="I426" s="11"/>
      <c r="J426" s="11"/>
      <c r="K426" s="11"/>
      <c r="L426" s="20"/>
      <c r="M426" s="19"/>
      <c r="N426" s="20"/>
      <c r="O426" s="20"/>
    </row>
    <row r="427" spans="1:16" x14ac:dyDescent="0.25">
      <c r="A427" s="37"/>
      <c r="B427" s="45" t="s">
        <v>52</v>
      </c>
      <c r="C427" s="32"/>
      <c r="D427" s="32"/>
      <c r="E427" s="13" t="s">
        <v>2</v>
      </c>
      <c r="F427" s="14" t="s">
        <v>3</v>
      </c>
      <c r="G427" s="15" t="s">
        <v>4</v>
      </c>
      <c r="H427" s="42" t="s">
        <v>403</v>
      </c>
      <c r="I427" s="53" t="s">
        <v>559</v>
      </c>
      <c r="J427" s="13" t="s">
        <v>558</v>
      </c>
      <c r="K427" s="60" t="s">
        <v>435</v>
      </c>
      <c r="L427" s="13" t="s">
        <v>558</v>
      </c>
      <c r="M427" s="87" t="s">
        <v>506</v>
      </c>
      <c r="N427" s="13" t="s">
        <v>484</v>
      </c>
      <c r="O427" s="13" t="s">
        <v>450</v>
      </c>
      <c r="P427" s="13" t="s">
        <v>429</v>
      </c>
    </row>
    <row r="428" spans="1:16" ht="15.75" thickBot="1" x14ac:dyDescent="0.3">
      <c r="A428" s="38" t="s">
        <v>52</v>
      </c>
      <c r="B428" s="38" t="s">
        <v>53</v>
      </c>
      <c r="C428" s="33"/>
      <c r="D428" s="33"/>
      <c r="E428" s="16" t="s">
        <v>5</v>
      </c>
      <c r="F428" s="16" t="s">
        <v>5</v>
      </c>
      <c r="G428" s="16" t="s">
        <v>5</v>
      </c>
      <c r="H428" s="43" t="s">
        <v>568</v>
      </c>
      <c r="I428" s="16" t="s">
        <v>430</v>
      </c>
      <c r="J428" s="16" t="s">
        <v>430</v>
      </c>
      <c r="K428" s="61" t="s">
        <v>560</v>
      </c>
      <c r="L428" s="16" t="s">
        <v>431</v>
      </c>
      <c r="M428" s="86" t="s">
        <v>431</v>
      </c>
      <c r="N428" s="16" t="s">
        <v>431</v>
      </c>
      <c r="O428" s="16" t="s">
        <v>431</v>
      </c>
      <c r="P428" s="16" t="s">
        <v>431</v>
      </c>
    </row>
    <row r="429" spans="1:16" ht="15.75" thickBot="1" x14ac:dyDescent="0.3">
      <c r="A429" s="34" t="s">
        <v>389</v>
      </c>
      <c r="B429" s="34" t="s">
        <v>390</v>
      </c>
      <c r="C429" s="35"/>
      <c r="D429" s="35"/>
      <c r="E429" s="3">
        <v>0</v>
      </c>
      <c r="F429" s="3">
        <v>0</v>
      </c>
      <c r="G429" s="2">
        <v>0</v>
      </c>
      <c r="H429" s="2"/>
      <c r="I429" s="2">
        <f>SUM(E429:H429)</f>
        <v>0</v>
      </c>
      <c r="J429" s="2"/>
      <c r="K429" s="59"/>
      <c r="L429" s="2"/>
      <c r="M429" s="41"/>
      <c r="N429" s="2">
        <v>2420.73</v>
      </c>
      <c r="O429" s="2">
        <v>0</v>
      </c>
      <c r="P429" s="2">
        <v>7449.64</v>
      </c>
    </row>
    <row r="430" spans="1:16" ht="15.75" thickBot="1" x14ac:dyDescent="0.3">
      <c r="A430" s="30" t="s">
        <v>391</v>
      </c>
      <c r="B430" s="46"/>
      <c r="C430" s="31"/>
      <c r="D430" s="31"/>
      <c r="E430" s="4">
        <f>SUM(E429)</f>
        <v>0</v>
      </c>
      <c r="F430" s="4">
        <f t="shared" ref="F430:G430" si="204">SUM(F429)</f>
        <v>0</v>
      </c>
      <c r="G430" s="4">
        <f t="shared" si="204"/>
        <v>0</v>
      </c>
      <c r="H430" s="4">
        <f>SUM(H429)</f>
        <v>0</v>
      </c>
      <c r="I430" s="4">
        <f t="shared" ref="I430" si="205">SUM(I429)</f>
        <v>0</v>
      </c>
      <c r="J430" s="4">
        <f>SUM(J429)</f>
        <v>0</v>
      </c>
      <c r="K430" s="65"/>
      <c r="L430" s="4">
        <f>SUM(L429)</f>
        <v>0</v>
      </c>
      <c r="M430" s="64">
        <f>SUM(M429)</f>
        <v>0</v>
      </c>
      <c r="N430" s="4">
        <f>SUM(N429)</f>
        <v>2420.73</v>
      </c>
      <c r="O430" s="4">
        <f>SUM(O429)</f>
        <v>0</v>
      </c>
      <c r="P430" s="4">
        <f>SUM(P429)</f>
        <v>7449.64</v>
      </c>
    </row>
    <row r="431" spans="1:16" ht="15.75" thickBot="1" x14ac:dyDescent="0.3">
      <c r="A431" s="98" t="s">
        <v>393</v>
      </c>
      <c r="B431" s="99"/>
      <c r="C431" s="99"/>
      <c r="D431" s="99"/>
      <c r="E431" s="11"/>
      <c r="F431" s="11"/>
      <c r="G431" s="20"/>
      <c r="H431" s="20"/>
      <c r="I431" s="11"/>
      <c r="J431" s="11"/>
      <c r="K431" s="11"/>
      <c r="L431" s="20"/>
      <c r="M431" s="19"/>
      <c r="N431" s="20"/>
      <c r="O431" s="20"/>
    </row>
    <row r="432" spans="1:16" x14ac:dyDescent="0.25">
      <c r="A432" s="37"/>
      <c r="B432" s="45" t="s">
        <v>52</v>
      </c>
      <c r="C432" s="32"/>
      <c r="D432" s="32"/>
      <c r="E432" s="13" t="s">
        <v>2</v>
      </c>
      <c r="F432" s="14" t="s">
        <v>3</v>
      </c>
      <c r="G432" s="15" t="s">
        <v>4</v>
      </c>
      <c r="H432" s="42" t="s">
        <v>403</v>
      </c>
      <c r="I432" s="53" t="s">
        <v>559</v>
      </c>
      <c r="J432" s="13" t="s">
        <v>558</v>
      </c>
      <c r="K432" s="60" t="s">
        <v>435</v>
      </c>
      <c r="L432" s="13" t="s">
        <v>558</v>
      </c>
      <c r="M432" s="87" t="s">
        <v>506</v>
      </c>
      <c r="N432" s="13" t="s">
        <v>484</v>
      </c>
      <c r="O432" s="13" t="s">
        <v>450</v>
      </c>
      <c r="P432" s="13" t="s">
        <v>429</v>
      </c>
    </row>
    <row r="433" spans="1:20" ht="15.75" thickBot="1" x14ac:dyDescent="0.3">
      <c r="A433" s="38" t="s">
        <v>52</v>
      </c>
      <c r="B433" s="38" t="s">
        <v>53</v>
      </c>
      <c r="C433" s="33"/>
      <c r="D433" s="33"/>
      <c r="E433" s="16" t="s">
        <v>5</v>
      </c>
      <c r="F433" s="16" t="s">
        <v>5</v>
      </c>
      <c r="G433" s="16" t="s">
        <v>5</v>
      </c>
      <c r="H433" s="43" t="s">
        <v>568</v>
      </c>
      <c r="I433" s="16" t="s">
        <v>430</v>
      </c>
      <c r="J433" s="16" t="s">
        <v>430</v>
      </c>
      <c r="K433" s="61" t="s">
        <v>560</v>
      </c>
      <c r="L433" s="16" t="s">
        <v>431</v>
      </c>
      <c r="M433" s="86" t="s">
        <v>431</v>
      </c>
      <c r="N433" s="16" t="s">
        <v>431</v>
      </c>
      <c r="O433" s="16" t="s">
        <v>431</v>
      </c>
      <c r="P433" s="16" t="s">
        <v>431</v>
      </c>
    </row>
    <row r="434" spans="1:20" ht="15.75" thickBot="1" x14ac:dyDescent="0.3">
      <c r="A434" s="34" t="s">
        <v>394</v>
      </c>
      <c r="B434" s="34" t="s">
        <v>395</v>
      </c>
      <c r="C434" s="35"/>
      <c r="D434" s="35"/>
      <c r="E434" s="3"/>
      <c r="F434" s="3"/>
      <c r="G434" s="2"/>
      <c r="H434" s="2"/>
      <c r="I434" s="2">
        <f>SUM(E434:H434)</f>
        <v>0</v>
      </c>
      <c r="J434" s="2"/>
      <c r="K434" s="59"/>
      <c r="L434" s="2"/>
      <c r="M434" s="41"/>
      <c r="N434" s="2">
        <v>1765.82</v>
      </c>
      <c r="O434" s="2">
        <v>8028.88</v>
      </c>
      <c r="P434" s="2">
        <v>7508.53</v>
      </c>
    </row>
    <row r="435" spans="1:20" ht="15.75" thickBot="1" x14ac:dyDescent="0.3">
      <c r="A435" s="30" t="s">
        <v>393</v>
      </c>
      <c r="B435" s="46"/>
      <c r="C435" s="31"/>
      <c r="D435" s="31"/>
      <c r="E435" s="4">
        <f>SUM(E434)</f>
        <v>0</v>
      </c>
      <c r="F435" s="4">
        <f t="shared" ref="F435:G435" si="206">SUM(F434)</f>
        <v>0</v>
      </c>
      <c r="G435" s="4">
        <f t="shared" si="206"/>
        <v>0</v>
      </c>
      <c r="H435" s="4">
        <f>SUM(H434)</f>
        <v>0</v>
      </c>
      <c r="I435" s="4">
        <f t="shared" ref="I435" si="207">SUM(I434)</f>
        <v>0</v>
      </c>
      <c r="J435" s="4">
        <f>SUM(J434)</f>
        <v>0</v>
      </c>
      <c r="K435" s="65"/>
      <c r="L435" s="4">
        <f>SUM(L434)</f>
        <v>0</v>
      </c>
      <c r="M435" s="64">
        <f>SUM(M434)</f>
        <v>0</v>
      </c>
      <c r="N435" s="4">
        <f>SUM(N434)</f>
        <v>1765.82</v>
      </c>
      <c r="O435" s="4">
        <f>SUM(O434)</f>
        <v>8028.88</v>
      </c>
      <c r="P435" s="4">
        <f>SUM(P434)</f>
        <v>7508.53</v>
      </c>
    </row>
    <row r="436" spans="1:20" ht="15.75" thickBot="1" x14ac:dyDescent="0.3">
      <c r="A436" s="21" t="s">
        <v>420</v>
      </c>
      <c r="B436" s="49"/>
      <c r="C436" s="28"/>
      <c r="D436" s="28"/>
      <c r="E436" s="11"/>
      <c r="F436" s="11"/>
      <c r="G436" s="20"/>
      <c r="H436" s="20"/>
      <c r="I436" s="11"/>
      <c r="J436" s="11"/>
      <c r="K436" s="11"/>
      <c r="L436" s="20"/>
      <c r="M436" s="19"/>
      <c r="N436" s="20"/>
      <c r="O436" s="20"/>
    </row>
    <row r="437" spans="1:20" x14ac:dyDescent="0.25">
      <c r="A437" s="37"/>
      <c r="B437" s="45" t="s">
        <v>52</v>
      </c>
      <c r="C437" s="32"/>
      <c r="D437" s="32"/>
      <c r="E437" s="13" t="s">
        <v>2</v>
      </c>
      <c r="F437" s="14" t="s">
        <v>3</v>
      </c>
      <c r="G437" s="15" t="s">
        <v>4</v>
      </c>
      <c r="H437" s="42" t="s">
        <v>403</v>
      </c>
      <c r="I437" s="53" t="s">
        <v>559</v>
      </c>
      <c r="J437" s="13" t="s">
        <v>558</v>
      </c>
      <c r="K437" s="60" t="s">
        <v>435</v>
      </c>
      <c r="L437" s="13" t="s">
        <v>558</v>
      </c>
      <c r="M437" s="87" t="s">
        <v>506</v>
      </c>
      <c r="N437" s="13" t="s">
        <v>484</v>
      </c>
      <c r="O437" s="13" t="s">
        <v>450</v>
      </c>
      <c r="P437" s="13" t="s">
        <v>429</v>
      </c>
    </row>
    <row r="438" spans="1:20" ht="15.75" thickBot="1" x14ac:dyDescent="0.3">
      <c r="A438" s="38" t="s">
        <v>52</v>
      </c>
      <c r="B438" s="38" t="s">
        <v>53</v>
      </c>
      <c r="C438" s="33"/>
      <c r="D438" s="33"/>
      <c r="E438" s="16" t="s">
        <v>5</v>
      </c>
      <c r="F438" s="16" t="s">
        <v>5</v>
      </c>
      <c r="G438" s="16" t="s">
        <v>5</v>
      </c>
      <c r="H438" s="43" t="s">
        <v>568</v>
      </c>
      <c r="I438" s="16" t="s">
        <v>430</v>
      </c>
      <c r="J438" s="16" t="s">
        <v>430</v>
      </c>
      <c r="K438" s="61" t="s">
        <v>560</v>
      </c>
      <c r="L438" s="16" t="s">
        <v>431</v>
      </c>
      <c r="M438" s="86" t="s">
        <v>431</v>
      </c>
      <c r="N438" s="16" t="s">
        <v>431</v>
      </c>
      <c r="O438" s="16" t="s">
        <v>431</v>
      </c>
      <c r="P438" s="16" t="s">
        <v>431</v>
      </c>
    </row>
    <row r="439" spans="1:20" ht="15.75" thickBot="1" x14ac:dyDescent="0.3">
      <c r="A439" s="34" t="s">
        <v>421</v>
      </c>
      <c r="B439" s="95" t="s">
        <v>422</v>
      </c>
      <c r="C439" s="96"/>
      <c r="D439" s="97"/>
      <c r="E439" s="3"/>
      <c r="F439" s="3"/>
      <c r="G439" s="2"/>
      <c r="H439" s="2"/>
      <c r="I439" s="2">
        <f>SUM(E439:H439)</f>
        <v>0</v>
      </c>
      <c r="J439" s="2"/>
      <c r="K439" s="59"/>
      <c r="L439" s="2"/>
      <c r="M439" s="41"/>
      <c r="N439" s="2">
        <v>2476.3000000000002</v>
      </c>
      <c r="O439" s="2">
        <v>11443.29</v>
      </c>
      <c r="P439" s="2">
        <v>2536.7800000000002</v>
      </c>
    </row>
    <row r="440" spans="1:20" ht="15.75" thickBot="1" x14ac:dyDescent="0.3">
      <c r="A440" s="30" t="s">
        <v>420</v>
      </c>
      <c r="B440" s="46"/>
      <c r="C440" s="31"/>
      <c r="D440" s="31"/>
      <c r="E440" s="4">
        <f>SUM(E439)</f>
        <v>0</v>
      </c>
      <c r="F440" s="4">
        <f t="shared" ref="F440:I440" si="208">SUM(F439)</f>
        <v>0</v>
      </c>
      <c r="G440" s="4">
        <f t="shared" si="208"/>
        <v>0</v>
      </c>
      <c r="H440" s="4">
        <f>SUM(H439)</f>
        <v>0</v>
      </c>
      <c r="I440" s="4">
        <f t="shared" si="208"/>
        <v>0</v>
      </c>
      <c r="J440" s="4">
        <f>SUM(J439)</f>
        <v>0</v>
      </c>
      <c r="K440" s="65"/>
      <c r="L440" s="4">
        <f>SUM(L439)</f>
        <v>0</v>
      </c>
      <c r="M440" s="64">
        <f>SUM(M439)</f>
        <v>0</v>
      </c>
      <c r="N440" s="4">
        <f>SUM(N439)</f>
        <v>2476.3000000000002</v>
      </c>
      <c r="O440" s="4">
        <f>SUM(O439)</f>
        <v>11443.29</v>
      </c>
      <c r="P440" s="4">
        <f>SUM(P439)</f>
        <v>2536.7800000000002</v>
      </c>
    </row>
    <row r="441" spans="1:20" x14ac:dyDescent="0.25">
      <c r="A441" s="10"/>
      <c r="B441" s="10"/>
      <c r="C441" s="28"/>
      <c r="D441" s="28"/>
      <c r="E441" s="11"/>
      <c r="F441" s="11"/>
      <c r="G441" s="20"/>
      <c r="H441" s="20"/>
      <c r="I441" s="11"/>
      <c r="J441" s="11"/>
      <c r="K441" s="11"/>
      <c r="L441" s="17"/>
      <c r="M441" s="17"/>
      <c r="N441" s="17"/>
      <c r="O441" s="17"/>
    </row>
    <row r="442" spans="1:20" ht="15.75" thickBot="1" x14ac:dyDescent="0.3">
      <c r="A442" s="10"/>
      <c r="B442" s="10"/>
      <c r="C442" s="28"/>
      <c r="D442" s="28"/>
      <c r="E442" s="11"/>
      <c r="F442" s="11"/>
      <c r="G442" s="20"/>
      <c r="H442" s="20"/>
      <c r="I442" s="11"/>
      <c r="J442" s="11"/>
      <c r="K442" s="11"/>
      <c r="L442" s="17"/>
      <c r="M442" s="17"/>
      <c r="N442" s="17"/>
      <c r="O442" s="17"/>
    </row>
    <row r="443" spans="1:20" ht="15.75" thickBot="1" x14ac:dyDescent="0.3">
      <c r="A443" s="7"/>
      <c r="B443" s="50" t="s">
        <v>432</v>
      </c>
      <c r="C443" s="8"/>
      <c r="D443" s="8"/>
      <c r="E443" s="4">
        <f>SUM(E440,E13,E22,E29,E34,E39, E48,E57,E64,E75,E81,E95,E100,E125,E138,E147,E161,E166,E171,E183,E189,E203,E211,E228,E245,E254,E259,E267,E272,E277,E282,E287,E294,E305,E317,E322,E327,E340,E346,E353,E358,E364,E371,E382,E387,E395,E403,E409,E415,E420,E425,E430,E435)</f>
        <v>246060.11000000004</v>
      </c>
      <c r="F443" s="4">
        <f>SUM(F440,F13,F22,F29,F34,F39, F48,F57,F64,F75,F81,F95,F100,F125,F138,F147,F161,F166,F171,F183,F189,F203,F211,F228,F245,F254,F259,F267,F272,F277,F282,F287,F294,F305,F317,F322,F327,F340,F346,F353,F358,F364,F371,F382,F387,F395,F403,F409,F415,F420,F425,F430,F435)</f>
        <v>144375.07</v>
      </c>
      <c r="G443" s="4">
        <f t="shared" ref="F443:I443" si="209">SUM(G440,G13,G22,G29,G34,G39, G48,G57,G64,G75,G81,G95,G100,G125,G138,G147,G161,G166,G171,G183,G189,G203,G211,G228,G245,G254,G259,G267,G272,G277,G282,G287,G294,G305,G317,G322,G327,G340,G346,G353,G358,G364,G371,G382,G387,G395,G403,G409,G415,G420,G425,G430,G435)</f>
        <v>53676.63</v>
      </c>
      <c r="H443" s="4">
        <f t="shared" si="209"/>
        <v>2926695.3099999996</v>
      </c>
      <c r="I443" s="4">
        <f>SUM(I440,I13,I22,I29,I34,I39, I48,I57,I64,I75,I81,I95,I100,I125,I138,I147,I161,I166,I171,I183,I189,I203,I211,I228,I245,I254,I259,I267,I272,I277,I282,I287,I294,I305,I317,I322,I327,I340,I346,I353,I358,I364,I371,I382,I387,I395,I403,I409,I415,I420,I425,I430,I435)</f>
        <v>3370807.12</v>
      </c>
      <c r="J443" s="4">
        <f>SUM(J440,J13,J22,J29,J34,J39, J48,J57,J64,J75,J81,J95,J100,J125,J138,J147,J161,J166,J171,J183,J189,J203,J211,J228,J245,J254,J259,J267,J272,J277,J282,J287,J294,J305,J317,J322,J327,J340,J346,J353,J358,J364,J371,J382,J387,J395,J403,J409,J415,J420,J425,J430,J435)</f>
        <v>11714145</v>
      </c>
      <c r="K443" s="63">
        <f>SUM(I443/J443)-1</f>
        <v>-0.71224471611030937</v>
      </c>
      <c r="L443" s="4">
        <f>SUM(L440,L13,L22,L29,L34,L39, L48,L57,L64,L75,L81,L95,L100,L125,L138,L147,L161,L166,L171,L183,L189,L203,L211,L228,L245,L254,L259,L267,L272,L277,L282,L287,L294,L305,L317,L322,L327,L340,L346,L353,L358,L364,L371,L382,L387,L395,L403,L409,L415,L420,L425,L430,L435)</f>
        <v>17095599.079999998</v>
      </c>
      <c r="M443" s="64">
        <f>SUM(M440,M13,M22,M29,M34,M39, M48,M57,M64,M75,M81,M95,M100,M125,M138,M147,M161,M166,M171,M183,M189,M203,M211,M228,M245,M254,M259,M267,M272,M277,M282,M287,M294,M305,M317,M322,M327,M340,M346,M353,M358,M364,M371,M382,M387,M395,M403,M409,M415,M420,M425,M430,M435)</f>
        <v>28864324.390000001</v>
      </c>
      <c r="N443" s="4">
        <f>SUM(N440,N13,N22,N29,N34,N39, N48,N57,N64,N75,N81,N95,N100,N125,N138,N147,N161,N166,N171,N183,N189,N203,N211,N228,N245,N254,N259,N267,N272,N277,N282,N287,N294,N305,N317,N322,N327,N340,N346,N353,N358,N364,N371,N382,N387,N395,N403,N409,N415,N420,N425,N430,N435)</f>
        <v>26374727.730000004</v>
      </c>
      <c r="O443" s="4">
        <f>SUM(O440,O13,O22,O29,O34,O39, O48,O57,O64,O75,O81,O95,O100,O125,O138,O147,O161,O166,O171,O183,O189,O203,O211,O228,O245,O254,O259,O267,O272,O277,O282,O287,O294,O305,O317,O322,O327,O340,O346,O353,O358,O364,O371,O382,O387,O395,O403,O409,O415,O420,O425,O430,O435)</f>
        <v>24678516.899999999</v>
      </c>
      <c r="P443" s="4">
        <f>SUM(P440,P13,P22,P29,P34,P39, P48,P57,P64,P75,P81,P95,P100,P125,P138,P147,P161,P166,P171,P183,P189,P203,P211,P228,P245,P254,P259,P267,P272,P277,P282,P287,P294,P305,P317,P322,P327,P340,P346,P353,P358,P364,P371,P382,P387,P395,P403,P409,P415,P420,P425,P430,P435)</f>
        <v>24481100.82</v>
      </c>
    </row>
    <row r="444" spans="1:20" x14ac:dyDescent="0.25">
      <c r="E444" s="58" t="s">
        <v>561</v>
      </c>
      <c r="F444" s="58" t="s">
        <v>561</v>
      </c>
      <c r="G444" s="58" t="s">
        <v>561</v>
      </c>
      <c r="H444" s="58" t="s">
        <v>561</v>
      </c>
      <c r="I444" s="58" t="s">
        <v>561</v>
      </c>
      <c r="J444" s="58" t="s">
        <v>507</v>
      </c>
      <c r="K444" s="58"/>
      <c r="L444" s="58" t="s">
        <v>507</v>
      </c>
      <c r="M444" s="58" t="s">
        <v>485</v>
      </c>
      <c r="N444" s="58" t="s">
        <v>451</v>
      </c>
      <c r="O444" s="58" t="s">
        <v>404</v>
      </c>
      <c r="P444" s="58" t="s">
        <v>270</v>
      </c>
    </row>
    <row r="445" spans="1:20" x14ac:dyDescent="0.25"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</row>
    <row r="446" spans="1:20" s="89" customFormat="1" x14ac:dyDescent="0.25">
      <c r="B446" s="90"/>
      <c r="E446" s="92"/>
      <c r="F446" s="92"/>
      <c r="G446" s="92"/>
      <c r="H446" s="92"/>
      <c r="I446" s="93"/>
      <c r="J446" s="92"/>
      <c r="K446" s="94"/>
      <c r="L446" s="92"/>
      <c r="M446" s="92"/>
      <c r="N446" s="92"/>
      <c r="O446" s="12"/>
      <c r="P446" s="12"/>
      <c r="Q446" s="91"/>
      <c r="T446" s="12"/>
    </row>
    <row r="447" spans="1:20" x14ac:dyDescent="0.25">
      <c r="E447" s="58"/>
      <c r="F447" s="58"/>
      <c r="G447" s="58"/>
      <c r="H447" s="58"/>
      <c r="J447" s="58"/>
      <c r="K447" s="58"/>
      <c r="L447" s="58"/>
      <c r="M447" s="58"/>
      <c r="N447" s="58"/>
    </row>
    <row r="448" spans="1:20" x14ac:dyDescent="0.25">
      <c r="E448" s="58"/>
      <c r="F448" s="58"/>
      <c r="G448" s="58"/>
      <c r="H448" s="58"/>
      <c r="I448" s="11"/>
      <c r="J448" s="58"/>
      <c r="K448" s="80"/>
      <c r="L448" s="58"/>
      <c r="M448" s="58"/>
      <c r="N448" s="58"/>
      <c r="O448" s="12"/>
      <c r="P448" s="12"/>
    </row>
    <row r="449" spans="1:14" x14ac:dyDescent="0.25">
      <c r="N449" s="55"/>
    </row>
    <row r="450" spans="1:14" customFormat="1" x14ac:dyDescent="0.25">
      <c r="A450" s="71"/>
      <c r="B450" s="72"/>
      <c r="C450" s="72"/>
      <c r="D450" s="72"/>
      <c r="E450" s="72"/>
      <c r="M450" s="85"/>
    </row>
    <row r="451" spans="1:14" customFormat="1" x14ac:dyDescent="0.25">
      <c r="A451" s="72"/>
      <c r="B451" s="72"/>
      <c r="C451" s="72"/>
      <c r="D451" s="72"/>
      <c r="E451" s="72"/>
      <c r="M451" s="85"/>
    </row>
    <row r="452" spans="1:14" customFormat="1" x14ac:dyDescent="0.25">
      <c r="A452" s="72"/>
      <c r="B452" s="73"/>
      <c r="C452" s="73"/>
      <c r="D452" s="73"/>
      <c r="E452" s="12"/>
      <c r="M452" s="85"/>
    </row>
    <row r="453" spans="1:14" customFormat="1" x14ac:dyDescent="0.25">
      <c r="A453" s="74"/>
      <c r="B453" s="75"/>
      <c r="C453" s="75"/>
      <c r="D453" s="75"/>
      <c r="E453" s="12"/>
      <c r="M453" s="85"/>
    </row>
    <row r="454" spans="1:14" customFormat="1" x14ac:dyDescent="0.25">
      <c r="A454" s="74"/>
      <c r="B454" s="75"/>
      <c r="C454" s="75"/>
      <c r="D454" s="75"/>
      <c r="E454" s="12"/>
      <c r="M454" s="85"/>
    </row>
    <row r="455" spans="1:14" customFormat="1" x14ac:dyDescent="0.25">
      <c r="A455" s="74"/>
      <c r="B455" s="75"/>
      <c r="C455" s="75"/>
      <c r="D455" s="75"/>
      <c r="E455" s="12"/>
      <c r="M455" s="85"/>
    </row>
    <row r="456" spans="1:14" customFormat="1" x14ac:dyDescent="0.25">
      <c r="A456" s="74"/>
      <c r="B456" s="75"/>
      <c r="C456" s="75"/>
      <c r="D456" s="75"/>
      <c r="E456" s="12"/>
      <c r="M456" s="85"/>
    </row>
    <row r="457" spans="1:14" customFormat="1" x14ac:dyDescent="0.25">
      <c r="A457" s="72"/>
      <c r="B457" s="75"/>
      <c r="C457" s="75"/>
      <c r="D457" s="75"/>
      <c r="E457" s="12"/>
      <c r="M457" s="85"/>
    </row>
    <row r="458" spans="1:14" x14ac:dyDescent="0.25">
      <c r="N458" s="55"/>
    </row>
    <row r="459" spans="1:14" x14ac:dyDescent="0.25">
      <c r="N459" s="55"/>
    </row>
    <row r="460" spans="1:14" x14ac:dyDescent="0.25">
      <c r="N460" s="55"/>
    </row>
    <row r="461" spans="1:14" x14ac:dyDescent="0.25">
      <c r="N461" s="55"/>
    </row>
    <row r="462" spans="1:14" x14ac:dyDescent="0.25">
      <c r="N462" s="55"/>
    </row>
    <row r="463" spans="1:14" x14ac:dyDescent="0.25">
      <c r="N463" s="55"/>
    </row>
    <row r="464" spans="1:14" x14ac:dyDescent="0.25">
      <c r="N464" s="56"/>
    </row>
    <row r="465" spans="14:14" x14ac:dyDescent="0.25">
      <c r="N465" s="54"/>
    </row>
    <row r="466" spans="14:14" x14ac:dyDescent="0.25">
      <c r="N466" s="17"/>
    </row>
    <row r="467" spans="14:14" x14ac:dyDescent="0.25">
      <c r="N467" s="17"/>
    </row>
    <row r="468" spans="14:14" x14ac:dyDescent="0.25">
      <c r="N468" s="55"/>
    </row>
    <row r="469" spans="14:14" x14ac:dyDescent="0.25">
      <c r="N469" s="56"/>
    </row>
    <row r="470" spans="14:14" x14ac:dyDescent="0.25">
      <c r="N470" s="54"/>
    </row>
    <row r="471" spans="14:14" x14ac:dyDescent="0.25">
      <c r="N471" s="17"/>
    </row>
    <row r="472" spans="14:14" x14ac:dyDescent="0.25">
      <c r="N472" s="17"/>
    </row>
    <row r="473" spans="14:14" x14ac:dyDescent="0.25">
      <c r="N473" s="55"/>
    </row>
    <row r="474" spans="14:14" x14ac:dyDescent="0.25">
      <c r="N474" s="56"/>
    </row>
    <row r="475" spans="14:14" x14ac:dyDescent="0.25">
      <c r="N475" s="54"/>
    </row>
    <row r="476" spans="14:14" x14ac:dyDescent="0.25">
      <c r="N476" s="17"/>
    </row>
    <row r="477" spans="14:14" x14ac:dyDescent="0.25">
      <c r="N477" s="17"/>
    </row>
    <row r="478" spans="14:14" x14ac:dyDescent="0.25">
      <c r="N478" s="55"/>
    </row>
    <row r="479" spans="14:14" x14ac:dyDescent="0.25">
      <c r="N479" s="56"/>
    </row>
    <row r="480" spans="14:14" x14ac:dyDescent="0.25">
      <c r="N480" s="54"/>
    </row>
    <row r="481" spans="14:14" x14ac:dyDescent="0.25">
      <c r="N481" s="17"/>
    </row>
    <row r="482" spans="14:14" x14ac:dyDescent="0.25">
      <c r="N482" s="17"/>
    </row>
    <row r="483" spans="14:14" x14ac:dyDescent="0.25">
      <c r="N483" s="55"/>
    </row>
    <row r="484" spans="14:14" x14ac:dyDescent="0.25">
      <c r="N484" s="55"/>
    </row>
    <row r="485" spans="14:14" x14ac:dyDescent="0.25">
      <c r="N485" s="55"/>
    </row>
    <row r="486" spans="14:14" x14ac:dyDescent="0.25">
      <c r="N486" s="55"/>
    </row>
    <row r="487" spans="14:14" x14ac:dyDescent="0.25">
      <c r="N487" s="56"/>
    </row>
    <row r="488" spans="14:14" x14ac:dyDescent="0.25">
      <c r="N488" s="54"/>
    </row>
    <row r="489" spans="14:14" x14ac:dyDescent="0.25">
      <c r="N489" s="17"/>
    </row>
    <row r="490" spans="14:14" x14ac:dyDescent="0.25">
      <c r="N490" s="17"/>
    </row>
    <row r="491" spans="14:14" x14ac:dyDescent="0.25">
      <c r="N491" s="17"/>
    </row>
    <row r="492" spans="14:14" x14ac:dyDescent="0.25">
      <c r="N492" s="55"/>
    </row>
    <row r="493" spans="14:14" x14ac:dyDescent="0.25">
      <c r="N493" s="55"/>
    </row>
    <row r="494" spans="14:14" x14ac:dyDescent="0.25">
      <c r="N494" s="56"/>
    </row>
    <row r="495" spans="14:14" x14ac:dyDescent="0.25">
      <c r="N495" s="54"/>
    </row>
    <row r="496" spans="14:14" x14ac:dyDescent="0.25">
      <c r="N496" s="17"/>
    </row>
    <row r="497" spans="14:14" x14ac:dyDescent="0.25">
      <c r="N497" s="17"/>
    </row>
    <row r="498" spans="14:14" x14ac:dyDescent="0.25">
      <c r="N498" s="55"/>
    </row>
    <row r="499" spans="14:14" x14ac:dyDescent="0.25">
      <c r="N499" s="56"/>
    </row>
    <row r="500" spans="14:14" x14ac:dyDescent="0.25">
      <c r="N500" s="54"/>
    </row>
    <row r="501" spans="14:14" x14ac:dyDescent="0.25">
      <c r="N501" s="17"/>
    </row>
    <row r="502" spans="14:14" x14ac:dyDescent="0.25">
      <c r="N502" s="17"/>
    </row>
    <row r="503" spans="14:14" x14ac:dyDescent="0.25">
      <c r="N503" s="55"/>
    </row>
    <row r="504" spans="14:14" x14ac:dyDescent="0.25">
      <c r="N504" s="55"/>
    </row>
    <row r="505" spans="14:14" x14ac:dyDescent="0.25">
      <c r="N505" s="55"/>
    </row>
    <row r="506" spans="14:14" x14ac:dyDescent="0.25">
      <c r="N506" s="55"/>
    </row>
    <row r="507" spans="14:14" x14ac:dyDescent="0.25">
      <c r="N507" s="56"/>
    </row>
    <row r="508" spans="14:14" x14ac:dyDescent="0.25">
      <c r="N508" s="54"/>
    </row>
    <row r="509" spans="14:14" x14ac:dyDescent="0.25">
      <c r="N509" s="17"/>
    </row>
    <row r="510" spans="14:14" x14ac:dyDescent="0.25">
      <c r="N510" s="17"/>
    </row>
    <row r="511" spans="14:14" x14ac:dyDescent="0.25">
      <c r="N511" s="55"/>
    </row>
    <row r="512" spans="14:14" x14ac:dyDescent="0.25">
      <c r="N512" s="55"/>
    </row>
    <row r="513" spans="14:14" x14ac:dyDescent="0.25">
      <c r="N513" s="56"/>
    </row>
    <row r="514" spans="14:14" x14ac:dyDescent="0.25">
      <c r="N514" s="54"/>
    </row>
    <row r="515" spans="14:14" x14ac:dyDescent="0.25">
      <c r="N515" s="17"/>
    </row>
    <row r="516" spans="14:14" x14ac:dyDescent="0.25">
      <c r="N516" s="17"/>
    </row>
    <row r="517" spans="14:14" x14ac:dyDescent="0.25">
      <c r="N517" s="55"/>
    </row>
    <row r="518" spans="14:14" x14ac:dyDescent="0.25">
      <c r="N518" s="55"/>
    </row>
    <row r="519" spans="14:14" x14ac:dyDescent="0.25">
      <c r="N519" s="56"/>
    </row>
    <row r="520" spans="14:14" x14ac:dyDescent="0.25">
      <c r="N520" s="54"/>
    </row>
    <row r="521" spans="14:14" x14ac:dyDescent="0.25">
      <c r="N521" s="17"/>
    </row>
    <row r="522" spans="14:14" x14ac:dyDescent="0.25">
      <c r="N522" s="17"/>
    </row>
    <row r="523" spans="14:14" x14ac:dyDescent="0.25">
      <c r="N523" s="55"/>
    </row>
    <row r="524" spans="14:14" x14ac:dyDescent="0.25">
      <c r="N524" s="55"/>
    </row>
    <row r="525" spans="14:14" x14ac:dyDescent="0.25">
      <c r="N525" s="56"/>
    </row>
    <row r="526" spans="14:14" x14ac:dyDescent="0.25">
      <c r="N526" s="54"/>
    </row>
    <row r="527" spans="14:14" x14ac:dyDescent="0.25">
      <c r="N527" s="17"/>
    </row>
    <row r="528" spans="14:14" x14ac:dyDescent="0.25">
      <c r="N528" s="17"/>
    </row>
    <row r="529" spans="14:14" x14ac:dyDescent="0.25">
      <c r="N529" s="55"/>
    </row>
    <row r="530" spans="14:14" x14ac:dyDescent="0.25">
      <c r="N530" s="56"/>
    </row>
    <row r="531" spans="14:14" x14ac:dyDescent="0.25">
      <c r="N531" s="54"/>
    </row>
    <row r="532" spans="14:14" x14ac:dyDescent="0.25">
      <c r="N532" s="17"/>
    </row>
    <row r="533" spans="14:14" x14ac:dyDescent="0.25">
      <c r="N533" s="17"/>
    </row>
    <row r="534" spans="14:14" x14ac:dyDescent="0.25">
      <c r="N534" s="55"/>
    </row>
    <row r="535" spans="14:14" x14ac:dyDescent="0.25">
      <c r="N535" s="56"/>
    </row>
    <row r="536" spans="14:14" x14ac:dyDescent="0.25">
      <c r="N536" s="54"/>
    </row>
    <row r="537" spans="14:14" x14ac:dyDescent="0.25">
      <c r="N537" s="17"/>
    </row>
    <row r="538" spans="14:14" x14ac:dyDescent="0.25">
      <c r="N538" s="17"/>
    </row>
    <row r="539" spans="14:14" x14ac:dyDescent="0.25">
      <c r="N539" s="55"/>
    </row>
    <row r="540" spans="14:14" x14ac:dyDescent="0.25">
      <c r="N540" s="56"/>
    </row>
    <row r="541" spans="14:14" x14ac:dyDescent="0.25">
      <c r="N541" s="54"/>
    </row>
    <row r="542" spans="14:14" x14ac:dyDescent="0.25">
      <c r="N542" s="17"/>
    </row>
    <row r="543" spans="14:14" x14ac:dyDescent="0.25">
      <c r="N543" s="17"/>
    </row>
    <row r="544" spans="14:14" x14ac:dyDescent="0.25">
      <c r="N544" s="55"/>
    </row>
    <row r="545" spans="14:14" x14ac:dyDescent="0.25">
      <c r="N545" s="56"/>
    </row>
    <row r="546" spans="14:14" x14ac:dyDescent="0.25">
      <c r="N546" s="54"/>
    </row>
    <row r="547" spans="14:14" x14ac:dyDescent="0.25">
      <c r="N547" s="54"/>
    </row>
    <row r="548" spans="14:14" x14ac:dyDescent="0.25">
      <c r="N548" s="54"/>
    </row>
    <row r="549" spans="14:14" x14ac:dyDescent="0.25">
      <c r="N549" s="56"/>
    </row>
    <row r="551" spans="14:14" x14ac:dyDescent="0.25">
      <c r="N551" s="54"/>
    </row>
  </sheetData>
  <mergeCells count="188">
    <mergeCell ref="B344:D344"/>
    <mergeCell ref="B99:D99"/>
    <mergeCell ref="B104:D104"/>
    <mergeCell ref="B105:D105"/>
    <mergeCell ref="B107:D107"/>
    <mergeCell ref="B106:D106"/>
    <mergeCell ref="B56:D56"/>
    <mergeCell ref="B52:D52"/>
    <mergeCell ref="B53:D53"/>
    <mergeCell ref="B55:D55"/>
    <mergeCell ref="B61:D61"/>
    <mergeCell ref="B62:D62"/>
    <mergeCell ref="B63:D63"/>
    <mergeCell ref="B68:D68"/>
    <mergeCell ref="B69:D69"/>
    <mergeCell ref="B70:D70"/>
    <mergeCell ref="B71:D71"/>
    <mergeCell ref="B72:D72"/>
    <mergeCell ref="B73:D73"/>
    <mergeCell ref="B79:D79"/>
    <mergeCell ref="B134:D134"/>
    <mergeCell ref="B135:D135"/>
    <mergeCell ref="B136:D136"/>
    <mergeCell ref="B137:D137"/>
    <mergeCell ref="B27:D27"/>
    <mergeCell ref="B115:D115"/>
    <mergeCell ref="B116:D116"/>
    <mergeCell ref="B117:D117"/>
    <mergeCell ref="B118:D118"/>
    <mergeCell ref="B119:D119"/>
    <mergeCell ref="B109:D109"/>
    <mergeCell ref="B110:D110"/>
    <mergeCell ref="B111:D111"/>
    <mergeCell ref="B112:D112"/>
    <mergeCell ref="B114:D114"/>
    <mergeCell ref="B93:D93"/>
    <mergeCell ref="B94:D94"/>
    <mergeCell ref="B88:D88"/>
    <mergeCell ref="B89:D89"/>
    <mergeCell ref="B91:D91"/>
    <mergeCell ref="B45:D45"/>
    <mergeCell ref="B142:D142"/>
    <mergeCell ref="A139:D139"/>
    <mergeCell ref="B124:D124"/>
    <mergeCell ref="B129:D129"/>
    <mergeCell ref="B130:D130"/>
    <mergeCell ref="B132:D132"/>
    <mergeCell ref="B133:D133"/>
    <mergeCell ref="B154:D154"/>
    <mergeCell ref="B156:D156"/>
    <mergeCell ref="B157:D157"/>
    <mergeCell ref="B158:D158"/>
    <mergeCell ref="A148:D148"/>
    <mergeCell ref="B143:D143"/>
    <mergeCell ref="B151:D151"/>
    <mergeCell ref="B152:D152"/>
    <mergeCell ref="B153:D153"/>
    <mergeCell ref="B175:D175"/>
    <mergeCell ref="B176:D176"/>
    <mergeCell ref="B177:D177"/>
    <mergeCell ref="B178:D178"/>
    <mergeCell ref="B179:D179"/>
    <mergeCell ref="A162:D162"/>
    <mergeCell ref="B165:D165"/>
    <mergeCell ref="B170:D170"/>
    <mergeCell ref="A167:D167"/>
    <mergeCell ref="A172:D172"/>
    <mergeCell ref="B194:D194"/>
    <mergeCell ref="B195:D195"/>
    <mergeCell ref="B197:D197"/>
    <mergeCell ref="B199:D199"/>
    <mergeCell ref="B200:D200"/>
    <mergeCell ref="B181:D181"/>
    <mergeCell ref="A184:D184"/>
    <mergeCell ref="B188:D188"/>
    <mergeCell ref="B187:D187"/>
    <mergeCell ref="B193:D193"/>
    <mergeCell ref="A212:D212"/>
    <mergeCell ref="B216:D216"/>
    <mergeCell ref="B217:D217"/>
    <mergeCell ref="B218:D218"/>
    <mergeCell ref="B219:D219"/>
    <mergeCell ref="B201:D201"/>
    <mergeCell ref="B207:D207"/>
    <mergeCell ref="B208:D208"/>
    <mergeCell ref="B209:D209"/>
    <mergeCell ref="B210:D210"/>
    <mergeCell ref="B227:D227"/>
    <mergeCell ref="A229:D229"/>
    <mergeCell ref="B232:D232"/>
    <mergeCell ref="B233:D233"/>
    <mergeCell ref="B234:D234"/>
    <mergeCell ref="B220:D220"/>
    <mergeCell ref="B221:D221"/>
    <mergeCell ref="B224:D224"/>
    <mergeCell ref="B225:D225"/>
    <mergeCell ref="B226:D226"/>
    <mergeCell ref="B240:D240"/>
    <mergeCell ref="B241:D241"/>
    <mergeCell ref="B242:D242"/>
    <mergeCell ref="B243:D243"/>
    <mergeCell ref="B244:D244"/>
    <mergeCell ref="B235:D235"/>
    <mergeCell ref="B236:D236"/>
    <mergeCell ref="B237:D237"/>
    <mergeCell ref="B238:D238"/>
    <mergeCell ref="B239:D239"/>
    <mergeCell ref="B253:D253"/>
    <mergeCell ref="B258:D258"/>
    <mergeCell ref="B271:D271"/>
    <mergeCell ref="B276:D276"/>
    <mergeCell ref="B291:D291"/>
    <mergeCell ref="A246:D246"/>
    <mergeCell ref="B249:D249"/>
    <mergeCell ref="B250:D250"/>
    <mergeCell ref="B251:D251"/>
    <mergeCell ref="B252:D252"/>
    <mergeCell ref="B315:D315"/>
    <mergeCell ref="B316:D316"/>
    <mergeCell ref="B326:D326"/>
    <mergeCell ref="B331:D331"/>
    <mergeCell ref="B314:D314"/>
    <mergeCell ref="B334:D334"/>
    <mergeCell ref="B302:D302"/>
    <mergeCell ref="B309:D309"/>
    <mergeCell ref="B310:D310"/>
    <mergeCell ref="B311:D311"/>
    <mergeCell ref="B312:D312"/>
    <mergeCell ref="B419:D419"/>
    <mergeCell ref="B391:D391"/>
    <mergeCell ref="B392:D392"/>
    <mergeCell ref="B393:D393"/>
    <mergeCell ref="B394:D394"/>
    <mergeCell ref="B399:D399"/>
    <mergeCell ref="B376:D376"/>
    <mergeCell ref="B377:D377"/>
    <mergeCell ref="B378:D378"/>
    <mergeCell ref="B379:D379"/>
    <mergeCell ref="B386:D386"/>
    <mergeCell ref="B408:D408"/>
    <mergeCell ref="A1:P1"/>
    <mergeCell ref="A2:P2"/>
    <mergeCell ref="A3:P3"/>
    <mergeCell ref="A4:P4"/>
    <mergeCell ref="B11:D11"/>
    <mergeCell ref="B20:D20"/>
    <mergeCell ref="A354:D354"/>
    <mergeCell ref="A359:D359"/>
    <mergeCell ref="B362:D362"/>
    <mergeCell ref="B338:D338"/>
    <mergeCell ref="B339:D339"/>
    <mergeCell ref="A347:D347"/>
    <mergeCell ref="B350:D350"/>
    <mergeCell ref="B352:D352"/>
    <mergeCell ref="B351:D351"/>
    <mergeCell ref="B345:D345"/>
    <mergeCell ref="B299:D299"/>
    <mergeCell ref="B300:D300"/>
    <mergeCell ref="B332:D332"/>
    <mergeCell ref="B333:D333"/>
    <mergeCell ref="B335:D335"/>
    <mergeCell ref="B336:D336"/>
    <mergeCell ref="B337:D337"/>
    <mergeCell ref="B313:D313"/>
    <mergeCell ref="B424:D424"/>
    <mergeCell ref="B439:D439"/>
    <mergeCell ref="A431:D431"/>
    <mergeCell ref="A6:D6"/>
    <mergeCell ref="B9:D9"/>
    <mergeCell ref="B12:D12"/>
    <mergeCell ref="B17:D17"/>
    <mergeCell ref="B18:D18"/>
    <mergeCell ref="B21:D21"/>
    <mergeCell ref="B26:D26"/>
    <mergeCell ref="B28:D28"/>
    <mergeCell ref="B43:D43"/>
    <mergeCell ref="B44:D44"/>
    <mergeCell ref="B46:D46"/>
    <mergeCell ref="B47:D47"/>
    <mergeCell ref="A49:D49"/>
    <mergeCell ref="B401:D401"/>
    <mergeCell ref="B407:D407"/>
    <mergeCell ref="B292:D292"/>
    <mergeCell ref="A288:D288"/>
    <mergeCell ref="B293:D293"/>
    <mergeCell ref="B363:D363"/>
    <mergeCell ref="B368:D368"/>
    <mergeCell ref="B413:D4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Williams, Charlene</cp:lastModifiedBy>
  <cp:lastPrinted>2018-01-18T14:32:23Z</cp:lastPrinted>
  <dcterms:created xsi:type="dcterms:W3CDTF">2015-05-01T20:35:26Z</dcterms:created>
  <dcterms:modified xsi:type="dcterms:W3CDTF">2021-03-18T18:04:35Z</dcterms:modified>
</cp:coreProperties>
</file>