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412" i="2" l="1"/>
  <c r="K411" i="2"/>
  <c r="K210" i="2"/>
  <c r="I274" i="2" l="1"/>
  <c r="I191" i="2" l="1"/>
  <c r="I190" i="2"/>
  <c r="K44" i="2" l="1"/>
  <c r="K406" i="2" l="1"/>
  <c r="K348" i="2"/>
  <c r="K312" i="2"/>
  <c r="K280" i="2"/>
  <c r="K214" i="2"/>
  <c r="K351" i="2" l="1"/>
  <c r="K281" i="2"/>
  <c r="K43" i="2"/>
  <c r="K46" i="2"/>
  <c r="I45" i="2" l="1"/>
  <c r="I37" i="2"/>
  <c r="N308" i="2" l="1"/>
  <c r="M308" i="2"/>
  <c r="L308" i="2"/>
  <c r="J308" i="2"/>
  <c r="H308" i="2"/>
  <c r="G308" i="2"/>
  <c r="F308" i="2"/>
  <c r="E308" i="2"/>
  <c r="I307" i="2"/>
  <c r="I308" i="2" s="1"/>
  <c r="N303" i="2"/>
  <c r="M303" i="2"/>
  <c r="L303" i="2"/>
  <c r="J303" i="2"/>
  <c r="H303" i="2"/>
  <c r="G303" i="2"/>
  <c r="F303" i="2"/>
  <c r="E303" i="2"/>
  <c r="I302" i="2"/>
  <c r="I303" i="2" l="1"/>
  <c r="N254" i="2" l="1"/>
  <c r="M254" i="2"/>
  <c r="L254" i="2"/>
  <c r="J254" i="2"/>
  <c r="H254" i="2"/>
  <c r="G254" i="2"/>
  <c r="F254" i="2"/>
  <c r="E254" i="2"/>
  <c r="I253" i="2"/>
  <c r="I149" i="2"/>
  <c r="K149" i="2" s="1"/>
  <c r="N31" i="2"/>
  <c r="M31" i="2"/>
  <c r="L31" i="2"/>
  <c r="J31" i="2"/>
  <c r="H31" i="2"/>
  <c r="G31" i="2"/>
  <c r="F31" i="2"/>
  <c r="E31" i="2"/>
  <c r="I30" i="2"/>
  <c r="I254" i="2" l="1"/>
  <c r="I31" i="2"/>
  <c r="M412" i="2" l="1"/>
  <c r="N412" i="2"/>
  <c r="M407" i="2"/>
  <c r="N407" i="2"/>
  <c r="M402" i="2"/>
  <c r="N402" i="2"/>
  <c r="M397" i="2"/>
  <c r="N397" i="2"/>
  <c r="M392" i="2"/>
  <c r="N392" i="2"/>
  <c r="M387" i="2"/>
  <c r="N387" i="2"/>
  <c r="M381" i="2"/>
  <c r="N381" i="2"/>
  <c r="M375" i="2"/>
  <c r="N375" i="2"/>
  <c r="M367" i="2"/>
  <c r="N367" i="2"/>
  <c r="M359" i="2"/>
  <c r="N359" i="2"/>
  <c r="M354" i="2"/>
  <c r="N354" i="2"/>
  <c r="M344" i="2"/>
  <c r="N344" i="2"/>
  <c r="M337" i="2"/>
  <c r="N337" i="2"/>
  <c r="M331" i="2"/>
  <c r="N331" i="2"/>
  <c r="M326" i="2"/>
  <c r="N326" i="2"/>
  <c r="M320" i="2"/>
  <c r="N320" i="2"/>
  <c r="M298" i="2"/>
  <c r="N298" i="2"/>
  <c r="M287" i="2"/>
  <c r="N287" i="2"/>
  <c r="M276" i="2"/>
  <c r="N276" i="2"/>
  <c r="M269" i="2"/>
  <c r="N269" i="2"/>
  <c r="M264" i="2"/>
  <c r="N264" i="2"/>
  <c r="M259" i="2"/>
  <c r="N259" i="2"/>
  <c r="M249" i="2"/>
  <c r="N249" i="2"/>
  <c r="M244" i="2"/>
  <c r="N244" i="2"/>
  <c r="M235" i="2"/>
  <c r="N235" i="2"/>
  <c r="M218" i="2"/>
  <c r="N218" i="2"/>
  <c r="M201" i="2"/>
  <c r="N201" i="2"/>
  <c r="M193" i="2"/>
  <c r="N193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5" i="2" l="1"/>
  <c r="I186" i="2"/>
  <c r="I113" i="2" l="1"/>
  <c r="I84" i="2" l="1"/>
  <c r="K84" i="2" s="1"/>
  <c r="I83" i="2"/>
  <c r="K83" i="2" s="1"/>
  <c r="L276" i="2" l="1"/>
  <c r="I189" i="2" l="1"/>
  <c r="J276" i="2" l="1"/>
  <c r="I275" i="2"/>
  <c r="H276" i="2"/>
  <c r="G276" i="2"/>
  <c r="F276" i="2"/>
  <c r="E276" i="2"/>
  <c r="I273" i="2"/>
  <c r="K273" i="2" s="1"/>
  <c r="I276" i="2" l="1"/>
  <c r="K276" i="2" s="1"/>
  <c r="I38" i="2" l="1"/>
  <c r="I35" i="2"/>
  <c r="K35" i="2" s="1"/>
  <c r="I188" i="2" l="1"/>
  <c r="I187" i="2" l="1"/>
  <c r="I185" i="2"/>
  <c r="K185" i="2" s="1"/>
  <c r="I184" i="2"/>
  <c r="K184" i="2" s="1"/>
  <c r="I11" i="2" l="1"/>
  <c r="I44" i="2" l="1"/>
  <c r="I215" i="2" l="1"/>
  <c r="K215" i="2" s="1"/>
  <c r="I214" i="2"/>
  <c r="I213" i="2"/>
  <c r="J259" i="2" l="1"/>
  <c r="L412" i="2" l="1"/>
  <c r="L407" i="2"/>
  <c r="L402" i="2"/>
  <c r="L397" i="2"/>
  <c r="L392" i="2"/>
  <c r="L387" i="2"/>
  <c r="L381" i="2"/>
  <c r="L375" i="2"/>
  <c r="L367" i="2"/>
  <c r="L359" i="2"/>
  <c r="L354" i="2"/>
  <c r="L344" i="2"/>
  <c r="L337" i="2"/>
  <c r="L331" i="2"/>
  <c r="L326" i="2"/>
  <c r="L320" i="2"/>
  <c r="L298" i="2"/>
  <c r="L287" i="2"/>
  <c r="L269" i="2"/>
  <c r="L264" i="2"/>
  <c r="L259" i="2"/>
  <c r="L249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5" i="2" l="1"/>
  <c r="I212" i="2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6" i="2" l="1"/>
  <c r="H326" i="2"/>
  <c r="G326" i="2"/>
  <c r="F326" i="2"/>
  <c r="E326" i="2"/>
  <c r="I324" i="2"/>
  <c r="K324" i="2" s="1"/>
  <c r="I216" i="2"/>
  <c r="K216" i="2" s="1"/>
  <c r="I211" i="2"/>
  <c r="K211" i="2" s="1"/>
  <c r="J412" i="2" l="1"/>
  <c r="J407" i="2"/>
  <c r="K407" i="2" s="1"/>
  <c r="J402" i="2"/>
  <c r="J397" i="2"/>
  <c r="J392" i="2"/>
  <c r="J387" i="2"/>
  <c r="J381" i="2"/>
  <c r="J375" i="2"/>
  <c r="J367" i="2"/>
  <c r="J359" i="2"/>
  <c r="J354" i="2"/>
  <c r="J344" i="2"/>
  <c r="J337" i="2"/>
  <c r="J331" i="2"/>
  <c r="J320" i="2"/>
  <c r="J298" i="2"/>
  <c r="J287" i="2"/>
  <c r="J269" i="2"/>
  <c r="J264" i="2"/>
  <c r="J249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5" i="2" l="1"/>
  <c r="H48" i="2"/>
  <c r="H412" i="2" l="1"/>
  <c r="H407" i="2"/>
  <c r="H402" i="2"/>
  <c r="H397" i="2"/>
  <c r="H392" i="2"/>
  <c r="H387" i="2"/>
  <c r="H381" i="2"/>
  <c r="H375" i="2"/>
  <c r="I372" i="2"/>
  <c r="H367" i="2"/>
  <c r="H359" i="2"/>
  <c r="H354" i="2"/>
  <c r="H344" i="2"/>
  <c r="H337" i="2"/>
  <c r="H331" i="2"/>
  <c r="H320" i="2"/>
  <c r="H298" i="2"/>
  <c r="H287" i="2"/>
  <c r="H269" i="2"/>
  <c r="H264" i="2"/>
  <c r="H249" i="2"/>
  <c r="H259" i="2"/>
  <c r="H244" i="2"/>
  <c r="H235" i="2"/>
  <c r="H218" i="2"/>
  <c r="I411" i="2"/>
  <c r="I406" i="2"/>
  <c r="I401" i="2"/>
  <c r="K401" i="2" s="1"/>
  <c r="I396" i="2"/>
  <c r="K396" i="2" s="1"/>
  <c r="I391" i="2"/>
  <c r="I386" i="2"/>
  <c r="K386" i="2" s="1"/>
  <c r="I385" i="2"/>
  <c r="K385" i="2" s="1"/>
  <c r="I380" i="2"/>
  <c r="I379" i="2"/>
  <c r="K379" i="2" s="1"/>
  <c r="I374" i="2"/>
  <c r="I373" i="2"/>
  <c r="I371" i="2"/>
  <c r="K371" i="2" s="1"/>
  <c r="I366" i="2"/>
  <c r="K366" i="2" s="1"/>
  <c r="I365" i="2"/>
  <c r="K365" i="2" s="1"/>
  <c r="I364" i="2"/>
  <c r="K364" i="2" s="1"/>
  <c r="I363" i="2"/>
  <c r="K363" i="2" s="1"/>
  <c r="I358" i="2"/>
  <c r="K358" i="2" s="1"/>
  <c r="I353" i="2"/>
  <c r="K353" i="2" s="1"/>
  <c r="I352" i="2"/>
  <c r="I351" i="2"/>
  <c r="I350" i="2"/>
  <c r="I349" i="2"/>
  <c r="K349" i="2" s="1"/>
  <c r="I348" i="2"/>
  <c r="I343" i="2"/>
  <c r="K343" i="2" s="1"/>
  <c r="I342" i="2"/>
  <c r="K342" i="2" s="1"/>
  <c r="I341" i="2"/>
  <c r="K341" i="2" s="1"/>
  <c r="I336" i="2"/>
  <c r="K336" i="2" s="1"/>
  <c r="I335" i="2"/>
  <c r="K335" i="2" s="1"/>
  <c r="I330" i="2"/>
  <c r="K330" i="2" s="1"/>
  <c r="I325" i="2"/>
  <c r="I319" i="2"/>
  <c r="K319" i="2" s="1"/>
  <c r="I318" i="2"/>
  <c r="K318" i="2" s="1"/>
  <c r="I317" i="2"/>
  <c r="I316" i="2"/>
  <c r="K316" i="2" s="1"/>
  <c r="I315" i="2"/>
  <c r="K315" i="2" s="1"/>
  <c r="I314" i="2"/>
  <c r="K314" i="2" s="1"/>
  <c r="I313" i="2"/>
  <c r="K313" i="2" s="1"/>
  <c r="I312" i="2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86" i="2"/>
  <c r="I285" i="2"/>
  <c r="I284" i="2"/>
  <c r="K284" i="2" s="1"/>
  <c r="I283" i="2"/>
  <c r="I282" i="2"/>
  <c r="K282" i="2" s="1"/>
  <c r="I281" i="2"/>
  <c r="I280" i="2"/>
  <c r="I268" i="2"/>
  <c r="K268" i="2" s="1"/>
  <c r="I263" i="2"/>
  <c r="K263" i="2" s="1"/>
  <c r="I258" i="2"/>
  <c r="K258" i="2" s="1"/>
  <c r="I248" i="2"/>
  <c r="K248" i="2" s="1"/>
  <c r="I243" i="2"/>
  <c r="K243" i="2" s="1"/>
  <c r="I241" i="2"/>
  <c r="K241" i="2" s="1"/>
  <c r="I240" i="2"/>
  <c r="K240" i="2" s="1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I209" i="2"/>
  <c r="K209" i="2" s="1"/>
  <c r="I208" i="2"/>
  <c r="K208" i="2" s="1"/>
  <c r="I207" i="2"/>
  <c r="I206" i="2"/>
  <c r="K206" i="2" s="1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K71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9" i="2"/>
  <c r="F259" i="2"/>
  <c r="E259" i="2"/>
  <c r="I72" i="2" l="1"/>
  <c r="K72" i="2" s="1"/>
  <c r="I326" i="2"/>
  <c r="K325" i="2"/>
  <c r="I259" i="2"/>
  <c r="K259" i="2" s="1"/>
  <c r="G407" i="2"/>
  <c r="F407" i="2"/>
  <c r="E407" i="2"/>
  <c r="I407" i="2"/>
  <c r="K326" i="2" l="1"/>
  <c r="M415" i="2"/>
  <c r="M12" i="2"/>
  <c r="H20" i="2" l="1"/>
  <c r="H12" i="2"/>
  <c r="H415" i="2" l="1"/>
  <c r="G392" i="2"/>
  <c r="F392" i="2"/>
  <c r="E392" i="2"/>
  <c r="I392" i="2"/>
  <c r="G412" i="2" l="1"/>
  <c r="F412" i="2"/>
  <c r="E412" i="2"/>
  <c r="I412" i="2"/>
  <c r="G397" i="2" l="1"/>
  <c r="F397" i="2"/>
  <c r="E397" i="2"/>
  <c r="I397" i="2"/>
  <c r="K397" i="2" s="1"/>
  <c r="G269" i="2"/>
  <c r="F269" i="2"/>
  <c r="E269" i="2"/>
  <c r="I269" i="2"/>
  <c r="K269" i="2" s="1"/>
  <c r="G354" i="2" l="1"/>
  <c r="F354" i="2"/>
  <c r="E354" i="2"/>
  <c r="G387" i="2" l="1"/>
  <c r="F387" i="2"/>
  <c r="G402" i="2"/>
  <c r="F402" i="2"/>
  <c r="E387" i="2"/>
  <c r="G179" i="2" l="1"/>
  <c r="F179" i="2"/>
  <c r="E179" i="2"/>
  <c r="G129" i="2" l="1"/>
  <c r="F129" i="2"/>
  <c r="E129" i="2"/>
  <c r="G48" i="2"/>
  <c r="F48" i="2"/>
  <c r="E48" i="2"/>
  <c r="I387" i="2"/>
  <c r="K387" i="2" s="1"/>
  <c r="G375" i="2"/>
  <c r="F375" i="2"/>
  <c r="E375" i="2"/>
  <c r="I354" i="2"/>
  <c r="K354" i="2" s="1"/>
  <c r="G320" i="2"/>
  <c r="F320" i="2"/>
  <c r="E320" i="2"/>
  <c r="G298" i="2"/>
  <c r="F298" i="2"/>
  <c r="E298" i="2"/>
  <c r="I375" i="2" l="1"/>
  <c r="K375" i="2" s="1"/>
  <c r="I298" i="2"/>
  <c r="K298" i="2" s="1"/>
  <c r="G249" i="2"/>
  <c r="F249" i="2"/>
  <c r="E249" i="2"/>
  <c r="I249" i="2"/>
  <c r="K249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G287" i="2" l="1"/>
  <c r="F287" i="2"/>
  <c r="E287" i="2"/>
  <c r="G359" i="2"/>
  <c r="F359" i="2"/>
  <c r="E359" i="2"/>
  <c r="I359" i="2"/>
  <c r="K359" i="2" s="1"/>
  <c r="G344" i="2"/>
  <c r="F344" i="2"/>
  <c r="E344" i="2"/>
  <c r="G337" i="2"/>
  <c r="F337" i="2"/>
  <c r="E337" i="2"/>
  <c r="G264" i="2"/>
  <c r="F264" i="2"/>
  <c r="E264" i="2"/>
  <c r="I264" i="2"/>
  <c r="K264" i="2" s="1"/>
  <c r="G244" i="2"/>
  <c r="F244" i="2"/>
  <c r="E244" i="2"/>
  <c r="G218" i="2"/>
  <c r="F218" i="2"/>
  <c r="E218" i="2"/>
  <c r="G161" i="2"/>
  <c r="F161" i="2"/>
  <c r="E161" i="2"/>
  <c r="I161" i="2"/>
  <c r="K161" i="2" s="1"/>
  <c r="E402" i="2"/>
  <c r="I402" i="2"/>
  <c r="K402" i="2" s="1"/>
  <c r="G381" i="2"/>
  <c r="F381" i="2"/>
  <c r="E381" i="2"/>
  <c r="G367" i="2"/>
  <c r="F367" i="2"/>
  <c r="E367" i="2"/>
  <c r="G331" i="2"/>
  <c r="F331" i="2"/>
  <c r="E331" i="2"/>
  <c r="I331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K12" i="2" s="1"/>
  <c r="F415" i="2" l="1"/>
  <c r="E415" i="2"/>
  <c r="G415" i="2"/>
  <c r="K331" i="2"/>
  <c r="I129" i="2"/>
  <c r="K129" i="2" s="1"/>
  <c r="I320" i="2"/>
  <c r="K320" i="2" s="1"/>
  <c r="I66" i="2"/>
  <c r="K66" i="2" s="1"/>
  <c r="I381" i="2"/>
  <c r="K381" i="2" s="1"/>
  <c r="I244" i="2"/>
  <c r="K244" i="2" s="1"/>
  <c r="I337" i="2"/>
  <c r="K337" i="2" s="1"/>
  <c r="I287" i="2"/>
  <c r="K287" i="2" s="1"/>
  <c r="I218" i="2"/>
  <c r="K218" i="2" s="1"/>
  <c r="I367" i="2"/>
  <c r="K367" i="2" s="1"/>
  <c r="I344" i="2"/>
  <c r="K344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15" i="2" l="1"/>
  <c r="K415" i="2" s="1"/>
  <c r="K39" i="2"/>
</calcChain>
</file>

<file path=xl/sharedStrings.xml><?xml version="1.0" encoding="utf-8"?>
<sst xmlns="http://schemas.openxmlformats.org/spreadsheetml/2006/main" count="1679" uniqueCount="532">
  <si>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</si>
  <si>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</si>
  <si>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</si>
  <si>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</si>
  <si>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</si>
  <si>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</si>
  <si>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</si>
  <si>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</si>
  <si>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</si>
  <si>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</si>
  <si>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</si>
  <si>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</si>
  <si>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</si>
  <si>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</si>
  <si>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</si>
  <si>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</si>
  <si>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</si>
  <si>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</si>
  <si>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</si>
  <si>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</si>
  <si>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</si>
  <si>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</si>
  <si>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</si>
  <si>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</si>
  <si>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</si>
  <si>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</si>
  <si>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</si>
  <si>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</si>
  <si>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</si>
  <si>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</si>
  <si>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</si>
  <si>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</si>
  <si>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</si>
  <si>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</si>
  <si>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</si>
  <si>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</si>
  <si>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</si>
  <si>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</si>
  <si>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</si>
  <si>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</si>
  <si>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</si>
  <si>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</si>
  <si>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</si>
  <si>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</si>
  <si>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</si>
  <si>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</si>
  <si>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</si>
  <si>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</si>
  <si>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</si>
  <si>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</si>
  <si>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</si>
  <si>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</si>
  <si>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</si>
  <si>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</si>
  <si>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</si>
  <si>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</si>
  <si>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</si>
  <si>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</si>
  <si>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</si>
  <si>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</si>
  <si>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</si>
  <si>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</si>
  <si>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</si>
  <si>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</si>
  <si>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</si>
  <si>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</si>
  <si>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</si>
  <si>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</si>
  <si>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</si>
  <si>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</si>
  <si>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</si>
  <si>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</si>
  <si>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</si>
  <si>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</si>
  <si>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</si>
  <si>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</si>
  <si>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</si>
  <si>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</si>
  <si>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</si>
  <si>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</si>
  <si>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</si>
  <si>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</si>
  <si>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</si>
  <si>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</si>
  <si>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</si>
  <si>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</si>
  <si>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</si>
  <si>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</si>
  <si>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</si>
  <si>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</si>
  <si>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</si>
  <si>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</si>
  <si>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</si>
  <si>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</si>
  <si>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</si>
  <si>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</si>
  <si>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</si>
  <si>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</si>
  <si>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</si>
  <si>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</si>
  <si>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</si>
  <si>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</si>
  <si>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</si>
  <si>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</si>
  <si>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</si>
  <si>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</si>
  <si>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</si>
  <si>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</si>
  <si>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</si>
  <si>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</si>
  <si>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</si>
  <si>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</si>
  <si>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</si>
  <si>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</si>
  <si>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</si>
  <si>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</si>
  <si>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</si>
  <si>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</si>
  <si>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</si>
  <si>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</si>
  <si>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</si>
  <si>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</si>
  <si>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</si>
  <si>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</si>
  <si>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</si>
  <si>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</si>
  <si>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</si>
  <si>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</si>
  <si>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</si>
  <si>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</si>
  <si>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</si>
  <si>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</si>
  <si>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</si>
  <si>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</si>
  <si>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</si>
  <si>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</si>
  <si>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</si>
  <si>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</si>
  <si>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</si>
  <si>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</si>
  <si>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</si>
  <si>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</si>
  <si>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</si>
  <si>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</si>
  <si>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</si>
  <si>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</si>
  <si>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</si>
  <si>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</si>
  <si>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</si>
  <si>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</si>
  <si>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</si>
  <si>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</si>
  <si>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</si>
  <si>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</si>
  <si>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</si>
  <si>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</si>
  <si>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</si>
  <si>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</si>
  <si>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</si>
  <si>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</si>
  <si>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</si>
  <si>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</si>
  <si>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</si>
  <si>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</si>
  <si>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</si>
  <si>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</si>
  <si>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</si>
  <si>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</si>
  <si>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</si>
  <si>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</si>
  <si>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</si>
  <si>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</si>
  <si>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</si>
  <si>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</si>
  <si>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</si>
  <si>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</si>
  <si>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</si>
  <si>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</si>
  <si>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</si>
  <si>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</si>
  <si>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</si>
  <si>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</si>
  <si>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</si>
  <si>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</si>
  <si>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</si>
  <si>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</si>
  <si>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</si>
  <si>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</si>
  <si>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</si>
  <si>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</si>
  <si>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</si>
  <si>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</si>
  <si>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</si>
  <si>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</si>
  <si>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</si>
  <si>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</si>
  <si>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</si>
  <si>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</si>
  <si>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</si>
  <si>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</si>
  <si>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</si>
  <si>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</si>
  <si>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</si>
  <si>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</si>
  <si>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</si>
  <si>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</si>
  <si>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</si>
  <si>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</si>
  <si>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</si>
  <si>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</si>
  <si>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</si>
  <si>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</si>
  <si>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</si>
  <si>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</si>
  <si>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</si>
  <si>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</si>
  <si>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</si>
  <si>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</si>
  <si>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</si>
  <si>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</si>
  <si>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</si>
  <si>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</si>
  <si>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</si>
  <si>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</si>
  <si>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</si>
  <si>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</si>
  <si>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</si>
  <si>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</si>
  <si>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</si>
  <si>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</si>
  <si>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</si>
  <si>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</si>
  <si>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</si>
  <si>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</si>
  <si>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</si>
  <si>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</si>
  <si>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</si>
  <si>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</si>
  <si>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</si>
  <si>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</si>
  <si>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</si>
  <si>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</si>
  <si>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</si>
  <si>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</si>
  <si>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</si>
  <si>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</si>
  <si>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</si>
  <si>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</si>
  <si>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</si>
  <si>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</si>
  <si>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</si>
  <si>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</si>
  <si>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</si>
  <si>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</si>
  <si>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</si>
  <si>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</si>
  <si>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</si>
  <si>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</si>
  <si>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</si>
  <si>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</si>
  <si>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</si>
  <si>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</si>
  <si>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</si>
  <si>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</si>
  <si>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</si>
  <si>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</si>
  <si>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</si>
  <si>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</si>
  <si>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</si>
  <si>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</si>
  <si>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</si>
  <si>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</si>
  <si>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</si>
  <si>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</si>
  <si>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</si>
  <si>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</si>
  <si>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</si>
  <si>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</si>
  <si>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</si>
  <si>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</si>
  <si>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</si>
  <si>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</si>
  <si>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</si>
  <si>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</si>
  <si>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</si>
  <si>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</si>
  <si>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</si>
  <si>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</si>
  <si>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</si>
  <si>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</si>
  <si>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</si>
  <si>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</si>
  <si>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</si>
  <si>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</si>
  <si>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</si>
  <si>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</si>
  <si>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</si>
  <si>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</si>
  <si>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</si>
  <si>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</si>
  <si>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</si>
  <si>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</si>
  <si>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</si>
  <si>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</si>
  <si>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</si>
  <si>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</si>
  <si>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</si>
  <si>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</si>
  <si>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</si>
  <si>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</si>
  <si>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</si>
  <si>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</si>
  <si>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</si>
  <si>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</si>
  <si>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</si>
  <si>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</si>
  <si>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</si>
  <si>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</si>
  <si>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</si>
  <si>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</si>
  <si>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</si>
  <si>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</si>
  <si>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</si>
  <si>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</si>
  <si>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</si>
  <si>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</si>
  <si>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</si>
  <si>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</si>
  <si>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</si>
  <si>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</si>
  <si>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</si>
  <si>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</si>
  <si>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</si>
  <si>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</si>
  <si>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</si>
  <si>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</si>
  <si>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</si>
  <si>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</si>
  <si>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</si>
  <si>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</si>
  <si>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</si>
  <si>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</si>
  <si>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</si>
  <si>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</si>
  <si>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</si>
  <si>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</si>
  <si>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</si>
  <si>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</si>
  <si>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</si>
  <si>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</si>
  <si>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</si>
  <si>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</si>
  <si>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</si>
  <si>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</si>
  <si>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</si>
  <si>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</si>
  <si>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</si>
  <si>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</si>
  <si>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</si>
  <si>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</si>
  <si>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</si>
  <si>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</si>
  <si>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</si>
  <si>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</si>
  <si>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</si>
  <si>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</si>
  <si>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</si>
  <si>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</si>
  <si>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</si>
  <si>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</si>
  <si>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</si>
  <si>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</si>
  <si>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</si>
  <si>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</si>
  <si>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</si>
  <si>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</si>
  <si>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</si>
  <si>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</si>
  <si>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</si>
  <si>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</si>
  <si>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</si>
  <si>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</si>
  <si>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</si>
  <si>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</si>
  <si>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</si>
  <si>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</si>
  <si>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</si>
  <si>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</si>
  <si>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</si>
  <si>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</si>
  <si>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</si>
  <si>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</si>
  <si>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</si>
  <si>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</si>
  <si>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</si>
  <si>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</si>
  <si>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</si>
  <si>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</si>
  <si>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</si>
  <si>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</si>
  <si>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</si>
  <si>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</si>
  <si>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</si>
  <si>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</si>
  <si>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</si>
  <si>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</si>
  <si>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</si>
  <si>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</si>
  <si>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</si>
  <si>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</si>
  <si>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</si>
  <si>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</si>
  <si>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</si>
  <si>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</si>
  <si>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</si>
  <si>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</si>
  <si>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</si>
  <si>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</si>
  <si>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</si>
  <si>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</si>
  <si>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</si>
  <si>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</si>
  <si>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</si>
  <si>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</si>
  <si>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</si>
  <si>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</si>
  <si>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</si>
  <si>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</si>
  <si>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</si>
  <si>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</si>
  <si>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</si>
  <si>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</si>
  <si>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</si>
  <si>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</si>
  <si>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</si>
  <si>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</si>
  <si>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</si>
  <si>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</si>
  <si>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</si>
  <si>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</si>
  <si>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</si>
  <si>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</si>
  <si>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</si>
  <si>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</si>
  <si>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</si>
  <si>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</si>
  <si>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</si>
  <si>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</si>
  <si>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</si>
  <si>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</si>
  <si>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</si>
  <si>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</si>
  <si>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</si>
  <si>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</si>
  <si>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</si>
  <si>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</si>
  <si>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</si>
  <si>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</si>
  <si>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</si>
  <si>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</si>
  <si>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</si>
  <si>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</si>
  <si>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</si>
  <si>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</si>
  <si>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</si>
  <si>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</si>
  <si>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</si>
  <si>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</si>
  <si>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</si>
  <si>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</si>
  <si>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</si>
  <si>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</si>
  <si>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</si>
  <si>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</si>
  <si>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</si>
  <si>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</si>
  <si>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</si>
  <si>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</si>
  <si>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</si>
  <si>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</si>
  <si>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</si>
  <si>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</si>
  <si>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</si>
  <si>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</si>
  <si>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</si>
  <si>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</si>
  <si>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</si>
  <si>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</si>
  <si>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</si>
  <si>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</si>
  <si>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</si>
  <si>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</si>
  <si>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</si>
  <si>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</si>
  <si>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</si>
  <si>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</si>
  <si>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</si>
  <si>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</si>
  <si>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</si>
  <si>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</si>
  <si>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</si>
  <si>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</si>
  <si>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</si>
  <si>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</si>
  <si>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</si>
  <si>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</si>
  <si>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</si>
  <si>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</si>
  <si>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</si>
  <si>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</si>
  <si>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</si>
  <si>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</si>
  <si>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</si>
  <si>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</si>
  <si>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</si>
  <si>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</si>
  <si>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</si>
  <si>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</si>
  <si>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</si>
  <si>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</si>
  <si>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</si>
  <si>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</si>
  <si>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</si>
  <si>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</si>
  <si>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</si>
  <si>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</si>
  <si>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 xml:space="preserve">   For Period Beginning September 1 and Ending January 31 </t>
  </si>
  <si>
    <t>eLearning and Academic Partnerships</t>
  </si>
  <si>
    <t>B6110</t>
  </si>
  <si>
    <t>Harris Inst Hispanic Interntl Comm</t>
  </si>
  <si>
    <t>C1303</t>
  </si>
  <si>
    <t>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</si>
</sst>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9" fontId="4" fillId="6" borderId="27" xfId="4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3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8"/>
    </row>
    <row r="2" spans="1:14" x14ac:dyDescent="0.25">
      <c r="A2" s="100" t="s">
        <v>421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8"/>
    </row>
    <row r="3" spans="1:14" x14ac:dyDescent="0.25">
      <c r="A3" s="101" t="s">
        <v>417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8"/>
    </row>
    <row r="4" spans="1:14" x14ac:dyDescent="0.25">
      <c r="A4" s="100" t="s">
        <v>526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505</v>
      </c>
      <c r="J7" s="25" t="s">
        <v>506</v>
      </c>
      <c r="K7" s="72" t="s">
        <v>452</v>
      </c>
      <c r="L7" s="25" t="s">
        <v>506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507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6" t="s">
        <v>61</v>
      </c>
      <c r="C9" s="97"/>
      <c r="D9" s="98"/>
      <c r="E9" s="3">
        <v>19159.07</v>
      </c>
      <c r="F9" s="5">
        <v>6669.49</v>
      </c>
      <c r="G9" s="53">
        <v>8814.39</v>
      </c>
      <c r="H9" s="53">
        <v>4208.37</v>
      </c>
      <c r="I9" s="3">
        <f>SUM(E9:H9)</f>
        <v>38851.32</v>
      </c>
      <c r="J9" s="86">
        <v>37258.21</v>
      </c>
      <c r="K9" s="71">
        <f>SUM(I9/J9)-1</f>
        <v>4.2758629574528584E-2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1630.6</v>
      </c>
      <c r="F10" s="5">
        <v>4155.32</v>
      </c>
      <c r="G10" s="2"/>
      <c r="H10" s="2"/>
      <c r="I10" s="3">
        <f t="shared" ref="I10:I11" si="0">SUM(E10:H10)</f>
        <v>5785.92</v>
      </c>
      <c r="J10" s="2">
        <v>2828.45</v>
      </c>
      <c r="K10" s="71">
        <f t="shared" ref="K10:K12" si="1">SUM(I10/J10)-1</f>
        <v>1.045615089536672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3" t="s">
        <v>63</v>
      </c>
      <c r="C11" s="94"/>
      <c r="D11" s="95"/>
      <c r="E11" s="3"/>
      <c r="F11" s="5"/>
      <c r="G11" s="2">
        <v>790</v>
      </c>
      <c r="H11" s="2">
        <v>210</v>
      </c>
      <c r="I11" s="3">
        <f t="shared" si="0"/>
        <v>1000</v>
      </c>
      <c r="J11" s="2"/>
      <c r="K11" s="71"/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20789.669999999998</v>
      </c>
      <c r="F12" s="4">
        <f t="shared" ref="F12:I12" si="2">SUM(F9:F11)</f>
        <v>10824.81</v>
      </c>
      <c r="G12" s="4">
        <f t="shared" si="2"/>
        <v>9604.39</v>
      </c>
      <c r="H12" s="4">
        <f>SUM(H9:H11)</f>
        <v>4418.37</v>
      </c>
      <c r="I12" s="4">
        <f t="shared" si="2"/>
        <v>45637.24</v>
      </c>
      <c r="J12" s="4">
        <f>SUM(J9:J11)</f>
        <v>40086.659999999996</v>
      </c>
      <c r="K12" s="78">
        <f t="shared" si="1"/>
        <v>0.13846451662473247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505</v>
      </c>
      <c r="J14" s="25" t="s">
        <v>506</v>
      </c>
      <c r="K14" s="72" t="s">
        <v>452</v>
      </c>
      <c r="L14" s="25" t="s">
        <v>506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507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6237.72</v>
      </c>
      <c r="F16" s="52">
        <v>8722.89</v>
      </c>
      <c r="G16" s="36"/>
      <c r="H16" s="56">
        <v>295</v>
      </c>
      <c r="I16" s="35">
        <f t="shared" ref="I16:I18" si="3">SUM(E16:H16)</f>
        <v>15255.61</v>
      </c>
      <c r="J16" s="56">
        <v>14616.38</v>
      </c>
      <c r="K16" s="71">
        <f t="shared" ref="K16:K20" si="4">SUM(I16/J16)-1</f>
        <v>4.3733810970979281E-2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78587.8</v>
      </c>
      <c r="F17" s="3">
        <v>47906.94</v>
      </c>
      <c r="G17" s="35"/>
      <c r="H17" s="35">
        <v>28908.23</v>
      </c>
      <c r="I17" s="35">
        <f t="shared" si="3"/>
        <v>155402.97</v>
      </c>
      <c r="J17" s="35">
        <v>119530.86</v>
      </c>
      <c r="K17" s="71">
        <f t="shared" si="4"/>
        <v>0.30010752035081145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19525.02</v>
      </c>
      <c r="F18" s="3">
        <v>10929.45</v>
      </c>
      <c r="G18" s="35"/>
      <c r="H18" s="35">
        <v>1400</v>
      </c>
      <c r="I18" s="35">
        <f t="shared" si="3"/>
        <v>31854.47</v>
      </c>
      <c r="J18" s="35">
        <v>29785.18</v>
      </c>
      <c r="K18" s="71">
        <f t="shared" si="4"/>
        <v>6.9473812144160263E-2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3" t="s">
        <v>325</v>
      </c>
      <c r="C19" s="94"/>
      <c r="D19" s="95"/>
      <c r="E19" s="3">
        <v>7567.73</v>
      </c>
      <c r="F19" s="3">
        <v>6819.35</v>
      </c>
      <c r="G19" s="35"/>
      <c r="H19" s="35">
        <v>4267</v>
      </c>
      <c r="I19" s="35">
        <f>SUM(E19:H19)</f>
        <v>18654.080000000002</v>
      </c>
      <c r="J19" s="35">
        <v>14284.2</v>
      </c>
      <c r="K19" s="71">
        <f t="shared" si="4"/>
        <v>0.30592402794696238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111918.27</v>
      </c>
      <c r="F20" s="4">
        <f t="shared" si="5"/>
        <v>74378.63</v>
      </c>
      <c r="G20" s="4">
        <f t="shared" si="5"/>
        <v>0</v>
      </c>
      <c r="H20" s="4">
        <f t="shared" si="5"/>
        <v>34870.229999999996</v>
      </c>
      <c r="I20" s="4">
        <f t="shared" si="5"/>
        <v>221167.13</v>
      </c>
      <c r="J20" s="4">
        <f>SUM(J16:J19)</f>
        <v>178216.62</v>
      </c>
      <c r="K20" s="78">
        <f t="shared" si="4"/>
        <v>0.24100170904374685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505</v>
      </c>
      <c r="J22" s="25" t="s">
        <v>506</v>
      </c>
      <c r="K22" s="72" t="s">
        <v>452</v>
      </c>
      <c r="L22" s="25" t="s">
        <v>506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507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2445.75</v>
      </c>
      <c r="F24" s="3">
        <v>2229.19</v>
      </c>
      <c r="G24" s="2"/>
      <c r="H24" s="2"/>
      <c r="I24" s="3">
        <f>SUM(E24:H24)</f>
        <v>4674.9400000000005</v>
      </c>
      <c r="J24" s="2">
        <v>5088.13</v>
      </c>
      <c r="K24" s="71">
        <f t="shared" ref="K24:K26" si="8">SUM(I24/J24)-1</f>
        <v>-8.1206651559610266E-2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669.27</v>
      </c>
      <c r="F25" s="3"/>
      <c r="G25" s="2"/>
      <c r="H25" s="2"/>
      <c r="I25" s="3">
        <f>SUM(E25:H25)</f>
        <v>669.27</v>
      </c>
      <c r="J25" s="2">
        <v>1080.54</v>
      </c>
      <c r="K25" s="71">
        <f t="shared" si="8"/>
        <v>-0.38061524793158974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3115.02</v>
      </c>
      <c r="F26" s="4">
        <f t="shared" ref="F26:I26" si="9">SUM(F24:F25)</f>
        <v>2229.19</v>
      </c>
      <c r="G26" s="4">
        <f t="shared" si="9"/>
        <v>0</v>
      </c>
      <c r="H26" s="4">
        <f>SUM(H24:H25)</f>
        <v>0</v>
      </c>
      <c r="I26" s="4">
        <f t="shared" si="9"/>
        <v>5344.2100000000009</v>
      </c>
      <c r="J26" s="4">
        <f>SUM(J24:J25)</f>
        <v>6168.67</v>
      </c>
      <c r="K26" s="78">
        <f t="shared" si="8"/>
        <v>-0.13365279711834144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509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505</v>
      </c>
      <c r="J28" s="25" t="s">
        <v>506</v>
      </c>
      <c r="K28" s="72" t="s">
        <v>452</v>
      </c>
      <c r="L28" s="25" t="s">
        <v>506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507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510</v>
      </c>
      <c r="B30" s="46" t="s">
        <v>511</v>
      </c>
      <c r="C30" s="47"/>
      <c r="D30" s="47"/>
      <c r="E30" s="3">
        <v>8636.2199999999993</v>
      </c>
      <c r="F30" s="3"/>
      <c r="G30" s="2"/>
      <c r="H30" s="2"/>
      <c r="I30" s="3">
        <f>SUM(E30:H30)</f>
        <v>8636.2199999999993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512</v>
      </c>
      <c r="B31" s="58"/>
      <c r="C31" s="43"/>
      <c r="D31" s="43"/>
      <c r="E31" s="4">
        <f t="shared" ref="E31:J31" si="10">SUM(E30:E30)</f>
        <v>8636.2199999999993</v>
      </c>
      <c r="F31" s="4">
        <f t="shared" si="10"/>
        <v>0</v>
      </c>
      <c r="G31" s="4">
        <f t="shared" si="10"/>
        <v>0</v>
      </c>
      <c r="H31" s="4">
        <f t="shared" si="10"/>
        <v>0</v>
      </c>
      <c r="I31" s="4">
        <f t="shared" si="10"/>
        <v>8636.2199999999993</v>
      </c>
      <c r="J31" s="4">
        <f t="shared" si="10"/>
        <v>0</v>
      </c>
      <c r="K31" s="87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505</v>
      </c>
      <c r="J32" s="25" t="s">
        <v>506</v>
      </c>
      <c r="K32" s="72" t="s">
        <v>452</v>
      </c>
      <c r="L32" s="25" t="s">
        <v>506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507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27208.43</v>
      </c>
      <c r="F34" s="5">
        <v>26442.97</v>
      </c>
      <c r="G34" s="2">
        <v>11756.58</v>
      </c>
      <c r="H34" s="2">
        <v>18770.810000000001</v>
      </c>
      <c r="I34" s="2">
        <f>SUM(E34:H34)</f>
        <v>84178.790000000008</v>
      </c>
      <c r="J34" s="2">
        <v>72750.53</v>
      </c>
      <c r="K34" s="71">
        <f t="shared" ref="K34:K39" si="11">SUM(I34/J34)-1</f>
        <v>0.15708834011243633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3" t="s">
        <v>75</v>
      </c>
      <c r="C35" s="94"/>
      <c r="D35" s="95"/>
      <c r="E35" s="3">
        <v>10310.39</v>
      </c>
      <c r="F35" s="3">
        <v>25979.53</v>
      </c>
      <c r="G35" s="2">
        <v>11217.79</v>
      </c>
      <c r="H35" s="2">
        <v>44255.47</v>
      </c>
      <c r="I35" s="2">
        <f>SUM(E35:H35)</f>
        <v>91763.18</v>
      </c>
      <c r="J35" s="2">
        <v>59627.519999999997</v>
      </c>
      <c r="K35" s="71">
        <f t="shared" si="11"/>
        <v>0.53894007330843197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3" t="s">
        <v>429</v>
      </c>
      <c r="C36" s="94"/>
      <c r="D36" s="95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493</v>
      </c>
      <c r="B37" s="93" t="s">
        <v>494</v>
      </c>
      <c r="C37" s="94"/>
      <c r="D37" s="95"/>
      <c r="E37" s="3"/>
      <c r="F37" s="3">
        <v>2498.46</v>
      </c>
      <c r="G37" s="2"/>
      <c r="H37" s="2">
        <v>356</v>
      </c>
      <c r="I37" s="2">
        <f>SUM(E37:H37)</f>
        <v>2854.46</v>
      </c>
      <c r="J37" s="2"/>
      <c r="K37" s="71"/>
      <c r="L37" s="2">
        <v>9775.0499999999993</v>
      </c>
      <c r="M37" s="2"/>
      <c r="N37" s="2"/>
    </row>
    <row r="38" spans="1:14" ht="15.75" thickBot="1" x14ac:dyDescent="0.3">
      <c r="A38" s="46" t="s">
        <v>524</v>
      </c>
      <c r="B38" s="93" t="s">
        <v>525</v>
      </c>
      <c r="C38" s="94"/>
      <c r="D38" s="95"/>
      <c r="E38" s="3"/>
      <c r="F38" s="3">
        <v>1777</v>
      </c>
      <c r="G38" s="2"/>
      <c r="H38" s="2">
        <v>1154</v>
      </c>
      <c r="I38" s="2">
        <f>SUM(E38:H38)</f>
        <v>2931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37518.82</v>
      </c>
      <c r="F39" s="4">
        <f t="shared" si="12"/>
        <v>56697.96</v>
      </c>
      <c r="G39" s="4">
        <f t="shared" si="12"/>
        <v>22974.370000000003</v>
      </c>
      <c r="H39" s="4">
        <f t="shared" si="12"/>
        <v>64536.28</v>
      </c>
      <c r="I39" s="4">
        <f t="shared" si="12"/>
        <v>181727.43</v>
      </c>
      <c r="J39" s="4">
        <f t="shared" si="12"/>
        <v>132378.04999999999</v>
      </c>
      <c r="K39" s="78">
        <f t="shared" si="11"/>
        <v>0.37279125957815529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505</v>
      </c>
      <c r="J41" s="25" t="s">
        <v>506</v>
      </c>
      <c r="K41" s="72" t="s">
        <v>452</v>
      </c>
      <c r="L41" s="25" t="s">
        <v>506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507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6" t="s">
        <v>365</v>
      </c>
      <c r="C43" s="97"/>
      <c r="D43" s="98"/>
      <c r="E43" s="3"/>
      <c r="F43" s="69"/>
      <c r="G43" s="2"/>
      <c r="H43" s="53"/>
      <c r="I43" s="2">
        <f>SUM(E43:H43)</f>
        <v>0</v>
      </c>
      <c r="J43" s="53">
        <v>633.38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3" t="s">
        <v>485</v>
      </c>
      <c r="C44" s="94"/>
      <c r="D44" s="95"/>
      <c r="E44" s="3"/>
      <c r="F44" s="69"/>
      <c r="G44" s="2"/>
      <c r="H44" s="53"/>
      <c r="I44" s="2">
        <f>SUM(E44:H44)</f>
        <v>0</v>
      </c>
      <c r="J44" s="2">
        <v>5565.48</v>
      </c>
      <c r="K44" s="71">
        <f t="shared" si="15"/>
        <v>-1</v>
      </c>
      <c r="L44" s="2">
        <v>5565.48</v>
      </c>
      <c r="M44" s="2"/>
      <c r="N44" s="2"/>
    </row>
    <row r="45" spans="1:14" ht="15.75" thickBot="1" x14ac:dyDescent="0.3">
      <c r="A45" s="46" t="s">
        <v>77</v>
      </c>
      <c r="B45" s="93" t="s">
        <v>342</v>
      </c>
      <c r="C45" s="94"/>
      <c r="D45" s="95"/>
      <c r="E45" s="3">
        <v>5913.46</v>
      </c>
      <c r="F45" s="5">
        <v>23647.89</v>
      </c>
      <c r="G45" s="2"/>
      <c r="H45" s="2">
        <v>11271.89</v>
      </c>
      <c r="I45" s="2">
        <f>SUM(E45:H45)</f>
        <v>40833.24</v>
      </c>
      <c r="J45" s="2">
        <v>45348.84</v>
      </c>
      <c r="K45" s="71">
        <f t="shared" si="15"/>
        <v>-9.9574763103091435E-2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3" t="s">
        <v>454</v>
      </c>
      <c r="C46" s="94"/>
      <c r="D46" s="95"/>
      <c r="E46" s="3"/>
      <c r="F46" s="3"/>
      <c r="G46" s="2"/>
      <c r="H46" s="2"/>
      <c r="I46" s="2">
        <f>SUM(E46:H46)</f>
        <v>0</v>
      </c>
      <c r="J46" s="2">
        <v>2860.46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3" t="s">
        <v>466</v>
      </c>
      <c r="C47" s="94"/>
      <c r="D47" s="95"/>
      <c r="E47" s="3">
        <v>5762.68</v>
      </c>
      <c r="F47" s="3">
        <v>29112.49</v>
      </c>
      <c r="G47" s="2">
        <v>3961.86</v>
      </c>
      <c r="H47" s="2">
        <v>20688.43</v>
      </c>
      <c r="I47" s="2">
        <f>SUM(E47:H47)</f>
        <v>59525.46</v>
      </c>
      <c r="J47" s="2">
        <v>23097.29</v>
      </c>
      <c r="K47" s="71">
        <f t="shared" si="15"/>
        <v>1.5771620826512547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11676.14</v>
      </c>
      <c r="F48" s="39">
        <f t="shared" ref="F48:I48" si="16">SUM(F43:F47)</f>
        <v>52760.380000000005</v>
      </c>
      <c r="G48" s="39">
        <f t="shared" si="16"/>
        <v>3961.86</v>
      </c>
      <c r="H48" s="39">
        <f>SUM(H43:H47)</f>
        <v>31960.32</v>
      </c>
      <c r="I48" s="39">
        <f t="shared" si="16"/>
        <v>100358.7</v>
      </c>
      <c r="J48" s="39">
        <f>SUM(J43:J47)</f>
        <v>77505.45</v>
      </c>
      <c r="K48" s="78">
        <f t="shared" si="15"/>
        <v>0.29485990985150079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505</v>
      </c>
      <c r="J50" s="25" t="s">
        <v>506</v>
      </c>
      <c r="K50" s="72" t="s">
        <v>452</v>
      </c>
      <c r="L50" s="25" t="s">
        <v>506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507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7572.15</v>
      </c>
      <c r="F52" s="3">
        <v>15708.85</v>
      </c>
      <c r="G52" s="2">
        <v>29885.07</v>
      </c>
      <c r="H52" s="2">
        <v>240343.45</v>
      </c>
      <c r="I52" s="2">
        <f>SUM(E52:H52)</f>
        <v>293509.52</v>
      </c>
      <c r="J52" s="2">
        <v>251804.23</v>
      </c>
      <c r="K52" s="71">
        <f t="shared" ref="K52:K55" si="17">SUM(I52/J52)-1</f>
        <v>0.16562585147993736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/>
      <c r="F53" s="3"/>
      <c r="G53" s="2">
        <v>3290.37</v>
      </c>
      <c r="H53" s="2">
        <v>2765.9</v>
      </c>
      <c r="I53" s="2">
        <f t="shared" ref="I53:I54" si="18">SUM(E53:H53)</f>
        <v>6056.27</v>
      </c>
      <c r="J53" s="2">
        <v>4227.3599999999997</v>
      </c>
      <c r="K53" s="71">
        <f t="shared" si="17"/>
        <v>0.43263644449490957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7572.15</v>
      </c>
      <c r="F55" s="4">
        <f t="shared" ref="F55:I55" si="19">SUM(F52:F54)</f>
        <v>15708.85</v>
      </c>
      <c r="G55" s="4">
        <f t="shared" si="19"/>
        <v>33175.440000000002</v>
      </c>
      <c r="H55" s="4">
        <f>SUM(H52:H54)</f>
        <v>243109.35</v>
      </c>
      <c r="I55" s="4">
        <f t="shared" si="19"/>
        <v>299565.79000000004</v>
      </c>
      <c r="J55" s="4">
        <f>SUM(J52:J54)</f>
        <v>256031.59</v>
      </c>
      <c r="K55" s="78">
        <f t="shared" si="17"/>
        <v>0.17003448676001276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505</v>
      </c>
      <c r="J57" s="25" t="s">
        <v>506</v>
      </c>
      <c r="K57" s="72" t="s">
        <v>452</v>
      </c>
      <c r="L57" s="25" t="s">
        <v>506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507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4694.3999999999996</v>
      </c>
      <c r="F59" s="3">
        <v>10593.51</v>
      </c>
      <c r="G59" s="2"/>
      <c r="H59" s="2">
        <v>3195</v>
      </c>
      <c r="I59" s="2">
        <f>SUM(E59:H59)</f>
        <v>18482.91</v>
      </c>
      <c r="J59" s="2">
        <v>16947.82</v>
      </c>
      <c r="K59" s="71">
        <f t="shared" ref="K59:K66" si="20">SUM(I59/J59)-1</f>
        <v>9.0577431197640834E-2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6720.3</v>
      </c>
      <c r="F60" s="69">
        <v>1636.18</v>
      </c>
      <c r="G60" s="2">
        <v>4563.2700000000004</v>
      </c>
      <c r="H60" s="2">
        <v>3671.97</v>
      </c>
      <c r="I60" s="2">
        <f t="shared" ref="I60:I64" si="21">SUM(E60:H60)</f>
        <v>16591.72</v>
      </c>
      <c r="J60" s="2">
        <v>35643.040000000001</v>
      </c>
      <c r="K60" s="71">
        <f t="shared" si="20"/>
        <v>-0.53450322980306952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>
        <v>650.22</v>
      </c>
      <c r="F61" s="3">
        <v>8790.6</v>
      </c>
      <c r="G61" s="2"/>
      <c r="H61" s="2">
        <v>3889</v>
      </c>
      <c r="I61" s="2">
        <f t="shared" si="21"/>
        <v>13329.82</v>
      </c>
      <c r="J61" s="2">
        <v>11353.71</v>
      </c>
      <c r="K61" s="71">
        <f t="shared" si="20"/>
        <v>0.1740497159078398</v>
      </c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/>
      <c r="F62" s="3">
        <v>6571.59</v>
      </c>
      <c r="G62" s="2"/>
      <c r="H62" s="2">
        <v>2398</v>
      </c>
      <c r="I62" s="2">
        <f t="shared" si="21"/>
        <v>8969.59</v>
      </c>
      <c r="J62" s="2">
        <v>11287.73</v>
      </c>
      <c r="K62" s="71">
        <f t="shared" si="20"/>
        <v>-0.20536812981883867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>
        <v>3626.94</v>
      </c>
      <c r="F63" s="3">
        <v>8444.5499999999993</v>
      </c>
      <c r="G63" s="2"/>
      <c r="H63" s="2">
        <v>3301</v>
      </c>
      <c r="I63" s="2">
        <f t="shared" si="21"/>
        <v>15372.49</v>
      </c>
      <c r="J63" s="2">
        <v>11794.57</v>
      </c>
      <c r="K63" s="71">
        <f t="shared" si="20"/>
        <v>0.30335315318828915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>
        <v>2471.14</v>
      </c>
      <c r="F64" s="3"/>
      <c r="G64" s="2"/>
      <c r="H64" s="2">
        <v>3195</v>
      </c>
      <c r="I64" s="2">
        <f t="shared" si="21"/>
        <v>5666.1399999999994</v>
      </c>
      <c r="J64" s="2">
        <v>7208.46</v>
      </c>
      <c r="K64" s="71">
        <f t="shared" si="20"/>
        <v>-0.21395970845367818</v>
      </c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18163</v>
      </c>
      <c r="F66" s="39">
        <f t="shared" ref="F66:I66" si="22">SUM(F59:F65)</f>
        <v>36036.43</v>
      </c>
      <c r="G66" s="39">
        <f t="shared" si="22"/>
        <v>4563.2700000000004</v>
      </c>
      <c r="H66" s="39">
        <f>SUM(H59:H65)</f>
        <v>19649.97</v>
      </c>
      <c r="I66" s="39">
        <f t="shared" si="22"/>
        <v>78412.670000000013</v>
      </c>
      <c r="J66" s="39">
        <f>SUM(J59:J65)</f>
        <v>94235.33</v>
      </c>
      <c r="K66" s="78">
        <f t="shared" si="20"/>
        <v>-0.16790581621563794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505</v>
      </c>
      <c r="J68" s="25" t="s">
        <v>506</v>
      </c>
      <c r="K68" s="72" t="s">
        <v>452</v>
      </c>
      <c r="L68" s="25" t="s">
        <v>506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507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2973.33</v>
      </c>
      <c r="F70" s="3">
        <v>11776.33</v>
      </c>
      <c r="G70" s="2">
        <v>4429.1400000000003</v>
      </c>
      <c r="H70" s="2">
        <v>2271.1</v>
      </c>
      <c r="I70" s="2">
        <f>SUM(E70:H70)</f>
        <v>21449.899999999998</v>
      </c>
      <c r="J70" s="2">
        <v>22359.03</v>
      </c>
      <c r="K70" s="71">
        <f>SUM(I70/J70)-1</f>
        <v>-4.0660529548911639E-2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/>
      <c r="F71" s="3"/>
      <c r="G71" s="2"/>
      <c r="H71" s="2">
        <v>25</v>
      </c>
      <c r="I71" s="2">
        <f>SUM(E71:H71)</f>
        <v>25</v>
      </c>
      <c r="J71" s="2">
        <v>2983.73</v>
      </c>
      <c r="K71" s="71">
        <f>SUM(I71/J71)-1</f>
        <v>-0.99162122578115308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2973.33</v>
      </c>
      <c r="F72" s="39">
        <f t="shared" ref="F72:H72" si="23">SUM(F70:F71)</f>
        <v>11776.33</v>
      </c>
      <c r="G72" s="39">
        <f t="shared" si="23"/>
        <v>4429.1400000000003</v>
      </c>
      <c r="H72" s="39">
        <f t="shared" si="23"/>
        <v>2296.1</v>
      </c>
      <c r="I72" s="39">
        <f>SUM(I70:I71)</f>
        <v>21474.899999999998</v>
      </c>
      <c r="J72" s="39">
        <f>SUM(J70:J71)</f>
        <v>25342.76</v>
      </c>
      <c r="K72" s="78">
        <f t="shared" ref="K72" si="24">SUM(I72/J72)-1</f>
        <v>-0.15262189280094196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505</v>
      </c>
      <c r="J74" s="25" t="s">
        <v>506</v>
      </c>
      <c r="K74" s="72" t="s">
        <v>452</v>
      </c>
      <c r="L74" s="25" t="s">
        <v>506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507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12858.3</v>
      </c>
      <c r="F76" s="3">
        <v>17521.03</v>
      </c>
      <c r="G76" s="2"/>
      <c r="H76" s="2">
        <v>23528.86</v>
      </c>
      <c r="I76" s="2">
        <f>SUM(E76:H76)</f>
        <v>53908.19</v>
      </c>
      <c r="J76" s="2">
        <v>54953.08</v>
      </c>
      <c r="K76" s="71">
        <f t="shared" ref="K76:K86" si="25">SUM(I76/J76)-1</f>
        <v>-1.9014220858958208E-2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>
        <v>478.67</v>
      </c>
      <c r="F77" s="3">
        <v>13212.23</v>
      </c>
      <c r="G77" s="2">
        <v>16654.95</v>
      </c>
      <c r="H77" s="2">
        <v>2634.45</v>
      </c>
      <c r="I77" s="2">
        <f t="shared" ref="I77:I85" si="26">SUM(E77:H77)</f>
        <v>32980.299999999996</v>
      </c>
      <c r="J77" s="2">
        <v>29892.07</v>
      </c>
      <c r="K77" s="71">
        <f t="shared" si="25"/>
        <v>0.10331268460163501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7035.05</v>
      </c>
      <c r="F78" s="3">
        <v>24453.919999999998</v>
      </c>
      <c r="G78" s="2">
        <v>3330.06</v>
      </c>
      <c r="H78" s="2">
        <v>5235.24</v>
      </c>
      <c r="I78" s="2">
        <f t="shared" si="26"/>
        <v>40054.269999999997</v>
      </c>
      <c r="J78" s="2">
        <v>42950.71</v>
      </c>
      <c r="K78" s="71">
        <f t="shared" si="25"/>
        <v>-6.7436370667679379E-2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27652.25</v>
      </c>
      <c r="F79" s="3">
        <v>40078.81</v>
      </c>
      <c r="G79" s="2">
        <v>119871.72</v>
      </c>
      <c r="H79" s="2">
        <v>39538.129999999997</v>
      </c>
      <c r="I79" s="2">
        <f t="shared" si="26"/>
        <v>227140.91</v>
      </c>
      <c r="J79" s="2">
        <v>180498.76</v>
      </c>
      <c r="K79" s="71">
        <f t="shared" si="25"/>
        <v>0.25840703836414169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>
        <v>739.7</v>
      </c>
      <c r="F80" s="3">
        <v>12142.02</v>
      </c>
      <c r="G80" s="2">
        <v>4668.34</v>
      </c>
      <c r="H80" s="2">
        <v>2356.7399999999998</v>
      </c>
      <c r="I80" s="2">
        <f t="shared" si="26"/>
        <v>19906.800000000003</v>
      </c>
      <c r="J80" s="2">
        <v>9128.51</v>
      </c>
      <c r="K80" s="71">
        <f t="shared" si="25"/>
        <v>1.1807282897208857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12266.43</v>
      </c>
      <c r="F81" s="3">
        <v>12399</v>
      </c>
      <c r="G81" s="2">
        <v>400</v>
      </c>
      <c r="H81" s="2">
        <v>18374.560000000001</v>
      </c>
      <c r="I81" s="2">
        <f t="shared" si="26"/>
        <v>43439.990000000005</v>
      </c>
      <c r="J81" s="2">
        <v>54154.54</v>
      </c>
      <c r="K81" s="71">
        <f t="shared" si="25"/>
        <v>-0.19785137127930541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16644.7</v>
      </c>
      <c r="F82" s="3">
        <v>57260.13</v>
      </c>
      <c r="G82" s="2">
        <v>15470.34</v>
      </c>
      <c r="H82" s="2">
        <v>33973.24</v>
      </c>
      <c r="I82" s="2">
        <f t="shared" si="26"/>
        <v>123348.41</v>
      </c>
      <c r="J82" s="2">
        <v>121072.59</v>
      </c>
      <c r="K82" s="71">
        <f t="shared" si="25"/>
        <v>1.879715301374163E-2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/>
      <c r="F83" s="3">
        <v>6925.21</v>
      </c>
      <c r="G83" s="2"/>
      <c r="H83" s="2">
        <v>920</v>
      </c>
      <c r="I83" s="2">
        <f t="shared" ref="I83:I84" si="27">SUM(E83:H83)</f>
        <v>7845.21</v>
      </c>
      <c r="J83" s="2">
        <v>15597.61</v>
      </c>
      <c r="K83" s="71">
        <f t="shared" ref="K83:K84" si="28">SUM(I83/J83)-1</f>
        <v>-0.49702486470683649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3753.66</v>
      </c>
      <c r="F84" s="3">
        <v>17525.439999999999</v>
      </c>
      <c r="G84" s="2">
        <v>31177.86</v>
      </c>
      <c r="H84" s="2">
        <v>21972.29</v>
      </c>
      <c r="I84" s="2">
        <f t="shared" si="27"/>
        <v>74429.25</v>
      </c>
      <c r="J84" s="2">
        <v>85716.28</v>
      </c>
      <c r="K84" s="71">
        <f t="shared" si="28"/>
        <v>-0.13167895293636167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500</v>
      </c>
      <c r="B85" s="46" t="s">
        <v>501</v>
      </c>
      <c r="C85" s="14"/>
      <c r="D85" s="14"/>
      <c r="E85" s="3"/>
      <c r="F85" s="3"/>
      <c r="G85" s="2"/>
      <c r="H85" s="2"/>
      <c r="I85" s="2">
        <f t="shared" si="26"/>
        <v>0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81428.760000000009</v>
      </c>
      <c r="F86" s="4">
        <f t="shared" si="29"/>
        <v>201517.78999999998</v>
      </c>
      <c r="G86" s="4">
        <f t="shared" si="29"/>
        <v>191573.27000000002</v>
      </c>
      <c r="H86" s="4">
        <f t="shared" si="29"/>
        <v>148533.51</v>
      </c>
      <c r="I86" s="4">
        <f t="shared" si="29"/>
        <v>623053.32999999996</v>
      </c>
      <c r="J86" s="4">
        <f t="shared" si="29"/>
        <v>593964.15</v>
      </c>
      <c r="K86" s="78">
        <f t="shared" si="25"/>
        <v>4.8974639294307565E-2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505</v>
      </c>
      <c r="J88" s="25" t="s">
        <v>506</v>
      </c>
      <c r="K88" s="72" t="s">
        <v>452</v>
      </c>
      <c r="L88" s="25" t="s">
        <v>506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507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29225.74</v>
      </c>
      <c r="F90" s="3">
        <v>34050.660000000003</v>
      </c>
      <c r="G90" s="2">
        <v>9924.5499999999993</v>
      </c>
      <c r="H90" s="2">
        <v>107763.06</v>
      </c>
      <c r="I90" s="2">
        <f>SUM(E90:H90)</f>
        <v>180964.01</v>
      </c>
      <c r="J90" s="2">
        <v>157217.79</v>
      </c>
      <c r="K90" s="71">
        <f t="shared" ref="K90:K91" si="32">SUM(I90/J90)-1</f>
        <v>0.1510402862169733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29225.74</v>
      </c>
      <c r="F91" s="4">
        <f t="shared" ref="F91:I91" si="33">SUM(F90)</f>
        <v>34050.660000000003</v>
      </c>
      <c r="G91" s="4">
        <f t="shared" si="33"/>
        <v>9924.5499999999993</v>
      </c>
      <c r="H91" s="4">
        <f>SUM(H90)</f>
        <v>107763.06</v>
      </c>
      <c r="I91" s="4">
        <f t="shared" si="33"/>
        <v>180964.01</v>
      </c>
      <c r="J91" s="4">
        <f>SUM(J90)</f>
        <v>157217.79</v>
      </c>
      <c r="K91" s="78">
        <f t="shared" si="32"/>
        <v>0.1510402862169733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505</v>
      </c>
      <c r="J93" s="25" t="s">
        <v>506</v>
      </c>
      <c r="K93" s="72" t="s">
        <v>452</v>
      </c>
      <c r="L93" s="25" t="s">
        <v>506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507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15830.28</v>
      </c>
      <c r="F95" s="3">
        <v>24095.43</v>
      </c>
      <c r="G95" s="2">
        <v>2622.82</v>
      </c>
      <c r="H95" s="2">
        <v>14288.61</v>
      </c>
      <c r="I95" s="2">
        <f>SUM(E95:H95)</f>
        <v>56837.14</v>
      </c>
      <c r="J95" s="53">
        <v>38826.379999999997</v>
      </c>
      <c r="K95" s="71">
        <f t="shared" ref="K95:K116" si="34">SUM(I95/J95)-1</f>
        <v>0.46387945515394446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5488.96</v>
      </c>
      <c r="F97" s="3">
        <v>42611.65</v>
      </c>
      <c r="G97" s="2">
        <v>4540.18</v>
      </c>
      <c r="H97" s="2">
        <v>24462.52</v>
      </c>
      <c r="I97" s="2">
        <f t="shared" ref="I97:I115" si="35">SUM(E97:H97)</f>
        <v>77103.31</v>
      </c>
      <c r="J97" s="2">
        <v>49726.64</v>
      </c>
      <c r="K97" s="71">
        <f t="shared" si="34"/>
        <v>0.5505433304964904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7861.73</v>
      </c>
      <c r="F98" s="3">
        <v>9100.1299999999992</v>
      </c>
      <c r="G98" s="2">
        <v>10131.379999999999</v>
      </c>
      <c r="H98" s="2">
        <v>20086.18</v>
      </c>
      <c r="I98" s="2">
        <f t="shared" si="35"/>
        <v>47179.42</v>
      </c>
      <c r="J98" s="2">
        <v>51142.59</v>
      </c>
      <c r="K98" s="71">
        <f t="shared" si="34"/>
        <v>-7.7492555617539094E-2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5269.13</v>
      </c>
      <c r="F99" s="3">
        <v>26764.58</v>
      </c>
      <c r="G99" s="2">
        <v>17565.400000000001</v>
      </c>
      <c r="H99" s="2">
        <v>10674.67</v>
      </c>
      <c r="I99" s="2">
        <f t="shared" si="35"/>
        <v>60273.78</v>
      </c>
      <c r="J99" s="2">
        <v>48433.440000000002</v>
      </c>
      <c r="K99" s="71">
        <f t="shared" si="34"/>
        <v>0.24446622003310092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23379.57</v>
      </c>
      <c r="G100" s="2"/>
      <c r="H100" s="2">
        <v>1650</v>
      </c>
      <c r="I100" s="2">
        <f t="shared" si="35"/>
        <v>25029.57</v>
      </c>
      <c r="J100" s="2">
        <v>6929.75</v>
      </c>
      <c r="K100" s="71">
        <f t="shared" si="34"/>
        <v>2.6119008622244668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5193.2700000000004</v>
      </c>
      <c r="F101" s="3">
        <v>27780.35</v>
      </c>
      <c r="G101" s="2">
        <v>5618.12</v>
      </c>
      <c r="H101" s="2">
        <v>27302.06</v>
      </c>
      <c r="I101" s="2">
        <f t="shared" si="35"/>
        <v>65893.8</v>
      </c>
      <c r="J101" s="2">
        <v>46073.77</v>
      </c>
      <c r="K101" s="71">
        <f t="shared" si="34"/>
        <v>0.43018033905191633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6138.21</v>
      </c>
      <c r="F102" s="3">
        <v>106702.31</v>
      </c>
      <c r="G102" s="2">
        <v>9560.7199999999993</v>
      </c>
      <c r="H102" s="2">
        <v>64154.44</v>
      </c>
      <c r="I102" s="2">
        <f t="shared" si="35"/>
        <v>186555.68</v>
      </c>
      <c r="J102" s="2">
        <v>89853.83</v>
      </c>
      <c r="K102" s="71">
        <f t="shared" si="34"/>
        <v>1.0762128893114515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>
        <v>3034.93</v>
      </c>
      <c r="F103" s="3">
        <v>15877.24</v>
      </c>
      <c r="G103" s="2">
        <v>7470.89</v>
      </c>
      <c r="H103" s="2">
        <v>9279.57</v>
      </c>
      <c r="I103" s="2">
        <f t="shared" si="35"/>
        <v>35662.629999999997</v>
      </c>
      <c r="J103" s="2">
        <v>44365.29</v>
      </c>
      <c r="K103" s="71">
        <f t="shared" si="34"/>
        <v>-0.19615920463948289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5463.53</v>
      </c>
      <c r="F104" s="3">
        <v>5935.97</v>
      </c>
      <c r="G104" s="2">
        <v>417.74</v>
      </c>
      <c r="H104" s="2">
        <v>4735.49</v>
      </c>
      <c r="I104" s="2">
        <f t="shared" si="35"/>
        <v>16552.73</v>
      </c>
      <c r="J104" s="2">
        <v>34171.06</v>
      </c>
      <c r="K104" s="71">
        <f t="shared" si="34"/>
        <v>-0.51559214142025445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>
        <v>1676.93</v>
      </c>
      <c r="F105" s="3">
        <v>20067.78</v>
      </c>
      <c r="G105" s="2">
        <v>1856.03</v>
      </c>
      <c r="H105" s="2">
        <v>11637.62</v>
      </c>
      <c r="I105" s="2">
        <f t="shared" si="35"/>
        <v>35238.36</v>
      </c>
      <c r="J105" s="2">
        <v>61709.68</v>
      </c>
      <c r="K105" s="71">
        <f t="shared" si="34"/>
        <v>-0.42896543945779653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/>
      <c r="F107" s="3">
        <v>6562.71</v>
      </c>
      <c r="G107" s="2"/>
      <c r="H107" s="81">
        <v>545.36</v>
      </c>
      <c r="I107" s="2">
        <f t="shared" si="35"/>
        <v>7108.07</v>
      </c>
      <c r="J107" s="2">
        <v>4239.6899999999996</v>
      </c>
      <c r="K107" s="71">
        <f t="shared" si="34"/>
        <v>0.67655418202745965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7655.58</v>
      </c>
      <c r="F108" s="3">
        <v>22920.28</v>
      </c>
      <c r="G108" s="2">
        <v>23827.21</v>
      </c>
      <c r="H108" s="2">
        <v>15907.39</v>
      </c>
      <c r="I108" s="2">
        <f t="shared" si="35"/>
        <v>70310.459999999992</v>
      </c>
      <c r="J108" s="2">
        <v>62689.75</v>
      </c>
      <c r="K108" s="71">
        <f t="shared" si="34"/>
        <v>0.12156229686671249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14715.45</v>
      </c>
      <c r="F109" s="3">
        <v>38220.050000000003</v>
      </c>
      <c r="G109" s="2">
        <v>4025.22</v>
      </c>
      <c r="H109" s="2">
        <v>12962.01</v>
      </c>
      <c r="I109" s="2">
        <f t="shared" si="35"/>
        <v>69922.73</v>
      </c>
      <c r="J109" s="2">
        <v>67021.14</v>
      </c>
      <c r="K109" s="71">
        <f t="shared" si="34"/>
        <v>4.3293653315953584E-2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4877.95</v>
      </c>
      <c r="F110" s="3">
        <v>15609.94</v>
      </c>
      <c r="G110" s="2">
        <v>592.79999999999995</v>
      </c>
      <c r="H110" s="2">
        <v>18513.5</v>
      </c>
      <c r="I110" s="2">
        <f t="shared" si="35"/>
        <v>39594.19</v>
      </c>
      <c r="J110" s="2">
        <v>33425.599999999999</v>
      </c>
      <c r="K110" s="71">
        <f t="shared" si="34"/>
        <v>0.18454687425207039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8438.5400000000009</v>
      </c>
      <c r="F111" s="3">
        <v>16900.57</v>
      </c>
      <c r="G111" s="2"/>
      <c r="H111" s="2">
        <v>9017.43</v>
      </c>
      <c r="I111" s="2">
        <f t="shared" si="35"/>
        <v>34356.54</v>
      </c>
      <c r="J111" s="2">
        <v>38191.760000000002</v>
      </c>
      <c r="K111" s="71">
        <f t="shared" si="34"/>
        <v>-0.10042009061640522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5514.31</v>
      </c>
      <c r="F114" s="3">
        <v>24246.38</v>
      </c>
      <c r="G114" s="2">
        <v>2235</v>
      </c>
      <c r="H114" s="2">
        <v>9145.2000000000007</v>
      </c>
      <c r="I114" s="2">
        <f t="shared" ref="I114" si="36">SUM(E114:H114)</f>
        <v>41140.89</v>
      </c>
      <c r="J114" s="2">
        <v>99509.28</v>
      </c>
      <c r="K114" s="71">
        <f t="shared" ref="K114:K115" si="37">SUM(I114/J114)-1</f>
        <v>-0.58656227841262643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415.18</v>
      </c>
      <c r="F115" s="3"/>
      <c r="G115" s="2">
        <v>9717.44</v>
      </c>
      <c r="H115" s="2"/>
      <c r="I115" s="2">
        <f t="shared" si="35"/>
        <v>10132.620000000001</v>
      </c>
      <c r="J115" s="2">
        <v>4182.53</v>
      </c>
      <c r="K115" s="71">
        <f t="shared" si="37"/>
        <v>1.4226054565059907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97573.979999999981</v>
      </c>
      <c r="F116" s="4">
        <f t="shared" si="38"/>
        <v>426774.94</v>
      </c>
      <c r="G116" s="4">
        <f t="shared" si="38"/>
        <v>100180.95</v>
      </c>
      <c r="H116" s="4">
        <f t="shared" si="38"/>
        <v>254362.05</v>
      </c>
      <c r="I116" s="4">
        <f t="shared" si="38"/>
        <v>878891.91999999993</v>
      </c>
      <c r="J116" s="4">
        <f t="shared" si="38"/>
        <v>780492.17999999993</v>
      </c>
      <c r="K116" s="78">
        <f t="shared" si="34"/>
        <v>0.12607396015165717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505</v>
      </c>
      <c r="J118" s="25" t="s">
        <v>506</v>
      </c>
      <c r="K118" s="72" t="s">
        <v>452</v>
      </c>
      <c r="L118" s="25" t="s">
        <v>506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507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54708.35</v>
      </c>
      <c r="F120" s="3">
        <v>24739.45</v>
      </c>
      <c r="G120" s="2">
        <v>2557.8200000000002</v>
      </c>
      <c r="H120" s="2">
        <v>71113.97</v>
      </c>
      <c r="I120" s="2">
        <f>SUM(E120:H120)</f>
        <v>153119.59000000003</v>
      </c>
      <c r="J120" s="2">
        <v>210978.38</v>
      </c>
      <c r="K120" s="71">
        <f t="shared" ref="K120:K129" si="41">SUM(I120/J120)-1</f>
        <v>-0.27424037477204999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3089.84</v>
      </c>
      <c r="F121" s="3">
        <v>9865.39</v>
      </c>
      <c r="G121" s="2">
        <v>7590.78</v>
      </c>
      <c r="H121" s="2">
        <v>9313.6299999999992</v>
      </c>
      <c r="I121" s="2">
        <f t="shared" ref="I121:I128" si="42">SUM(E121:H121)</f>
        <v>29859.64</v>
      </c>
      <c r="J121" s="2">
        <v>30460.94</v>
      </c>
      <c r="K121" s="71">
        <f t="shared" si="41"/>
        <v>-1.9740034286532149E-2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4011.83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392.48</v>
      </c>
      <c r="F123" s="3">
        <v>4088.96</v>
      </c>
      <c r="G123" s="2"/>
      <c r="H123" s="2">
        <v>4944.1400000000003</v>
      </c>
      <c r="I123" s="2">
        <f t="shared" si="42"/>
        <v>9425.5800000000017</v>
      </c>
      <c r="J123" s="2">
        <v>4423.51</v>
      </c>
      <c r="K123" s="71">
        <f t="shared" si="41"/>
        <v>1.1307920633162354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5707.35</v>
      </c>
      <c r="F124" s="3">
        <v>23924.53</v>
      </c>
      <c r="G124" s="2"/>
      <c r="H124" s="2">
        <v>13173.86</v>
      </c>
      <c r="I124" s="2">
        <f t="shared" si="42"/>
        <v>42805.74</v>
      </c>
      <c r="J124" s="2">
        <v>38989.49</v>
      </c>
      <c r="K124" s="71">
        <f t="shared" si="41"/>
        <v>9.787894122236529E-2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3888.57</v>
      </c>
      <c r="F125" s="3">
        <v>25086.73</v>
      </c>
      <c r="G125" s="2"/>
      <c r="H125" s="2">
        <v>9436.36</v>
      </c>
      <c r="I125" s="2">
        <f t="shared" si="42"/>
        <v>38411.660000000003</v>
      </c>
      <c r="J125" s="2">
        <v>24077.18</v>
      </c>
      <c r="K125" s="71">
        <f t="shared" si="41"/>
        <v>0.59535543614326936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15659.91</v>
      </c>
      <c r="G126" s="2">
        <v>7550</v>
      </c>
      <c r="H126" s="2">
        <v>4326.92</v>
      </c>
      <c r="I126" s="2">
        <f t="shared" si="42"/>
        <v>27981.809999999998</v>
      </c>
      <c r="J126" s="2">
        <v>19440.41</v>
      </c>
      <c r="K126" s="71">
        <f t="shared" si="41"/>
        <v>0.43936316157941113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>
        <v>687.64</v>
      </c>
      <c r="F127" s="3">
        <v>13118.53</v>
      </c>
      <c r="G127" s="2"/>
      <c r="H127" s="2">
        <v>9882.7000000000007</v>
      </c>
      <c r="I127" s="2">
        <f t="shared" si="42"/>
        <v>23688.870000000003</v>
      </c>
      <c r="J127" s="2">
        <v>19934.580000000002</v>
      </c>
      <c r="K127" s="71">
        <f t="shared" si="41"/>
        <v>0.18833052916088522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>
        <v>1246.28</v>
      </c>
      <c r="F128" s="3">
        <v>6361.57</v>
      </c>
      <c r="G128" s="2">
        <v>452.47</v>
      </c>
      <c r="H128" s="2">
        <v>1015</v>
      </c>
      <c r="I128" s="2">
        <f t="shared" si="42"/>
        <v>9075.32</v>
      </c>
      <c r="J128" s="2">
        <v>12351.24</v>
      </c>
      <c r="K128" s="71">
        <f t="shared" si="41"/>
        <v>-0.26523004977637876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70165.490000000005</v>
      </c>
      <c r="F129" s="4">
        <f t="shared" si="43"/>
        <v>122845.07</v>
      </c>
      <c r="G129" s="4">
        <f t="shared" si="43"/>
        <v>18151.07</v>
      </c>
      <c r="H129" s="4">
        <f t="shared" si="43"/>
        <v>123206.58</v>
      </c>
      <c r="I129" s="4">
        <f t="shared" si="43"/>
        <v>334368.21000000008</v>
      </c>
      <c r="J129" s="4">
        <f t="shared" si="43"/>
        <v>364667.56</v>
      </c>
      <c r="K129" s="78">
        <f t="shared" si="41"/>
        <v>-8.3087593533134441E-2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505</v>
      </c>
      <c r="J131" s="25" t="s">
        <v>506</v>
      </c>
      <c r="K131" s="72" t="s">
        <v>452</v>
      </c>
      <c r="L131" s="25" t="s">
        <v>506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507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6" t="s">
        <v>144</v>
      </c>
      <c r="C133" s="97"/>
      <c r="D133" s="98"/>
      <c r="E133" s="5">
        <v>64054.52</v>
      </c>
      <c r="F133" s="3">
        <v>103200.47</v>
      </c>
      <c r="G133" s="2">
        <v>404.05</v>
      </c>
      <c r="H133" s="2">
        <v>78562.289999999994</v>
      </c>
      <c r="I133" s="2">
        <f t="shared" ref="I133:I136" si="46">SUM(E133:H133)</f>
        <v>246221.32999999996</v>
      </c>
      <c r="J133" s="2">
        <v>227876.16</v>
      </c>
      <c r="K133" s="71">
        <f t="shared" ref="K133:K137" si="47">SUM(I133/J133)-1</f>
        <v>8.0504998855518428E-2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3" t="s">
        <v>146</v>
      </c>
      <c r="C134" s="94"/>
      <c r="D134" s="95"/>
      <c r="E134" s="3">
        <v>34868.54</v>
      </c>
      <c r="F134" s="3">
        <v>30254.76</v>
      </c>
      <c r="G134" s="2">
        <v>4096.75</v>
      </c>
      <c r="H134" s="2">
        <v>14147.16</v>
      </c>
      <c r="I134" s="2">
        <f t="shared" si="46"/>
        <v>83367.210000000006</v>
      </c>
      <c r="J134" s="2">
        <v>86766.86</v>
      </c>
      <c r="K134" s="71">
        <f t="shared" si="47"/>
        <v>-3.9181434017549921E-2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3" t="s">
        <v>148</v>
      </c>
      <c r="C135" s="94"/>
      <c r="D135" s="95"/>
      <c r="E135" s="3">
        <v>56758.57</v>
      </c>
      <c r="F135" s="3">
        <v>9938.85</v>
      </c>
      <c r="G135" s="2"/>
      <c r="H135" s="2">
        <v>15511.07</v>
      </c>
      <c r="I135" s="2">
        <f t="shared" si="46"/>
        <v>82208.489999999991</v>
      </c>
      <c r="J135" s="2">
        <v>58461.4</v>
      </c>
      <c r="K135" s="71">
        <f t="shared" si="47"/>
        <v>0.40620118573965014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3721.15</v>
      </c>
      <c r="F136" s="3">
        <v>9268.15</v>
      </c>
      <c r="G136" s="2">
        <v>3415.62</v>
      </c>
      <c r="H136" s="2">
        <v>2399.88</v>
      </c>
      <c r="I136" s="2">
        <f t="shared" si="46"/>
        <v>18804.8</v>
      </c>
      <c r="J136" s="2">
        <v>24341.95</v>
      </c>
      <c r="K136" s="71">
        <f t="shared" si="47"/>
        <v>-0.22747355902053867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159402.78</v>
      </c>
      <c r="F137" s="4">
        <f t="shared" ref="F137:I137" si="48">SUM(F133:F136)</f>
        <v>152662.23000000001</v>
      </c>
      <c r="G137" s="4">
        <f t="shared" si="48"/>
        <v>7916.42</v>
      </c>
      <c r="H137" s="4">
        <f>SUM(H133:H136)</f>
        <v>110620.4</v>
      </c>
      <c r="I137" s="4">
        <f t="shared" si="48"/>
        <v>430601.82999999996</v>
      </c>
      <c r="J137" s="4">
        <f>SUM(J133:J136)</f>
        <v>397446.37000000005</v>
      </c>
      <c r="K137" s="78">
        <f t="shared" si="47"/>
        <v>8.3421217307884543E-2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505</v>
      </c>
      <c r="J139" s="25" t="s">
        <v>506</v>
      </c>
      <c r="K139" s="72" t="s">
        <v>452</v>
      </c>
      <c r="L139" s="25" t="s">
        <v>506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507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46220.69</v>
      </c>
      <c r="F141" s="3">
        <v>67262.399999999994</v>
      </c>
      <c r="G141" s="2">
        <v>37425.760000000002</v>
      </c>
      <c r="H141" s="2">
        <v>61352.14</v>
      </c>
      <c r="I141" s="2">
        <f>SUM(E141:H141)</f>
        <v>212260.99</v>
      </c>
      <c r="J141" s="2">
        <v>140378.41</v>
      </c>
      <c r="K141" s="71">
        <f t="shared" ref="K141:K151" si="49">SUM(I141/J141)-1</f>
        <v>0.51206293047485008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16254.2</v>
      </c>
      <c r="F142" s="3">
        <v>75492.3</v>
      </c>
      <c r="G142" s="2">
        <v>1955.43</v>
      </c>
      <c r="H142" s="2">
        <v>36036.65</v>
      </c>
      <c r="I142" s="2">
        <f t="shared" ref="I142:I150" si="50">SUM(E142:H142)</f>
        <v>129738.57999999999</v>
      </c>
      <c r="J142" s="2">
        <v>84078.36</v>
      </c>
      <c r="K142" s="71">
        <f t="shared" si="49"/>
        <v>0.54306744327553469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6137.54</v>
      </c>
      <c r="F143" s="3">
        <v>12462.74</v>
      </c>
      <c r="G143" s="2">
        <v>6107.96</v>
      </c>
      <c r="H143" s="2">
        <v>11353.58</v>
      </c>
      <c r="I143" s="2">
        <f t="shared" si="50"/>
        <v>36061.82</v>
      </c>
      <c r="J143" s="2">
        <v>36684.46</v>
      </c>
      <c r="K143" s="71">
        <f t="shared" si="49"/>
        <v>-1.6972854445724384E-2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9016.4699999999993</v>
      </c>
      <c r="F144" s="3">
        <v>14946.77</v>
      </c>
      <c r="G144" s="2">
        <v>10407.950000000001</v>
      </c>
      <c r="H144" s="2">
        <v>12570.4</v>
      </c>
      <c r="I144" s="2">
        <f t="shared" si="50"/>
        <v>46941.590000000004</v>
      </c>
      <c r="J144" s="2">
        <v>39480.5</v>
      </c>
      <c r="K144" s="71">
        <f t="shared" si="49"/>
        <v>0.18898164916857696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4574.2299999999996</v>
      </c>
      <c r="F145" s="3">
        <v>22630.97</v>
      </c>
      <c r="G145" s="2">
        <v>43654.99</v>
      </c>
      <c r="H145" s="2">
        <v>27996.29</v>
      </c>
      <c r="I145" s="2">
        <f t="shared" si="50"/>
        <v>98856.48000000001</v>
      </c>
      <c r="J145" s="2">
        <v>62348.73</v>
      </c>
      <c r="K145" s="71">
        <f t="shared" si="49"/>
        <v>0.58554119707009278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890.18</v>
      </c>
      <c r="F146" s="3">
        <v>16600.29</v>
      </c>
      <c r="G146" s="2"/>
      <c r="H146" s="2">
        <v>5069.33</v>
      </c>
      <c r="I146" s="2">
        <f t="shared" si="50"/>
        <v>22559.800000000003</v>
      </c>
      <c r="J146" s="2">
        <v>23971.78</v>
      </c>
      <c r="K146" s="71">
        <f t="shared" si="49"/>
        <v>-5.8901758651213831E-2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10168</v>
      </c>
      <c r="F147" s="3">
        <v>30812.400000000001</v>
      </c>
      <c r="G147" s="2">
        <v>29976.15</v>
      </c>
      <c r="H147" s="2">
        <v>28091.17</v>
      </c>
      <c r="I147" s="2">
        <f t="shared" si="50"/>
        <v>99047.72</v>
      </c>
      <c r="J147" s="2">
        <v>148176.01</v>
      </c>
      <c r="K147" s="71">
        <f t="shared" si="49"/>
        <v>-0.33155360304275983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19807.849999999999</v>
      </c>
      <c r="F148" s="3">
        <v>5626.06</v>
      </c>
      <c r="G148" s="2"/>
      <c r="H148" s="2">
        <v>16656.7</v>
      </c>
      <c r="I148" s="2">
        <f t="shared" si="50"/>
        <v>42090.61</v>
      </c>
      <c r="J148" s="2">
        <v>22221.88</v>
      </c>
      <c r="K148" s="71">
        <f t="shared" si="49"/>
        <v>0.89410661924193624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1636.2</v>
      </c>
      <c r="F149" s="3">
        <v>611.5</v>
      </c>
      <c r="G149" s="2">
        <v>2637.29</v>
      </c>
      <c r="H149" s="2">
        <v>2817.92</v>
      </c>
      <c r="I149" s="2">
        <f t="shared" si="50"/>
        <v>7702.91</v>
      </c>
      <c r="J149" s="2">
        <v>8731.2800000000007</v>
      </c>
      <c r="K149" s="71">
        <f t="shared" si="49"/>
        <v>-0.11777998185833016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>
        <v>2127.71</v>
      </c>
      <c r="F150" s="3">
        <v>2900.68</v>
      </c>
      <c r="G150" s="2"/>
      <c r="H150" s="2">
        <v>795.9</v>
      </c>
      <c r="I150" s="2">
        <f t="shared" si="50"/>
        <v>5824.2899999999991</v>
      </c>
      <c r="J150" s="2">
        <v>7530.85</v>
      </c>
      <c r="K150" s="71">
        <f t="shared" si="49"/>
        <v>-0.22660921409933821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116833.06999999998</v>
      </c>
      <c r="F151" s="4">
        <f t="shared" si="51"/>
        <v>249346.11</v>
      </c>
      <c r="G151" s="4">
        <f t="shared" si="51"/>
        <v>132165.53</v>
      </c>
      <c r="H151" s="4">
        <f t="shared" si="51"/>
        <v>202740.08000000002</v>
      </c>
      <c r="I151" s="4">
        <f t="shared" si="51"/>
        <v>701084.79</v>
      </c>
      <c r="J151" s="4">
        <f t="shared" si="51"/>
        <v>573602.26</v>
      </c>
      <c r="K151" s="78">
        <f t="shared" si="49"/>
        <v>0.22224900229646938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505</v>
      </c>
      <c r="J153" s="25" t="s">
        <v>506</v>
      </c>
      <c r="K153" s="72" t="s">
        <v>452</v>
      </c>
      <c r="L153" s="25" t="s">
        <v>506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507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13524.58</v>
      </c>
      <c r="F155" s="5">
        <v>71051.92</v>
      </c>
      <c r="G155" s="2">
        <v>8104.55</v>
      </c>
      <c r="H155" s="2">
        <v>20092.52</v>
      </c>
      <c r="I155" s="2">
        <f>SUM(E155:H155)</f>
        <v>112773.57</v>
      </c>
      <c r="J155" s="2">
        <v>98590.21</v>
      </c>
      <c r="K155" s="71">
        <f>SUM(I155/J155)-1</f>
        <v>0.14386174854480993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13524.58</v>
      </c>
      <c r="F156" s="4">
        <f t="shared" ref="F156:I156" si="54">SUM(F155)</f>
        <v>71051.92</v>
      </c>
      <c r="G156" s="4">
        <f t="shared" si="54"/>
        <v>8104.55</v>
      </c>
      <c r="H156" s="4">
        <f>SUM(H155)</f>
        <v>20092.52</v>
      </c>
      <c r="I156" s="4">
        <f t="shared" si="54"/>
        <v>112773.57</v>
      </c>
      <c r="J156" s="4">
        <f>SUM(J155)</f>
        <v>98590.21</v>
      </c>
      <c r="K156" s="78">
        <f t="shared" ref="K156" si="55">SUM(I156/J156)-1</f>
        <v>0.14386174854480993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505</v>
      </c>
      <c r="J158" s="25" t="s">
        <v>506</v>
      </c>
      <c r="K158" s="72" t="s">
        <v>452</v>
      </c>
      <c r="L158" s="25" t="s">
        <v>506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507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7309.97</v>
      </c>
      <c r="F160" s="3">
        <v>3023.12</v>
      </c>
      <c r="G160" s="2"/>
      <c r="H160" s="2">
        <v>7855.66</v>
      </c>
      <c r="I160" s="2">
        <f>SUM(E160:H160)</f>
        <v>18188.75</v>
      </c>
      <c r="J160" s="2">
        <v>28201.06</v>
      </c>
      <c r="K160" s="71">
        <f>SUM(I160/J160)-1</f>
        <v>-0.35503310868456717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7309.97</v>
      </c>
      <c r="F161" s="4">
        <f t="shared" ref="F161" si="56">SUM(F160)</f>
        <v>3023.12</v>
      </c>
      <c r="G161" s="4">
        <f t="shared" ref="G161" si="57">SUM(G160)</f>
        <v>0</v>
      </c>
      <c r="H161" s="4">
        <f>SUM(H160)</f>
        <v>7855.66</v>
      </c>
      <c r="I161" s="4">
        <f t="shared" ref="I161" si="58">SUM(I160)</f>
        <v>18188.75</v>
      </c>
      <c r="J161" s="4">
        <f>SUM(J160)</f>
        <v>28201.06</v>
      </c>
      <c r="K161" s="78">
        <f t="shared" ref="K161" si="59">SUM(I161/J161)-1</f>
        <v>-0.35503310868456717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505</v>
      </c>
      <c r="J163" s="25" t="s">
        <v>506</v>
      </c>
      <c r="K163" s="72" t="s">
        <v>452</v>
      </c>
      <c r="L163" s="25" t="s">
        <v>506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507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16175.29</v>
      </c>
      <c r="F165" s="3">
        <v>12984.83</v>
      </c>
      <c r="G165" s="2"/>
      <c r="H165" s="2">
        <v>6843</v>
      </c>
      <c r="I165" s="2">
        <f>SUM(E165:H165)</f>
        <v>36003.120000000003</v>
      </c>
      <c r="J165" s="2">
        <v>56307.65</v>
      </c>
      <c r="K165" s="71">
        <f t="shared" ref="K165:K173" si="60">SUM(I165/J165)-1</f>
        <v>-0.36059984744524054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16751.93</v>
      </c>
      <c r="F166" s="3">
        <v>44502.36</v>
      </c>
      <c r="G166" s="2"/>
      <c r="H166" s="2">
        <v>36715.97</v>
      </c>
      <c r="I166" s="2">
        <f t="shared" ref="I166:I172" si="61">SUM(E166:H166)</f>
        <v>97970.260000000009</v>
      </c>
      <c r="J166" s="2">
        <v>62684.65</v>
      </c>
      <c r="K166" s="71">
        <f t="shared" si="60"/>
        <v>0.56290670842064228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8796.17</v>
      </c>
      <c r="F167" s="3">
        <v>3742.5</v>
      </c>
      <c r="G167" s="2"/>
      <c r="H167" s="2">
        <v>592.85</v>
      </c>
      <c r="I167" s="2">
        <f t="shared" si="61"/>
        <v>13131.52</v>
      </c>
      <c r="J167" s="2">
        <v>19585.759999999998</v>
      </c>
      <c r="K167" s="71">
        <f t="shared" si="60"/>
        <v>-0.32953737817679774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6052.76</v>
      </c>
      <c r="F168" s="3">
        <v>39742.57</v>
      </c>
      <c r="G168" s="2">
        <v>10518.01</v>
      </c>
      <c r="H168" s="2">
        <v>17790.8</v>
      </c>
      <c r="I168" s="2">
        <f t="shared" si="61"/>
        <v>74104.14</v>
      </c>
      <c r="J168" s="2">
        <v>56416.9</v>
      </c>
      <c r="K168" s="71">
        <f t="shared" si="60"/>
        <v>0.31350960439159192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/>
      <c r="G169" s="2"/>
      <c r="H169" s="2"/>
      <c r="I169" s="2"/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6109.26</v>
      </c>
      <c r="F170" s="3">
        <v>15896.03</v>
      </c>
      <c r="G170" s="2"/>
      <c r="H170" s="2">
        <v>29295.67</v>
      </c>
      <c r="I170" s="2">
        <f t="shared" si="61"/>
        <v>51300.959999999999</v>
      </c>
      <c r="J170" s="2">
        <v>38702.400000000001</v>
      </c>
      <c r="K170" s="71">
        <f t="shared" si="60"/>
        <v>0.3255239985117202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897.68</v>
      </c>
      <c r="F171" s="3">
        <v>11174.13</v>
      </c>
      <c r="G171" s="2">
        <v>12067.89</v>
      </c>
      <c r="H171" s="2">
        <v>3255.79</v>
      </c>
      <c r="I171" s="2">
        <f t="shared" si="61"/>
        <v>27395.489999999998</v>
      </c>
      <c r="J171" s="2">
        <v>33164.46</v>
      </c>
      <c r="K171" s="71">
        <f t="shared" si="60"/>
        <v>-0.17395036735107405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10006.74</v>
      </c>
      <c r="F172" s="3">
        <v>4809.8</v>
      </c>
      <c r="G172" s="2">
        <v>8804.2900000000009</v>
      </c>
      <c r="H172" s="2">
        <v>8394.2800000000007</v>
      </c>
      <c r="I172" s="2">
        <f t="shared" si="61"/>
        <v>32015.11</v>
      </c>
      <c r="J172" s="2">
        <v>18967.32</v>
      </c>
      <c r="K172" s="71">
        <f t="shared" si="60"/>
        <v>0.68790899294154362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64789.83</v>
      </c>
      <c r="F173" s="4">
        <f t="shared" si="62"/>
        <v>132852.22</v>
      </c>
      <c r="G173" s="4">
        <f t="shared" si="62"/>
        <v>31390.190000000002</v>
      </c>
      <c r="H173" s="4">
        <f t="shared" si="62"/>
        <v>102888.35999999999</v>
      </c>
      <c r="I173" s="4">
        <f t="shared" si="62"/>
        <v>331920.59999999998</v>
      </c>
      <c r="J173" s="4">
        <f t="shared" si="62"/>
        <v>285829.14</v>
      </c>
      <c r="K173" s="78">
        <f t="shared" si="60"/>
        <v>0.16125528698718394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505</v>
      </c>
      <c r="J175" s="25" t="s">
        <v>506</v>
      </c>
      <c r="K175" s="72" t="s">
        <v>452</v>
      </c>
      <c r="L175" s="25" t="s">
        <v>506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507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37106.160000000003</v>
      </c>
      <c r="F177" s="5">
        <v>39954.019999999997</v>
      </c>
      <c r="G177" s="2">
        <v>2863.3</v>
      </c>
      <c r="H177" s="35">
        <v>68839.350000000006</v>
      </c>
      <c r="I177" s="2">
        <f>SUM(E177:H177)</f>
        <v>148762.83000000002</v>
      </c>
      <c r="J177" s="2">
        <v>162721.39000000001</v>
      </c>
      <c r="K177" s="71">
        <f t="shared" ref="K177:K179" si="65">SUM(I177/J177)-1</f>
        <v>-8.5781961424985398E-2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>
        <v>2282.31</v>
      </c>
      <c r="G178" s="2"/>
      <c r="H178" s="2">
        <v>1263</v>
      </c>
      <c r="I178" s="2">
        <f>SUM(E178:H178)</f>
        <v>3545.31</v>
      </c>
      <c r="J178" s="2">
        <v>4137.1000000000004</v>
      </c>
      <c r="K178" s="71">
        <f t="shared" si="65"/>
        <v>-0.1430446447994973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37106.160000000003</v>
      </c>
      <c r="F179" s="4">
        <f t="shared" ref="F179:G179" si="66">SUM(F177:F178)</f>
        <v>42236.329999999994</v>
      </c>
      <c r="G179" s="4">
        <f t="shared" si="66"/>
        <v>2863.3</v>
      </c>
      <c r="H179" s="4">
        <f>SUM(H177:H178)</f>
        <v>70102.350000000006</v>
      </c>
      <c r="I179" s="4">
        <f>SUM(I177:I178)</f>
        <v>152308.14000000001</v>
      </c>
      <c r="J179" s="4">
        <f>SUM(J177:J178)</f>
        <v>166858.49000000002</v>
      </c>
      <c r="K179" s="78">
        <f t="shared" si="65"/>
        <v>-8.7201736033929111E-2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505</v>
      </c>
      <c r="J181" s="25" t="s">
        <v>506</v>
      </c>
      <c r="K181" s="72" t="s">
        <v>452</v>
      </c>
      <c r="L181" s="25" t="s">
        <v>506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507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26548.720000000001</v>
      </c>
      <c r="F183" s="3">
        <v>36077.480000000003</v>
      </c>
      <c r="G183" s="2">
        <v>13306.86</v>
      </c>
      <c r="H183" s="2">
        <v>22590.880000000001</v>
      </c>
      <c r="I183" s="2">
        <f t="shared" ref="I183:I192" si="67">SUM(E183:H183)</f>
        <v>98523.94</v>
      </c>
      <c r="J183" s="2">
        <v>87032.4</v>
      </c>
      <c r="K183" s="71">
        <f t="shared" ref="K183:K193" si="68">SUM(I183/J183)-1</f>
        <v>0.13203749408266363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/>
      <c r="G184" s="2"/>
      <c r="H184" s="2">
        <v>2359.5100000000002</v>
      </c>
      <c r="I184" s="2">
        <f t="shared" si="67"/>
        <v>2359.5100000000002</v>
      </c>
      <c r="J184" s="2">
        <v>2024.5</v>
      </c>
      <c r="K184" s="71">
        <f t="shared" si="68"/>
        <v>0.16547789577673511</v>
      </c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486</v>
      </c>
      <c r="C185" s="47"/>
      <c r="D185" s="47"/>
      <c r="E185" s="3">
        <v>1706.49</v>
      </c>
      <c r="F185" s="3">
        <v>13040.35</v>
      </c>
      <c r="G185" s="2"/>
      <c r="H185" s="2">
        <v>28274.87</v>
      </c>
      <c r="I185" s="2">
        <f t="shared" si="67"/>
        <v>43021.71</v>
      </c>
      <c r="J185" s="2">
        <v>49861.29</v>
      </c>
      <c r="K185" s="71">
        <f t="shared" si="68"/>
        <v>-0.13717214295899693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503</v>
      </c>
      <c r="B186" s="46" t="s">
        <v>504</v>
      </c>
      <c r="C186" s="47"/>
      <c r="D186" s="47"/>
      <c r="E186" s="3">
        <v>702.57</v>
      </c>
      <c r="F186" s="3"/>
      <c r="G186" s="2"/>
      <c r="H186" s="2">
        <v>3678.56</v>
      </c>
      <c r="I186" s="2">
        <f t="shared" ref="I186" si="69">SUM(E186:H186)</f>
        <v>4381.13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489</v>
      </c>
      <c r="B187" s="46" t="s">
        <v>490</v>
      </c>
      <c r="C187" s="47"/>
      <c r="D187" s="47"/>
      <c r="E187" s="3"/>
      <c r="F187" s="3">
        <v>1832.39</v>
      </c>
      <c r="G187" s="2"/>
      <c r="H187" s="2">
        <v>1479.61</v>
      </c>
      <c r="I187" s="2">
        <f t="shared" si="67"/>
        <v>3312</v>
      </c>
      <c r="J187" s="2"/>
      <c r="K187" s="71"/>
      <c r="L187" s="2">
        <v>13131.21</v>
      </c>
      <c r="M187" s="2"/>
      <c r="N187" s="2"/>
    </row>
    <row r="188" spans="1:14" ht="15.75" thickBot="1" x14ac:dyDescent="0.3">
      <c r="A188" s="46" t="s">
        <v>491</v>
      </c>
      <c r="B188" s="46" t="s">
        <v>502</v>
      </c>
      <c r="C188" s="47"/>
      <c r="D188" s="47"/>
      <c r="E188" s="3"/>
      <c r="F188" s="3">
        <v>4083.13</v>
      </c>
      <c r="G188" s="2"/>
      <c r="H188" s="2">
        <v>3668.8</v>
      </c>
      <c r="I188" s="2">
        <f t="shared" ref="I188" si="70">SUM(E188:H188)</f>
        <v>7751.93</v>
      </c>
      <c r="J188" s="2"/>
      <c r="K188" s="71"/>
      <c r="L188" s="2">
        <v>6895.23</v>
      </c>
      <c r="M188" s="2"/>
      <c r="N188" s="2"/>
    </row>
    <row r="189" spans="1:14" ht="15.75" thickBot="1" x14ac:dyDescent="0.3">
      <c r="A189" s="46" t="s">
        <v>487</v>
      </c>
      <c r="B189" s="46" t="s">
        <v>488</v>
      </c>
      <c r="C189" s="47"/>
      <c r="D189" s="47"/>
      <c r="E189" s="3">
        <v>81.75</v>
      </c>
      <c r="F189" s="3">
        <v>1477.12</v>
      </c>
      <c r="G189" s="2"/>
      <c r="H189" s="2">
        <v>125</v>
      </c>
      <c r="I189" s="2">
        <f t="shared" ref="I189:I191" si="71">SUM(E189:H189)</f>
        <v>1683.87</v>
      </c>
      <c r="J189" s="2"/>
      <c r="K189" s="71"/>
      <c r="L189" s="2">
        <v>13255.8</v>
      </c>
      <c r="M189" s="2"/>
      <c r="N189" s="2"/>
    </row>
    <row r="190" spans="1:14" ht="15.75" thickBot="1" x14ac:dyDescent="0.3">
      <c r="A190" s="46" t="s">
        <v>492</v>
      </c>
      <c r="B190" s="46" t="s">
        <v>516</v>
      </c>
      <c r="C190" s="47"/>
      <c r="D190" s="47"/>
      <c r="E190" s="3">
        <v>656.57</v>
      </c>
      <c r="F190" s="3"/>
      <c r="G190" s="2"/>
      <c r="H190" s="2">
        <v>710</v>
      </c>
      <c r="I190" s="2">
        <f t="shared" si="71"/>
        <v>1366.5700000000002</v>
      </c>
      <c r="J190" s="2"/>
      <c r="K190" s="71"/>
      <c r="L190" s="2">
        <v>260.98</v>
      </c>
      <c r="M190" s="2"/>
      <c r="N190" s="2"/>
    </row>
    <row r="191" spans="1:14" ht="15.75" thickBot="1" x14ac:dyDescent="0.3">
      <c r="A191" s="46" t="s">
        <v>498</v>
      </c>
      <c r="B191" s="46" t="s">
        <v>499</v>
      </c>
      <c r="C191" s="47"/>
      <c r="D191" s="47"/>
      <c r="E191" s="3"/>
      <c r="F191" s="3">
        <v>1728.84</v>
      </c>
      <c r="G191" s="2"/>
      <c r="H191" s="2">
        <v>201.16</v>
      </c>
      <c r="I191" s="2">
        <f t="shared" si="71"/>
        <v>1930</v>
      </c>
      <c r="J191" s="2"/>
      <c r="K191" s="71"/>
      <c r="L191" s="2">
        <v>5048.28</v>
      </c>
      <c r="M191" s="2"/>
      <c r="N191" s="2"/>
    </row>
    <row r="192" spans="1:14" ht="15.75" thickBot="1" x14ac:dyDescent="0.3">
      <c r="A192" s="13" t="s">
        <v>528</v>
      </c>
      <c r="B192" s="46" t="s">
        <v>529</v>
      </c>
      <c r="C192" s="14"/>
      <c r="D192" s="14"/>
      <c r="E192" s="3"/>
      <c r="F192" s="3"/>
      <c r="G192" s="2">
        <v>832.96</v>
      </c>
      <c r="H192" s="2"/>
      <c r="I192" s="2">
        <f t="shared" si="67"/>
        <v>832.96</v>
      </c>
      <c r="J192" s="2"/>
      <c r="K192" s="71"/>
      <c r="L192" s="2"/>
      <c r="M192" s="2"/>
      <c r="N192" s="2"/>
    </row>
    <row r="193" spans="1:14" ht="15.75" thickBot="1" x14ac:dyDescent="0.3">
      <c r="A193" s="9" t="s">
        <v>34</v>
      </c>
      <c r="B193" s="58"/>
      <c r="C193" s="10"/>
      <c r="D193" s="10"/>
      <c r="E193" s="4">
        <f>SUM(E183:E192)</f>
        <v>29696.100000000002</v>
      </c>
      <c r="F193" s="4">
        <f t="shared" ref="F193:I193" si="72">SUM(F183:F192)</f>
        <v>58239.31</v>
      </c>
      <c r="G193" s="4">
        <f t="shared" si="72"/>
        <v>14139.82</v>
      </c>
      <c r="H193" s="4">
        <f>SUM(H183:H192)</f>
        <v>63088.39</v>
      </c>
      <c r="I193" s="4">
        <f t="shared" si="72"/>
        <v>165163.62</v>
      </c>
      <c r="J193" s="4">
        <f>SUM(J183:J192)</f>
        <v>138918.19</v>
      </c>
      <c r="K193" s="78">
        <f t="shared" si="68"/>
        <v>0.18892723839836956</v>
      </c>
      <c r="L193" s="4">
        <f>SUM(L183:L192)</f>
        <v>376949.75</v>
      </c>
      <c r="M193" s="4">
        <f>SUM(M183:M192)</f>
        <v>347981.99</v>
      </c>
      <c r="N193" s="4">
        <f>SUM(N183:N192)</f>
        <v>367889.42000000004</v>
      </c>
    </row>
    <row r="194" spans="1:14" ht="15.75" thickBot="1" x14ac:dyDescent="0.3">
      <c r="A194" s="19" t="s">
        <v>35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4" x14ac:dyDescent="0.25">
      <c r="A195" s="20"/>
      <c r="B195" s="57" t="s">
        <v>58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418</v>
      </c>
      <c r="I195" s="65" t="s">
        <v>505</v>
      </c>
      <c r="J195" s="25" t="s">
        <v>506</v>
      </c>
      <c r="K195" s="72" t="s">
        <v>452</v>
      </c>
      <c r="L195" s="25" t="s">
        <v>506</v>
      </c>
      <c r="M195" s="25" t="s">
        <v>469</v>
      </c>
      <c r="N195" s="25" t="s">
        <v>446</v>
      </c>
    </row>
    <row r="196" spans="1:14" ht="15.75" thickBot="1" x14ac:dyDescent="0.3">
      <c r="A196" s="21" t="s">
        <v>58</v>
      </c>
      <c r="B196" s="50" t="s">
        <v>59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419</v>
      </c>
      <c r="I196" s="28" t="s">
        <v>447</v>
      </c>
      <c r="J196" s="28" t="s">
        <v>447</v>
      </c>
      <c r="K196" s="73" t="s">
        <v>507</v>
      </c>
      <c r="L196" s="28" t="s">
        <v>448</v>
      </c>
      <c r="M196" s="28" t="s">
        <v>448</v>
      </c>
      <c r="N196" s="28" t="s">
        <v>448</v>
      </c>
    </row>
    <row r="197" spans="1:14" ht="15.75" thickBot="1" x14ac:dyDescent="0.3">
      <c r="A197" s="13" t="s">
        <v>189</v>
      </c>
      <c r="B197" s="46" t="s">
        <v>190</v>
      </c>
      <c r="C197" s="14"/>
      <c r="D197" s="14"/>
      <c r="E197" s="3">
        <v>9127.9599999999991</v>
      </c>
      <c r="F197" s="3">
        <v>19782.12</v>
      </c>
      <c r="G197" s="2">
        <v>6040.6</v>
      </c>
      <c r="H197" s="2">
        <v>7000.27</v>
      </c>
      <c r="I197" s="2">
        <f>SUM(E197:H197)</f>
        <v>41950.95</v>
      </c>
      <c r="J197" s="2">
        <v>62648.56</v>
      </c>
      <c r="K197" s="71">
        <f t="shared" ref="K197:K201" si="73">SUM(I197/J197)-1</f>
        <v>-0.33037646834979129</v>
      </c>
      <c r="L197" s="2">
        <v>155016.62</v>
      </c>
      <c r="M197" s="2">
        <v>199927.23</v>
      </c>
      <c r="N197" s="2">
        <v>178374.47</v>
      </c>
    </row>
    <row r="198" spans="1:14" ht="15.75" thickBot="1" x14ac:dyDescent="0.3">
      <c r="A198" s="46" t="s">
        <v>191</v>
      </c>
      <c r="B198" s="46" t="s">
        <v>192</v>
      </c>
      <c r="C198" s="47"/>
      <c r="D198" s="47"/>
      <c r="E198" s="3">
        <v>6259.29</v>
      </c>
      <c r="F198" s="3">
        <v>15003.18</v>
      </c>
      <c r="G198" s="2">
        <v>364.6</v>
      </c>
      <c r="H198" s="2">
        <v>9614.07</v>
      </c>
      <c r="I198" s="2">
        <f t="shared" ref="I198:I200" si="74">SUM(E198:H198)</f>
        <v>31241.14</v>
      </c>
      <c r="J198" s="2">
        <v>30187.79</v>
      </c>
      <c r="K198" s="71">
        <f t="shared" si="73"/>
        <v>3.4893246574194459E-2</v>
      </c>
      <c r="L198" s="2">
        <v>81830.710000000006</v>
      </c>
      <c r="M198" s="2">
        <v>90665.95</v>
      </c>
      <c r="N198" s="2">
        <v>93816.61</v>
      </c>
    </row>
    <row r="199" spans="1:14" ht="15.75" thickBot="1" x14ac:dyDescent="0.3">
      <c r="A199" s="46" t="s">
        <v>193</v>
      </c>
      <c r="B199" s="46" t="s">
        <v>194</v>
      </c>
      <c r="C199" s="47"/>
      <c r="D199" s="47"/>
      <c r="E199" s="3">
        <v>22916.95</v>
      </c>
      <c r="F199" s="3">
        <v>32063.43</v>
      </c>
      <c r="G199" s="2">
        <v>2778.45</v>
      </c>
      <c r="H199" s="2">
        <v>400043.21</v>
      </c>
      <c r="I199" s="2">
        <f t="shared" si="74"/>
        <v>457802.04000000004</v>
      </c>
      <c r="J199" s="2">
        <v>383759.1</v>
      </c>
      <c r="K199" s="71">
        <f t="shared" si="73"/>
        <v>0.19294119670386989</v>
      </c>
      <c r="L199" s="2">
        <v>633155.73</v>
      </c>
      <c r="M199" s="2">
        <v>544239.9</v>
      </c>
      <c r="N199" s="2">
        <v>627422.56999999995</v>
      </c>
    </row>
    <row r="200" spans="1:14" ht="15.75" thickBot="1" x14ac:dyDescent="0.3">
      <c r="A200" s="13" t="s">
        <v>195</v>
      </c>
      <c r="B200" s="46" t="s">
        <v>196</v>
      </c>
      <c r="C200" s="14"/>
      <c r="D200" s="14"/>
      <c r="E200" s="3">
        <v>11861.96</v>
      </c>
      <c r="F200" s="3">
        <v>21502.71</v>
      </c>
      <c r="G200" s="2"/>
      <c r="H200" s="2">
        <v>19448</v>
      </c>
      <c r="I200" s="2">
        <f t="shared" si="74"/>
        <v>52812.67</v>
      </c>
      <c r="J200" s="2">
        <v>61596.06</v>
      </c>
      <c r="K200" s="71">
        <f t="shared" si="73"/>
        <v>-0.14259662062800771</v>
      </c>
      <c r="L200" s="2">
        <v>196304.7</v>
      </c>
      <c r="M200" s="2">
        <v>151919.56</v>
      </c>
      <c r="N200" s="2">
        <v>147701.67000000001</v>
      </c>
    </row>
    <row r="201" spans="1:14" ht="15.75" thickBot="1" x14ac:dyDescent="0.3">
      <c r="A201" s="9" t="s">
        <v>36</v>
      </c>
      <c r="B201" s="58"/>
      <c r="C201" s="10"/>
      <c r="D201" s="10"/>
      <c r="E201" s="4">
        <f t="shared" ref="E201:J201" si="75">SUM(E197:E200)</f>
        <v>50166.159999999996</v>
      </c>
      <c r="F201" s="4">
        <f t="shared" si="75"/>
        <v>88351.44</v>
      </c>
      <c r="G201" s="4">
        <f t="shared" si="75"/>
        <v>9183.6500000000015</v>
      </c>
      <c r="H201" s="4">
        <f t="shared" si="75"/>
        <v>436105.55000000005</v>
      </c>
      <c r="I201" s="4">
        <f t="shared" si="75"/>
        <v>583806.80000000005</v>
      </c>
      <c r="J201" s="4">
        <f t="shared" si="75"/>
        <v>538191.51</v>
      </c>
      <c r="K201" s="78">
        <f t="shared" si="73"/>
        <v>8.475661386780331E-2</v>
      </c>
      <c r="L201" s="4">
        <f t="shared" ref="L201:M201" si="76">SUM(L197:L200)</f>
        <v>1066307.76</v>
      </c>
      <c r="M201" s="4">
        <f t="shared" si="76"/>
        <v>986752.64000000013</v>
      </c>
      <c r="N201" s="4">
        <f t="shared" ref="N201" si="77">SUM(N197:N200)</f>
        <v>1047315.32</v>
      </c>
    </row>
    <row r="202" spans="1:14" ht="15.75" thickBot="1" x14ac:dyDescent="0.3">
      <c r="A202" s="19" t="s">
        <v>290</v>
      </c>
      <c r="B202" s="18"/>
      <c r="C202" s="6"/>
      <c r="D202" s="6"/>
      <c r="E202" s="23"/>
      <c r="F202" s="23"/>
      <c r="G202" s="23"/>
      <c r="H202" s="23"/>
      <c r="I202" s="23"/>
      <c r="J202" s="23"/>
      <c r="K202" s="23"/>
      <c r="L202" s="23"/>
      <c r="M202" s="23"/>
    </row>
    <row r="203" spans="1:14" x14ac:dyDescent="0.25">
      <c r="A203" s="20"/>
      <c r="B203" s="57" t="s">
        <v>58</v>
      </c>
      <c r="C203" s="11"/>
      <c r="D203" s="11"/>
      <c r="E203" s="25" t="s">
        <v>2</v>
      </c>
      <c r="F203" s="26" t="s">
        <v>3</v>
      </c>
      <c r="G203" s="27" t="s">
        <v>4</v>
      </c>
      <c r="H203" s="54" t="s">
        <v>418</v>
      </c>
      <c r="I203" s="65" t="s">
        <v>505</v>
      </c>
      <c r="J203" s="25" t="s">
        <v>506</v>
      </c>
      <c r="K203" s="72" t="s">
        <v>452</v>
      </c>
      <c r="L203" s="25" t="s">
        <v>506</v>
      </c>
      <c r="M203" s="25" t="s">
        <v>469</v>
      </c>
      <c r="N203" s="25" t="s">
        <v>446</v>
      </c>
    </row>
    <row r="204" spans="1:14" ht="15.75" thickBot="1" x14ac:dyDescent="0.3">
      <c r="A204" s="21" t="s">
        <v>58</v>
      </c>
      <c r="B204" s="50" t="s">
        <v>59</v>
      </c>
      <c r="C204" s="12"/>
      <c r="D204" s="12"/>
      <c r="E204" s="28" t="s">
        <v>5</v>
      </c>
      <c r="F204" s="28" t="s">
        <v>5</v>
      </c>
      <c r="G204" s="28" t="s">
        <v>5</v>
      </c>
      <c r="H204" s="55" t="s">
        <v>419</v>
      </c>
      <c r="I204" s="28" t="s">
        <v>447</v>
      </c>
      <c r="J204" s="28" t="s">
        <v>447</v>
      </c>
      <c r="K204" s="73" t="s">
        <v>507</v>
      </c>
      <c r="L204" s="28" t="s">
        <v>448</v>
      </c>
      <c r="M204" s="28" t="s">
        <v>448</v>
      </c>
      <c r="N204" s="28" t="s">
        <v>448</v>
      </c>
    </row>
    <row r="205" spans="1:14" ht="15.75" thickBot="1" x14ac:dyDescent="0.3">
      <c r="A205" s="46" t="s">
        <v>197</v>
      </c>
      <c r="B205" s="46" t="s">
        <v>527</v>
      </c>
      <c r="C205" s="47"/>
      <c r="D205" s="47"/>
      <c r="E205" s="5">
        <v>1128.8699999999999</v>
      </c>
      <c r="F205" s="3"/>
      <c r="G205" s="2">
        <v>8374.8799999999992</v>
      </c>
      <c r="H205" s="2"/>
      <c r="I205" s="2">
        <f>SUM(E205:H205)</f>
        <v>9503.75</v>
      </c>
      <c r="J205" s="2">
        <v>18623.07</v>
      </c>
      <c r="K205" s="71">
        <f t="shared" ref="K205:K217" si="78">SUM(I205/J205)-1</f>
        <v>-0.48967866200363308</v>
      </c>
      <c r="L205" s="2">
        <v>43754.67</v>
      </c>
      <c r="M205" s="2">
        <v>119691.1</v>
      </c>
      <c r="N205" s="2">
        <v>56411.5</v>
      </c>
    </row>
    <row r="206" spans="1:14" ht="15.75" thickBot="1" x14ac:dyDescent="0.3">
      <c r="A206" s="46" t="s">
        <v>198</v>
      </c>
      <c r="B206" s="93" t="s">
        <v>199</v>
      </c>
      <c r="C206" s="94"/>
      <c r="D206" s="95"/>
      <c r="E206" s="5">
        <v>1260.47</v>
      </c>
      <c r="F206" s="3">
        <v>5363.8</v>
      </c>
      <c r="G206" s="2"/>
      <c r="H206" s="2">
        <v>569.94000000000005</v>
      </c>
      <c r="I206" s="2">
        <f t="shared" ref="I206:I217" si="79">SUM(E206:H206)</f>
        <v>7194.2100000000009</v>
      </c>
      <c r="J206" s="2">
        <v>5643.58</v>
      </c>
      <c r="K206" s="71">
        <f t="shared" si="78"/>
        <v>0.27475999277054663</v>
      </c>
      <c r="L206" s="2">
        <v>13748.01</v>
      </c>
      <c r="M206" s="2">
        <v>19732.560000000001</v>
      </c>
      <c r="N206" s="2">
        <v>15690.28</v>
      </c>
    </row>
    <row r="207" spans="1:14" ht="15.75" thickBot="1" x14ac:dyDescent="0.3">
      <c r="A207" s="46" t="s">
        <v>430</v>
      </c>
      <c r="B207" s="93" t="s">
        <v>431</v>
      </c>
      <c r="C207" s="94"/>
      <c r="D207" s="95"/>
      <c r="E207" s="5"/>
      <c r="F207" s="3"/>
      <c r="G207" s="2"/>
      <c r="H207" s="2"/>
      <c r="I207" s="2">
        <f t="shared" si="79"/>
        <v>0</v>
      </c>
      <c r="J207" s="2"/>
      <c r="K207" s="71"/>
      <c r="L207" s="2"/>
      <c r="M207" s="2"/>
      <c r="N207" s="2">
        <v>42.91</v>
      </c>
    </row>
    <row r="208" spans="1:14" ht="15.75" thickBot="1" x14ac:dyDescent="0.3">
      <c r="A208" s="13" t="s">
        <v>200</v>
      </c>
      <c r="B208" s="93" t="s">
        <v>201</v>
      </c>
      <c r="C208" s="94"/>
      <c r="D208" s="95"/>
      <c r="E208" s="5">
        <v>1974.38</v>
      </c>
      <c r="F208" s="3"/>
      <c r="G208" s="2"/>
      <c r="H208" s="2">
        <v>300</v>
      </c>
      <c r="I208" s="2">
        <f t="shared" si="79"/>
        <v>2274.38</v>
      </c>
      <c r="J208" s="2">
        <v>1530.46</v>
      </c>
      <c r="K208" s="71">
        <f t="shared" si="78"/>
        <v>0.48607608170092664</v>
      </c>
      <c r="L208" s="2">
        <v>4676.2299999999996</v>
      </c>
      <c r="M208" s="2">
        <v>15114.49</v>
      </c>
      <c r="N208" s="2">
        <v>28335.59</v>
      </c>
    </row>
    <row r="209" spans="1:14" ht="15.75" thickBot="1" x14ac:dyDescent="0.3">
      <c r="A209" s="46" t="s">
        <v>202</v>
      </c>
      <c r="B209" s="93" t="s">
        <v>203</v>
      </c>
      <c r="C209" s="94"/>
      <c r="D209" s="95"/>
      <c r="E209" s="3"/>
      <c r="F209" s="3"/>
      <c r="G209" s="2"/>
      <c r="H209" s="2"/>
      <c r="I209" s="2">
        <f t="shared" si="79"/>
        <v>0</v>
      </c>
      <c r="J209" s="2">
        <v>349.46</v>
      </c>
      <c r="K209" s="71">
        <f t="shared" si="78"/>
        <v>-1</v>
      </c>
      <c r="L209" s="2">
        <v>605.9</v>
      </c>
      <c r="M209" s="2">
        <v>4202</v>
      </c>
      <c r="N209" s="2">
        <v>4643.6000000000004</v>
      </c>
    </row>
    <row r="210" spans="1:14" ht="15.75" thickBot="1" x14ac:dyDescent="0.3">
      <c r="A210" s="46" t="s">
        <v>204</v>
      </c>
      <c r="B210" s="93" t="s">
        <v>274</v>
      </c>
      <c r="C210" s="94"/>
      <c r="D210" s="95"/>
      <c r="E210" s="3">
        <v>495.95</v>
      </c>
      <c r="F210" s="3"/>
      <c r="G210" s="2"/>
      <c r="H210" s="2"/>
      <c r="I210" s="2">
        <f t="shared" si="79"/>
        <v>495.95</v>
      </c>
      <c r="J210" s="2">
        <v>114.49</v>
      </c>
      <c r="K210" s="71">
        <f t="shared" si="78"/>
        <v>3.3318193728709931</v>
      </c>
      <c r="L210" s="2">
        <v>5058.66</v>
      </c>
      <c r="M210" s="2">
        <v>4525.83</v>
      </c>
      <c r="N210" s="2">
        <v>21806.29</v>
      </c>
    </row>
    <row r="211" spans="1:14" ht="15.75" thickBot="1" x14ac:dyDescent="0.3">
      <c r="A211" s="46" t="s">
        <v>396</v>
      </c>
      <c r="B211" s="93" t="s">
        <v>397</v>
      </c>
      <c r="C211" s="94"/>
      <c r="D211" s="95"/>
      <c r="E211" s="3">
        <v>265.14999999999998</v>
      </c>
      <c r="F211" s="3"/>
      <c r="G211" s="2"/>
      <c r="H211" s="2">
        <v>479.96</v>
      </c>
      <c r="I211" s="2">
        <f t="shared" ref="I211:I216" si="80">SUM(E211:H211)</f>
        <v>745.1099999999999</v>
      </c>
      <c r="J211" s="2">
        <v>253.54</v>
      </c>
      <c r="K211" s="71">
        <f t="shared" si="78"/>
        <v>1.93882622071468</v>
      </c>
      <c r="L211" s="2">
        <v>710.68</v>
      </c>
      <c r="M211" s="2">
        <v>1664.91</v>
      </c>
      <c r="N211" s="2">
        <v>1323.61</v>
      </c>
    </row>
    <row r="212" spans="1:14" ht="15.75" thickBot="1" x14ac:dyDescent="0.3">
      <c r="A212" s="46" t="s">
        <v>422</v>
      </c>
      <c r="B212" s="46" t="s">
        <v>423</v>
      </c>
      <c r="C212" s="47"/>
      <c r="D212" s="47"/>
      <c r="E212" s="3">
        <v>1210.03</v>
      </c>
      <c r="F212" s="3">
        <v>448.15</v>
      </c>
      <c r="G212" s="2"/>
      <c r="H212" s="2">
        <v>4872.09</v>
      </c>
      <c r="I212" s="2">
        <f t="shared" ref="I212:I213" si="81">SUM(E212:H212)</f>
        <v>6530.27</v>
      </c>
      <c r="J212" s="2">
        <v>5422.49</v>
      </c>
      <c r="K212" s="71">
        <f t="shared" si="78"/>
        <v>0.20429359943494596</v>
      </c>
      <c r="L212" s="2">
        <v>11914.66</v>
      </c>
      <c r="M212" s="2">
        <v>5479.24</v>
      </c>
      <c r="N212" s="2"/>
    </row>
    <row r="213" spans="1:14" ht="15.75" thickBot="1" x14ac:dyDescent="0.3">
      <c r="A213" s="46" t="s">
        <v>467</v>
      </c>
      <c r="B213" s="46" t="s">
        <v>468</v>
      </c>
      <c r="C213" s="47"/>
      <c r="D213" s="47"/>
      <c r="E213" s="3"/>
      <c r="F213" s="3"/>
      <c r="G213" s="2"/>
      <c r="H213" s="2"/>
      <c r="I213" s="2">
        <f t="shared" si="81"/>
        <v>0</v>
      </c>
      <c r="J213" s="2"/>
      <c r="K213" s="71"/>
      <c r="L213" s="2"/>
      <c r="M213" s="2">
        <v>195</v>
      </c>
      <c r="N213" s="2"/>
    </row>
    <row r="214" spans="1:14" ht="15.75" thickBot="1" x14ac:dyDescent="0.3">
      <c r="A214" s="46" t="s">
        <v>457</v>
      </c>
      <c r="B214" s="93" t="s">
        <v>458</v>
      </c>
      <c r="C214" s="94"/>
      <c r="D214" s="95"/>
      <c r="E214" s="3"/>
      <c r="F214" s="3"/>
      <c r="G214" s="2"/>
      <c r="H214" s="2"/>
      <c r="I214" s="2">
        <f t="shared" ref="I214" si="82">SUM(E214:H214)</f>
        <v>0</v>
      </c>
      <c r="J214" s="2">
        <v>69.56</v>
      </c>
      <c r="K214" s="71">
        <f t="shared" si="78"/>
        <v>-1</v>
      </c>
      <c r="L214" s="2">
        <v>69.56</v>
      </c>
      <c r="M214" s="2">
        <v>337.06</v>
      </c>
      <c r="N214" s="2"/>
    </row>
    <row r="215" spans="1:14" ht="15.75" thickBot="1" x14ac:dyDescent="0.3">
      <c r="A215" s="46" t="s">
        <v>478</v>
      </c>
      <c r="B215" s="93" t="s">
        <v>480</v>
      </c>
      <c r="C215" s="94"/>
      <c r="D215" s="95"/>
      <c r="E215" s="3">
        <v>2259.15</v>
      </c>
      <c r="F215" s="3"/>
      <c r="G215" s="2"/>
      <c r="H215" s="2"/>
      <c r="I215" s="2">
        <f t="shared" ref="I215" si="83">SUM(E215:H215)</f>
        <v>2259.15</v>
      </c>
      <c r="J215" s="2">
        <v>4189.6499999999996</v>
      </c>
      <c r="K215" s="71">
        <f t="shared" si="78"/>
        <v>-0.460778346639934</v>
      </c>
      <c r="L215" s="2">
        <v>10846.81</v>
      </c>
      <c r="M215" s="2"/>
      <c r="N215" s="2"/>
    </row>
    <row r="216" spans="1:14" ht="15.75" thickBot="1" x14ac:dyDescent="0.3">
      <c r="A216" s="46" t="s">
        <v>482</v>
      </c>
      <c r="B216" s="93" t="s">
        <v>483</v>
      </c>
      <c r="C216" s="94"/>
      <c r="D216" s="95"/>
      <c r="E216" s="3">
        <v>1549.96</v>
      </c>
      <c r="F216" s="3">
        <v>1421.04</v>
      </c>
      <c r="G216" s="2"/>
      <c r="H216" s="2"/>
      <c r="I216" s="2">
        <f t="shared" si="80"/>
        <v>2971</v>
      </c>
      <c r="J216" s="2">
        <v>1835.68</v>
      </c>
      <c r="K216" s="71">
        <f t="shared" si="78"/>
        <v>0.6184738080711234</v>
      </c>
      <c r="L216" s="2">
        <v>19871.78</v>
      </c>
      <c r="M216" s="2"/>
      <c r="N216" s="2"/>
    </row>
    <row r="217" spans="1:14" ht="15.75" thickBot="1" x14ac:dyDescent="0.3">
      <c r="A217" s="13" t="s">
        <v>479</v>
      </c>
      <c r="B217" s="93" t="s">
        <v>481</v>
      </c>
      <c r="C217" s="94"/>
      <c r="D217" s="95"/>
      <c r="E217" s="3">
        <v>15638.98</v>
      </c>
      <c r="F217" s="3">
        <v>12822.78</v>
      </c>
      <c r="G217" s="2"/>
      <c r="H217" s="2">
        <v>2962</v>
      </c>
      <c r="I217" s="2">
        <f t="shared" si="79"/>
        <v>31423.760000000002</v>
      </c>
      <c r="J217" s="2">
        <v>13507.94</v>
      </c>
      <c r="K217" s="71">
        <f t="shared" si="78"/>
        <v>1.3263177064748586</v>
      </c>
      <c r="L217" s="2">
        <v>53689.79</v>
      </c>
      <c r="M217" s="2"/>
      <c r="N217" s="2"/>
    </row>
    <row r="218" spans="1:14" ht="15.75" thickBot="1" x14ac:dyDescent="0.3">
      <c r="A218" s="9" t="s">
        <v>289</v>
      </c>
      <c r="B218" s="58"/>
      <c r="C218" s="10"/>
      <c r="D218" s="10"/>
      <c r="E218" s="4">
        <f>SUM(E205:E217)</f>
        <v>25782.94</v>
      </c>
      <c r="F218" s="4">
        <f t="shared" ref="F218:I218" si="84">SUM(F205:F217)</f>
        <v>20055.77</v>
      </c>
      <c r="G218" s="4">
        <f t="shared" si="84"/>
        <v>8374.8799999999992</v>
      </c>
      <c r="H218" s="4">
        <f>SUM(H205:H217)</f>
        <v>9183.99</v>
      </c>
      <c r="I218" s="4">
        <f t="shared" si="84"/>
        <v>63397.58</v>
      </c>
      <c r="J218" s="4">
        <f>SUM(J205:J217)</f>
        <v>51539.920000000006</v>
      </c>
      <c r="K218" s="78">
        <f t="shared" ref="K218" si="85">SUM(I218/J218)-1</f>
        <v>0.23006748943343336</v>
      </c>
      <c r="L218" s="4">
        <f>SUM(L205:L217)</f>
        <v>164946.75</v>
      </c>
      <c r="M218" s="4">
        <f>SUM(M205:M217)</f>
        <v>170942.18999999997</v>
      </c>
      <c r="N218" s="4">
        <f>SUM(N205:N217)</f>
        <v>128253.78000000001</v>
      </c>
    </row>
    <row r="219" spans="1:14" ht="15.75" thickBot="1" x14ac:dyDescent="0.3">
      <c r="A219" s="19" t="s">
        <v>37</v>
      </c>
      <c r="B219" s="18"/>
      <c r="C219" s="6"/>
      <c r="D219" s="6"/>
      <c r="E219" s="23"/>
      <c r="F219" s="23"/>
      <c r="G219" s="23"/>
      <c r="H219" s="23"/>
      <c r="I219" s="23"/>
      <c r="J219" s="23"/>
      <c r="K219" s="23"/>
      <c r="L219" s="23"/>
      <c r="M219" s="23"/>
    </row>
    <row r="220" spans="1:14" x14ac:dyDescent="0.25">
      <c r="A220" s="20"/>
      <c r="B220" s="57" t="s">
        <v>58</v>
      </c>
      <c r="C220" s="11"/>
      <c r="D220" s="11"/>
      <c r="E220" s="25" t="s">
        <v>2</v>
      </c>
      <c r="F220" s="26" t="s">
        <v>3</v>
      </c>
      <c r="G220" s="27" t="s">
        <v>4</v>
      </c>
      <c r="H220" s="54" t="s">
        <v>418</v>
      </c>
      <c r="I220" s="65" t="s">
        <v>505</v>
      </c>
      <c r="J220" s="25" t="s">
        <v>506</v>
      </c>
      <c r="K220" s="72" t="s">
        <v>452</v>
      </c>
      <c r="L220" s="25" t="s">
        <v>506</v>
      </c>
      <c r="M220" s="25" t="s">
        <v>469</v>
      </c>
      <c r="N220" s="25" t="s">
        <v>446</v>
      </c>
    </row>
    <row r="221" spans="1:14" ht="15.75" thickBot="1" x14ac:dyDescent="0.3">
      <c r="A221" s="21" t="s">
        <v>58</v>
      </c>
      <c r="B221" s="50" t="s">
        <v>59</v>
      </c>
      <c r="C221" s="12"/>
      <c r="D221" s="12"/>
      <c r="E221" s="28" t="s">
        <v>5</v>
      </c>
      <c r="F221" s="28" t="s">
        <v>5</v>
      </c>
      <c r="G221" s="28" t="s">
        <v>5</v>
      </c>
      <c r="H221" s="55" t="s">
        <v>419</v>
      </c>
      <c r="I221" s="28" t="s">
        <v>447</v>
      </c>
      <c r="J221" s="28" t="s">
        <v>447</v>
      </c>
      <c r="K221" s="73" t="s">
        <v>507</v>
      </c>
      <c r="L221" s="28" t="s">
        <v>448</v>
      </c>
      <c r="M221" s="28" t="s">
        <v>448</v>
      </c>
      <c r="N221" s="28" t="s">
        <v>448</v>
      </c>
    </row>
    <row r="222" spans="1:14" ht="15.75" thickBot="1" x14ac:dyDescent="0.3">
      <c r="A222" s="13" t="s">
        <v>205</v>
      </c>
      <c r="B222" s="96" t="s">
        <v>497</v>
      </c>
      <c r="C222" s="97"/>
      <c r="D222" s="98"/>
      <c r="E222" s="3">
        <v>7213.16</v>
      </c>
      <c r="F222" s="3">
        <v>14394.49</v>
      </c>
      <c r="G222" s="2">
        <v>5277.74</v>
      </c>
      <c r="H222" s="2">
        <v>10469.43</v>
      </c>
      <c r="I222" s="2">
        <f t="shared" ref="I222:I234" si="86">SUM(E222:H222)</f>
        <v>37354.82</v>
      </c>
      <c r="J222" s="2">
        <v>30857.48</v>
      </c>
      <c r="K222" s="71">
        <f t="shared" ref="K222:K235" si="87">SUM(I222/J222)-1</f>
        <v>0.21055964388537229</v>
      </c>
      <c r="L222" s="2">
        <v>50744.46</v>
      </c>
      <c r="M222" s="2">
        <v>56382.33</v>
      </c>
      <c r="N222" s="2">
        <v>27703.84</v>
      </c>
    </row>
    <row r="223" spans="1:14" ht="15.75" thickBot="1" x14ac:dyDescent="0.3">
      <c r="A223" s="46" t="s">
        <v>330</v>
      </c>
      <c r="B223" s="93" t="s">
        <v>331</v>
      </c>
      <c r="C223" s="94"/>
      <c r="D223" s="95"/>
      <c r="E223" s="3">
        <v>3132.4</v>
      </c>
      <c r="F223" s="3">
        <v>1311.05</v>
      </c>
      <c r="G223" s="2"/>
      <c r="H223" s="2">
        <v>2232</v>
      </c>
      <c r="I223" s="2">
        <f t="shared" si="86"/>
        <v>6675.45</v>
      </c>
      <c r="J223" s="2">
        <v>4881.9799999999996</v>
      </c>
      <c r="K223" s="71">
        <f t="shared" si="87"/>
        <v>0.36736529031253728</v>
      </c>
      <c r="L223" s="2">
        <v>8731.98</v>
      </c>
      <c r="M223" s="2">
        <v>8244.84</v>
      </c>
      <c r="N223" s="2">
        <v>16068.24</v>
      </c>
    </row>
    <row r="224" spans="1:14" ht="15.75" thickBot="1" x14ac:dyDescent="0.3">
      <c r="A224" s="46" t="s">
        <v>411</v>
      </c>
      <c r="B224" s="93" t="s">
        <v>412</v>
      </c>
      <c r="C224" s="94"/>
      <c r="D224" s="95"/>
      <c r="E224" s="3">
        <v>77</v>
      </c>
      <c r="F224" s="3">
        <v>559.45000000000005</v>
      </c>
      <c r="G224" s="2"/>
      <c r="H224" s="2">
        <v>149455.26</v>
      </c>
      <c r="I224" s="2">
        <f t="shared" si="86"/>
        <v>150091.71000000002</v>
      </c>
      <c r="J224" s="2">
        <v>125090.13</v>
      </c>
      <c r="K224" s="71">
        <f t="shared" si="87"/>
        <v>0.19986852679743805</v>
      </c>
      <c r="L224" s="2">
        <v>365187.7</v>
      </c>
      <c r="M224" s="2">
        <v>375618.48</v>
      </c>
      <c r="N224" s="2">
        <v>325615.19</v>
      </c>
    </row>
    <row r="225" spans="1:14" ht="15.75" thickBot="1" x14ac:dyDescent="0.3">
      <c r="A225" s="46" t="s">
        <v>350</v>
      </c>
      <c r="B225" s="93" t="s">
        <v>351</v>
      </c>
      <c r="C225" s="94"/>
      <c r="D225" s="95"/>
      <c r="E225" s="3">
        <v>743.2</v>
      </c>
      <c r="F225" s="3">
        <v>2623.33</v>
      </c>
      <c r="G225" s="2"/>
      <c r="H225" s="2">
        <v>45630.19</v>
      </c>
      <c r="I225" s="2">
        <f t="shared" si="86"/>
        <v>48996.72</v>
      </c>
      <c r="J225" s="2">
        <v>39316.67</v>
      </c>
      <c r="K225" s="71">
        <f t="shared" si="87"/>
        <v>0.24620727035122769</v>
      </c>
      <c r="L225" s="2">
        <v>132072.92000000001</v>
      </c>
      <c r="M225" s="2">
        <v>127390.79</v>
      </c>
      <c r="N225" s="2">
        <v>112297.88</v>
      </c>
    </row>
    <row r="226" spans="1:14" ht="15.75" thickBot="1" x14ac:dyDescent="0.3">
      <c r="A226" s="46" t="s">
        <v>292</v>
      </c>
      <c r="B226" s="93" t="s">
        <v>293</v>
      </c>
      <c r="C226" s="94"/>
      <c r="D226" s="95"/>
      <c r="E226" s="3">
        <v>896.98</v>
      </c>
      <c r="F226" s="3">
        <v>10173.44</v>
      </c>
      <c r="G226" s="2"/>
      <c r="H226" s="2">
        <v>20172.900000000001</v>
      </c>
      <c r="I226" s="2">
        <f t="shared" si="86"/>
        <v>31243.32</v>
      </c>
      <c r="J226" s="2">
        <v>41105.14</v>
      </c>
      <c r="K226" s="71">
        <f t="shared" si="87"/>
        <v>-0.23991695442467775</v>
      </c>
      <c r="L226" s="2">
        <v>143151.6</v>
      </c>
      <c r="M226" s="2">
        <v>97979.72</v>
      </c>
      <c r="N226" s="2">
        <v>110834.4</v>
      </c>
    </row>
    <row r="227" spans="1:14" ht="15.75" thickBot="1" x14ac:dyDescent="0.3">
      <c r="A227" s="46" t="s">
        <v>291</v>
      </c>
      <c r="B227" s="93" t="s">
        <v>294</v>
      </c>
      <c r="C227" s="94"/>
      <c r="D227" s="95"/>
      <c r="E227" s="3">
        <v>1348.64</v>
      </c>
      <c r="F227" s="3">
        <v>3642.2</v>
      </c>
      <c r="G227" s="2"/>
      <c r="H227" s="2">
        <v>325</v>
      </c>
      <c r="I227" s="2">
        <f t="shared" si="86"/>
        <v>5315.84</v>
      </c>
      <c r="J227" s="2">
        <v>6532.85</v>
      </c>
      <c r="K227" s="71">
        <f t="shared" si="87"/>
        <v>-0.18629082253534068</v>
      </c>
      <c r="L227" s="2">
        <v>11807.64</v>
      </c>
      <c r="M227" s="2">
        <v>8560.65</v>
      </c>
      <c r="N227" s="2">
        <v>9279.09</v>
      </c>
    </row>
    <row r="228" spans="1:14" ht="15.75" thickBot="1" x14ac:dyDescent="0.3">
      <c r="A228" s="46" t="s">
        <v>206</v>
      </c>
      <c r="B228" s="93" t="s">
        <v>207</v>
      </c>
      <c r="C228" s="94"/>
      <c r="D228" s="95"/>
      <c r="E228" s="3">
        <v>279.47000000000003</v>
      </c>
      <c r="F228" s="3"/>
      <c r="G228" s="2"/>
      <c r="H228" s="2">
        <v>2100.58</v>
      </c>
      <c r="I228" s="2">
        <f t="shared" si="86"/>
        <v>2380.0500000000002</v>
      </c>
      <c r="J228" s="2">
        <v>9856.19</v>
      </c>
      <c r="K228" s="71">
        <f t="shared" si="87"/>
        <v>-0.75852230933048159</v>
      </c>
      <c r="L228" s="2">
        <v>26123.9</v>
      </c>
      <c r="M228" s="2">
        <v>21308.38</v>
      </c>
      <c r="N228" s="2">
        <v>12695.51</v>
      </c>
    </row>
    <row r="229" spans="1:14" ht="15.75" thickBot="1" x14ac:dyDescent="0.3">
      <c r="A229" s="46" t="s">
        <v>208</v>
      </c>
      <c r="B229" s="93" t="s">
        <v>209</v>
      </c>
      <c r="C229" s="94"/>
      <c r="D229" s="95"/>
      <c r="E229" s="3">
        <v>1077.73</v>
      </c>
      <c r="F229" s="3"/>
      <c r="G229" s="2"/>
      <c r="H229" s="2">
        <v>4312.46</v>
      </c>
      <c r="I229" s="2">
        <f t="shared" si="86"/>
        <v>5390.1900000000005</v>
      </c>
      <c r="J229" s="2">
        <v>1138.28</v>
      </c>
      <c r="K229" s="71">
        <f t="shared" si="87"/>
        <v>3.735381452718137</v>
      </c>
      <c r="L229" s="2">
        <v>4580.76</v>
      </c>
      <c r="M229" s="2">
        <v>5868.26</v>
      </c>
      <c r="N229" s="2">
        <v>7231.99</v>
      </c>
    </row>
    <row r="230" spans="1:14" ht="15.75" thickBot="1" x14ac:dyDescent="0.3">
      <c r="A230" s="46" t="s">
        <v>210</v>
      </c>
      <c r="B230" s="93" t="s">
        <v>211</v>
      </c>
      <c r="C230" s="94"/>
      <c r="D230" s="95"/>
      <c r="E230" s="3">
        <v>1496.74</v>
      </c>
      <c r="F230" s="3">
        <v>7903.62</v>
      </c>
      <c r="G230" s="2"/>
      <c r="H230" s="2">
        <v>4211.12</v>
      </c>
      <c r="I230" s="2">
        <f t="shared" si="86"/>
        <v>13611.48</v>
      </c>
      <c r="J230" s="2">
        <v>19327.439999999999</v>
      </c>
      <c r="K230" s="71">
        <f t="shared" si="87"/>
        <v>-0.29574325415057556</v>
      </c>
      <c r="L230" s="2">
        <v>35807.26</v>
      </c>
      <c r="M230" s="2">
        <v>28726.27</v>
      </c>
      <c r="N230" s="2">
        <v>35519.870000000003</v>
      </c>
    </row>
    <row r="231" spans="1:14" ht="15.75" thickBot="1" x14ac:dyDescent="0.3">
      <c r="A231" s="46" t="s">
        <v>212</v>
      </c>
      <c r="B231" s="93" t="s">
        <v>213</v>
      </c>
      <c r="C231" s="94"/>
      <c r="D231" s="95"/>
      <c r="E231" s="3">
        <v>1658.5</v>
      </c>
      <c r="F231" s="3">
        <v>2115.7399999999998</v>
      </c>
      <c r="G231" s="2"/>
      <c r="H231" s="2">
        <v>395.87</v>
      </c>
      <c r="I231" s="2">
        <f t="shared" si="86"/>
        <v>4170.1099999999997</v>
      </c>
      <c r="J231" s="2">
        <v>4439.5</v>
      </c>
      <c r="K231" s="71">
        <f t="shared" si="87"/>
        <v>-6.0680256785674125E-2</v>
      </c>
      <c r="L231" s="2">
        <v>21357.99</v>
      </c>
      <c r="M231" s="2">
        <v>18697.47</v>
      </c>
      <c r="N231" s="2">
        <v>15425.6</v>
      </c>
    </row>
    <row r="232" spans="1:14" ht="15.75" thickBot="1" x14ac:dyDescent="0.3">
      <c r="A232" s="46" t="s">
        <v>295</v>
      </c>
      <c r="B232" s="93" t="s">
        <v>296</v>
      </c>
      <c r="C232" s="94"/>
      <c r="D232" s="95"/>
      <c r="E232" s="3">
        <v>1513.34</v>
      </c>
      <c r="F232" s="3">
        <v>21338.68</v>
      </c>
      <c r="G232" s="2"/>
      <c r="H232" s="2">
        <v>7536</v>
      </c>
      <c r="I232" s="2">
        <f t="shared" si="86"/>
        <v>30388.02</v>
      </c>
      <c r="J232" s="2">
        <v>39297.949999999997</v>
      </c>
      <c r="K232" s="71">
        <f t="shared" si="87"/>
        <v>-0.2267276028393338</v>
      </c>
      <c r="L232" s="2">
        <v>99295.52</v>
      </c>
      <c r="M232" s="2">
        <v>90137.37</v>
      </c>
      <c r="N232" s="2">
        <v>125815.43</v>
      </c>
    </row>
    <row r="233" spans="1:14" ht="15.75" thickBot="1" x14ac:dyDescent="0.3">
      <c r="A233" s="46" t="s">
        <v>376</v>
      </c>
      <c r="B233" s="93" t="s">
        <v>377</v>
      </c>
      <c r="C233" s="94"/>
      <c r="D233" s="95"/>
      <c r="E233" s="3"/>
      <c r="F233" s="3"/>
      <c r="G233" s="2"/>
      <c r="H233" s="2">
        <v>8968.98</v>
      </c>
      <c r="I233" s="2">
        <f t="shared" si="86"/>
        <v>8968.98</v>
      </c>
      <c r="J233" s="2">
        <v>6181.96</v>
      </c>
      <c r="K233" s="71">
        <f t="shared" si="87"/>
        <v>0.45083112799176961</v>
      </c>
      <c r="L233" s="2">
        <v>6181.96</v>
      </c>
      <c r="M233" s="2">
        <v>6188.36</v>
      </c>
      <c r="N233" s="2">
        <v>17656.080000000002</v>
      </c>
    </row>
    <row r="234" spans="1:14" ht="15.75" thickBot="1" x14ac:dyDescent="0.3">
      <c r="A234" s="13" t="s">
        <v>297</v>
      </c>
      <c r="B234" s="93" t="s">
        <v>298</v>
      </c>
      <c r="C234" s="94"/>
      <c r="D234" s="95"/>
      <c r="E234" s="3">
        <v>2665.28</v>
      </c>
      <c r="F234" s="3">
        <v>6602.66</v>
      </c>
      <c r="G234" s="2"/>
      <c r="H234" s="2">
        <v>19642.95</v>
      </c>
      <c r="I234" s="2">
        <f t="shared" si="86"/>
        <v>28910.89</v>
      </c>
      <c r="J234" s="2">
        <v>11743.99</v>
      </c>
      <c r="K234" s="71">
        <f t="shared" si="87"/>
        <v>1.4617604408723102</v>
      </c>
      <c r="L234" s="2">
        <v>75362.75</v>
      </c>
      <c r="M234" s="2">
        <v>65129.94</v>
      </c>
      <c r="N234" s="2">
        <v>190715.51999999999</v>
      </c>
    </row>
    <row r="235" spans="1:14" ht="15.75" thickBot="1" x14ac:dyDescent="0.3">
      <c r="A235" s="9" t="s">
        <v>38</v>
      </c>
      <c r="B235" s="58"/>
      <c r="C235" s="10"/>
      <c r="D235" s="10"/>
      <c r="E235" s="4">
        <f t="shared" ref="E235:J235" si="88">SUM(E222:E234)</f>
        <v>22102.44</v>
      </c>
      <c r="F235" s="4">
        <f t="shared" si="88"/>
        <v>70664.66</v>
      </c>
      <c r="G235" s="4">
        <f t="shared" si="88"/>
        <v>5277.74</v>
      </c>
      <c r="H235" s="4">
        <f t="shared" si="88"/>
        <v>275452.74</v>
      </c>
      <c r="I235" s="4">
        <f t="shared" si="88"/>
        <v>373497.58</v>
      </c>
      <c r="J235" s="4">
        <f t="shared" si="88"/>
        <v>339769.56000000006</v>
      </c>
      <c r="K235" s="78">
        <f t="shared" si="87"/>
        <v>9.9267338722162091E-2</v>
      </c>
      <c r="L235" s="4">
        <f t="shared" ref="L235:M235" si="89">SUM(L222:L234)</f>
        <v>980406.44000000006</v>
      </c>
      <c r="M235" s="4">
        <f t="shared" si="89"/>
        <v>910232.85999999987</v>
      </c>
      <c r="N235" s="4">
        <f t="shared" ref="N235" si="90">SUM(N222:N234)</f>
        <v>1006858.64</v>
      </c>
    </row>
    <row r="236" spans="1:14" ht="15.75" thickBot="1" x14ac:dyDescent="0.3">
      <c r="A236" s="19" t="s">
        <v>471</v>
      </c>
      <c r="B236" s="18"/>
      <c r="C236" s="6"/>
      <c r="D236" s="6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4" x14ac:dyDescent="0.25">
      <c r="A237" s="20"/>
      <c r="B237" s="57" t="s">
        <v>58</v>
      </c>
      <c r="C237" s="11"/>
      <c r="D237" s="11"/>
      <c r="E237" s="25" t="s">
        <v>2</v>
      </c>
      <c r="F237" s="26" t="s">
        <v>3</v>
      </c>
      <c r="G237" s="27" t="s">
        <v>4</v>
      </c>
      <c r="H237" s="54" t="s">
        <v>418</v>
      </c>
      <c r="I237" s="65" t="s">
        <v>505</v>
      </c>
      <c r="J237" s="25" t="s">
        <v>506</v>
      </c>
      <c r="K237" s="72" t="s">
        <v>452</v>
      </c>
      <c r="L237" s="25" t="s">
        <v>506</v>
      </c>
      <c r="M237" s="25" t="s">
        <v>469</v>
      </c>
      <c r="N237" s="25" t="s">
        <v>446</v>
      </c>
    </row>
    <row r="238" spans="1:14" ht="15.75" thickBot="1" x14ac:dyDescent="0.3">
      <c r="A238" s="21" t="s">
        <v>58</v>
      </c>
      <c r="B238" s="50" t="s">
        <v>59</v>
      </c>
      <c r="C238" s="12"/>
      <c r="D238" s="12"/>
      <c r="E238" s="28" t="s">
        <v>5</v>
      </c>
      <c r="F238" s="28" t="s">
        <v>5</v>
      </c>
      <c r="G238" s="28" t="s">
        <v>5</v>
      </c>
      <c r="H238" s="55" t="s">
        <v>419</v>
      </c>
      <c r="I238" s="28" t="s">
        <v>447</v>
      </c>
      <c r="J238" s="28" t="s">
        <v>447</v>
      </c>
      <c r="K238" s="73" t="s">
        <v>507</v>
      </c>
      <c r="L238" s="28" t="s">
        <v>448</v>
      </c>
      <c r="M238" s="28" t="s">
        <v>448</v>
      </c>
      <c r="N238" s="28" t="s">
        <v>448</v>
      </c>
    </row>
    <row r="239" spans="1:14" ht="15.75" thickBot="1" x14ac:dyDescent="0.3">
      <c r="A239" s="46" t="s">
        <v>214</v>
      </c>
      <c r="B239" s="46" t="s">
        <v>472</v>
      </c>
      <c r="C239" s="47"/>
      <c r="D239" s="47"/>
      <c r="E239" s="3">
        <v>10511.63</v>
      </c>
      <c r="F239" s="3">
        <v>4107.37</v>
      </c>
      <c r="G239" s="2">
        <v>2805.74</v>
      </c>
      <c r="H239" s="2">
        <v>3980</v>
      </c>
      <c r="I239" s="2">
        <f t="shared" ref="I239:I243" si="91">SUM(E239:H239)</f>
        <v>21404.739999999998</v>
      </c>
      <c r="J239" s="2">
        <v>23422.36</v>
      </c>
      <c r="K239" s="71">
        <f t="shared" ref="K239:K244" si="92">SUM(I239/J239)-1</f>
        <v>-8.6140764636868483E-2</v>
      </c>
      <c r="L239" s="2">
        <v>50841.21</v>
      </c>
      <c r="M239" s="2">
        <v>30256.63</v>
      </c>
      <c r="N239" s="2">
        <v>60132.2</v>
      </c>
    </row>
    <row r="240" spans="1:14" ht="15.75" thickBot="1" x14ac:dyDescent="0.3">
      <c r="A240" s="46" t="s">
        <v>378</v>
      </c>
      <c r="B240" s="46" t="s">
        <v>473</v>
      </c>
      <c r="C240" s="47"/>
      <c r="D240" s="47"/>
      <c r="E240" s="3">
        <v>2174.36</v>
      </c>
      <c r="F240" s="3">
        <v>2560.8000000000002</v>
      </c>
      <c r="G240" s="2">
        <v>3356.67</v>
      </c>
      <c r="H240" s="2"/>
      <c r="I240" s="2">
        <f t="shared" si="91"/>
        <v>8091.83</v>
      </c>
      <c r="J240" s="2">
        <v>4873.26</v>
      </c>
      <c r="K240" s="71">
        <f t="shared" si="92"/>
        <v>0.66045521888838254</v>
      </c>
      <c r="L240" s="2">
        <v>14575.85</v>
      </c>
      <c r="M240" s="2">
        <v>6884.53</v>
      </c>
      <c r="N240" s="2">
        <v>20941.87</v>
      </c>
    </row>
    <row r="241" spans="1:14" ht="15.75" thickBot="1" x14ac:dyDescent="0.3">
      <c r="A241" s="46" t="s">
        <v>318</v>
      </c>
      <c r="B241" s="46" t="s">
        <v>474</v>
      </c>
      <c r="C241" s="47"/>
      <c r="D241" s="47"/>
      <c r="E241" s="3"/>
      <c r="F241" s="3"/>
      <c r="G241" s="2"/>
      <c r="H241" s="2">
        <v>819.7</v>
      </c>
      <c r="I241" s="2">
        <f t="shared" si="91"/>
        <v>819.7</v>
      </c>
      <c r="J241" s="2">
        <v>3819.57</v>
      </c>
      <c r="K241" s="71">
        <f t="shared" si="92"/>
        <v>-0.78539469102542958</v>
      </c>
      <c r="L241" s="2">
        <v>5700.68</v>
      </c>
      <c r="M241" s="2">
        <v>4782.13</v>
      </c>
      <c r="N241" s="2">
        <v>6654.02</v>
      </c>
    </row>
    <row r="242" spans="1:14" ht="15.75" thickBot="1" x14ac:dyDescent="0.3">
      <c r="A242" s="46" t="s">
        <v>318</v>
      </c>
      <c r="B242" s="46" t="s">
        <v>475</v>
      </c>
      <c r="C242" s="47"/>
      <c r="D242" s="47"/>
      <c r="E242" s="3"/>
      <c r="F242" s="3"/>
      <c r="G242" s="2"/>
      <c r="H242" s="2"/>
      <c r="I242" s="2">
        <f t="shared" ref="I242" si="93">SUM(E242:H242)</f>
        <v>0</v>
      </c>
      <c r="J242" s="2"/>
      <c r="K242" s="71"/>
      <c r="L242" s="2">
        <v>3041.31</v>
      </c>
      <c r="M242" s="2">
        <v>1353.18</v>
      </c>
      <c r="N242" s="2">
        <v>0</v>
      </c>
    </row>
    <row r="243" spans="1:14" ht="15.75" thickBot="1" x14ac:dyDescent="0.3">
      <c r="A243" s="13" t="s">
        <v>215</v>
      </c>
      <c r="B243" s="46" t="s">
        <v>476</v>
      </c>
      <c r="C243" s="14"/>
      <c r="D243" s="14"/>
      <c r="E243" s="3">
        <v>4216.9399999999996</v>
      </c>
      <c r="F243" s="3">
        <v>1896.81</v>
      </c>
      <c r="G243" s="2"/>
      <c r="H243" s="2">
        <v>485</v>
      </c>
      <c r="I243" s="2">
        <f t="shared" si="91"/>
        <v>6598.75</v>
      </c>
      <c r="J243" s="2">
        <v>2843.46</v>
      </c>
      <c r="K243" s="71">
        <f t="shared" si="92"/>
        <v>1.3206762184099654</v>
      </c>
      <c r="L243" s="2">
        <v>16361.4</v>
      </c>
      <c r="M243" s="2">
        <v>17352.71</v>
      </c>
      <c r="N243" s="2">
        <v>23342.35</v>
      </c>
    </row>
    <row r="244" spans="1:14" ht="15.75" thickBot="1" x14ac:dyDescent="0.3">
      <c r="A244" s="9" t="s">
        <v>39</v>
      </c>
      <c r="B244" s="58"/>
      <c r="C244" s="10"/>
      <c r="D244" s="10"/>
      <c r="E244" s="4">
        <f>SUM(E239:E243)</f>
        <v>16902.93</v>
      </c>
      <c r="F244" s="4">
        <f t="shared" ref="F244:I244" si="94">SUM(F239:F243)</f>
        <v>8564.98</v>
      </c>
      <c r="G244" s="4">
        <f t="shared" si="94"/>
        <v>6162.41</v>
      </c>
      <c r="H244" s="4">
        <f>SUM(H239:H243)</f>
        <v>5284.7</v>
      </c>
      <c r="I244" s="4">
        <f t="shared" si="94"/>
        <v>36915.020000000004</v>
      </c>
      <c r="J244" s="4">
        <f>SUM(J239:J243)</f>
        <v>34958.65</v>
      </c>
      <c r="K244" s="78">
        <f t="shared" si="92"/>
        <v>5.5962401294100461E-2</v>
      </c>
      <c r="L244" s="4">
        <f>SUM(L239:L243)</f>
        <v>90520.449999999983</v>
      </c>
      <c r="M244" s="4">
        <f>SUM(M239:M243)</f>
        <v>60629.18</v>
      </c>
      <c r="N244" s="4">
        <f>SUM(N239:N243)</f>
        <v>111070.44</v>
      </c>
    </row>
    <row r="245" spans="1:14" ht="15.75" thickBot="1" x14ac:dyDescent="0.3">
      <c r="A245" s="48" t="s">
        <v>275</v>
      </c>
      <c r="B245" s="18"/>
      <c r="C245" s="40"/>
      <c r="D245" s="40"/>
      <c r="E245" s="23"/>
      <c r="F245" s="23"/>
      <c r="G245" s="23"/>
      <c r="H245" s="23"/>
      <c r="I245" s="23"/>
      <c r="J245" s="23"/>
      <c r="K245" s="23"/>
      <c r="L245" s="23"/>
      <c r="M245" s="23"/>
    </row>
    <row r="246" spans="1:14" x14ac:dyDescent="0.25">
      <c r="A246" s="49"/>
      <c r="B246" s="57" t="s">
        <v>58</v>
      </c>
      <c r="C246" s="44"/>
      <c r="D246" s="44"/>
      <c r="E246" s="25" t="s">
        <v>2</v>
      </c>
      <c r="F246" s="26" t="s">
        <v>3</v>
      </c>
      <c r="G246" s="27" t="s">
        <v>4</v>
      </c>
      <c r="H246" s="54" t="s">
        <v>418</v>
      </c>
      <c r="I246" s="65" t="s">
        <v>505</v>
      </c>
      <c r="J246" s="25" t="s">
        <v>506</v>
      </c>
      <c r="K246" s="72" t="s">
        <v>452</v>
      </c>
      <c r="L246" s="25" t="s">
        <v>506</v>
      </c>
      <c r="M246" s="25" t="s">
        <v>469</v>
      </c>
      <c r="N246" s="25" t="s">
        <v>446</v>
      </c>
    </row>
    <row r="247" spans="1:14" ht="15.75" thickBot="1" x14ac:dyDescent="0.3">
      <c r="A247" s="50" t="s">
        <v>58</v>
      </c>
      <c r="B247" s="50" t="s">
        <v>59</v>
      </c>
      <c r="C247" s="45"/>
      <c r="D247" s="45"/>
      <c r="E247" s="28" t="s">
        <v>5</v>
      </c>
      <c r="F247" s="28" t="s">
        <v>5</v>
      </c>
      <c r="G247" s="28" t="s">
        <v>5</v>
      </c>
      <c r="H247" s="55" t="s">
        <v>419</v>
      </c>
      <c r="I247" s="28" t="s">
        <v>447</v>
      </c>
      <c r="J247" s="28" t="s">
        <v>447</v>
      </c>
      <c r="K247" s="73" t="s">
        <v>507</v>
      </c>
      <c r="L247" s="28" t="s">
        <v>448</v>
      </c>
      <c r="M247" s="28" t="s">
        <v>448</v>
      </c>
      <c r="N247" s="28" t="s">
        <v>448</v>
      </c>
    </row>
    <row r="248" spans="1:14" ht="15.75" thickBot="1" x14ac:dyDescent="0.3">
      <c r="A248" s="46" t="s">
        <v>216</v>
      </c>
      <c r="B248" s="46" t="s">
        <v>217</v>
      </c>
      <c r="C248" s="47"/>
      <c r="D248" s="47"/>
      <c r="E248" s="3">
        <v>2204.2399999999998</v>
      </c>
      <c r="F248" s="3">
        <v>2642.69</v>
      </c>
      <c r="G248" s="2">
        <v>1963.27</v>
      </c>
      <c r="H248" s="2">
        <v>1430.57</v>
      </c>
      <c r="I248" s="2">
        <f>SUM(E248:H248)</f>
        <v>8240.77</v>
      </c>
      <c r="J248" s="2">
        <v>7920.05</v>
      </c>
      <c r="K248" s="71">
        <f>SUM(I248/J248)-1</f>
        <v>4.0494693846629737E-2</v>
      </c>
      <c r="L248" s="2">
        <v>39501.89</v>
      </c>
      <c r="M248" s="2">
        <v>46819.61</v>
      </c>
      <c r="N248" s="2">
        <v>35466.720000000001</v>
      </c>
    </row>
    <row r="249" spans="1:14" ht="15.75" thickBot="1" x14ac:dyDescent="0.3">
      <c r="A249" s="42" t="s">
        <v>276</v>
      </c>
      <c r="B249" s="58"/>
      <c r="C249" s="43"/>
      <c r="D249" s="43"/>
      <c r="E249" s="4">
        <f>SUM(E248:E248)</f>
        <v>2204.2399999999998</v>
      </c>
      <c r="F249" s="4">
        <f>SUM(F248:F248)</f>
        <v>2642.69</v>
      </c>
      <c r="G249" s="4">
        <f>SUM(G248:G248)</f>
        <v>1963.27</v>
      </c>
      <c r="H249" s="4">
        <f>SUM(H248)</f>
        <v>1430.57</v>
      </c>
      <c r="I249" s="4">
        <f>SUM(I248:I248)</f>
        <v>8240.77</v>
      </c>
      <c r="J249" s="4">
        <f>SUM(J248)</f>
        <v>7920.05</v>
      </c>
      <c r="K249" s="78">
        <f t="shared" ref="K249" si="95">SUM(I249/J249)-1</f>
        <v>4.0494693846629737E-2</v>
      </c>
      <c r="L249" s="4">
        <f>SUM(L248)</f>
        <v>39501.89</v>
      </c>
      <c r="M249" s="4">
        <f>SUM(M248)</f>
        <v>46819.61</v>
      </c>
      <c r="N249" s="4">
        <f>SUM(N248)</f>
        <v>35466.720000000001</v>
      </c>
    </row>
    <row r="250" spans="1:14" ht="15.75" thickBot="1" x14ac:dyDescent="0.3">
      <c r="A250" s="48" t="s">
        <v>513</v>
      </c>
      <c r="B250" s="18"/>
      <c r="C250" s="40"/>
      <c r="D250" s="40"/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4" x14ac:dyDescent="0.25">
      <c r="A251" s="49"/>
      <c r="B251" s="57" t="s">
        <v>58</v>
      </c>
      <c r="C251" s="44"/>
      <c r="D251" s="44"/>
      <c r="E251" s="25" t="s">
        <v>2</v>
      </c>
      <c r="F251" s="26" t="s">
        <v>3</v>
      </c>
      <c r="G251" s="27" t="s">
        <v>4</v>
      </c>
      <c r="H251" s="54" t="s">
        <v>418</v>
      </c>
      <c r="I251" s="65" t="s">
        <v>505</v>
      </c>
      <c r="J251" s="25" t="s">
        <v>506</v>
      </c>
      <c r="K251" s="72" t="s">
        <v>452</v>
      </c>
      <c r="L251" s="25" t="s">
        <v>506</v>
      </c>
      <c r="M251" s="25" t="s">
        <v>469</v>
      </c>
      <c r="N251" s="25" t="s">
        <v>446</v>
      </c>
    </row>
    <row r="252" spans="1:14" ht="15.75" thickBot="1" x14ac:dyDescent="0.3">
      <c r="A252" s="50" t="s">
        <v>58</v>
      </c>
      <c r="B252" s="50" t="s">
        <v>59</v>
      </c>
      <c r="C252" s="45"/>
      <c r="D252" s="45"/>
      <c r="E252" s="28" t="s">
        <v>5</v>
      </c>
      <c r="F252" s="28" t="s">
        <v>5</v>
      </c>
      <c r="G252" s="28" t="s">
        <v>5</v>
      </c>
      <c r="H252" s="55" t="s">
        <v>419</v>
      </c>
      <c r="I252" s="28" t="s">
        <v>447</v>
      </c>
      <c r="J252" s="28" t="s">
        <v>447</v>
      </c>
      <c r="K252" s="73" t="s">
        <v>507</v>
      </c>
      <c r="L252" s="28" t="s">
        <v>448</v>
      </c>
      <c r="M252" s="28" t="s">
        <v>448</v>
      </c>
      <c r="N252" s="28" t="s">
        <v>448</v>
      </c>
    </row>
    <row r="253" spans="1:14" ht="15.75" thickBot="1" x14ac:dyDescent="0.3">
      <c r="A253" s="46" t="s">
        <v>514</v>
      </c>
      <c r="B253" s="46" t="s">
        <v>303</v>
      </c>
      <c r="C253" s="47"/>
      <c r="D253" s="47"/>
      <c r="E253" s="3">
        <v>4994.47</v>
      </c>
      <c r="F253" s="3">
        <v>2192.2600000000002</v>
      </c>
      <c r="G253" s="2">
        <v>0</v>
      </c>
      <c r="H253" s="2">
        <v>2617</v>
      </c>
      <c r="I253" s="2">
        <f>SUM(E253:H253)</f>
        <v>9803.73</v>
      </c>
      <c r="J253" s="2">
        <v>0</v>
      </c>
      <c r="K253" s="71"/>
      <c r="L253" s="2"/>
      <c r="M253" s="2"/>
      <c r="N253" s="2"/>
    </row>
    <row r="254" spans="1:14" ht="15.75" thickBot="1" x14ac:dyDescent="0.3">
      <c r="A254" s="42" t="s">
        <v>515</v>
      </c>
      <c r="B254" s="58"/>
      <c r="C254" s="43"/>
      <c r="D254" s="43"/>
      <c r="E254" s="4">
        <f>SUM(E253:E253)</f>
        <v>4994.47</v>
      </c>
      <c r="F254" s="4">
        <f>SUM(F253:F253)</f>
        <v>2192.2600000000002</v>
      </c>
      <c r="G254" s="4">
        <f>SUM(G253:G253)</f>
        <v>0</v>
      </c>
      <c r="H254" s="4">
        <f>SUM(H253)</f>
        <v>2617</v>
      </c>
      <c r="I254" s="4">
        <f>SUM(I253:I253)</f>
        <v>9803.73</v>
      </c>
      <c r="J254" s="4">
        <f>SUM(J253)</f>
        <v>0</v>
      </c>
      <c r="K254" s="78"/>
      <c r="L254" s="4">
        <f>SUM(L253)</f>
        <v>0</v>
      </c>
      <c r="M254" s="4">
        <f>SUM(M253)</f>
        <v>0</v>
      </c>
      <c r="N254" s="4">
        <f>SUM(N253)</f>
        <v>0</v>
      </c>
    </row>
    <row r="255" spans="1:14" ht="15.75" thickBot="1" x14ac:dyDescent="0.3">
      <c r="A255" s="48" t="s">
        <v>439</v>
      </c>
      <c r="B255" s="18"/>
      <c r="C255" s="40"/>
      <c r="D255" s="40"/>
      <c r="E255" s="23"/>
      <c r="F255" s="23"/>
      <c r="G255" s="23"/>
      <c r="H255" s="23"/>
      <c r="I255" s="23"/>
      <c r="J255" s="23"/>
      <c r="K255" s="23"/>
      <c r="L255" s="23"/>
      <c r="M255" s="23"/>
    </row>
    <row r="256" spans="1:14" x14ac:dyDescent="0.25">
      <c r="A256" s="49"/>
      <c r="B256" s="57" t="s">
        <v>58</v>
      </c>
      <c r="C256" s="44"/>
      <c r="D256" s="44"/>
      <c r="E256" s="25" t="s">
        <v>2</v>
      </c>
      <c r="F256" s="26" t="s">
        <v>3</v>
      </c>
      <c r="G256" s="27" t="s">
        <v>4</v>
      </c>
      <c r="H256" s="54" t="s">
        <v>418</v>
      </c>
      <c r="I256" s="65" t="s">
        <v>505</v>
      </c>
      <c r="J256" s="25" t="s">
        <v>506</v>
      </c>
      <c r="K256" s="72" t="s">
        <v>452</v>
      </c>
      <c r="L256" s="25" t="s">
        <v>506</v>
      </c>
      <c r="M256" s="25" t="s">
        <v>469</v>
      </c>
      <c r="N256" s="25" t="s">
        <v>446</v>
      </c>
    </row>
    <row r="257" spans="1:14" ht="15.75" thickBot="1" x14ac:dyDescent="0.3">
      <c r="A257" s="50" t="s">
        <v>58</v>
      </c>
      <c r="B257" s="50" t="s">
        <v>59</v>
      </c>
      <c r="C257" s="45"/>
      <c r="D257" s="45"/>
      <c r="E257" s="28" t="s">
        <v>5</v>
      </c>
      <c r="F257" s="28" t="s">
        <v>5</v>
      </c>
      <c r="G257" s="28" t="s">
        <v>5</v>
      </c>
      <c r="H257" s="55" t="s">
        <v>419</v>
      </c>
      <c r="I257" s="28" t="s">
        <v>447</v>
      </c>
      <c r="J257" s="28" t="s">
        <v>447</v>
      </c>
      <c r="K257" s="73" t="s">
        <v>507</v>
      </c>
      <c r="L257" s="28" t="s">
        <v>448</v>
      </c>
      <c r="M257" s="28" t="s">
        <v>448</v>
      </c>
      <c r="N257" s="28" t="s">
        <v>448</v>
      </c>
    </row>
    <row r="258" spans="1:14" ht="15.75" thickBot="1" x14ac:dyDescent="0.3">
      <c r="A258" s="46" t="s">
        <v>440</v>
      </c>
      <c r="B258" s="46" t="s">
        <v>441</v>
      </c>
      <c r="C258" s="47"/>
      <c r="D258" s="47"/>
      <c r="E258" s="3">
        <v>606.51</v>
      </c>
      <c r="F258" s="3">
        <v>2286.61</v>
      </c>
      <c r="G258" s="2"/>
      <c r="H258" s="2">
        <v>4135</v>
      </c>
      <c r="I258" s="2">
        <f>SUM(E258:H258)</f>
        <v>7028.12</v>
      </c>
      <c r="J258" s="2">
        <v>6040.93</v>
      </c>
      <c r="K258" s="71">
        <f>SUM(I258/J258)-1</f>
        <v>0.16341689110782598</v>
      </c>
      <c r="L258" s="2">
        <v>21776.93</v>
      </c>
      <c r="M258" s="2">
        <v>26000.27</v>
      </c>
      <c r="N258" s="2">
        <v>0</v>
      </c>
    </row>
    <row r="259" spans="1:14" ht="15.75" thickBot="1" x14ac:dyDescent="0.3">
      <c r="A259" s="42" t="s">
        <v>442</v>
      </c>
      <c r="B259" s="58"/>
      <c r="C259" s="43"/>
      <c r="D259" s="43"/>
      <c r="E259" s="4">
        <f>SUM(E258:E258)</f>
        <v>606.51</v>
      </c>
      <c r="F259" s="4">
        <f>SUM(F258:F258)</f>
        <v>2286.61</v>
      </c>
      <c r="G259" s="4">
        <f>SUM(G258:G258)</f>
        <v>0</v>
      </c>
      <c r="H259" s="4">
        <f>SUM(H258)</f>
        <v>4135</v>
      </c>
      <c r="I259" s="4">
        <f>SUM(I258:I258)</f>
        <v>7028.12</v>
      </c>
      <c r="J259" s="4">
        <f>SUM(J258)</f>
        <v>6040.93</v>
      </c>
      <c r="K259" s="78">
        <f t="shared" ref="K259" si="96">SUM(I259/J259)-1</f>
        <v>0.16341689110782598</v>
      </c>
      <c r="L259" s="4">
        <f>SUM(L258)</f>
        <v>21776.93</v>
      </c>
      <c r="M259" s="4">
        <f>SUM(M258)</f>
        <v>26000.27</v>
      </c>
      <c r="N259" s="4">
        <f>SUM(N258)</f>
        <v>0</v>
      </c>
    </row>
    <row r="260" spans="1:14" ht="15.75" thickBot="1" x14ac:dyDescent="0.3">
      <c r="A260" s="48" t="s">
        <v>352</v>
      </c>
      <c r="B260" s="18"/>
      <c r="C260" s="40"/>
      <c r="D260" s="40"/>
      <c r="E260" s="23"/>
      <c r="F260" s="23"/>
      <c r="G260" s="23"/>
      <c r="H260" s="23"/>
      <c r="I260" s="23"/>
      <c r="J260" s="23"/>
      <c r="K260" s="23"/>
      <c r="L260" s="23"/>
      <c r="M260" s="23"/>
    </row>
    <row r="261" spans="1:14" x14ac:dyDescent="0.25">
      <c r="A261" s="49"/>
      <c r="B261" s="57" t="s">
        <v>58</v>
      </c>
      <c r="C261" s="44"/>
      <c r="D261" s="44"/>
      <c r="E261" s="25" t="s">
        <v>2</v>
      </c>
      <c r="F261" s="26" t="s">
        <v>3</v>
      </c>
      <c r="G261" s="27" t="s">
        <v>4</v>
      </c>
      <c r="H261" s="54" t="s">
        <v>418</v>
      </c>
      <c r="I261" s="65" t="s">
        <v>505</v>
      </c>
      <c r="J261" s="25" t="s">
        <v>506</v>
      </c>
      <c r="K261" s="72" t="s">
        <v>452</v>
      </c>
      <c r="L261" s="25" t="s">
        <v>506</v>
      </c>
      <c r="M261" s="25" t="s">
        <v>469</v>
      </c>
      <c r="N261" s="25" t="s">
        <v>446</v>
      </c>
    </row>
    <row r="262" spans="1:14" ht="15.75" thickBot="1" x14ac:dyDescent="0.3">
      <c r="A262" s="50" t="s">
        <v>58</v>
      </c>
      <c r="B262" s="50" t="s">
        <v>59</v>
      </c>
      <c r="C262" s="45"/>
      <c r="D262" s="45"/>
      <c r="E262" s="28" t="s">
        <v>5</v>
      </c>
      <c r="F262" s="28" t="s">
        <v>5</v>
      </c>
      <c r="G262" s="28" t="s">
        <v>5</v>
      </c>
      <c r="H262" s="55" t="s">
        <v>419</v>
      </c>
      <c r="I262" s="28" t="s">
        <v>447</v>
      </c>
      <c r="J262" s="28" t="s">
        <v>447</v>
      </c>
      <c r="K262" s="73" t="s">
        <v>507</v>
      </c>
      <c r="L262" s="28" t="s">
        <v>448</v>
      </c>
      <c r="M262" s="28" t="s">
        <v>448</v>
      </c>
      <c r="N262" s="28" t="s">
        <v>448</v>
      </c>
    </row>
    <row r="263" spans="1:14" ht="15.75" thickBot="1" x14ac:dyDescent="0.3">
      <c r="A263" s="46" t="s">
        <v>332</v>
      </c>
      <c r="B263" s="46" t="s">
        <v>333</v>
      </c>
      <c r="C263" s="47"/>
      <c r="D263" s="47"/>
      <c r="E263" s="3"/>
      <c r="F263" s="3">
        <v>3096.97</v>
      </c>
      <c r="G263" s="2"/>
      <c r="H263" s="2">
        <v>150</v>
      </c>
      <c r="I263" s="2">
        <f>SUM(E263:H263)</f>
        <v>3246.97</v>
      </c>
      <c r="J263" s="2">
        <v>2531.17</v>
      </c>
      <c r="K263" s="71">
        <f>SUM(I263/J263)-1</f>
        <v>0.28279412287598205</v>
      </c>
      <c r="L263" s="2">
        <v>8994.5</v>
      </c>
      <c r="M263" s="2">
        <v>14076.84</v>
      </c>
      <c r="N263" s="2">
        <v>9832.08</v>
      </c>
    </row>
    <row r="264" spans="1:14" ht="15.75" thickBot="1" x14ac:dyDescent="0.3">
      <c r="A264" s="42" t="s">
        <v>443</v>
      </c>
      <c r="B264" s="58"/>
      <c r="C264" s="43"/>
      <c r="D264" s="43"/>
      <c r="E264" s="4">
        <f>SUM(E263:E263)</f>
        <v>0</v>
      </c>
      <c r="F264" s="4">
        <f>SUM(F263:F263)</f>
        <v>3096.97</v>
      </c>
      <c r="G264" s="4">
        <f>SUM(G263:G263)</f>
        <v>0</v>
      </c>
      <c r="H264" s="4">
        <f>SUM(H263)</f>
        <v>150</v>
      </c>
      <c r="I264" s="4">
        <f>SUM(I263:I263)</f>
        <v>3246.97</v>
      </c>
      <c r="J264" s="4">
        <f>SUM(J263)</f>
        <v>2531.17</v>
      </c>
      <c r="K264" s="78">
        <f t="shared" ref="K264" si="97">SUM(I264/J264)-1</f>
        <v>0.28279412287598205</v>
      </c>
      <c r="L264" s="4">
        <f>SUM(L263)</f>
        <v>8994.5</v>
      </c>
      <c r="M264" s="4">
        <f>SUM(M263)</f>
        <v>14076.84</v>
      </c>
      <c r="N264" s="4">
        <f>SUM(N263)</f>
        <v>9832.08</v>
      </c>
    </row>
    <row r="265" spans="1:14" ht="15.75" thickBot="1" x14ac:dyDescent="0.3">
      <c r="A265" s="48" t="s">
        <v>398</v>
      </c>
      <c r="B265" s="18"/>
      <c r="C265" s="40"/>
      <c r="D265" s="40"/>
      <c r="E265" s="23"/>
      <c r="F265" s="23"/>
      <c r="G265" s="23"/>
      <c r="H265" s="23"/>
      <c r="I265" s="23"/>
      <c r="J265" s="23"/>
      <c r="K265" s="23"/>
      <c r="L265" s="23"/>
      <c r="M265" s="23"/>
    </row>
    <row r="266" spans="1:14" x14ac:dyDescent="0.25">
      <c r="A266" s="49"/>
      <c r="B266" s="57" t="s">
        <v>58</v>
      </c>
      <c r="C266" s="44"/>
      <c r="D266" s="44"/>
      <c r="E266" s="25" t="s">
        <v>2</v>
      </c>
      <c r="F266" s="26" t="s">
        <v>3</v>
      </c>
      <c r="G266" s="27" t="s">
        <v>4</v>
      </c>
      <c r="H266" s="54" t="s">
        <v>418</v>
      </c>
      <c r="I266" s="65" t="s">
        <v>505</v>
      </c>
      <c r="J266" s="25" t="s">
        <v>506</v>
      </c>
      <c r="K266" s="72" t="s">
        <v>452</v>
      </c>
      <c r="L266" s="25" t="s">
        <v>506</v>
      </c>
      <c r="M266" s="25" t="s">
        <v>469</v>
      </c>
      <c r="N266" s="25" t="s">
        <v>446</v>
      </c>
    </row>
    <row r="267" spans="1:14" ht="15.75" thickBot="1" x14ac:dyDescent="0.3">
      <c r="A267" s="50" t="s">
        <v>58</v>
      </c>
      <c r="B267" s="50" t="s">
        <v>59</v>
      </c>
      <c r="C267" s="45"/>
      <c r="D267" s="45"/>
      <c r="E267" s="28" t="s">
        <v>5</v>
      </c>
      <c r="F267" s="28" t="s">
        <v>5</v>
      </c>
      <c r="G267" s="28" t="s">
        <v>5</v>
      </c>
      <c r="H267" s="55" t="s">
        <v>419</v>
      </c>
      <c r="I267" s="28" t="s">
        <v>447</v>
      </c>
      <c r="J267" s="28" t="s">
        <v>447</v>
      </c>
      <c r="K267" s="73" t="s">
        <v>507</v>
      </c>
      <c r="L267" s="28" t="s">
        <v>448</v>
      </c>
      <c r="M267" s="28" t="s">
        <v>448</v>
      </c>
      <c r="N267" s="28" t="s">
        <v>448</v>
      </c>
    </row>
    <row r="268" spans="1:14" ht="15.75" thickBot="1" x14ac:dyDescent="0.3">
      <c r="A268" s="46" t="s">
        <v>399</v>
      </c>
      <c r="B268" s="46" t="s">
        <v>400</v>
      </c>
      <c r="C268" s="47"/>
      <c r="D268" s="47"/>
      <c r="E268" s="3">
        <v>234.32</v>
      </c>
      <c r="F268" s="3">
        <v>878.01</v>
      </c>
      <c r="G268" s="2"/>
      <c r="H268" s="2">
        <v>1060</v>
      </c>
      <c r="I268" s="2">
        <f>SUM(E268:H268)</f>
        <v>2172.33</v>
      </c>
      <c r="J268" s="2">
        <v>346.02</v>
      </c>
      <c r="K268" s="71">
        <f>SUM(I268/J268)-1</f>
        <v>5.2780475117045258</v>
      </c>
      <c r="L268" s="2">
        <v>4576.51</v>
      </c>
      <c r="M268" s="2">
        <v>3675.76</v>
      </c>
      <c r="N268" s="2">
        <v>2941.92</v>
      </c>
    </row>
    <row r="269" spans="1:14" ht="15.75" thickBot="1" x14ac:dyDescent="0.3">
      <c r="A269" s="42" t="s">
        <v>401</v>
      </c>
      <c r="B269" s="58"/>
      <c r="C269" s="43"/>
      <c r="D269" s="43"/>
      <c r="E269" s="4">
        <f>SUM(E268:E268)</f>
        <v>234.32</v>
      </c>
      <c r="F269" s="4">
        <f>SUM(F268:F268)</f>
        <v>878.01</v>
      </c>
      <c r="G269" s="4">
        <f>SUM(G268:G268)</f>
        <v>0</v>
      </c>
      <c r="H269" s="4">
        <f>SUM(H268)</f>
        <v>1060</v>
      </c>
      <c r="I269" s="4">
        <f>SUM(I268:I268)</f>
        <v>2172.33</v>
      </c>
      <c r="J269" s="4">
        <f>SUM(J268)</f>
        <v>346.02</v>
      </c>
      <c r="K269" s="78">
        <f t="shared" ref="K269" si="98">SUM(I269/J269)-1</f>
        <v>5.2780475117045258</v>
      </c>
      <c r="L269" s="4">
        <f>SUM(L268)</f>
        <v>4576.51</v>
      </c>
      <c r="M269" s="4">
        <f>SUM(M268)</f>
        <v>3675.76</v>
      </c>
      <c r="N269" s="4">
        <f>SUM(N268)</f>
        <v>2941.92</v>
      </c>
    </row>
    <row r="270" spans="1:14" ht="15.75" thickBot="1" x14ac:dyDescent="0.3">
      <c r="A270" s="48" t="s">
        <v>353</v>
      </c>
      <c r="B270" s="18"/>
      <c r="C270" s="40"/>
      <c r="D270" s="40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49"/>
      <c r="B271" s="57" t="s">
        <v>58</v>
      </c>
      <c r="C271" s="44"/>
      <c r="D271" s="44"/>
      <c r="E271" s="25" t="s">
        <v>2</v>
      </c>
      <c r="F271" s="26" t="s">
        <v>3</v>
      </c>
      <c r="G271" s="27" t="s">
        <v>4</v>
      </c>
      <c r="H271" s="54" t="s">
        <v>418</v>
      </c>
      <c r="I271" s="65" t="s">
        <v>505</v>
      </c>
      <c r="J271" s="25" t="s">
        <v>506</v>
      </c>
      <c r="K271" s="74" t="s">
        <v>452</v>
      </c>
      <c r="L271" s="25" t="s">
        <v>506</v>
      </c>
      <c r="M271" s="25" t="s">
        <v>469</v>
      </c>
      <c r="N271" s="25" t="s">
        <v>446</v>
      </c>
    </row>
    <row r="272" spans="1:14" ht="15.75" thickBot="1" x14ac:dyDescent="0.3">
      <c r="A272" s="50" t="s">
        <v>58</v>
      </c>
      <c r="B272" s="50" t="s">
        <v>59</v>
      </c>
      <c r="C272" s="45"/>
      <c r="D272" s="45"/>
      <c r="E272" s="28" t="s">
        <v>5</v>
      </c>
      <c r="F272" s="28" t="s">
        <v>5</v>
      </c>
      <c r="G272" s="28" t="s">
        <v>5</v>
      </c>
      <c r="H272" s="55" t="s">
        <v>419</v>
      </c>
      <c r="I272" s="28" t="s">
        <v>447</v>
      </c>
      <c r="J272" s="28" t="s">
        <v>447</v>
      </c>
      <c r="K272" s="73" t="s">
        <v>507</v>
      </c>
      <c r="L272" s="28" t="s">
        <v>448</v>
      </c>
      <c r="M272" s="28" t="s">
        <v>448</v>
      </c>
      <c r="N272" s="28" t="s">
        <v>448</v>
      </c>
    </row>
    <row r="273" spans="1:14" ht="15.75" thickBot="1" x14ac:dyDescent="0.3">
      <c r="A273" s="46" t="s">
        <v>299</v>
      </c>
      <c r="B273" s="46" t="s">
        <v>300</v>
      </c>
      <c r="C273" s="47"/>
      <c r="D273" s="47"/>
      <c r="E273" s="3">
        <v>7046.64</v>
      </c>
      <c r="F273" s="3">
        <v>6.76</v>
      </c>
      <c r="G273" s="2"/>
      <c r="H273" s="2">
        <v>2354</v>
      </c>
      <c r="I273" s="2">
        <f>SUM(E273:H273)</f>
        <v>9407.4000000000015</v>
      </c>
      <c r="J273" s="2">
        <v>7396.74</v>
      </c>
      <c r="K273" s="71">
        <f t="shared" ref="K273" si="99">SUM(I273/J273)-1</f>
        <v>0.27183056319405607</v>
      </c>
      <c r="L273" s="2">
        <v>34738.19</v>
      </c>
      <c r="M273" s="2">
        <v>39022.51</v>
      </c>
      <c r="N273" s="2">
        <v>39362.14</v>
      </c>
    </row>
    <row r="274" spans="1:14" ht="15.75" thickBot="1" x14ac:dyDescent="0.3">
      <c r="A274" s="46" t="s">
        <v>495</v>
      </c>
      <c r="B274" s="46" t="s">
        <v>496</v>
      </c>
      <c r="C274" s="47"/>
      <c r="D274" s="47"/>
      <c r="E274" s="3"/>
      <c r="F274" s="3"/>
      <c r="G274" s="2"/>
      <c r="H274" s="2"/>
      <c r="I274" s="2">
        <f>SUM(E274:H274)</f>
        <v>0</v>
      </c>
      <c r="J274" s="2"/>
      <c r="K274" s="75"/>
      <c r="L274" s="2">
        <v>1002.39</v>
      </c>
      <c r="M274" s="2">
        <v>0</v>
      </c>
      <c r="N274" s="2">
        <v>0</v>
      </c>
    </row>
    <row r="275" spans="1:14" ht="15.75" thickBot="1" x14ac:dyDescent="0.3">
      <c r="A275" s="46" t="s">
        <v>530</v>
      </c>
      <c r="B275" s="46" t="s">
        <v>531</v>
      </c>
      <c r="C275" s="47"/>
      <c r="D275" s="47"/>
      <c r="E275" s="3"/>
      <c r="F275" s="3"/>
      <c r="G275" s="2"/>
      <c r="H275" s="2">
        <v>424.57</v>
      </c>
      <c r="I275" s="2">
        <f>SUM(E275:H275)</f>
        <v>424.57</v>
      </c>
      <c r="J275" s="2"/>
      <c r="K275" s="75"/>
      <c r="L275" s="2"/>
      <c r="M275" s="2">
        <v>0</v>
      </c>
      <c r="N275" s="2">
        <v>0</v>
      </c>
    </row>
    <row r="276" spans="1:14" ht="15.75" thickBot="1" x14ac:dyDescent="0.3">
      <c r="A276" s="42" t="s">
        <v>301</v>
      </c>
      <c r="B276" s="58"/>
      <c r="C276" s="43"/>
      <c r="D276" s="43"/>
      <c r="E276" s="4">
        <f>SUM(E273:E275)</f>
        <v>7046.64</v>
      </c>
      <c r="F276" s="4">
        <f t="shared" ref="F276:H276" si="100">SUM(F273:F275)</f>
        <v>6.76</v>
      </c>
      <c r="G276" s="4">
        <f t="shared" si="100"/>
        <v>0</v>
      </c>
      <c r="H276" s="4">
        <f t="shared" si="100"/>
        <v>2778.57</v>
      </c>
      <c r="I276" s="4">
        <f>SUM(I273:I275)</f>
        <v>9831.9700000000012</v>
      </c>
      <c r="J276" s="4">
        <f>SUM(J273:J275)</f>
        <v>7396.74</v>
      </c>
      <c r="K276" s="78">
        <f t="shared" ref="K276" si="101">SUM(I276/J276)-1</f>
        <v>0.32923017437411639</v>
      </c>
      <c r="L276" s="4">
        <f>SUM(L273:L275)</f>
        <v>35740.58</v>
      </c>
      <c r="M276" s="4">
        <f>SUM(M273:M275)</f>
        <v>39022.51</v>
      </c>
      <c r="N276" s="4">
        <f>SUM(N273:N275)</f>
        <v>39362.14</v>
      </c>
    </row>
    <row r="277" spans="1:14" ht="15.75" thickBot="1" x14ac:dyDescent="0.3">
      <c r="A277" s="19" t="s">
        <v>40</v>
      </c>
      <c r="B277" s="18"/>
      <c r="C277" s="6"/>
      <c r="D277" s="6"/>
      <c r="E277" s="23"/>
      <c r="F277" s="23"/>
      <c r="G277" s="23"/>
      <c r="H277" s="23"/>
      <c r="I277" s="23"/>
      <c r="J277" s="23"/>
      <c r="K277" s="23"/>
      <c r="L277" s="23"/>
      <c r="M277" s="23"/>
    </row>
    <row r="278" spans="1:14" x14ac:dyDescent="0.25">
      <c r="A278" s="20"/>
      <c r="B278" s="57" t="s">
        <v>58</v>
      </c>
      <c r="C278" s="11"/>
      <c r="D278" s="11"/>
      <c r="E278" s="25" t="s">
        <v>2</v>
      </c>
      <c r="F278" s="26" t="s">
        <v>3</v>
      </c>
      <c r="G278" s="27" t="s">
        <v>4</v>
      </c>
      <c r="H278" s="54" t="s">
        <v>418</v>
      </c>
      <c r="I278" s="65" t="s">
        <v>505</v>
      </c>
      <c r="J278" s="25" t="s">
        <v>506</v>
      </c>
      <c r="K278" s="72" t="s">
        <v>452</v>
      </c>
      <c r="L278" s="25" t="s">
        <v>506</v>
      </c>
      <c r="M278" s="25" t="s">
        <v>469</v>
      </c>
      <c r="N278" s="25" t="s">
        <v>446</v>
      </c>
    </row>
    <row r="279" spans="1:14" ht="15.75" thickBot="1" x14ac:dyDescent="0.3">
      <c r="A279" s="21" t="s">
        <v>58</v>
      </c>
      <c r="B279" s="50" t="s">
        <v>59</v>
      </c>
      <c r="C279" s="12"/>
      <c r="D279" s="12"/>
      <c r="E279" s="28" t="s">
        <v>5</v>
      </c>
      <c r="F279" s="28" t="s">
        <v>5</v>
      </c>
      <c r="G279" s="28" t="s">
        <v>5</v>
      </c>
      <c r="H279" s="55" t="s">
        <v>419</v>
      </c>
      <c r="I279" s="28" t="s">
        <v>447</v>
      </c>
      <c r="J279" s="28" t="s">
        <v>447</v>
      </c>
      <c r="K279" s="73" t="s">
        <v>507</v>
      </c>
      <c r="L279" s="28" t="s">
        <v>448</v>
      </c>
      <c r="M279" s="28" t="s">
        <v>448</v>
      </c>
      <c r="N279" s="28" t="s">
        <v>448</v>
      </c>
    </row>
    <row r="280" spans="1:14" ht="15.75" thickBot="1" x14ac:dyDescent="0.3">
      <c r="A280" s="46" t="s">
        <v>218</v>
      </c>
      <c r="B280" s="46" t="s">
        <v>219</v>
      </c>
      <c r="C280" s="47"/>
      <c r="D280" s="47"/>
      <c r="E280" s="3"/>
      <c r="F280" s="3"/>
      <c r="G280" s="2"/>
      <c r="H280" s="2"/>
      <c r="I280" s="2">
        <f t="shared" ref="I280:I286" si="102">SUM(E280:H280)</f>
        <v>0</v>
      </c>
      <c r="J280" s="53">
        <v>2183.21</v>
      </c>
      <c r="K280" s="71">
        <f t="shared" ref="K280:K287" si="103">SUM(I280/J280)-1</f>
        <v>-1</v>
      </c>
      <c r="L280" s="53">
        <v>10520.69</v>
      </c>
      <c r="M280" s="53">
        <v>13140.3</v>
      </c>
      <c r="N280" s="53">
        <v>9671.68</v>
      </c>
    </row>
    <row r="281" spans="1:14" ht="15.75" thickBot="1" x14ac:dyDescent="0.3">
      <c r="A281" s="46" t="s">
        <v>406</v>
      </c>
      <c r="B281" s="46" t="s">
        <v>410</v>
      </c>
      <c r="C281" s="47"/>
      <c r="D281" s="47"/>
      <c r="E281" s="3"/>
      <c r="F281" s="3"/>
      <c r="G281" s="2"/>
      <c r="H281" s="2"/>
      <c r="I281" s="2">
        <f t="shared" si="102"/>
        <v>0</v>
      </c>
      <c r="J281" s="2">
        <v>3441.58</v>
      </c>
      <c r="K281" s="71">
        <f t="shared" si="103"/>
        <v>-1</v>
      </c>
      <c r="L281" s="2">
        <v>10827.97</v>
      </c>
      <c r="M281" s="2">
        <v>11925.46</v>
      </c>
      <c r="N281" s="2">
        <v>11401.33</v>
      </c>
    </row>
    <row r="282" spans="1:14" ht="15.75" thickBot="1" x14ac:dyDescent="0.3">
      <c r="A282" s="46" t="s">
        <v>220</v>
      </c>
      <c r="B282" s="46" t="s">
        <v>221</v>
      </c>
      <c r="C282" s="47"/>
      <c r="D282" s="47"/>
      <c r="E282" s="3">
        <v>988.17</v>
      </c>
      <c r="F282" s="3">
        <v>1623.74</v>
      </c>
      <c r="G282" s="2"/>
      <c r="H282" s="2">
        <v>2613</v>
      </c>
      <c r="I282" s="2">
        <f t="shared" si="102"/>
        <v>5224.91</v>
      </c>
      <c r="J282" s="2">
        <v>4235.5200000000004</v>
      </c>
      <c r="K282" s="71">
        <f t="shared" si="103"/>
        <v>0.23359351390148064</v>
      </c>
      <c r="L282" s="2">
        <v>45987.7</v>
      </c>
      <c r="M282" s="2">
        <v>75618.38</v>
      </c>
      <c r="N282" s="2">
        <v>59561.82</v>
      </c>
    </row>
    <row r="283" spans="1:14" ht="15.75" thickBot="1" x14ac:dyDescent="0.3">
      <c r="A283" s="46" t="s">
        <v>222</v>
      </c>
      <c r="B283" s="46" t="s">
        <v>223</v>
      </c>
      <c r="C283" s="47"/>
      <c r="D283" s="47"/>
      <c r="E283" s="3"/>
      <c r="F283" s="3"/>
      <c r="G283" s="2"/>
      <c r="H283" s="2"/>
      <c r="I283" s="2">
        <f t="shared" si="102"/>
        <v>0</v>
      </c>
      <c r="J283" s="2"/>
      <c r="K283" s="71"/>
      <c r="L283" s="2"/>
      <c r="M283" s="2"/>
      <c r="N283" s="2">
        <v>2939.29</v>
      </c>
    </row>
    <row r="284" spans="1:14" ht="15.75" thickBot="1" x14ac:dyDescent="0.3">
      <c r="A284" s="46" t="s">
        <v>302</v>
      </c>
      <c r="B284" s="46" t="s">
        <v>303</v>
      </c>
      <c r="C284" s="47"/>
      <c r="D284" s="47"/>
      <c r="E284" s="3"/>
      <c r="F284" s="3"/>
      <c r="G284" s="2"/>
      <c r="H284" s="2"/>
      <c r="I284" s="2">
        <f t="shared" si="102"/>
        <v>0</v>
      </c>
      <c r="J284" s="2">
        <v>9066.17</v>
      </c>
      <c r="K284" s="71">
        <f t="shared" si="103"/>
        <v>-1</v>
      </c>
      <c r="L284" s="2">
        <v>19306.98</v>
      </c>
      <c r="M284" s="2">
        <v>15775.01</v>
      </c>
      <c r="N284" s="2">
        <v>31312.39</v>
      </c>
    </row>
    <row r="285" spans="1:14" ht="15.75" thickBot="1" x14ac:dyDescent="0.3">
      <c r="A285" s="46" t="s">
        <v>425</v>
      </c>
      <c r="B285" s="46" t="s">
        <v>424</v>
      </c>
      <c r="C285" s="47"/>
      <c r="D285" s="47"/>
      <c r="E285" s="3"/>
      <c r="F285" s="3"/>
      <c r="G285" s="2"/>
      <c r="H285" s="2"/>
      <c r="I285" s="2">
        <f t="shared" si="102"/>
        <v>0</v>
      </c>
      <c r="J285" s="2"/>
      <c r="K285" s="71"/>
      <c r="L285" s="2"/>
      <c r="M285" s="2"/>
      <c r="N285" s="2">
        <v>-1095</v>
      </c>
    </row>
    <row r="286" spans="1:14" ht="15.75" thickBot="1" x14ac:dyDescent="0.3">
      <c r="A286" s="13" t="s">
        <v>385</v>
      </c>
      <c r="B286" s="46" t="s">
        <v>386</v>
      </c>
      <c r="C286" s="14"/>
      <c r="D286" s="14"/>
      <c r="E286" s="3"/>
      <c r="F286" s="3"/>
      <c r="G286" s="2"/>
      <c r="H286" s="2"/>
      <c r="I286" s="2">
        <f t="shared" si="102"/>
        <v>0</v>
      </c>
      <c r="J286" s="2"/>
      <c r="K286" s="71"/>
      <c r="L286" s="2"/>
      <c r="M286" s="2"/>
      <c r="N286" s="2">
        <v>7481.78</v>
      </c>
    </row>
    <row r="287" spans="1:14" ht="15.75" thickBot="1" x14ac:dyDescent="0.3">
      <c r="A287" s="9" t="s">
        <v>41</v>
      </c>
      <c r="B287" s="58"/>
      <c r="C287" s="10"/>
      <c r="D287" s="10"/>
      <c r="E287" s="4">
        <f>SUM(E280:E286)</f>
        <v>988.17</v>
      </c>
      <c r="F287" s="4">
        <f t="shared" ref="F287:I287" si="104">SUM(F280:F286)</f>
        <v>1623.74</v>
      </c>
      <c r="G287" s="4">
        <f t="shared" si="104"/>
        <v>0</v>
      </c>
      <c r="H287" s="4">
        <f>SUM(H280:H286)</f>
        <v>2613</v>
      </c>
      <c r="I287" s="4">
        <f t="shared" si="104"/>
        <v>5224.91</v>
      </c>
      <c r="J287" s="4">
        <f>SUM(J280:J286)</f>
        <v>18926.480000000003</v>
      </c>
      <c r="K287" s="78">
        <f t="shared" si="103"/>
        <v>-0.72393651645736568</v>
      </c>
      <c r="L287" s="4">
        <f>SUM(L280:L286)</f>
        <v>86643.34</v>
      </c>
      <c r="M287" s="4">
        <f>SUM(M280:M286)</f>
        <v>116459.15</v>
      </c>
      <c r="N287" s="4">
        <f>SUM(N280:N286)</f>
        <v>121273.29</v>
      </c>
    </row>
    <row r="288" spans="1:14" ht="15.75" thickBot="1" x14ac:dyDescent="0.3">
      <c r="A288" s="48" t="s">
        <v>42</v>
      </c>
      <c r="B288" s="18"/>
      <c r="C288" s="40"/>
      <c r="D288" s="40"/>
      <c r="E288" s="23"/>
      <c r="F288" s="23"/>
      <c r="G288" s="23"/>
      <c r="H288" s="23"/>
      <c r="I288" s="23"/>
      <c r="J288" s="23"/>
      <c r="K288" s="23"/>
      <c r="L288" s="23"/>
      <c r="M288" s="23"/>
    </row>
    <row r="289" spans="1:14" x14ac:dyDescent="0.25">
      <c r="A289" s="49"/>
      <c r="B289" s="57" t="s">
        <v>58</v>
      </c>
      <c r="C289" s="44"/>
      <c r="D289" s="44"/>
      <c r="E289" s="25" t="s">
        <v>2</v>
      </c>
      <c r="F289" s="26" t="s">
        <v>3</v>
      </c>
      <c r="G289" s="27" t="s">
        <v>4</v>
      </c>
      <c r="H289" s="54" t="s">
        <v>418</v>
      </c>
      <c r="I289" s="65" t="s">
        <v>505</v>
      </c>
      <c r="J289" s="25" t="s">
        <v>506</v>
      </c>
      <c r="K289" s="72" t="s">
        <v>452</v>
      </c>
      <c r="L289" s="25" t="s">
        <v>506</v>
      </c>
      <c r="M289" s="25" t="s">
        <v>469</v>
      </c>
      <c r="N289" s="25" t="s">
        <v>446</v>
      </c>
    </row>
    <row r="290" spans="1:14" ht="15.75" thickBot="1" x14ac:dyDescent="0.3">
      <c r="A290" s="50" t="s">
        <v>58</v>
      </c>
      <c r="B290" s="50" t="s">
        <v>59</v>
      </c>
      <c r="C290" s="45"/>
      <c r="D290" s="45"/>
      <c r="E290" s="28" t="s">
        <v>5</v>
      </c>
      <c r="F290" s="28" t="s">
        <v>5</v>
      </c>
      <c r="G290" s="28" t="s">
        <v>5</v>
      </c>
      <c r="H290" s="55" t="s">
        <v>419</v>
      </c>
      <c r="I290" s="28" t="s">
        <v>447</v>
      </c>
      <c r="J290" s="28" t="s">
        <v>447</v>
      </c>
      <c r="K290" s="73" t="s">
        <v>507</v>
      </c>
      <c r="L290" s="28" t="s">
        <v>448</v>
      </c>
      <c r="M290" s="28" t="s">
        <v>448</v>
      </c>
      <c r="N290" s="28" t="s">
        <v>448</v>
      </c>
    </row>
    <row r="291" spans="1:14" ht="15.75" thickBot="1" x14ac:dyDescent="0.3">
      <c r="A291" s="46" t="s">
        <v>304</v>
      </c>
      <c r="B291" s="46" t="s">
        <v>305</v>
      </c>
      <c r="C291" s="47"/>
      <c r="D291" s="47"/>
      <c r="E291" s="3">
        <v>1657.25</v>
      </c>
      <c r="F291" s="3">
        <v>15766.49</v>
      </c>
      <c r="G291" s="2"/>
      <c r="H291" s="2">
        <v>10754</v>
      </c>
      <c r="I291" s="2">
        <f t="shared" ref="I291:I297" si="105">SUM(E291:H291)</f>
        <v>28177.739999999998</v>
      </c>
      <c r="J291" s="2">
        <v>39898.35</v>
      </c>
      <c r="K291" s="71">
        <f t="shared" ref="K291:K298" si="106">SUM(I291/J291)-1</f>
        <v>-0.29376177210335763</v>
      </c>
      <c r="L291" s="2">
        <v>90225.14</v>
      </c>
      <c r="M291" s="2">
        <v>78570.929999999993</v>
      </c>
      <c r="N291" s="2">
        <v>92471.53</v>
      </c>
    </row>
    <row r="292" spans="1:14" ht="15.75" thickBot="1" x14ac:dyDescent="0.3">
      <c r="A292" s="46" t="s">
        <v>334</v>
      </c>
      <c r="B292" s="46" t="s">
        <v>335</v>
      </c>
      <c r="C292" s="47"/>
      <c r="D292" s="47"/>
      <c r="E292" s="3"/>
      <c r="F292" s="3">
        <v>1645.2</v>
      </c>
      <c r="G292" s="2"/>
      <c r="H292" s="2">
        <v>5400</v>
      </c>
      <c r="I292" s="2">
        <f t="shared" si="105"/>
        <v>7045.2</v>
      </c>
      <c r="J292" s="2">
        <v>3480</v>
      </c>
      <c r="K292" s="71">
        <f t="shared" si="106"/>
        <v>1.0244827586206897</v>
      </c>
      <c r="L292" s="2">
        <v>8153.29</v>
      </c>
      <c r="M292" s="2">
        <v>7228.57</v>
      </c>
      <c r="N292" s="2">
        <v>17542.400000000001</v>
      </c>
    </row>
    <row r="293" spans="1:14" ht="15.75" thickBot="1" x14ac:dyDescent="0.3">
      <c r="A293" s="46" t="s">
        <v>224</v>
      </c>
      <c r="B293" s="46" t="s">
        <v>225</v>
      </c>
      <c r="C293" s="47"/>
      <c r="D293" s="47"/>
      <c r="E293" s="3">
        <v>17693.46</v>
      </c>
      <c r="F293" s="3">
        <v>20926.82</v>
      </c>
      <c r="G293" s="2"/>
      <c r="H293" s="2">
        <v>31236.57</v>
      </c>
      <c r="I293" s="2">
        <f t="shared" si="105"/>
        <v>69856.850000000006</v>
      </c>
      <c r="J293" s="2">
        <v>75503.56</v>
      </c>
      <c r="K293" s="71">
        <f t="shared" si="106"/>
        <v>-7.4787334530980965E-2</v>
      </c>
      <c r="L293" s="2">
        <v>208026.96</v>
      </c>
      <c r="M293" s="2">
        <v>204593.69</v>
      </c>
      <c r="N293" s="2">
        <v>274880.63</v>
      </c>
    </row>
    <row r="294" spans="1:14" ht="15.75" thickBot="1" x14ac:dyDescent="0.3">
      <c r="A294" s="46" t="s">
        <v>338</v>
      </c>
      <c r="B294" s="46" t="s">
        <v>339</v>
      </c>
      <c r="C294" s="47"/>
      <c r="D294" s="47"/>
      <c r="E294" s="3"/>
      <c r="F294" s="3">
        <v>3043.78</v>
      </c>
      <c r="G294" s="2"/>
      <c r="H294" s="2">
        <v>1082.7</v>
      </c>
      <c r="I294" s="2">
        <f t="shared" si="105"/>
        <v>4126.4800000000005</v>
      </c>
      <c r="J294" s="2">
        <v>13944.55</v>
      </c>
      <c r="K294" s="71">
        <f t="shared" si="106"/>
        <v>-0.70407937151073352</v>
      </c>
      <c r="L294" s="2">
        <v>52750.39</v>
      </c>
      <c r="M294" s="2">
        <v>63982.11</v>
      </c>
      <c r="N294" s="2">
        <v>76307.520000000004</v>
      </c>
    </row>
    <row r="295" spans="1:14" ht="15.75" thickBot="1" x14ac:dyDescent="0.3">
      <c r="A295" s="46" t="s">
        <v>226</v>
      </c>
      <c r="B295" s="46" t="s">
        <v>227</v>
      </c>
      <c r="C295" s="47"/>
      <c r="D295" s="47"/>
      <c r="E295" s="3">
        <v>2217.0100000000002</v>
      </c>
      <c r="F295" s="3">
        <v>2979.69</v>
      </c>
      <c r="G295" s="2"/>
      <c r="H295" s="2">
        <v>30362.2</v>
      </c>
      <c r="I295" s="2">
        <f t="shared" si="105"/>
        <v>35558.9</v>
      </c>
      <c r="J295" s="2">
        <v>32350.13</v>
      </c>
      <c r="K295" s="71">
        <f t="shared" si="106"/>
        <v>9.918878223982408E-2</v>
      </c>
      <c r="L295" s="2">
        <v>84858.28</v>
      </c>
      <c r="M295" s="2">
        <v>90391.9</v>
      </c>
      <c r="N295" s="2">
        <v>105648.42</v>
      </c>
    </row>
    <row r="296" spans="1:14" ht="15.75" thickBot="1" x14ac:dyDescent="0.3">
      <c r="A296" s="46" t="s">
        <v>228</v>
      </c>
      <c r="B296" s="46" t="s">
        <v>229</v>
      </c>
      <c r="C296" s="47"/>
      <c r="D296" s="47"/>
      <c r="E296" s="5">
        <v>453.38</v>
      </c>
      <c r="F296" s="3">
        <v>154.22</v>
      </c>
      <c r="G296" s="2"/>
      <c r="H296" s="2">
        <v>175</v>
      </c>
      <c r="I296" s="2">
        <f t="shared" si="105"/>
        <v>782.6</v>
      </c>
      <c r="J296" s="2">
        <v>433.66</v>
      </c>
      <c r="K296" s="71">
        <f t="shared" si="106"/>
        <v>0.80463957939399533</v>
      </c>
      <c r="L296" s="2">
        <v>8221.14</v>
      </c>
      <c r="M296" s="2">
        <v>9366.59</v>
      </c>
      <c r="N296" s="2">
        <v>16838.71</v>
      </c>
    </row>
    <row r="297" spans="1:14" ht="15.75" thickBot="1" x14ac:dyDescent="0.3">
      <c r="A297" s="46" t="s">
        <v>230</v>
      </c>
      <c r="B297" s="46" t="s">
        <v>231</v>
      </c>
      <c r="C297" s="47"/>
      <c r="D297" s="47"/>
      <c r="E297" s="3">
        <v>837.5</v>
      </c>
      <c r="F297" s="3">
        <v>12593.59</v>
      </c>
      <c r="G297" s="2"/>
      <c r="H297" s="2">
        <v>5732</v>
      </c>
      <c r="I297" s="2">
        <f t="shared" si="105"/>
        <v>19163.09</v>
      </c>
      <c r="J297" s="2">
        <v>13963.17</v>
      </c>
      <c r="K297" s="71">
        <f t="shared" si="106"/>
        <v>0.3724025418296848</v>
      </c>
      <c r="L297" s="2">
        <v>30418.89</v>
      </c>
      <c r="M297" s="2">
        <v>21162.84</v>
      </c>
      <c r="N297" s="2">
        <v>22239.200000000001</v>
      </c>
    </row>
    <row r="298" spans="1:14" ht="15.75" thickBot="1" x14ac:dyDescent="0.3">
      <c r="A298" s="42" t="s">
        <v>43</v>
      </c>
      <c r="B298" s="58"/>
      <c r="C298" s="43"/>
      <c r="D298" s="43"/>
      <c r="E298" s="4">
        <f>SUM(E291:E297)</f>
        <v>22858.600000000002</v>
      </c>
      <c r="F298" s="4">
        <f t="shared" ref="F298:I298" si="107">SUM(F291:F297)</f>
        <v>57109.789999999994</v>
      </c>
      <c r="G298" s="4">
        <f t="shared" si="107"/>
        <v>0</v>
      </c>
      <c r="H298" s="4">
        <f>SUM(H291:H297)</f>
        <v>84742.47</v>
      </c>
      <c r="I298" s="4">
        <f t="shared" si="107"/>
        <v>164710.86000000002</v>
      </c>
      <c r="J298" s="4">
        <f>SUM(J291:J297)</f>
        <v>179573.42</v>
      </c>
      <c r="K298" s="78">
        <f t="shared" si="106"/>
        <v>-8.2765923821019771E-2</v>
      </c>
      <c r="L298" s="4">
        <f>SUM(L291:L297)</f>
        <v>482654.09000000008</v>
      </c>
      <c r="M298" s="4">
        <f>SUM(M291:M297)</f>
        <v>475296.63</v>
      </c>
      <c r="N298" s="4">
        <f>SUM(N291:N297)</f>
        <v>605928.40999999992</v>
      </c>
    </row>
    <row r="299" spans="1:14" ht="15.75" thickBot="1" x14ac:dyDescent="0.3">
      <c r="A299" s="48" t="s">
        <v>517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  <c r="L299" s="23"/>
      <c r="M299" s="23"/>
    </row>
    <row r="300" spans="1:14" x14ac:dyDescent="0.25">
      <c r="A300" s="49"/>
      <c r="B300" s="57" t="s">
        <v>58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418</v>
      </c>
      <c r="I300" s="65" t="s">
        <v>505</v>
      </c>
      <c r="J300" s="25" t="s">
        <v>506</v>
      </c>
      <c r="K300" s="72" t="s">
        <v>452</v>
      </c>
      <c r="L300" s="25" t="s">
        <v>506</v>
      </c>
      <c r="M300" s="25" t="s">
        <v>469</v>
      </c>
      <c r="N300" s="25" t="s">
        <v>446</v>
      </c>
    </row>
    <row r="301" spans="1:14" ht="15.75" thickBot="1" x14ac:dyDescent="0.3">
      <c r="A301" s="50" t="s">
        <v>58</v>
      </c>
      <c r="B301" s="50" t="s">
        <v>59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419</v>
      </c>
      <c r="I301" s="28" t="s">
        <v>447</v>
      </c>
      <c r="J301" s="28" t="s">
        <v>447</v>
      </c>
      <c r="K301" s="73" t="s">
        <v>507</v>
      </c>
      <c r="L301" s="28" t="s">
        <v>448</v>
      </c>
      <c r="M301" s="28" t="s">
        <v>448</v>
      </c>
      <c r="N301" s="28" t="s">
        <v>448</v>
      </c>
    </row>
    <row r="302" spans="1:14" ht="15.75" thickBot="1" x14ac:dyDescent="0.3">
      <c r="A302" s="46" t="s">
        <v>518</v>
      </c>
      <c r="B302" s="46" t="s">
        <v>519</v>
      </c>
      <c r="C302" s="47"/>
      <c r="D302" s="47"/>
      <c r="E302" s="3">
        <v>0</v>
      </c>
      <c r="F302" s="3">
        <v>1817.74</v>
      </c>
      <c r="G302" s="2"/>
      <c r="H302" s="2">
        <v>1870</v>
      </c>
      <c r="I302" s="2">
        <f>SUM(E302:H302)</f>
        <v>3687.74</v>
      </c>
      <c r="J302" s="2">
        <v>0</v>
      </c>
      <c r="K302" s="71"/>
      <c r="L302" s="2">
        <v>0</v>
      </c>
      <c r="M302" s="2">
        <v>0</v>
      </c>
      <c r="N302" s="2">
        <v>0</v>
      </c>
    </row>
    <row r="303" spans="1:14" ht="15.75" thickBot="1" x14ac:dyDescent="0.3">
      <c r="A303" s="42" t="s">
        <v>520</v>
      </c>
      <c r="B303" s="58"/>
      <c r="C303" s="43"/>
      <c r="D303" s="43"/>
      <c r="E303" s="4">
        <f>SUM(E302)</f>
        <v>0</v>
      </c>
      <c r="F303" s="4">
        <f t="shared" ref="F303:G303" si="108">SUM(F302)</f>
        <v>1817.74</v>
      </c>
      <c r="G303" s="4">
        <f t="shared" si="108"/>
        <v>0</v>
      </c>
      <c r="H303" s="4">
        <f>SUM(H302)</f>
        <v>1870</v>
      </c>
      <c r="I303" s="4">
        <f t="shared" ref="I303" si="109">SUM(I302)</f>
        <v>3687.74</v>
      </c>
      <c r="J303" s="4">
        <f>SUM(J302)</f>
        <v>0</v>
      </c>
      <c r="K303" s="78"/>
      <c r="L303" s="4">
        <f>SUM(L302)</f>
        <v>0</v>
      </c>
      <c r="M303" s="4">
        <f>SUM(M302)</f>
        <v>0</v>
      </c>
      <c r="N303" s="4">
        <f>SUM(N302)</f>
        <v>0</v>
      </c>
    </row>
    <row r="304" spans="1:14" ht="15.75" thickBot="1" x14ac:dyDescent="0.3">
      <c r="A304" s="48" t="s">
        <v>521</v>
      </c>
      <c r="B304" s="18"/>
      <c r="C304" s="40"/>
      <c r="D304" s="40"/>
      <c r="E304" s="23"/>
      <c r="F304" s="23"/>
      <c r="G304" s="23"/>
      <c r="H304" s="23"/>
      <c r="I304" s="23"/>
      <c r="J304" s="23"/>
      <c r="K304" s="23"/>
      <c r="L304" s="23"/>
      <c r="M304" s="23"/>
    </row>
    <row r="305" spans="1:14" x14ac:dyDescent="0.25">
      <c r="A305" s="49"/>
      <c r="B305" s="57" t="s">
        <v>58</v>
      </c>
      <c r="C305" s="44"/>
      <c r="D305" s="44"/>
      <c r="E305" s="25" t="s">
        <v>2</v>
      </c>
      <c r="F305" s="26" t="s">
        <v>3</v>
      </c>
      <c r="G305" s="27" t="s">
        <v>4</v>
      </c>
      <c r="H305" s="54" t="s">
        <v>418</v>
      </c>
      <c r="I305" s="65" t="s">
        <v>505</v>
      </c>
      <c r="J305" s="25" t="s">
        <v>506</v>
      </c>
      <c r="K305" s="72" t="s">
        <v>452</v>
      </c>
      <c r="L305" s="25" t="s">
        <v>506</v>
      </c>
      <c r="M305" s="25" t="s">
        <v>469</v>
      </c>
      <c r="N305" s="25" t="s">
        <v>446</v>
      </c>
    </row>
    <row r="306" spans="1:14" ht="15.75" thickBot="1" x14ac:dyDescent="0.3">
      <c r="A306" s="50" t="s">
        <v>58</v>
      </c>
      <c r="B306" s="50" t="s">
        <v>59</v>
      </c>
      <c r="C306" s="45"/>
      <c r="D306" s="45"/>
      <c r="E306" s="28" t="s">
        <v>5</v>
      </c>
      <c r="F306" s="28" t="s">
        <v>5</v>
      </c>
      <c r="G306" s="28" t="s">
        <v>5</v>
      </c>
      <c r="H306" s="55" t="s">
        <v>419</v>
      </c>
      <c r="I306" s="28" t="s">
        <v>447</v>
      </c>
      <c r="J306" s="28" t="s">
        <v>447</v>
      </c>
      <c r="K306" s="73" t="s">
        <v>507</v>
      </c>
      <c r="L306" s="28" t="s">
        <v>448</v>
      </c>
      <c r="M306" s="28" t="s">
        <v>448</v>
      </c>
      <c r="N306" s="28" t="s">
        <v>448</v>
      </c>
    </row>
    <row r="307" spans="1:14" ht="15.75" thickBot="1" x14ac:dyDescent="0.3">
      <c r="A307" s="46" t="s">
        <v>522</v>
      </c>
      <c r="B307" s="46" t="s">
        <v>410</v>
      </c>
      <c r="C307" s="47"/>
      <c r="D307" s="47"/>
      <c r="E307" s="3">
        <v>0</v>
      </c>
      <c r="F307" s="3">
        <v>2400.4699999999998</v>
      </c>
      <c r="G307" s="2"/>
      <c r="H307" s="2">
        <v>1775</v>
      </c>
      <c r="I307" s="2">
        <f>SUM(E307:H307)</f>
        <v>4175.4699999999993</v>
      </c>
      <c r="J307" s="2">
        <v>0</v>
      </c>
      <c r="K307" s="71"/>
      <c r="L307" s="2">
        <v>0</v>
      </c>
      <c r="M307" s="2">
        <v>0</v>
      </c>
      <c r="N307" s="2">
        <v>0</v>
      </c>
    </row>
    <row r="308" spans="1:14" ht="15.75" thickBot="1" x14ac:dyDescent="0.3">
      <c r="A308" s="42" t="s">
        <v>523</v>
      </c>
      <c r="B308" s="58"/>
      <c r="C308" s="43"/>
      <c r="D308" s="43"/>
      <c r="E308" s="4">
        <f>SUM(E307)</f>
        <v>0</v>
      </c>
      <c r="F308" s="4">
        <f t="shared" ref="F308:G308" si="110">SUM(F307)</f>
        <v>2400.4699999999998</v>
      </c>
      <c r="G308" s="4">
        <f t="shared" si="110"/>
        <v>0</v>
      </c>
      <c r="H308" s="4">
        <f>SUM(H307)</f>
        <v>1775</v>
      </c>
      <c r="I308" s="4">
        <f t="shared" ref="I308" si="111">SUM(I307)</f>
        <v>4175.4699999999993</v>
      </c>
      <c r="J308" s="4">
        <f>SUM(J307)</f>
        <v>0</v>
      </c>
      <c r="K308" s="78"/>
      <c r="L308" s="4">
        <f>SUM(L307)</f>
        <v>0</v>
      </c>
      <c r="M308" s="4">
        <f>SUM(M307)</f>
        <v>0</v>
      </c>
      <c r="N308" s="4">
        <f>SUM(N307)</f>
        <v>0</v>
      </c>
    </row>
    <row r="309" spans="1:14" ht="15.75" thickBot="1" x14ac:dyDescent="0.3">
      <c r="A309" s="19" t="s">
        <v>354</v>
      </c>
      <c r="B309" s="18"/>
      <c r="C309" s="6"/>
      <c r="D309" s="6"/>
      <c r="E309" s="23"/>
      <c r="F309" s="23"/>
      <c r="G309" s="23"/>
      <c r="H309" s="23"/>
      <c r="I309" s="23"/>
      <c r="J309" s="23"/>
      <c r="K309" s="23"/>
      <c r="L309" s="23"/>
      <c r="M309" s="23"/>
    </row>
    <row r="310" spans="1:14" x14ac:dyDescent="0.25">
      <c r="A310" s="20"/>
      <c r="B310" s="57" t="s">
        <v>58</v>
      </c>
      <c r="C310" s="11"/>
      <c r="D310" s="11"/>
      <c r="E310" s="25" t="s">
        <v>2</v>
      </c>
      <c r="F310" s="26" t="s">
        <v>3</v>
      </c>
      <c r="G310" s="27" t="s">
        <v>4</v>
      </c>
      <c r="H310" s="54" t="s">
        <v>418</v>
      </c>
      <c r="I310" s="65" t="s">
        <v>505</v>
      </c>
      <c r="J310" s="25" t="s">
        <v>506</v>
      </c>
      <c r="K310" s="72" t="s">
        <v>452</v>
      </c>
      <c r="L310" s="25" t="s">
        <v>506</v>
      </c>
      <c r="M310" s="25" t="s">
        <v>469</v>
      </c>
      <c r="N310" s="25" t="s">
        <v>446</v>
      </c>
    </row>
    <row r="311" spans="1:14" ht="15.75" thickBot="1" x14ac:dyDescent="0.3">
      <c r="A311" s="21" t="s">
        <v>58</v>
      </c>
      <c r="B311" s="50" t="s">
        <v>59</v>
      </c>
      <c r="C311" s="12"/>
      <c r="D311" s="12"/>
      <c r="E311" s="28" t="s">
        <v>5</v>
      </c>
      <c r="F311" s="28" t="s">
        <v>5</v>
      </c>
      <c r="G311" s="28" t="s">
        <v>5</v>
      </c>
      <c r="H311" s="55" t="s">
        <v>419</v>
      </c>
      <c r="I311" s="28" t="s">
        <v>447</v>
      </c>
      <c r="J311" s="28" t="s">
        <v>447</v>
      </c>
      <c r="K311" s="73" t="s">
        <v>507</v>
      </c>
      <c r="L311" s="28" t="s">
        <v>448</v>
      </c>
      <c r="M311" s="28" t="s">
        <v>448</v>
      </c>
      <c r="N311" s="28" t="s">
        <v>448</v>
      </c>
    </row>
    <row r="312" spans="1:14" ht="15.75" thickBot="1" x14ac:dyDescent="0.3">
      <c r="A312" s="46" t="s">
        <v>306</v>
      </c>
      <c r="B312" s="46" t="s">
        <v>309</v>
      </c>
      <c r="C312" s="47"/>
      <c r="D312" s="47"/>
      <c r="E312" s="5">
        <v>419.86</v>
      </c>
      <c r="F312" s="3"/>
      <c r="G312" s="2"/>
      <c r="H312" s="2">
        <v>150</v>
      </c>
      <c r="I312" s="2">
        <f t="shared" ref="I312:I319" si="112">SUM(E312:H312)</f>
        <v>569.86</v>
      </c>
      <c r="J312" s="2">
        <v>1183.48</v>
      </c>
      <c r="K312" s="71">
        <f t="shared" ref="K312:K320" si="113">SUM(I312/J312)-1</f>
        <v>-0.5184878493933146</v>
      </c>
      <c r="L312" s="2">
        <v>5883.77</v>
      </c>
      <c r="M312" s="2">
        <v>26935.48</v>
      </c>
      <c r="N312" s="2">
        <v>29392.38</v>
      </c>
    </row>
    <row r="313" spans="1:14" ht="15.75" thickBot="1" x14ac:dyDescent="0.3">
      <c r="A313" s="46" t="s">
        <v>307</v>
      </c>
      <c r="B313" s="46" t="s">
        <v>310</v>
      </c>
      <c r="C313" s="47"/>
      <c r="D313" s="47"/>
      <c r="E313" s="3">
        <v>1265.02</v>
      </c>
      <c r="F313" s="3">
        <v>1117.06</v>
      </c>
      <c r="G313" s="2"/>
      <c r="H313" s="2">
        <v>1310.51</v>
      </c>
      <c r="I313" s="2">
        <f t="shared" si="112"/>
        <v>3692.59</v>
      </c>
      <c r="J313" s="2">
        <v>2759.34</v>
      </c>
      <c r="K313" s="71">
        <f t="shared" si="113"/>
        <v>0.3382149354555799</v>
      </c>
      <c r="L313" s="2">
        <v>8934.15</v>
      </c>
      <c r="M313" s="2">
        <v>5546.72</v>
      </c>
      <c r="N313" s="2">
        <v>6774.03</v>
      </c>
    </row>
    <row r="314" spans="1:14" ht="15.75" thickBot="1" x14ac:dyDescent="0.3">
      <c r="A314" s="46" t="s">
        <v>308</v>
      </c>
      <c r="B314" s="46" t="s">
        <v>311</v>
      </c>
      <c r="C314" s="47"/>
      <c r="D314" s="47"/>
      <c r="E314" s="3">
        <v>6208.42</v>
      </c>
      <c r="F314" s="3">
        <v>3376.87</v>
      </c>
      <c r="G314" s="2"/>
      <c r="H314" s="2">
        <v>10252.780000000001</v>
      </c>
      <c r="I314" s="2">
        <f t="shared" si="112"/>
        <v>19838.07</v>
      </c>
      <c r="J314" s="2">
        <v>3810.96</v>
      </c>
      <c r="K314" s="71">
        <f t="shared" si="113"/>
        <v>4.2055308898545247</v>
      </c>
      <c r="L314" s="2">
        <v>17872.169999999998</v>
      </c>
      <c r="M314" s="2">
        <v>31458.36</v>
      </c>
      <c r="N314" s="2">
        <v>18070.02</v>
      </c>
    </row>
    <row r="315" spans="1:14" ht="15.75" thickBot="1" x14ac:dyDescent="0.3">
      <c r="A315" s="46" t="s">
        <v>232</v>
      </c>
      <c r="B315" s="46" t="s">
        <v>233</v>
      </c>
      <c r="C315" s="47"/>
      <c r="D315" s="47"/>
      <c r="E315" s="3">
        <v>4162.05</v>
      </c>
      <c r="F315" s="3">
        <v>441.98</v>
      </c>
      <c r="G315" s="2"/>
      <c r="H315" s="2">
        <v>2010</v>
      </c>
      <c r="I315" s="2">
        <f t="shared" si="112"/>
        <v>6614.0300000000007</v>
      </c>
      <c r="J315" s="2">
        <v>1211.25</v>
      </c>
      <c r="K315" s="71">
        <f t="shared" si="113"/>
        <v>4.4604994840041288</v>
      </c>
      <c r="L315" s="2">
        <v>8657.51</v>
      </c>
      <c r="M315" s="2">
        <v>12116.54</v>
      </c>
      <c r="N315" s="2">
        <v>16549.87</v>
      </c>
    </row>
    <row r="316" spans="1:14" ht="15.75" thickBot="1" x14ac:dyDescent="0.3">
      <c r="A316" s="46" t="s">
        <v>234</v>
      </c>
      <c r="B316" s="46" t="s">
        <v>235</v>
      </c>
      <c r="C316" s="47"/>
      <c r="D316" s="47"/>
      <c r="E316" s="3">
        <v>856.39</v>
      </c>
      <c r="F316" s="3"/>
      <c r="G316" s="2"/>
      <c r="H316" s="2">
        <v>5250</v>
      </c>
      <c r="I316" s="2">
        <f t="shared" si="112"/>
        <v>6106.39</v>
      </c>
      <c r="J316" s="2">
        <v>5363.21</v>
      </c>
      <c r="K316" s="71">
        <f t="shared" si="113"/>
        <v>0.13856999819138172</v>
      </c>
      <c r="L316" s="2">
        <v>19738</v>
      </c>
      <c r="M316" s="2">
        <v>17636.900000000001</v>
      </c>
      <c r="N316" s="2">
        <v>39174.04</v>
      </c>
    </row>
    <row r="317" spans="1:14" ht="15.75" thickBot="1" x14ac:dyDescent="0.3">
      <c r="A317" s="46" t="s">
        <v>319</v>
      </c>
      <c r="B317" s="46" t="s">
        <v>320</v>
      </c>
      <c r="C317" s="47"/>
      <c r="D317" s="47"/>
      <c r="E317" s="3"/>
      <c r="F317" s="5"/>
      <c r="G317" s="2"/>
      <c r="H317" s="2"/>
      <c r="I317" s="2">
        <f t="shared" si="112"/>
        <v>0</v>
      </c>
      <c r="J317" s="2"/>
      <c r="K317" s="71"/>
      <c r="L317" s="2">
        <v>890.62</v>
      </c>
      <c r="M317" s="2">
        <v>1045.81</v>
      </c>
      <c r="N317" s="2">
        <v>1856.75</v>
      </c>
    </row>
    <row r="318" spans="1:14" ht="15.75" thickBot="1" x14ac:dyDescent="0.3">
      <c r="A318" s="46" t="s">
        <v>368</v>
      </c>
      <c r="B318" s="46" t="s">
        <v>369</v>
      </c>
      <c r="C318" s="47"/>
      <c r="D318" s="47"/>
      <c r="E318" s="3">
        <v>5160.1899999999996</v>
      </c>
      <c r="F318" s="5">
        <v>2151.52</v>
      </c>
      <c r="G318" s="2"/>
      <c r="H318" s="2">
        <v>1257</v>
      </c>
      <c r="I318" s="2">
        <f t="shared" si="112"/>
        <v>8568.7099999999991</v>
      </c>
      <c r="J318" s="2">
        <v>4994.45</v>
      </c>
      <c r="K318" s="71">
        <f t="shared" si="113"/>
        <v>0.71564636746788923</v>
      </c>
      <c r="L318" s="2">
        <v>12779.9</v>
      </c>
      <c r="M318" s="2">
        <v>13700.17</v>
      </c>
      <c r="N318" s="2">
        <v>12960.57</v>
      </c>
    </row>
    <row r="319" spans="1:14" ht="15.75" thickBot="1" x14ac:dyDescent="0.3">
      <c r="A319" s="46" t="s">
        <v>236</v>
      </c>
      <c r="B319" s="46" t="s">
        <v>237</v>
      </c>
      <c r="C319" s="47"/>
      <c r="D319" s="47"/>
      <c r="E319" s="5">
        <v>3566.81</v>
      </c>
      <c r="F319" s="3">
        <v>8119.69</v>
      </c>
      <c r="G319" s="2"/>
      <c r="H319" s="2">
        <v>4392.3999999999996</v>
      </c>
      <c r="I319" s="2">
        <f t="shared" si="112"/>
        <v>16078.9</v>
      </c>
      <c r="J319" s="2">
        <v>13967.09</v>
      </c>
      <c r="K319" s="71">
        <f t="shared" si="113"/>
        <v>0.15119899707097173</v>
      </c>
      <c r="L319" s="2">
        <v>26720.81</v>
      </c>
      <c r="M319" s="2">
        <v>30231.63</v>
      </c>
      <c r="N319" s="2">
        <v>21163.08</v>
      </c>
    </row>
    <row r="320" spans="1:14" ht="15.75" thickBot="1" x14ac:dyDescent="0.3">
      <c r="A320" s="9" t="s">
        <v>355</v>
      </c>
      <c r="B320" s="58"/>
      <c r="C320" s="10"/>
      <c r="D320" s="10"/>
      <c r="E320" s="4">
        <f t="shared" ref="E320:J320" si="114">SUM(E312:E319)</f>
        <v>21638.74</v>
      </c>
      <c r="F320" s="4">
        <f t="shared" si="114"/>
        <v>15207.119999999999</v>
      </c>
      <c r="G320" s="4">
        <f t="shared" si="114"/>
        <v>0</v>
      </c>
      <c r="H320" s="4">
        <f t="shared" si="114"/>
        <v>24622.690000000002</v>
      </c>
      <c r="I320" s="4">
        <f t="shared" si="114"/>
        <v>61468.55</v>
      </c>
      <c r="J320" s="77">
        <f t="shared" si="114"/>
        <v>33289.78</v>
      </c>
      <c r="K320" s="78">
        <f t="shared" si="113"/>
        <v>0.84646909652151514</v>
      </c>
      <c r="L320" s="4">
        <f t="shared" ref="L320:M320" si="115">SUM(L312:L319)</f>
        <v>101476.93</v>
      </c>
      <c r="M320" s="4">
        <f t="shared" si="115"/>
        <v>138671.60999999999</v>
      </c>
      <c r="N320" s="4">
        <f t="shared" ref="N320" si="116">SUM(N312:N319)</f>
        <v>145940.74</v>
      </c>
    </row>
    <row r="321" spans="1:19" ht="15.75" thickBot="1" x14ac:dyDescent="0.3">
      <c r="A321" s="22" t="s">
        <v>44</v>
      </c>
      <c r="B321" s="59"/>
      <c r="C321" s="7"/>
      <c r="D321" s="7"/>
      <c r="E321" s="30"/>
      <c r="F321" s="30"/>
      <c r="G321" s="31"/>
      <c r="H321" s="31"/>
      <c r="I321" s="30"/>
      <c r="J321" s="30"/>
      <c r="K321" s="30"/>
      <c r="L321" s="31"/>
      <c r="M321" s="31"/>
    </row>
    <row r="322" spans="1:19" x14ac:dyDescent="0.25">
      <c r="A322" s="20"/>
      <c r="B322" s="57" t="s">
        <v>58</v>
      </c>
      <c r="C322" s="11"/>
      <c r="D322" s="11"/>
      <c r="E322" s="25" t="s">
        <v>2</v>
      </c>
      <c r="F322" s="26" t="s">
        <v>3</v>
      </c>
      <c r="G322" s="27" t="s">
        <v>4</v>
      </c>
      <c r="H322" s="54" t="s">
        <v>418</v>
      </c>
      <c r="I322" s="65" t="s">
        <v>505</v>
      </c>
      <c r="J322" s="25" t="s">
        <v>506</v>
      </c>
      <c r="K322" s="72" t="s">
        <v>452</v>
      </c>
      <c r="L322" s="25" t="s">
        <v>506</v>
      </c>
      <c r="M322" s="25" t="s">
        <v>469</v>
      </c>
      <c r="N322" s="25" t="s">
        <v>446</v>
      </c>
    </row>
    <row r="323" spans="1:19" ht="15.75" thickBot="1" x14ac:dyDescent="0.3">
      <c r="A323" s="21" t="s">
        <v>58</v>
      </c>
      <c r="B323" s="50" t="s">
        <v>59</v>
      </c>
      <c r="C323" s="12"/>
      <c r="D323" s="12"/>
      <c r="E323" s="28" t="s">
        <v>5</v>
      </c>
      <c r="F323" s="28" t="s">
        <v>5</v>
      </c>
      <c r="G323" s="28" t="s">
        <v>5</v>
      </c>
      <c r="H323" s="55" t="s">
        <v>419</v>
      </c>
      <c r="I323" s="28" t="s">
        <v>447</v>
      </c>
      <c r="J323" s="28" t="s">
        <v>447</v>
      </c>
      <c r="K323" s="73" t="s">
        <v>507</v>
      </c>
      <c r="L323" s="28" t="s">
        <v>448</v>
      </c>
      <c r="M323" s="28" t="s">
        <v>448</v>
      </c>
      <c r="N323" s="28" t="s">
        <v>448</v>
      </c>
    </row>
    <row r="324" spans="1:19" ht="15.75" thickBot="1" x14ac:dyDescent="0.3">
      <c r="A324" s="46" t="s">
        <v>238</v>
      </c>
      <c r="B324" s="46" t="s">
        <v>239</v>
      </c>
      <c r="C324" s="47"/>
      <c r="D324" s="47"/>
      <c r="E324" s="5">
        <v>5194.92</v>
      </c>
      <c r="F324" s="3">
        <v>19340.919999999998</v>
      </c>
      <c r="G324" s="2">
        <v>26400.38</v>
      </c>
      <c r="H324" s="2">
        <v>19387.98</v>
      </c>
      <c r="I324" s="2">
        <f>SUM(E324:H324)</f>
        <v>70324.2</v>
      </c>
      <c r="J324" s="2">
        <v>40066.49</v>
      </c>
      <c r="K324" s="71">
        <f>SUM(I324/J324)-1</f>
        <v>0.75518743967839463</v>
      </c>
      <c r="L324" s="2">
        <v>154299.97</v>
      </c>
      <c r="M324" s="2">
        <v>119863.9</v>
      </c>
      <c r="N324" s="2">
        <v>197470.68</v>
      </c>
    </row>
    <row r="325" spans="1:19" s="82" customFormat="1" ht="15.75" thickBot="1" x14ac:dyDescent="0.3">
      <c r="A325" s="79" t="s">
        <v>459</v>
      </c>
      <c r="B325" s="79" t="s">
        <v>460</v>
      </c>
      <c r="C325" s="80"/>
      <c r="D325" s="80"/>
      <c r="E325" s="69">
        <v>1905.43</v>
      </c>
      <c r="F325" s="69">
        <v>15916.85</v>
      </c>
      <c r="G325" s="81"/>
      <c r="H325" s="81">
        <v>4405.32</v>
      </c>
      <c r="I325" s="81">
        <f>SUM(E325:H325)</f>
        <v>22227.599999999999</v>
      </c>
      <c r="J325" s="81">
        <v>12135.57</v>
      </c>
      <c r="K325" s="71">
        <f>SUM(I325/J325)-1</f>
        <v>0.83160741522647874</v>
      </c>
      <c r="L325" s="81">
        <v>36594.720000000001</v>
      </c>
      <c r="M325" s="81">
        <v>12002.72</v>
      </c>
      <c r="N325" s="81">
        <v>0</v>
      </c>
      <c r="S325" s="83"/>
    </row>
    <row r="326" spans="1:19" ht="15.75" thickBot="1" x14ac:dyDescent="0.3">
      <c r="A326" s="9" t="s">
        <v>45</v>
      </c>
      <c r="B326" s="58"/>
      <c r="C326" s="10"/>
      <c r="D326" s="10"/>
      <c r="E326" s="4">
        <f>SUM(E324:E325)</f>
        <v>7100.35</v>
      </c>
      <c r="F326" s="4">
        <f t="shared" ref="F326:I326" si="117">SUM(F324:F325)</f>
        <v>35257.769999999997</v>
      </c>
      <c r="G326" s="4">
        <f t="shared" si="117"/>
        <v>26400.38</v>
      </c>
      <c r="H326" s="4">
        <f t="shared" si="117"/>
        <v>23793.3</v>
      </c>
      <c r="I326" s="4">
        <f t="shared" si="117"/>
        <v>92551.799999999988</v>
      </c>
      <c r="J326" s="4">
        <f>SUM(J324:J325)</f>
        <v>52202.06</v>
      </c>
      <c r="K326" s="78">
        <f t="shared" ref="K326" si="118">SUM(I326/J326)-1</f>
        <v>0.77295302139417466</v>
      </c>
      <c r="L326" s="4">
        <f>SUM(L324:L325)</f>
        <v>190894.69</v>
      </c>
      <c r="M326" s="4">
        <f>SUM(M324:M325)</f>
        <v>131866.62</v>
      </c>
      <c r="N326" s="4">
        <f>SUM(N324:N325)</f>
        <v>197470.68</v>
      </c>
    </row>
    <row r="327" spans="1:19" ht="15.75" thickBot="1" x14ac:dyDescent="0.3">
      <c r="A327" s="19" t="s">
        <v>46</v>
      </c>
      <c r="B327" s="18"/>
      <c r="C327" s="6"/>
      <c r="D327" s="6"/>
      <c r="E327" s="23"/>
      <c r="F327" s="23"/>
      <c r="G327" s="23"/>
      <c r="H327" s="23"/>
      <c r="I327" s="23"/>
      <c r="J327" s="23"/>
      <c r="K327" s="23"/>
      <c r="L327" s="23"/>
      <c r="M327" s="23"/>
    </row>
    <row r="328" spans="1:19" x14ac:dyDescent="0.25">
      <c r="A328" s="20"/>
      <c r="B328" s="57" t="s">
        <v>58</v>
      </c>
      <c r="C328" s="11"/>
      <c r="D328" s="11"/>
      <c r="E328" s="25" t="s">
        <v>2</v>
      </c>
      <c r="F328" s="26" t="s">
        <v>3</v>
      </c>
      <c r="G328" s="27" t="s">
        <v>4</v>
      </c>
      <c r="H328" s="54" t="s">
        <v>418</v>
      </c>
      <c r="I328" s="65" t="s">
        <v>505</v>
      </c>
      <c r="J328" s="25" t="s">
        <v>506</v>
      </c>
      <c r="K328" s="72" t="s">
        <v>452</v>
      </c>
      <c r="L328" s="25" t="s">
        <v>506</v>
      </c>
      <c r="M328" s="25" t="s">
        <v>469</v>
      </c>
      <c r="N328" s="25" t="s">
        <v>446</v>
      </c>
    </row>
    <row r="329" spans="1:19" ht="15.75" thickBot="1" x14ac:dyDescent="0.3">
      <c r="A329" s="21" t="s">
        <v>58</v>
      </c>
      <c r="B329" s="50" t="s">
        <v>59</v>
      </c>
      <c r="C329" s="12"/>
      <c r="D329" s="12"/>
      <c r="E329" s="28" t="s">
        <v>5</v>
      </c>
      <c r="F329" s="28" t="s">
        <v>5</v>
      </c>
      <c r="G329" s="28" t="s">
        <v>5</v>
      </c>
      <c r="H329" s="55" t="s">
        <v>419</v>
      </c>
      <c r="I329" s="28" t="s">
        <v>447</v>
      </c>
      <c r="J329" s="28" t="s">
        <v>447</v>
      </c>
      <c r="K329" s="73" t="s">
        <v>507</v>
      </c>
      <c r="L329" s="28" t="s">
        <v>448</v>
      </c>
      <c r="M329" s="28" t="s">
        <v>448</v>
      </c>
      <c r="N329" s="28" t="s">
        <v>448</v>
      </c>
    </row>
    <row r="330" spans="1:19" ht="15.75" thickBot="1" x14ac:dyDescent="0.3">
      <c r="A330" s="13" t="s">
        <v>240</v>
      </c>
      <c r="B330" s="46" t="s">
        <v>241</v>
      </c>
      <c r="C330" s="14"/>
      <c r="D330" s="14"/>
      <c r="E330" s="3">
        <v>1254.08</v>
      </c>
      <c r="F330" s="3">
        <v>15969.41</v>
      </c>
      <c r="G330" s="2"/>
      <c r="H330" s="2">
        <v>3109</v>
      </c>
      <c r="I330" s="2">
        <f>SUM(E330:H330)</f>
        <v>20332.489999999998</v>
      </c>
      <c r="J330" s="2">
        <v>8602.34</v>
      </c>
      <c r="K330" s="71">
        <f>SUM(I330/J330)-1</f>
        <v>1.3635999042121094</v>
      </c>
      <c r="L330" s="2">
        <v>39288.699999999997</v>
      </c>
      <c r="M330" s="2">
        <v>43826.35</v>
      </c>
      <c r="N330" s="2">
        <v>43217.26</v>
      </c>
    </row>
    <row r="331" spans="1:19" ht="15.75" thickBot="1" x14ac:dyDescent="0.3">
      <c r="A331" s="9" t="s">
        <v>47</v>
      </c>
      <c r="B331" s="58"/>
      <c r="C331" s="10"/>
      <c r="D331" s="10"/>
      <c r="E331" s="4">
        <f>SUM(E330)</f>
        <v>1254.08</v>
      </c>
      <c r="F331" s="4">
        <f t="shared" ref="F331:I331" si="119">SUM(F330)</f>
        <v>15969.41</v>
      </c>
      <c r="G331" s="4">
        <f t="shared" si="119"/>
        <v>0</v>
      </c>
      <c r="H331" s="4">
        <f>SUM(H330)</f>
        <v>3109</v>
      </c>
      <c r="I331" s="4">
        <f t="shared" si="119"/>
        <v>20332.489999999998</v>
      </c>
      <c r="J331" s="4">
        <f>SUM(J330)</f>
        <v>8602.34</v>
      </c>
      <c r="K331" s="78">
        <f>SUM(I331/J331)-1</f>
        <v>1.3635999042121094</v>
      </c>
      <c r="L331" s="4">
        <f>SUM(L330)</f>
        <v>39288.699999999997</v>
      </c>
      <c r="M331" s="4">
        <f>SUM(M330)</f>
        <v>43826.35</v>
      </c>
      <c r="N331" s="4">
        <f>SUM(N330)</f>
        <v>43217.26</v>
      </c>
    </row>
    <row r="332" spans="1:19" ht="15.75" thickBot="1" x14ac:dyDescent="0.3">
      <c r="A332" s="19" t="s">
        <v>48</v>
      </c>
      <c r="B332" s="18"/>
      <c r="C332" s="6"/>
      <c r="D332" s="6"/>
      <c r="E332" s="23"/>
      <c r="F332" s="23"/>
      <c r="G332" s="23"/>
      <c r="H332" s="23"/>
      <c r="I332" s="23"/>
      <c r="J332" s="23"/>
      <c r="K332" s="23"/>
      <c r="L332" s="23"/>
      <c r="M332" s="23"/>
    </row>
    <row r="333" spans="1:19" x14ac:dyDescent="0.25">
      <c r="A333" s="20"/>
      <c r="B333" s="57" t="s">
        <v>58</v>
      </c>
      <c r="C333" s="11"/>
      <c r="D333" s="11"/>
      <c r="E333" s="25" t="s">
        <v>2</v>
      </c>
      <c r="F333" s="26" t="s">
        <v>3</v>
      </c>
      <c r="G333" s="27" t="s">
        <v>4</v>
      </c>
      <c r="H333" s="54" t="s">
        <v>418</v>
      </c>
      <c r="I333" s="65" t="s">
        <v>505</v>
      </c>
      <c r="J333" s="25" t="s">
        <v>506</v>
      </c>
      <c r="K333" s="72" t="s">
        <v>452</v>
      </c>
      <c r="L333" s="25" t="s">
        <v>506</v>
      </c>
      <c r="M333" s="25" t="s">
        <v>469</v>
      </c>
      <c r="N333" s="25" t="s">
        <v>446</v>
      </c>
    </row>
    <row r="334" spans="1:19" ht="15.75" thickBot="1" x14ac:dyDescent="0.3">
      <c r="A334" s="21" t="s">
        <v>58</v>
      </c>
      <c r="B334" s="50" t="s">
        <v>59</v>
      </c>
      <c r="C334" s="12"/>
      <c r="D334" s="12"/>
      <c r="E334" s="28" t="s">
        <v>5</v>
      </c>
      <c r="F334" s="28" t="s">
        <v>5</v>
      </c>
      <c r="G334" s="28" t="s">
        <v>5</v>
      </c>
      <c r="H334" s="55" t="s">
        <v>419</v>
      </c>
      <c r="I334" s="28" t="s">
        <v>447</v>
      </c>
      <c r="J334" s="28" t="s">
        <v>447</v>
      </c>
      <c r="K334" s="73" t="s">
        <v>507</v>
      </c>
      <c r="L334" s="28" t="s">
        <v>448</v>
      </c>
      <c r="M334" s="28" t="s">
        <v>448</v>
      </c>
      <c r="N334" s="28" t="s">
        <v>448</v>
      </c>
    </row>
    <row r="335" spans="1:19" ht="15.75" thickBot="1" x14ac:dyDescent="0.3">
      <c r="A335" s="46" t="s">
        <v>242</v>
      </c>
      <c r="B335" s="46" t="s">
        <v>243</v>
      </c>
      <c r="C335" s="47"/>
      <c r="D335" s="47"/>
      <c r="E335" s="3">
        <v>12499.35</v>
      </c>
      <c r="F335" s="3">
        <v>18734.36</v>
      </c>
      <c r="G335" s="2"/>
      <c r="H335" s="2">
        <v>11255.15</v>
      </c>
      <c r="I335" s="2">
        <f t="shared" ref="I335:I336" si="120">SUM(E335:H335)</f>
        <v>42488.86</v>
      </c>
      <c r="J335" s="2">
        <v>48505.79</v>
      </c>
      <c r="K335" s="71">
        <f t="shared" ref="K335:K337" si="121">SUM(I335/J335)-1</f>
        <v>-0.12404560362793804</v>
      </c>
      <c r="L335" s="2">
        <v>112987.07</v>
      </c>
      <c r="M335" s="2">
        <v>163905.97</v>
      </c>
      <c r="N335" s="2">
        <v>174083.36</v>
      </c>
    </row>
    <row r="336" spans="1:19" ht="15.75" thickBot="1" x14ac:dyDescent="0.3">
      <c r="A336" s="13" t="s">
        <v>277</v>
      </c>
      <c r="B336" s="46" t="s">
        <v>278</v>
      </c>
      <c r="C336" s="14"/>
      <c r="D336" s="14"/>
      <c r="E336" s="3">
        <v>1149.56</v>
      </c>
      <c r="F336" s="3">
        <v>624.22</v>
      </c>
      <c r="G336" s="2"/>
      <c r="H336" s="2">
        <v>350</v>
      </c>
      <c r="I336" s="2">
        <f t="shared" si="120"/>
        <v>2123.7799999999997</v>
      </c>
      <c r="J336" s="2">
        <v>4791.53</v>
      </c>
      <c r="K336" s="71">
        <f t="shared" si="121"/>
        <v>-0.55676370595613511</v>
      </c>
      <c r="L336" s="2">
        <v>6685.93</v>
      </c>
      <c r="M336" s="2">
        <v>17584.84</v>
      </c>
      <c r="N336" s="2">
        <v>11687.99</v>
      </c>
    </row>
    <row r="337" spans="1:14" ht="15.75" thickBot="1" x14ac:dyDescent="0.3">
      <c r="A337" s="9" t="s">
        <v>49</v>
      </c>
      <c r="B337" s="58"/>
      <c r="C337" s="10"/>
      <c r="D337" s="10"/>
      <c r="E337" s="4">
        <f>SUM(E335:E336)</f>
        <v>13648.91</v>
      </c>
      <c r="F337" s="4">
        <f t="shared" ref="F337:I337" si="122">SUM(F335:F336)</f>
        <v>19358.580000000002</v>
      </c>
      <c r="G337" s="4">
        <f t="shared" si="122"/>
        <v>0</v>
      </c>
      <c r="H337" s="4">
        <f>SUM(H335:H336)</f>
        <v>11605.15</v>
      </c>
      <c r="I337" s="4">
        <f t="shared" si="122"/>
        <v>44612.639999999999</v>
      </c>
      <c r="J337" s="4">
        <f>SUM(J335:J336)</f>
        <v>53297.32</v>
      </c>
      <c r="K337" s="78">
        <f t="shared" si="121"/>
        <v>-0.16294778048877501</v>
      </c>
      <c r="L337" s="4">
        <f>SUM(L335:L336)</f>
        <v>119673</v>
      </c>
      <c r="M337" s="4">
        <f>SUM(M335:M336)</f>
        <v>181490.81</v>
      </c>
      <c r="N337" s="4">
        <f>SUM(N335:N336)</f>
        <v>185771.34999999998</v>
      </c>
    </row>
    <row r="338" spans="1:14" ht="15.75" thickBot="1" x14ac:dyDescent="0.3">
      <c r="A338" s="19" t="s">
        <v>50</v>
      </c>
      <c r="B338" s="18"/>
      <c r="C338" s="6"/>
      <c r="D338" s="6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4" x14ac:dyDescent="0.25">
      <c r="A339" s="20"/>
      <c r="B339" s="57" t="s">
        <v>58</v>
      </c>
      <c r="C339" s="11"/>
      <c r="D339" s="11"/>
      <c r="E339" s="25" t="s">
        <v>2</v>
      </c>
      <c r="F339" s="26" t="s">
        <v>3</v>
      </c>
      <c r="G339" s="27" t="s">
        <v>4</v>
      </c>
      <c r="H339" s="54" t="s">
        <v>418</v>
      </c>
      <c r="I339" s="65" t="s">
        <v>505</v>
      </c>
      <c r="J339" s="25" t="s">
        <v>506</v>
      </c>
      <c r="K339" s="72" t="s">
        <v>452</v>
      </c>
      <c r="L339" s="25" t="s">
        <v>506</v>
      </c>
      <c r="M339" s="25" t="s">
        <v>469</v>
      </c>
      <c r="N339" s="25" t="s">
        <v>446</v>
      </c>
    </row>
    <row r="340" spans="1:14" ht="15.75" thickBot="1" x14ac:dyDescent="0.3">
      <c r="A340" s="21" t="s">
        <v>58</v>
      </c>
      <c r="B340" s="50" t="s">
        <v>59</v>
      </c>
      <c r="C340" s="12"/>
      <c r="D340" s="12"/>
      <c r="E340" s="28" t="s">
        <v>5</v>
      </c>
      <c r="F340" s="28" t="s">
        <v>5</v>
      </c>
      <c r="G340" s="28" t="s">
        <v>5</v>
      </c>
      <c r="H340" s="55" t="s">
        <v>419</v>
      </c>
      <c r="I340" s="28" t="s">
        <v>447</v>
      </c>
      <c r="J340" s="28" t="s">
        <v>447</v>
      </c>
      <c r="K340" s="73" t="s">
        <v>507</v>
      </c>
      <c r="L340" s="28" t="s">
        <v>448</v>
      </c>
      <c r="M340" s="28" t="s">
        <v>448</v>
      </c>
      <c r="N340" s="28" t="s">
        <v>448</v>
      </c>
    </row>
    <row r="341" spans="1:14" ht="15.75" thickBot="1" x14ac:dyDescent="0.3">
      <c r="A341" s="46" t="s">
        <v>244</v>
      </c>
      <c r="B341" s="46" t="s">
        <v>245</v>
      </c>
      <c r="C341" s="47"/>
      <c r="D341" s="47"/>
      <c r="E341" s="3"/>
      <c r="F341" s="3">
        <v>5035.33</v>
      </c>
      <c r="G341" s="2"/>
      <c r="H341" s="2">
        <v>3855.46</v>
      </c>
      <c r="I341" s="2">
        <f t="shared" ref="I341:I343" si="123">SUM(E341:H341)</f>
        <v>8890.7900000000009</v>
      </c>
      <c r="J341" s="2">
        <v>7869.23</v>
      </c>
      <c r="K341" s="71">
        <f t="shared" ref="K341:K344" si="124">SUM(I341/J341)-1</f>
        <v>0.12981702148749008</v>
      </c>
      <c r="L341" s="2">
        <v>15937.36</v>
      </c>
      <c r="M341" s="2">
        <v>22529.5</v>
      </c>
      <c r="N341" s="2">
        <v>29292.720000000001</v>
      </c>
    </row>
    <row r="342" spans="1:14" ht="15.75" thickBot="1" x14ac:dyDescent="0.3">
      <c r="A342" s="46" t="s">
        <v>387</v>
      </c>
      <c r="B342" s="46" t="s">
        <v>388</v>
      </c>
      <c r="C342" s="47"/>
      <c r="D342" s="47"/>
      <c r="E342" s="3"/>
      <c r="F342" s="3">
        <v>2588.12</v>
      </c>
      <c r="G342" s="2"/>
      <c r="H342" s="2">
        <v>900</v>
      </c>
      <c r="I342" s="2">
        <f t="shared" si="123"/>
        <v>3488.12</v>
      </c>
      <c r="J342" s="2">
        <v>5529.77</v>
      </c>
      <c r="K342" s="71">
        <f t="shared" si="124"/>
        <v>-0.36921065433101208</v>
      </c>
      <c r="L342" s="2">
        <v>9593.77</v>
      </c>
      <c r="M342" s="2">
        <v>13764.51</v>
      </c>
      <c r="N342" s="2">
        <v>16237.31</v>
      </c>
    </row>
    <row r="343" spans="1:14" ht="15.75" thickBot="1" x14ac:dyDescent="0.3">
      <c r="A343" s="13" t="s">
        <v>246</v>
      </c>
      <c r="B343" s="46" t="s">
        <v>247</v>
      </c>
      <c r="C343" s="14"/>
      <c r="D343" s="14"/>
      <c r="E343" s="3">
        <v>1499.67</v>
      </c>
      <c r="F343" s="3">
        <v>3830.07</v>
      </c>
      <c r="G343" s="2"/>
      <c r="H343" s="2">
        <v>2916.5</v>
      </c>
      <c r="I343" s="2">
        <f t="shared" si="123"/>
        <v>8246.24</v>
      </c>
      <c r="J343" s="2">
        <v>7373.59</v>
      </c>
      <c r="K343" s="71">
        <f t="shared" si="124"/>
        <v>0.11834805027130613</v>
      </c>
      <c r="L343" s="2">
        <v>29339.99</v>
      </c>
      <c r="M343" s="2">
        <v>37379.81</v>
      </c>
      <c r="N343" s="2">
        <v>39054.97</v>
      </c>
    </row>
    <row r="344" spans="1:14" ht="15.75" thickBot="1" x14ac:dyDescent="0.3">
      <c r="A344" s="9" t="s">
        <v>51</v>
      </c>
      <c r="B344" s="58"/>
      <c r="C344" s="10"/>
      <c r="D344" s="10"/>
      <c r="E344" s="4">
        <f>SUM(E341:E343)</f>
        <v>1499.67</v>
      </c>
      <c r="F344" s="4">
        <f t="shared" ref="F344:I344" si="125">SUM(F341:F343)</f>
        <v>11453.52</v>
      </c>
      <c r="G344" s="4">
        <f t="shared" si="125"/>
        <v>0</v>
      </c>
      <c r="H344" s="4">
        <f>SUM(H341:H343)</f>
        <v>7671.96</v>
      </c>
      <c r="I344" s="4">
        <f t="shared" si="125"/>
        <v>20625.150000000001</v>
      </c>
      <c r="J344" s="4">
        <f>SUM(J341:J343)</f>
        <v>20772.59</v>
      </c>
      <c r="K344" s="78">
        <f t="shared" si="124"/>
        <v>-7.0978149571141458E-3</v>
      </c>
      <c r="L344" s="4">
        <f>SUM(L341:L343)</f>
        <v>54871.12</v>
      </c>
      <c r="M344" s="4">
        <f>SUM(M341:M343)</f>
        <v>73673.820000000007</v>
      </c>
      <c r="N344" s="4">
        <f>SUM(N341:N343)</f>
        <v>84585</v>
      </c>
    </row>
    <row r="345" spans="1:14" ht="15.75" thickBot="1" x14ac:dyDescent="0.3">
      <c r="A345" s="48" t="s">
        <v>356</v>
      </c>
      <c r="B345" s="18"/>
      <c r="C345" s="40"/>
      <c r="D345" s="40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4" x14ac:dyDescent="0.25">
      <c r="A346" s="49"/>
      <c r="B346" s="57" t="s">
        <v>58</v>
      </c>
      <c r="C346" s="44"/>
      <c r="D346" s="44"/>
      <c r="E346" s="25" t="s">
        <v>2</v>
      </c>
      <c r="F346" s="26" t="s">
        <v>3</v>
      </c>
      <c r="G346" s="27" t="s">
        <v>4</v>
      </c>
      <c r="H346" s="54" t="s">
        <v>418</v>
      </c>
      <c r="I346" s="65" t="s">
        <v>505</v>
      </c>
      <c r="J346" s="25" t="s">
        <v>506</v>
      </c>
      <c r="K346" s="72" t="s">
        <v>452</v>
      </c>
      <c r="L346" s="25" t="s">
        <v>506</v>
      </c>
      <c r="M346" s="25" t="s">
        <v>469</v>
      </c>
      <c r="N346" s="25" t="s">
        <v>446</v>
      </c>
    </row>
    <row r="347" spans="1:14" ht="15.75" thickBot="1" x14ac:dyDescent="0.3">
      <c r="A347" s="50" t="s">
        <v>58</v>
      </c>
      <c r="B347" s="50" t="s">
        <v>59</v>
      </c>
      <c r="C347" s="45"/>
      <c r="D347" s="45"/>
      <c r="E347" s="28" t="s">
        <v>5</v>
      </c>
      <c r="F347" s="28" t="s">
        <v>5</v>
      </c>
      <c r="G347" s="28" t="s">
        <v>5</v>
      </c>
      <c r="H347" s="55" t="s">
        <v>419</v>
      </c>
      <c r="I347" s="28" t="s">
        <v>447</v>
      </c>
      <c r="J347" s="28" t="s">
        <v>447</v>
      </c>
      <c r="K347" s="73" t="s">
        <v>507</v>
      </c>
      <c r="L347" s="28" t="s">
        <v>448</v>
      </c>
      <c r="M347" s="28" t="s">
        <v>448</v>
      </c>
      <c r="N347" s="28" t="s">
        <v>448</v>
      </c>
    </row>
    <row r="348" spans="1:14" ht="15.75" thickBot="1" x14ac:dyDescent="0.3">
      <c r="A348" s="46" t="s">
        <v>336</v>
      </c>
      <c r="B348" s="46" t="s">
        <v>337</v>
      </c>
      <c r="C348" s="47"/>
      <c r="D348" s="47"/>
      <c r="E348" s="3">
        <v>1000.74</v>
      </c>
      <c r="F348" s="3"/>
      <c r="G348" s="2"/>
      <c r="H348" s="2">
        <v>4902.2</v>
      </c>
      <c r="I348" s="2">
        <f t="shared" ref="I348:I353" si="126">SUM(E348:H348)</f>
        <v>5902.94</v>
      </c>
      <c r="J348" s="2">
        <v>2308.8200000000002</v>
      </c>
      <c r="K348" s="71">
        <f t="shared" ref="K348:K354" si="127">SUM(I348/J348)-1</f>
        <v>1.5566912968529376</v>
      </c>
      <c r="L348" s="2">
        <v>4457.18</v>
      </c>
      <c r="M348" s="2">
        <v>9054.09</v>
      </c>
      <c r="N348" s="2">
        <v>38393.39</v>
      </c>
    </row>
    <row r="349" spans="1:14" ht="15.75" thickBot="1" x14ac:dyDescent="0.3">
      <c r="A349" s="46" t="s">
        <v>248</v>
      </c>
      <c r="B349" s="46" t="s">
        <v>249</v>
      </c>
      <c r="C349" s="47"/>
      <c r="D349" s="47"/>
      <c r="E349" s="3">
        <v>196.85</v>
      </c>
      <c r="F349" s="3">
        <v>5664.71</v>
      </c>
      <c r="G349" s="2"/>
      <c r="H349" s="2">
        <v>19202.439999999999</v>
      </c>
      <c r="I349" s="2">
        <f t="shared" si="126"/>
        <v>25064</v>
      </c>
      <c r="J349" s="2">
        <v>44476.74</v>
      </c>
      <c r="K349" s="71">
        <f t="shared" si="127"/>
        <v>-0.43646948944549435</v>
      </c>
      <c r="L349" s="2">
        <v>95188.46</v>
      </c>
      <c r="M349" s="2">
        <v>150776.17000000001</v>
      </c>
      <c r="N349" s="2">
        <v>81006.25</v>
      </c>
    </row>
    <row r="350" spans="1:14" ht="15.75" thickBot="1" x14ac:dyDescent="0.3">
      <c r="A350" s="46" t="s">
        <v>432</v>
      </c>
      <c r="B350" s="46" t="s">
        <v>433</v>
      </c>
      <c r="C350" s="47"/>
      <c r="D350" s="47"/>
      <c r="E350" s="3"/>
      <c r="F350" s="3"/>
      <c r="G350" s="2"/>
      <c r="H350" s="2"/>
      <c r="I350" s="2">
        <f t="shared" si="126"/>
        <v>0</v>
      </c>
      <c r="J350" s="2"/>
      <c r="K350" s="71"/>
      <c r="L350" s="2">
        <v>0</v>
      </c>
      <c r="M350" s="2">
        <v>162</v>
      </c>
      <c r="N350" s="2">
        <v>1741.01</v>
      </c>
    </row>
    <row r="351" spans="1:14" ht="15.75" thickBot="1" x14ac:dyDescent="0.3">
      <c r="A351" s="46" t="s">
        <v>379</v>
      </c>
      <c r="B351" s="46" t="s">
        <v>380</v>
      </c>
      <c r="C351" s="47"/>
      <c r="D351" s="47"/>
      <c r="E351" s="3"/>
      <c r="F351" s="3"/>
      <c r="G351" s="2"/>
      <c r="H351" s="2"/>
      <c r="I351" s="2">
        <f t="shared" si="126"/>
        <v>0</v>
      </c>
      <c r="J351" s="2">
        <v>-19.37</v>
      </c>
      <c r="K351" s="71">
        <f t="shared" si="127"/>
        <v>-1</v>
      </c>
      <c r="L351" s="2">
        <v>3122.04</v>
      </c>
      <c r="M351" s="2">
        <v>3211.69</v>
      </c>
      <c r="N351" s="2">
        <v>4839.43</v>
      </c>
    </row>
    <row r="352" spans="1:14" ht="15.75" thickBot="1" x14ac:dyDescent="0.3">
      <c r="A352" s="46" t="s">
        <v>393</v>
      </c>
      <c r="B352" s="46" t="s">
        <v>394</v>
      </c>
      <c r="C352" s="47"/>
      <c r="D352" s="47"/>
      <c r="E352" s="3">
        <v>1248.3499999999999</v>
      </c>
      <c r="F352" s="3">
        <v>10794.54</v>
      </c>
      <c r="G352" s="2">
        <v>8677.36</v>
      </c>
      <c r="H352" s="2">
        <v>22727.59</v>
      </c>
      <c r="I352" s="2">
        <f t="shared" si="126"/>
        <v>43447.839999999997</v>
      </c>
      <c r="J352" s="2"/>
      <c r="K352" s="71"/>
      <c r="L352" s="2">
        <v>20780.23</v>
      </c>
      <c r="M352" s="2">
        <v>60486.239999999998</v>
      </c>
      <c r="N352" s="2">
        <v>41701.24</v>
      </c>
    </row>
    <row r="353" spans="1:14" ht="15.75" thickBot="1" x14ac:dyDescent="0.3">
      <c r="A353" s="46" t="s">
        <v>444</v>
      </c>
      <c r="B353" s="46" t="s">
        <v>445</v>
      </c>
      <c r="C353" s="47"/>
      <c r="D353" s="47"/>
      <c r="E353" s="3">
        <v>5073.8</v>
      </c>
      <c r="F353" s="3">
        <v>2034.38</v>
      </c>
      <c r="G353" s="2">
        <v>2056.4499999999998</v>
      </c>
      <c r="H353" s="2"/>
      <c r="I353" s="2">
        <f t="shared" si="126"/>
        <v>9164.630000000001</v>
      </c>
      <c r="J353" s="2">
        <v>5357.86</v>
      </c>
      <c r="K353" s="71">
        <f t="shared" si="127"/>
        <v>0.71050195413840633</v>
      </c>
      <c r="L353" s="2">
        <v>19925.349999999999</v>
      </c>
      <c r="M353" s="2">
        <v>13482.61</v>
      </c>
      <c r="N353" s="2">
        <v>0</v>
      </c>
    </row>
    <row r="354" spans="1:14" ht="15.75" thickBot="1" x14ac:dyDescent="0.3">
      <c r="A354" s="42" t="s">
        <v>357</v>
      </c>
      <c r="B354" s="58"/>
      <c r="C354" s="43"/>
      <c r="D354" s="43"/>
      <c r="E354" s="4">
        <f>SUM(E348:E353)</f>
        <v>7519.74</v>
      </c>
      <c r="F354" s="4">
        <f t="shared" ref="F354:I354" si="128">SUM(F348:F353)</f>
        <v>18493.63</v>
      </c>
      <c r="G354" s="4">
        <f t="shared" si="128"/>
        <v>10733.810000000001</v>
      </c>
      <c r="H354" s="4">
        <f>SUM(H348:H353)</f>
        <v>46832.229999999996</v>
      </c>
      <c r="I354" s="4">
        <f t="shared" si="128"/>
        <v>83579.41</v>
      </c>
      <c r="J354" s="4">
        <f>SUM(J348:J353)</f>
        <v>52124.049999999996</v>
      </c>
      <c r="K354" s="78">
        <f t="shared" si="127"/>
        <v>0.60347114239971789</v>
      </c>
      <c r="L354" s="4">
        <f>SUM(L348:L353)</f>
        <v>143473.26</v>
      </c>
      <c r="M354" s="4">
        <f>SUM(M348:M353)</f>
        <v>237172.8</v>
      </c>
      <c r="N354" s="4">
        <f>SUM(N348:N353)</f>
        <v>167681.31999999998</v>
      </c>
    </row>
    <row r="355" spans="1:14" ht="15.75" thickBot="1" x14ac:dyDescent="0.3">
      <c r="A355" s="48" t="s">
        <v>52</v>
      </c>
      <c r="B355" s="18"/>
      <c r="C355" s="40"/>
      <c r="D355" s="40"/>
      <c r="E355" s="23"/>
      <c r="F355" s="23"/>
      <c r="G355" s="23"/>
      <c r="H355" s="23"/>
      <c r="I355" s="23"/>
      <c r="J355" s="23"/>
      <c r="K355" s="23"/>
      <c r="L355" s="23"/>
      <c r="M355" s="23"/>
    </row>
    <row r="356" spans="1:14" x14ac:dyDescent="0.25">
      <c r="A356" s="49"/>
      <c r="B356" s="57" t="s">
        <v>58</v>
      </c>
      <c r="C356" s="44"/>
      <c r="D356" s="44"/>
      <c r="E356" s="25" t="s">
        <v>2</v>
      </c>
      <c r="F356" s="26" t="s">
        <v>3</v>
      </c>
      <c r="G356" s="27" t="s">
        <v>4</v>
      </c>
      <c r="H356" s="54" t="s">
        <v>418</v>
      </c>
      <c r="I356" s="65" t="s">
        <v>505</v>
      </c>
      <c r="J356" s="25" t="s">
        <v>506</v>
      </c>
      <c r="K356" s="72" t="s">
        <v>452</v>
      </c>
      <c r="L356" s="25" t="s">
        <v>506</v>
      </c>
      <c r="M356" s="25" t="s">
        <v>469</v>
      </c>
      <c r="N356" s="25" t="s">
        <v>446</v>
      </c>
    </row>
    <row r="357" spans="1:14" ht="15.75" thickBot="1" x14ac:dyDescent="0.3">
      <c r="A357" s="50" t="s">
        <v>58</v>
      </c>
      <c r="B357" s="50" t="s">
        <v>59</v>
      </c>
      <c r="C357" s="45"/>
      <c r="D357" s="45"/>
      <c r="E357" s="28" t="s">
        <v>5</v>
      </c>
      <c r="F357" s="28" t="s">
        <v>5</v>
      </c>
      <c r="G357" s="28" t="s">
        <v>5</v>
      </c>
      <c r="H357" s="55" t="s">
        <v>419</v>
      </c>
      <c r="I357" s="28" t="s">
        <v>447</v>
      </c>
      <c r="J357" s="28" t="s">
        <v>447</v>
      </c>
      <c r="K357" s="73" t="s">
        <v>507</v>
      </c>
      <c r="L357" s="28" t="s">
        <v>448</v>
      </c>
      <c r="M357" s="28" t="s">
        <v>448</v>
      </c>
      <c r="N357" s="28" t="s">
        <v>448</v>
      </c>
    </row>
    <row r="358" spans="1:14" ht="15.75" thickBot="1" x14ac:dyDescent="0.3">
      <c r="A358" s="46" t="s">
        <v>250</v>
      </c>
      <c r="B358" s="46" t="s">
        <v>251</v>
      </c>
      <c r="C358" s="47"/>
      <c r="D358" s="47"/>
      <c r="E358" s="3">
        <v>9694.67</v>
      </c>
      <c r="F358" s="3">
        <v>37322.32</v>
      </c>
      <c r="G358" s="2"/>
      <c r="H358" s="2">
        <v>23621</v>
      </c>
      <c r="I358" s="2">
        <f>SUM(E358:H358)</f>
        <v>70637.989999999991</v>
      </c>
      <c r="J358" s="2">
        <v>30968</v>
      </c>
      <c r="K358" s="71">
        <f>SUM(I358/J358)-1</f>
        <v>1.2809994187548432</v>
      </c>
      <c r="L358" s="2">
        <v>82789.08</v>
      </c>
      <c r="M358" s="2">
        <v>69197.53</v>
      </c>
      <c r="N358" s="2">
        <v>79287.8</v>
      </c>
    </row>
    <row r="359" spans="1:14" ht="15.75" thickBot="1" x14ac:dyDescent="0.3">
      <c r="A359" s="42" t="s">
        <v>53</v>
      </c>
      <c r="B359" s="58"/>
      <c r="C359" s="43"/>
      <c r="D359" s="43"/>
      <c r="E359" s="4">
        <f>SUM(E358:E358)</f>
        <v>9694.67</v>
      </c>
      <c r="F359" s="4">
        <f>SUM(F358:F358)</f>
        <v>37322.32</v>
      </c>
      <c r="G359" s="4">
        <f>SUM(G358:G358)</f>
        <v>0</v>
      </c>
      <c r="H359" s="4">
        <f>SUM(H358)</f>
        <v>23621</v>
      </c>
      <c r="I359" s="4">
        <f>SUM(I358:I358)</f>
        <v>70637.989999999991</v>
      </c>
      <c r="J359" s="4">
        <f>SUM(J358)</f>
        <v>30968</v>
      </c>
      <c r="K359" s="78">
        <f>SUM(I359/J359)-1</f>
        <v>1.2809994187548432</v>
      </c>
      <c r="L359" s="4">
        <f>SUM(L358)</f>
        <v>82789.08</v>
      </c>
      <c r="M359" s="4">
        <f>SUM(M358)</f>
        <v>69197.53</v>
      </c>
      <c r="N359" s="4">
        <f>SUM(N358)</f>
        <v>79287.8</v>
      </c>
    </row>
    <row r="360" spans="1:14" ht="15.75" thickBot="1" x14ac:dyDescent="0.3">
      <c r="A360" s="19" t="s">
        <v>54</v>
      </c>
      <c r="B360" s="18"/>
      <c r="C360" s="6"/>
      <c r="D360" s="6"/>
      <c r="E360" s="23"/>
      <c r="F360" s="23"/>
      <c r="G360" s="23"/>
      <c r="H360" s="23"/>
      <c r="I360" s="23"/>
      <c r="J360" s="23"/>
      <c r="K360" s="23"/>
      <c r="L360" s="23"/>
      <c r="M360" s="23"/>
    </row>
    <row r="361" spans="1:14" x14ac:dyDescent="0.25">
      <c r="A361" s="20"/>
      <c r="B361" s="57" t="s">
        <v>58</v>
      </c>
      <c r="C361" s="11"/>
      <c r="D361" s="11"/>
      <c r="E361" s="25" t="s">
        <v>2</v>
      </c>
      <c r="F361" s="26" t="s">
        <v>3</v>
      </c>
      <c r="G361" s="27" t="s">
        <v>4</v>
      </c>
      <c r="H361" s="54" t="s">
        <v>418</v>
      </c>
      <c r="I361" s="65" t="s">
        <v>505</v>
      </c>
      <c r="J361" s="25" t="s">
        <v>506</v>
      </c>
      <c r="K361" s="72" t="s">
        <v>452</v>
      </c>
      <c r="L361" s="25" t="s">
        <v>506</v>
      </c>
      <c r="M361" s="25" t="s">
        <v>469</v>
      </c>
      <c r="N361" s="25" t="s">
        <v>446</v>
      </c>
    </row>
    <row r="362" spans="1:14" ht="15.75" thickBot="1" x14ac:dyDescent="0.3">
      <c r="A362" s="21" t="s">
        <v>58</v>
      </c>
      <c r="B362" s="50" t="s">
        <v>59</v>
      </c>
      <c r="C362" s="12"/>
      <c r="D362" s="12"/>
      <c r="E362" s="28" t="s">
        <v>5</v>
      </c>
      <c r="F362" s="28" t="s">
        <v>5</v>
      </c>
      <c r="G362" s="28" t="s">
        <v>5</v>
      </c>
      <c r="H362" s="55" t="s">
        <v>419</v>
      </c>
      <c r="I362" s="28" t="s">
        <v>447</v>
      </c>
      <c r="J362" s="28" t="s">
        <v>447</v>
      </c>
      <c r="K362" s="73" t="s">
        <v>507</v>
      </c>
      <c r="L362" s="28" t="s">
        <v>448</v>
      </c>
      <c r="M362" s="28" t="s">
        <v>448</v>
      </c>
      <c r="N362" s="28" t="s">
        <v>448</v>
      </c>
    </row>
    <row r="363" spans="1:14" ht="15.75" thickBot="1" x14ac:dyDescent="0.3">
      <c r="A363" s="13" t="s">
        <v>382</v>
      </c>
      <c r="B363" s="46" t="s">
        <v>381</v>
      </c>
      <c r="C363" s="14"/>
      <c r="D363" s="14"/>
      <c r="E363" s="3">
        <v>4914.7299999999996</v>
      </c>
      <c r="F363" s="3">
        <v>3100.03</v>
      </c>
      <c r="G363" s="2"/>
      <c r="H363" s="2">
        <v>46136.09</v>
      </c>
      <c r="I363" s="2">
        <f t="shared" ref="I363:I366" si="129">SUM(E363:H363)</f>
        <v>54150.85</v>
      </c>
      <c r="J363" s="2">
        <v>31555.21</v>
      </c>
      <c r="K363" s="71">
        <f t="shared" ref="K363:K367" si="130">SUM(I363/J363)-1</f>
        <v>0.71606685552084737</v>
      </c>
      <c r="L363" s="2">
        <v>120469.16</v>
      </c>
      <c r="M363" s="2">
        <v>39699.050000000003</v>
      </c>
      <c r="N363" s="2">
        <v>6501.99</v>
      </c>
    </row>
    <row r="364" spans="1:14" ht="15.75" thickBot="1" x14ac:dyDescent="0.3">
      <c r="A364" s="46" t="s">
        <v>252</v>
      </c>
      <c r="B364" s="46" t="s">
        <v>253</v>
      </c>
      <c r="C364" s="47"/>
      <c r="D364" s="47"/>
      <c r="E364" s="3">
        <v>46576.89</v>
      </c>
      <c r="F364" s="3">
        <v>42024.44</v>
      </c>
      <c r="G364" s="2"/>
      <c r="H364" s="2">
        <v>109029.42</v>
      </c>
      <c r="I364" s="2">
        <f t="shared" si="129"/>
        <v>197630.75</v>
      </c>
      <c r="J364" s="2">
        <v>115830.9</v>
      </c>
      <c r="K364" s="71">
        <f t="shared" si="130"/>
        <v>0.7062005906886677</v>
      </c>
      <c r="L364" s="2">
        <v>1241173.71</v>
      </c>
      <c r="M364" s="2">
        <v>634146.44999999995</v>
      </c>
      <c r="N364" s="2">
        <v>853308.17</v>
      </c>
    </row>
    <row r="365" spans="1:14" ht="15.75" thickBot="1" x14ac:dyDescent="0.3">
      <c r="A365" s="13" t="s">
        <v>254</v>
      </c>
      <c r="B365" s="46" t="s">
        <v>255</v>
      </c>
      <c r="C365" s="14"/>
      <c r="D365" s="14"/>
      <c r="E365" s="3">
        <v>123999.93</v>
      </c>
      <c r="F365" s="3">
        <v>185103.39</v>
      </c>
      <c r="G365" s="2">
        <v>32712.9</v>
      </c>
      <c r="H365" s="2">
        <v>2678038.11</v>
      </c>
      <c r="I365" s="2">
        <f t="shared" si="129"/>
        <v>3019854.33</v>
      </c>
      <c r="J365" s="2">
        <v>2889990.3</v>
      </c>
      <c r="K365" s="71">
        <f t="shared" si="130"/>
        <v>4.493580134161701E-2</v>
      </c>
      <c r="L365" s="2">
        <v>5270824.96</v>
      </c>
      <c r="M365" s="2">
        <v>4289023.13</v>
      </c>
      <c r="N365" s="2">
        <v>4089063.8</v>
      </c>
    </row>
    <row r="366" spans="1:14" ht="15.75" thickBot="1" x14ac:dyDescent="0.3">
      <c r="A366" s="13" t="s">
        <v>256</v>
      </c>
      <c r="B366" s="46" t="s">
        <v>257</v>
      </c>
      <c r="C366" s="14"/>
      <c r="D366" s="14"/>
      <c r="E366" s="5">
        <v>43453.23</v>
      </c>
      <c r="F366" s="3">
        <v>134726.07</v>
      </c>
      <c r="G366" s="2">
        <v>15005.68</v>
      </c>
      <c r="H366" s="2">
        <v>1758386.99</v>
      </c>
      <c r="I366" s="2">
        <f t="shared" si="129"/>
        <v>1951571.97</v>
      </c>
      <c r="J366" s="2">
        <v>1466552.81</v>
      </c>
      <c r="K366" s="71">
        <f t="shared" si="130"/>
        <v>0.33072055550457802</v>
      </c>
      <c r="L366" s="2">
        <v>2403616.21</v>
      </c>
      <c r="M366" s="2">
        <v>2601942.7200000002</v>
      </c>
      <c r="N366" s="2">
        <v>2217221.48</v>
      </c>
    </row>
    <row r="367" spans="1:14" ht="15.75" thickBot="1" x14ac:dyDescent="0.3">
      <c r="A367" s="9" t="s">
        <v>55</v>
      </c>
      <c r="B367" s="58"/>
      <c r="C367" s="10"/>
      <c r="D367" s="10"/>
      <c r="E367" s="4">
        <f t="shared" ref="E367:J367" si="131">SUM(E363:E366)</f>
        <v>218944.78</v>
      </c>
      <c r="F367" s="4">
        <f t="shared" si="131"/>
        <v>364953.93000000005</v>
      </c>
      <c r="G367" s="4">
        <f t="shared" si="131"/>
        <v>47718.58</v>
      </c>
      <c r="H367" s="4">
        <f t="shared" si="131"/>
        <v>4591590.6100000003</v>
      </c>
      <c r="I367" s="4">
        <f t="shared" si="131"/>
        <v>5223207.9000000004</v>
      </c>
      <c r="J367" s="4">
        <f t="shared" si="131"/>
        <v>4503929.22</v>
      </c>
      <c r="K367" s="78">
        <f t="shared" si="130"/>
        <v>0.15970026278521332</v>
      </c>
      <c r="L367" s="4">
        <f t="shared" ref="L367:M367" si="132">SUM(L363:L366)</f>
        <v>9036084.0399999991</v>
      </c>
      <c r="M367" s="4">
        <f t="shared" si="132"/>
        <v>7564811.3499999996</v>
      </c>
      <c r="N367" s="4">
        <f t="shared" ref="N367" si="133">SUM(N363:N366)</f>
        <v>7166095.4399999995</v>
      </c>
    </row>
    <row r="368" spans="1:14" ht="15.75" thickBot="1" x14ac:dyDescent="0.3">
      <c r="A368" s="48" t="s">
        <v>358</v>
      </c>
      <c r="B368" s="18"/>
      <c r="C368" s="40"/>
      <c r="D368" s="40"/>
      <c r="E368" s="23"/>
      <c r="F368" s="23"/>
      <c r="G368" s="23"/>
      <c r="H368" s="23"/>
      <c r="I368" s="23"/>
      <c r="J368" s="23"/>
      <c r="K368" s="23"/>
      <c r="L368" s="23"/>
      <c r="M368" s="23"/>
    </row>
    <row r="369" spans="1:14" x14ac:dyDescent="0.25">
      <c r="A369" s="49"/>
      <c r="B369" s="57" t="s">
        <v>58</v>
      </c>
      <c r="C369" s="44"/>
      <c r="D369" s="44"/>
      <c r="E369" s="25" t="s">
        <v>2</v>
      </c>
      <c r="F369" s="26" t="s">
        <v>3</v>
      </c>
      <c r="G369" s="27" t="s">
        <v>4</v>
      </c>
      <c r="H369" s="54" t="s">
        <v>418</v>
      </c>
      <c r="I369" s="65" t="s">
        <v>505</v>
      </c>
      <c r="J369" s="25" t="s">
        <v>506</v>
      </c>
      <c r="K369" s="72" t="s">
        <v>452</v>
      </c>
      <c r="L369" s="25" t="s">
        <v>506</v>
      </c>
      <c r="M369" s="25" t="s">
        <v>469</v>
      </c>
      <c r="N369" s="25" t="s">
        <v>446</v>
      </c>
    </row>
    <row r="370" spans="1:14" ht="15.75" thickBot="1" x14ac:dyDescent="0.3">
      <c r="A370" s="50" t="s">
        <v>58</v>
      </c>
      <c r="B370" s="50" t="s">
        <v>59</v>
      </c>
      <c r="C370" s="45"/>
      <c r="D370" s="45"/>
      <c r="E370" s="28" t="s">
        <v>5</v>
      </c>
      <c r="F370" s="28" t="s">
        <v>5</v>
      </c>
      <c r="G370" s="28" t="s">
        <v>5</v>
      </c>
      <c r="H370" s="55" t="s">
        <v>419</v>
      </c>
      <c r="I370" s="28" t="s">
        <v>447</v>
      </c>
      <c r="J370" s="28" t="s">
        <v>447</v>
      </c>
      <c r="K370" s="73" t="s">
        <v>507</v>
      </c>
      <c r="L370" s="28" t="s">
        <v>448</v>
      </c>
      <c r="M370" s="28" t="s">
        <v>448</v>
      </c>
      <c r="N370" s="28" t="s">
        <v>448</v>
      </c>
    </row>
    <row r="371" spans="1:14" ht="15.75" thickBot="1" x14ac:dyDescent="0.3">
      <c r="A371" s="46" t="s">
        <v>258</v>
      </c>
      <c r="B371" s="46" t="s">
        <v>259</v>
      </c>
      <c r="C371" s="47"/>
      <c r="D371" s="47"/>
      <c r="E371" s="3">
        <v>10447.700000000001</v>
      </c>
      <c r="F371" s="3">
        <v>13138.83</v>
      </c>
      <c r="G371" s="2">
        <v>992.53</v>
      </c>
      <c r="H371" s="2">
        <v>56184.28</v>
      </c>
      <c r="I371" s="2">
        <f t="shared" ref="I371:I374" si="134">SUM(E371:H371)</f>
        <v>80763.34</v>
      </c>
      <c r="J371" s="2">
        <v>65559.789999999994</v>
      </c>
      <c r="K371" s="71">
        <f t="shared" ref="K371:K375" si="135">SUM(I371/J371)-1</f>
        <v>0.2319035799229987</v>
      </c>
      <c r="L371" s="2">
        <v>200196.98</v>
      </c>
      <c r="M371" s="2">
        <v>328575.42</v>
      </c>
      <c r="N371" s="2">
        <v>356062.36</v>
      </c>
    </row>
    <row r="372" spans="1:14" ht="15.75" thickBot="1" x14ac:dyDescent="0.3">
      <c r="A372" s="46" t="s">
        <v>450</v>
      </c>
      <c r="B372" s="46" t="s">
        <v>451</v>
      </c>
      <c r="C372" s="47"/>
      <c r="D372" s="47"/>
      <c r="E372" s="3"/>
      <c r="F372" s="3"/>
      <c r="G372" s="2"/>
      <c r="H372" s="2">
        <v>120</v>
      </c>
      <c r="I372" s="2">
        <f>SUM(E372:H372)</f>
        <v>120</v>
      </c>
      <c r="J372" s="2"/>
      <c r="K372" s="71"/>
      <c r="L372" s="2">
        <v>281.95999999999998</v>
      </c>
      <c r="M372" s="2">
        <v>642.63</v>
      </c>
      <c r="N372" s="2">
        <v>0</v>
      </c>
    </row>
    <row r="373" spans="1:14" ht="15.75" thickBot="1" x14ac:dyDescent="0.3">
      <c r="A373" s="46" t="s">
        <v>434</v>
      </c>
      <c r="B373" s="46" t="s">
        <v>435</v>
      </c>
      <c r="C373" s="47"/>
      <c r="D373" s="47"/>
      <c r="E373" s="3"/>
      <c r="F373" s="3"/>
      <c r="G373" s="2"/>
      <c r="H373" s="2"/>
      <c r="I373" s="2">
        <f t="shared" si="134"/>
        <v>0</v>
      </c>
      <c r="J373" s="2"/>
      <c r="K373" s="71"/>
      <c r="L373" s="2"/>
      <c r="M373" s="2">
        <v>9432.7199999999993</v>
      </c>
      <c r="N373" s="2">
        <v>1706.06</v>
      </c>
    </row>
    <row r="374" spans="1:14" ht="15.75" thickBot="1" x14ac:dyDescent="0.3">
      <c r="A374" s="46" t="s">
        <v>260</v>
      </c>
      <c r="B374" s="46" t="s">
        <v>261</v>
      </c>
      <c r="C374" s="47"/>
      <c r="D374" s="47"/>
      <c r="E374" s="3"/>
      <c r="F374" s="3"/>
      <c r="G374" s="2"/>
      <c r="H374" s="2"/>
      <c r="I374" s="2">
        <f t="shared" si="134"/>
        <v>0</v>
      </c>
      <c r="J374" s="2"/>
      <c r="K374" s="71"/>
      <c r="L374" s="2"/>
      <c r="M374" s="2">
        <v>15644.06</v>
      </c>
      <c r="N374" s="2">
        <v>29903.35</v>
      </c>
    </row>
    <row r="375" spans="1:14" ht="15.75" thickBot="1" x14ac:dyDescent="0.3">
      <c r="A375" s="42" t="s">
        <v>56</v>
      </c>
      <c r="B375" s="58"/>
      <c r="C375" s="43"/>
      <c r="D375" s="43"/>
      <c r="E375" s="4">
        <f>SUM(E371:E374)</f>
        <v>10447.700000000001</v>
      </c>
      <c r="F375" s="4">
        <f t="shared" ref="F375:I375" si="136">SUM(F371:F374)</f>
        <v>13138.83</v>
      </c>
      <c r="G375" s="4">
        <f t="shared" si="136"/>
        <v>992.53</v>
      </c>
      <c r="H375" s="4">
        <f>SUM(H371:H374)</f>
        <v>56304.28</v>
      </c>
      <c r="I375" s="4">
        <f t="shared" si="136"/>
        <v>80883.34</v>
      </c>
      <c r="J375" s="4">
        <f>SUM(J371:J374)</f>
        <v>65559.789999999994</v>
      </c>
      <c r="K375" s="78">
        <f t="shared" si="135"/>
        <v>0.23373397016677444</v>
      </c>
      <c r="L375" s="4">
        <f>SUM(L371:L374)</f>
        <v>200478.94</v>
      </c>
      <c r="M375" s="4">
        <f>SUM(M371:M374)</f>
        <v>354294.82999999996</v>
      </c>
      <c r="N375" s="4">
        <f>SUM(N371:N374)</f>
        <v>387671.76999999996</v>
      </c>
    </row>
    <row r="376" spans="1:14" ht="15.75" thickBot="1" x14ac:dyDescent="0.3">
      <c r="A376" s="19" t="s">
        <v>359</v>
      </c>
      <c r="B376" s="18"/>
      <c r="C376" s="6"/>
      <c r="D376" s="6"/>
      <c r="E376" s="23"/>
      <c r="F376" s="23"/>
      <c r="G376" s="23"/>
      <c r="H376" s="23"/>
      <c r="I376" s="23"/>
      <c r="J376" s="23"/>
      <c r="K376" s="23"/>
      <c r="L376" s="23"/>
      <c r="M376" s="23"/>
    </row>
    <row r="377" spans="1:14" x14ac:dyDescent="0.25">
      <c r="A377" s="20"/>
      <c r="B377" s="57" t="s">
        <v>58</v>
      </c>
      <c r="C377" s="11"/>
      <c r="D377" s="11"/>
      <c r="E377" s="25" t="s">
        <v>2</v>
      </c>
      <c r="F377" s="26" t="s">
        <v>3</v>
      </c>
      <c r="G377" s="27" t="s">
        <v>4</v>
      </c>
      <c r="H377" s="54" t="s">
        <v>418</v>
      </c>
      <c r="I377" s="65" t="s">
        <v>505</v>
      </c>
      <c r="J377" s="25" t="s">
        <v>506</v>
      </c>
      <c r="K377" s="72" t="s">
        <v>452</v>
      </c>
      <c r="L377" s="25" t="s">
        <v>506</v>
      </c>
      <c r="M377" s="25" t="s">
        <v>469</v>
      </c>
      <c r="N377" s="25" t="s">
        <v>446</v>
      </c>
    </row>
    <row r="378" spans="1:14" ht="15.75" thickBot="1" x14ac:dyDescent="0.3">
      <c r="A378" s="21" t="s">
        <v>58</v>
      </c>
      <c r="B378" s="50" t="s">
        <v>59</v>
      </c>
      <c r="C378" s="12"/>
      <c r="D378" s="12"/>
      <c r="E378" s="28" t="s">
        <v>5</v>
      </c>
      <c r="F378" s="28" t="s">
        <v>5</v>
      </c>
      <c r="G378" s="28" t="s">
        <v>5</v>
      </c>
      <c r="H378" s="55" t="s">
        <v>419</v>
      </c>
      <c r="I378" s="28" t="s">
        <v>447</v>
      </c>
      <c r="J378" s="28" t="s">
        <v>447</v>
      </c>
      <c r="K378" s="73" t="s">
        <v>507</v>
      </c>
      <c r="L378" s="28" t="s">
        <v>448</v>
      </c>
      <c r="M378" s="28" t="s">
        <v>448</v>
      </c>
      <c r="N378" s="28" t="s">
        <v>448</v>
      </c>
    </row>
    <row r="379" spans="1:14" ht="15.75" thickBot="1" x14ac:dyDescent="0.3">
      <c r="A379" s="13" t="s">
        <v>312</v>
      </c>
      <c r="B379" s="46" t="s">
        <v>313</v>
      </c>
      <c r="C379" s="14"/>
      <c r="D379" s="14"/>
      <c r="E379" s="3">
        <v>3391.3</v>
      </c>
      <c r="F379" s="3"/>
      <c r="G379" s="2"/>
      <c r="H379" s="2">
        <v>873</v>
      </c>
      <c r="I379" s="2">
        <f t="shared" ref="I379:I380" si="137">SUM(E379:H379)</f>
        <v>4264.3</v>
      </c>
      <c r="J379" s="2">
        <v>24120.33</v>
      </c>
      <c r="K379" s="71">
        <f t="shared" ref="K379:K381" si="138">SUM(I379/J379)-1</f>
        <v>-0.82320722809347968</v>
      </c>
      <c r="L379" s="2">
        <v>37994.15</v>
      </c>
      <c r="M379" s="2">
        <v>37069.65</v>
      </c>
      <c r="N379" s="2">
        <v>49997.88</v>
      </c>
    </row>
    <row r="380" spans="1:14" ht="15.75" thickBot="1" x14ac:dyDescent="0.3">
      <c r="A380" s="13" t="s">
        <v>321</v>
      </c>
      <c r="B380" s="46" t="s">
        <v>322</v>
      </c>
      <c r="C380" s="14"/>
      <c r="D380" s="14"/>
      <c r="E380" s="3"/>
      <c r="F380" s="3"/>
      <c r="G380" s="2"/>
      <c r="H380" s="2"/>
      <c r="I380" s="2">
        <f t="shared" si="137"/>
        <v>0</v>
      </c>
      <c r="J380" s="2"/>
      <c r="K380" s="71"/>
      <c r="L380" s="2"/>
      <c r="M380" s="2"/>
      <c r="N380" s="2">
        <v>6587.38</v>
      </c>
    </row>
    <row r="381" spans="1:14" ht="15.75" thickBot="1" x14ac:dyDescent="0.3">
      <c r="A381" s="9" t="s">
        <v>361</v>
      </c>
      <c r="B381" s="58"/>
      <c r="C381" s="10"/>
      <c r="D381" s="10"/>
      <c r="E381" s="4">
        <f>SUM(E379:E380)</f>
        <v>3391.3</v>
      </c>
      <c r="F381" s="4">
        <f t="shared" ref="F381:I381" si="139">SUM(F379:F380)</f>
        <v>0</v>
      </c>
      <c r="G381" s="4">
        <f t="shared" si="139"/>
        <v>0</v>
      </c>
      <c r="H381" s="4">
        <f>SUM(H379:H380)</f>
        <v>873</v>
      </c>
      <c r="I381" s="4">
        <f t="shared" si="139"/>
        <v>4264.3</v>
      </c>
      <c r="J381" s="4">
        <f>SUM(J379:J380)</f>
        <v>24120.33</v>
      </c>
      <c r="K381" s="78">
        <f t="shared" si="138"/>
        <v>-0.82320722809347968</v>
      </c>
      <c r="L381" s="4">
        <f>SUM(L379:L380)</f>
        <v>37994.15</v>
      </c>
      <c r="M381" s="4">
        <f>SUM(M379:M380)</f>
        <v>37069.65</v>
      </c>
      <c r="N381" s="4">
        <f>SUM(N379:N380)</f>
        <v>56585.259999999995</v>
      </c>
    </row>
    <row r="382" spans="1:14" ht="15.75" thickBot="1" x14ac:dyDescent="0.3">
      <c r="A382" s="33" t="s">
        <v>362</v>
      </c>
      <c r="B382" s="61"/>
      <c r="C382" s="40"/>
      <c r="D382" s="40"/>
      <c r="E382" s="23"/>
      <c r="F382" s="23"/>
      <c r="G382" s="32"/>
      <c r="H382" s="32"/>
      <c r="I382" s="23"/>
      <c r="J382" s="23"/>
      <c r="K382" s="23"/>
      <c r="L382" s="32"/>
      <c r="M382" s="32"/>
    </row>
    <row r="383" spans="1:14" x14ac:dyDescent="0.25">
      <c r="A383" s="49"/>
      <c r="B383" s="57" t="s">
        <v>58</v>
      </c>
      <c r="C383" s="44"/>
      <c r="D383" s="44"/>
      <c r="E383" s="25" t="s">
        <v>2</v>
      </c>
      <c r="F383" s="26" t="s">
        <v>3</v>
      </c>
      <c r="G383" s="27" t="s">
        <v>4</v>
      </c>
      <c r="H383" s="54" t="s">
        <v>418</v>
      </c>
      <c r="I383" s="65" t="s">
        <v>505</v>
      </c>
      <c r="J383" s="25" t="s">
        <v>506</v>
      </c>
      <c r="K383" s="72" t="s">
        <v>452</v>
      </c>
      <c r="L383" s="25" t="s">
        <v>506</v>
      </c>
      <c r="M383" s="25" t="s">
        <v>469</v>
      </c>
      <c r="N383" s="25" t="s">
        <v>446</v>
      </c>
    </row>
    <row r="384" spans="1:14" ht="15.75" thickBot="1" x14ac:dyDescent="0.3">
      <c r="A384" s="50" t="s">
        <v>58</v>
      </c>
      <c r="B384" s="50" t="s">
        <v>59</v>
      </c>
      <c r="C384" s="45"/>
      <c r="D384" s="45"/>
      <c r="E384" s="28" t="s">
        <v>5</v>
      </c>
      <c r="F384" s="28" t="s">
        <v>5</v>
      </c>
      <c r="G384" s="28" t="s">
        <v>5</v>
      </c>
      <c r="H384" s="55" t="s">
        <v>419</v>
      </c>
      <c r="I384" s="28" t="s">
        <v>447</v>
      </c>
      <c r="J384" s="28" t="s">
        <v>447</v>
      </c>
      <c r="K384" s="73" t="s">
        <v>507</v>
      </c>
      <c r="L384" s="28" t="s">
        <v>448</v>
      </c>
      <c r="M384" s="28" t="s">
        <v>448</v>
      </c>
      <c r="N384" s="28" t="s">
        <v>448</v>
      </c>
    </row>
    <row r="385" spans="1:14" ht="15.75" thickBot="1" x14ac:dyDescent="0.3">
      <c r="A385" s="46" t="s">
        <v>314</v>
      </c>
      <c r="B385" s="46" t="s">
        <v>315</v>
      </c>
      <c r="C385" s="47"/>
      <c r="D385" s="47"/>
      <c r="E385" s="3">
        <v>4583.5</v>
      </c>
      <c r="F385" s="3"/>
      <c r="G385" s="2"/>
      <c r="H385" s="2">
        <v>2342.12</v>
      </c>
      <c r="I385" s="2">
        <f t="shared" ref="I385:I386" si="140">SUM(E385:H385)</f>
        <v>6925.62</v>
      </c>
      <c r="J385" s="2">
        <v>1224.05</v>
      </c>
      <c r="K385" s="71">
        <f t="shared" ref="K385:K387" si="141">SUM(I385/J385)-1</f>
        <v>4.6579551488909772</v>
      </c>
      <c r="L385" s="2">
        <v>3055.85</v>
      </c>
      <c r="M385" s="2">
        <v>5215.78</v>
      </c>
      <c r="N385" s="2">
        <v>6164.73</v>
      </c>
    </row>
    <row r="386" spans="1:14" ht="15.75" thickBot="1" x14ac:dyDescent="0.3">
      <c r="A386" s="46" t="s">
        <v>262</v>
      </c>
      <c r="B386" s="46" t="s">
        <v>263</v>
      </c>
      <c r="C386" s="47"/>
      <c r="D386" s="47"/>
      <c r="E386" s="3">
        <v>6817.17</v>
      </c>
      <c r="F386" s="3"/>
      <c r="G386" s="2"/>
      <c r="H386" s="2">
        <v>1239.02</v>
      </c>
      <c r="I386" s="2">
        <f t="shared" si="140"/>
        <v>8056.1900000000005</v>
      </c>
      <c r="J386" s="2">
        <v>18457.169999999998</v>
      </c>
      <c r="K386" s="71">
        <f t="shared" si="141"/>
        <v>-0.56351975952976541</v>
      </c>
      <c r="L386" s="2">
        <v>56709.35</v>
      </c>
      <c r="M386" s="2">
        <v>45277.95</v>
      </c>
      <c r="N386" s="2">
        <v>61759.92</v>
      </c>
    </row>
    <row r="387" spans="1:14" ht="15.75" thickBot="1" x14ac:dyDescent="0.3">
      <c r="A387" s="42" t="s">
        <v>363</v>
      </c>
      <c r="B387" s="58"/>
      <c r="C387" s="43"/>
      <c r="D387" s="43"/>
      <c r="E387" s="4">
        <f>SUM(E385:E386)</f>
        <v>11400.67</v>
      </c>
      <c r="F387" s="4">
        <f t="shared" ref="F387:G387" si="142">SUM(F385:F386)</f>
        <v>0</v>
      </c>
      <c r="G387" s="4">
        <f t="shared" si="142"/>
        <v>0</v>
      </c>
      <c r="H387" s="4">
        <f>SUM(H385:H386)</f>
        <v>3581.14</v>
      </c>
      <c r="I387" s="4">
        <f>SUM(I385:I386)</f>
        <v>14981.810000000001</v>
      </c>
      <c r="J387" s="4">
        <f>SUM(J385:J386)</f>
        <v>19681.219999999998</v>
      </c>
      <c r="K387" s="78">
        <f t="shared" si="141"/>
        <v>-0.23877635634376304</v>
      </c>
      <c r="L387" s="4">
        <f>SUM(L385:L386)</f>
        <v>59765.2</v>
      </c>
      <c r="M387" s="4">
        <f>SUM(M385:M386)</f>
        <v>50493.729999999996</v>
      </c>
      <c r="N387" s="4">
        <f>SUM(N385:N386)</f>
        <v>67924.649999999994</v>
      </c>
    </row>
    <row r="388" spans="1:14" ht="15.75" thickBot="1" x14ac:dyDescent="0.3">
      <c r="A388" s="33" t="s">
        <v>413</v>
      </c>
      <c r="B388" s="61"/>
      <c r="C388" s="40"/>
      <c r="D388" s="40"/>
      <c r="E388" s="23"/>
      <c r="F388" s="23"/>
      <c r="G388" s="32"/>
      <c r="H388" s="32"/>
      <c r="I388" s="23"/>
      <c r="J388" s="23"/>
      <c r="K388" s="23"/>
      <c r="L388" s="32"/>
      <c r="M388" s="32"/>
    </row>
    <row r="389" spans="1:14" x14ac:dyDescent="0.25">
      <c r="A389" s="49"/>
      <c r="B389" s="57" t="s">
        <v>58</v>
      </c>
      <c r="C389" s="44"/>
      <c r="D389" s="44"/>
      <c r="E389" s="25" t="s">
        <v>2</v>
      </c>
      <c r="F389" s="26" t="s">
        <v>3</v>
      </c>
      <c r="G389" s="27" t="s">
        <v>4</v>
      </c>
      <c r="H389" s="54" t="s">
        <v>418</v>
      </c>
      <c r="I389" s="65" t="s">
        <v>505</v>
      </c>
      <c r="J389" s="25" t="s">
        <v>506</v>
      </c>
      <c r="K389" s="72" t="s">
        <v>452</v>
      </c>
      <c r="L389" s="25" t="s">
        <v>506</v>
      </c>
      <c r="M389" s="25" t="s">
        <v>469</v>
      </c>
      <c r="N389" s="25" t="s">
        <v>446</v>
      </c>
    </row>
    <row r="390" spans="1:14" ht="15.75" thickBot="1" x14ac:dyDescent="0.3">
      <c r="A390" s="50" t="s">
        <v>58</v>
      </c>
      <c r="B390" s="50" t="s">
        <v>59</v>
      </c>
      <c r="C390" s="45"/>
      <c r="D390" s="45"/>
      <c r="E390" s="28" t="s">
        <v>5</v>
      </c>
      <c r="F390" s="28" t="s">
        <v>5</v>
      </c>
      <c r="G390" s="28" t="s">
        <v>5</v>
      </c>
      <c r="H390" s="55" t="s">
        <v>419</v>
      </c>
      <c r="I390" s="28" t="s">
        <v>447</v>
      </c>
      <c r="J390" s="28" t="s">
        <v>447</v>
      </c>
      <c r="K390" s="73" t="s">
        <v>507</v>
      </c>
      <c r="L390" s="28" t="s">
        <v>448</v>
      </c>
      <c r="M390" s="28" t="s">
        <v>448</v>
      </c>
      <c r="N390" s="28" t="s">
        <v>448</v>
      </c>
    </row>
    <row r="391" spans="1:14" ht="15.75" thickBot="1" x14ac:dyDescent="0.3">
      <c r="A391" s="46" t="s">
        <v>414</v>
      </c>
      <c r="B391" s="46" t="s">
        <v>415</v>
      </c>
      <c r="C391" s="47"/>
      <c r="D391" s="47"/>
      <c r="E391" s="3">
        <v>0</v>
      </c>
      <c r="F391" s="3">
        <v>0</v>
      </c>
      <c r="G391" s="2">
        <v>0</v>
      </c>
      <c r="H391" s="2">
        <v>0</v>
      </c>
      <c r="I391" s="2">
        <f>SUM(E391:H391)</f>
        <v>0</v>
      </c>
      <c r="J391" s="2">
        <v>0</v>
      </c>
      <c r="K391" s="71"/>
      <c r="L391" s="2">
        <v>0</v>
      </c>
      <c r="M391" s="2">
        <v>0</v>
      </c>
      <c r="N391" s="2">
        <v>25558.1</v>
      </c>
    </row>
    <row r="392" spans="1:14" ht="15.75" thickBot="1" x14ac:dyDescent="0.3">
      <c r="A392" s="42" t="s">
        <v>416</v>
      </c>
      <c r="B392" s="58"/>
      <c r="C392" s="43"/>
      <c r="D392" s="43"/>
      <c r="E392" s="4">
        <f>SUM(E391)</f>
        <v>0</v>
      </c>
      <c r="F392" s="4">
        <f t="shared" ref="F392:I392" si="143">SUM(F391)</f>
        <v>0</v>
      </c>
      <c r="G392" s="4">
        <f t="shared" si="143"/>
        <v>0</v>
      </c>
      <c r="H392" s="4">
        <f>SUM(H391)</f>
        <v>0</v>
      </c>
      <c r="I392" s="4">
        <f t="shared" si="143"/>
        <v>0</v>
      </c>
      <c r="J392" s="4">
        <f>SUM(J391)</f>
        <v>0</v>
      </c>
      <c r="K392" s="4"/>
      <c r="L392" s="4">
        <f>SUM(L391)</f>
        <v>0</v>
      </c>
      <c r="M392" s="4">
        <f>SUM(M391)</f>
        <v>0</v>
      </c>
      <c r="N392" s="4">
        <f>SUM(N391)</f>
        <v>25558.1</v>
      </c>
    </row>
    <row r="393" spans="1:14" ht="15.75" thickBot="1" x14ac:dyDescent="0.3">
      <c r="A393" s="33" t="s">
        <v>360</v>
      </c>
      <c r="B393" s="61"/>
      <c r="C393" s="40"/>
      <c r="D393" s="40"/>
      <c r="E393" s="23"/>
      <c r="F393" s="23"/>
      <c r="G393" s="32"/>
      <c r="H393" s="32"/>
      <c r="I393" s="23"/>
      <c r="J393" s="23"/>
      <c r="K393" s="23"/>
      <c r="L393" s="32"/>
      <c r="M393" s="32"/>
    </row>
    <row r="394" spans="1:14" x14ac:dyDescent="0.25">
      <c r="A394" s="49"/>
      <c r="B394" s="57" t="s">
        <v>58</v>
      </c>
      <c r="C394" s="44"/>
      <c r="D394" s="44"/>
      <c r="E394" s="25" t="s">
        <v>2</v>
      </c>
      <c r="F394" s="26" t="s">
        <v>3</v>
      </c>
      <c r="G394" s="27" t="s">
        <v>4</v>
      </c>
      <c r="H394" s="54" t="s">
        <v>418</v>
      </c>
      <c r="I394" s="65" t="s">
        <v>505</v>
      </c>
      <c r="J394" s="25" t="s">
        <v>506</v>
      </c>
      <c r="K394" s="72" t="s">
        <v>452</v>
      </c>
      <c r="L394" s="25" t="s">
        <v>506</v>
      </c>
      <c r="M394" s="25" t="s">
        <v>469</v>
      </c>
      <c r="N394" s="25" t="s">
        <v>446</v>
      </c>
    </row>
    <row r="395" spans="1:14" ht="15.75" thickBot="1" x14ac:dyDescent="0.3">
      <c r="A395" s="50" t="s">
        <v>58</v>
      </c>
      <c r="B395" s="50" t="s">
        <v>59</v>
      </c>
      <c r="C395" s="45"/>
      <c r="D395" s="45"/>
      <c r="E395" s="28" t="s">
        <v>5</v>
      </c>
      <c r="F395" s="28" t="s">
        <v>5</v>
      </c>
      <c r="G395" s="28" t="s">
        <v>5</v>
      </c>
      <c r="H395" s="55" t="s">
        <v>419</v>
      </c>
      <c r="I395" s="28" t="s">
        <v>447</v>
      </c>
      <c r="J395" s="28" t="s">
        <v>447</v>
      </c>
      <c r="K395" s="73" t="s">
        <v>507</v>
      </c>
      <c r="L395" s="28" t="s">
        <v>448</v>
      </c>
      <c r="M395" s="28" t="s">
        <v>448</v>
      </c>
      <c r="N395" s="28" t="s">
        <v>448</v>
      </c>
    </row>
    <row r="396" spans="1:14" ht="15.75" thickBot="1" x14ac:dyDescent="0.3">
      <c r="A396" s="46" t="s">
        <v>264</v>
      </c>
      <c r="B396" s="46" t="s">
        <v>265</v>
      </c>
      <c r="C396" s="47"/>
      <c r="D396" s="47"/>
      <c r="E396" s="3">
        <v>36771.67</v>
      </c>
      <c r="F396" s="3">
        <v>39070.51</v>
      </c>
      <c r="G396" s="2"/>
      <c r="H396" s="2">
        <v>23616.44</v>
      </c>
      <c r="I396" s="2">
        <f>SUM(E396:H396)</f>
        <v>99458.62</v>
      </c>
      <c r="J396" s="2">
        <v>60673.21</v>
      </c>
      <c r="K396" s="71">
        <f>SUM(I396/J396)-1</f>
        <v>0.63925099726881096</v>
      </c>
      <c r="L396" s="2">
        <v>227374.21</v>
      </c>
      <c r="M396" s="2">
        <v>226883.8</v>
      </c>
      <c r="N396" s="2">
        <v>210499.09</v>
      </c>
    </row>
    <row r="397" spans="1:14" ht="15.75" thickBot="1" x14ac:dyDescent="0.3">
      <c r="A397" s="42" t="s">
        <v>57</v>
      </c>
      <c r="B397" s="58"/>
      <c r="C397" s="43"/>
      <c r="D397" s="43"/>
      <c r="E397" s="4">
        <f>SUM(E396)</f>
        <v>36771.67</v>
      </c>
      <c r="F397" s="4">
        <f t="shared" ref="F397:I397" si="144">SUM(F396)</f>
        <v>39070.51</v>
      </c>
      <c r="G397" s="4">
        <f t="shared" si="144"/>
        <v>0</v>
      </c>
      <c r="H397" s="4">
        <f>SUM(H396)</f>
        <v>23616.44</v>
      </c>
      <c r="I397" s="4">
        <f t="shared" si="144"/>
        <v>99458.62</v>
      </c>
      <c r="J397" s="4">
        <f>SUM(J396)</f>
        <v>60673.21</v>
      </c>
      <c r="K397" s="78">
        <f>SUM(I397/J397)-1</f>
        <v>0.63925099726881096</v>
      </c>
      <c r="L397" s="4">
        <f>SUM(L396)</f>
        <v>227374.21</v>
      </c>
      <c r="M397" s="4">
        <f>SUM(M396)</f>
        <v>226883.8</v>
      </c>
      <c r="N397" s="4">
        <f>SUM(N396)</f>
        <v>210499.09</v>
      </c>
    </row>
    <row r="398" spans="1:14" ht="15.75" thickBot="1" x14ac:dyDescent="0.3">
      <c r="A398" s="33" t="s">
        <v>402</v>
      </c>
      <c r="B398" s="61"/>
      <c r="C398" s="6"/>
      <c r="D398" s="6"/>
      <c r="E398" s="23"/>
      <c r="F398" s="23"/>
      <c r="G398" s="32"/>
      <c r="H398" s="32"/>
      <c r="I398" s="23"/>
      <c r="J398" s="23"/>
      <c r="K398" s="23"/>
      <c r="L398" s="32"/>
      <c r="M398" s="32"/>
    </row>
    <row r="399" spans="1:14" x14ac:dyDescent="0.25">
      <c r="A399" s="20"/>
      <c r="B399" s="57" t="s">
        <v>58</v>
      </c>
      <c r="C399" s="11"/>
      <c r="D399" s="11"/>
      <c r="E399" s="25" t="s">
        <v>2</v>
      </c>
      <c r="F399" s="26" t="s">
        <v>3</v>
      </c>
      <c r="G399" s="27" t="s">
        <v>4</v>
      </c>
      <c r="H399" s="54" t="s">
        <v>418</v>
      </c>
      <c r="I399" s="65" t="s">
        <v>505</v>
      </c>
      <c r="J399" s="25" t="s">
        <v>506</v>
      </c>
      <c r="K399" s="72" t="s">
        <v>452</v>
      </c>
      <c r="L399" s="25" t="s">
        <v>506</v>
      </c>
      <c r="M399" s="25" t="s">
        <v>469</v>
      </c>
      <c r="N399" s="25" t="s">
        <v>446</v>
      </c>
    </row>
    <row r="400" spans="1:14" ht="15.75" thickBot="1" x14ac:dyDescent="0.3">
      <c r="A400" s="21" t="s">
        <v>58</v>
      </c>
      <c r="B400" s="50" t="s">
        <v>59</v>
      </c>
      <c r="C400" s="12"/>
      <c r="D400" s="12"/>
      <c r="E400" s="28" t="s">
        <v>5</v>
      </c>
      <c r="F400" s="28" t="s">
        <v>5</v>
      </c>
      <c r="G400" s="28" t="s">
        <v>5</v>
      </c>
      <c r="H400" s="55" t="s">
        <v>419</v>
      </c>
      <c r="I400" s="28" t="s">
        <v>447</v>
      </c>
      <c r="J400" s="28" t="s">
        <v>447</v>
      </c>
      <c r="K400" s="73" t="s">
        <v>507</v>
      </c>
      <c r="L400" s="28" t="s">
        <v>448</v>
      </c>
      <c r="M400" s="28" t="s">
        <v>448</v>
      </c>
      <c r="N400" s="28" t="s">
        <v>448</v>
      </c>
    </row>
    <row r="401" spans="1:14" ht="15.75" thickBot="1" x14ac:dyDescent="0.3">
      <c r="A401" s="13" t="s">
        <v>403</v>
      </c>
      <c r="B401" s="46" t="s">
        <v>404</v>
      </c>
      <c r="C401" s="14"/>
      <c r="D401" s="14"/>
      <c r="E401" s="3">
        <v>0</v>
      </c>
      <c r="F401" s="3">
        <v>0</v>
      </c>
      <c r="G401" s="2">
        <v>0</v>
      </c>
      <c r="H401" s="2"/>
      <c r="I401" s="2">
        <f>SUM(E401:H401)</f>
        <v>0</v>
      </c>
      <c r="J401" s="2">
        <v>1242.56</v>
      </c>
      <c r="K401" s="71">
        <f>SUM(I401/J401)-1</f>
        <v>-1</v>
      </c>
      <c r="L401" s="2">
        <v>2420.73</v>
      </c>
      <c r="M401" s="2">
        <v>0</v>
      </c>
      <c r="N401" s="2">
        <v>7449.64</v>
      </c>
    </row>
    <row r="402" spans="1:14" ht="15.75" thickBot="1" x14ac:dyDescent="0.3">
      <c r="A402" s="9" t="s">
        <v>405</v>
      </c>
      <c r="B402" s="58"/>
      <c r="C402" s="10"/>
      <c r="D402" s="10"/>
      <c r="E402" s="4">
        <f>SUM(E401)</f>
        <v>0</v>
      </c>
      <c r="F402" s="4">
        <f t="shared" ref="F402:G402" si="145">SUM(F401)</f>
        <v>0</v>
      </c>
      <c r="G402" s="4">
        <f t="shared" si="145"/>
        <v>0</v>
      </c>
      <c r="H402" s="4">
        <f>SUM(H401)</f>
        <v>0</v>
      </c>
      <c r="I402" s="4">
        <f t="shared" ref="I402" si="146">SUM(I401)</f>
        <v>0</v>
      </c>
      <c r="J402" s="4">
        <f>SUM(J401)</f>
        <v>1242.56</v>
      </c>
      <c r="K402" s="78">
        <f>SUM(I402/J402)-1</f>
        <v>-1</v>
      </c>
      <c r="L402" s="4">
        <f>SUM(L401)</f>
        <v>2420.73</v>
      </c>
      <c r="M402" s="4">
        <f>SUM(M401)</f>
        <v>0</v>
      </c>
      <c r="N402" s="4">
        <f>SUM(N401)</f>
        <v>7449.64</v>
      </c>
    </row>
    <row r="403" spans="1:14" ht="15.75" thickBot="1" x14ac:dyDescent="0.3">
      <c r="A403" s="33" t="s">
        <v>407</v>
      </c>
      <c r="B403" s="61"/>
      <c r="C403" s="40"/>
      <c r="D403" s="40"/>
      <c r="E403" s="23"/>
      <c r="F403" s="23"/>
      <c r="G403" s="32"/>
      <c r="H403" s="32"/>
      <c r="I403" s="23"/>
      <c r="J403" s="23"/>
      <c r="K403" s="23"/>
      <c r="L403" s="32"/>
      <c r="M403" s="32"/>
    </row>
    <row r="404" spans="1:14" x14ac:dyDescent="0.25">
      <c r="A404" s="49"/>
      <c r="B404" s="57" t="s">
        <v>58</v>
      </c>
      <c r="C404" s="44"/>
      <c r="D404" s="44"/>
      <c r="E404" s="25" t="s">
        <v>2</v>
      </c>
      <c r="F404" s="26" t="s">
        <v>3</v>
      </c>
      <c r="G404" s="27" t="s">
        <v>4</v>
      </c>
      <c r="H404" s="54" t="s">
        <v>418</v>
      </c>
      <c r="I404" s="65" t="s">
        <v>505</v>
      </c>
      <c r="J404" s="25" t="s">
        <v>506</v>
      </c>
      <c r="K404" s="72" t="s">
        <v>452</v>
      </c>
      <c r="L404" s="25" t="s">
        <v>506</v>
      </c>
      <c r="M404" s="25" t="s">
        <v>469</v>
      </c>
      <c r="N404" s="25" t="s">
        <v>446</v>
      </c>
    </row>
    <row r="405" spans="1:14" ht="15.75" thickBot="1" x14ac:dyDescent="0.3">
      <c r="A405" s="50" t="s">
        <v>58</v>
      </c>
      <c r="B405" s="50" t="s">
        <v>59</v>
      </c>
      <c r="C405" s="45"/>
      <c r="D405" s="45"/>
      <c r="E405" s="28" t="s">
        <v>5</v>
      </c>
      <c r="F405" s="28" t="s">
        <v>5</v>
      </c>
      <c r="G405" s="28" t="s">
        <v>5</v>
      </c>
      <c r="H405" s="55" t="s">
        <v>419</v>
      </c>
      <c r="I405" s="28" t="s">
        <v>447</v>
      </c>
      <c r="J405" s="28" t="s">
        <v>447</v>
      </c>
      <c r="K405" s="73" t="s">
        <v>507</v>
      </c>
      <c r="L405" s="28" t="s">
        <v>448</v>
      </c>
      <c r="M405" s="28" t="s">
        <v>448</v>
      </c>
      <c r="N405" s="28" t="s">
        <v>448</v>
      </c>
    </row>
    <row r="406" spans="1:14" ht="15.75" thickBot="1" x14ac:dyDescent="0.3">
      <c r="A406" s="46" t="s">
        <v>408</v>
      </c>
      <c r="B406" s="46" t="s">
        <v>409</v>
      </c>
      <c r="C406" s="47"/>
      <c r="D406" s="47"/>
      <c r="E406" s="3"/>
      <c r="F406" s="3"/>
      <c r="G406" s="2"/>
      <c r="H406" s="2"/>
      <c r="I406" s="2">
        <f>SUM(E406:H406)</f>
        <v>0</v>
      </c>
      <c r="J406" s="2">
        <v>1245.56</v>
      </c>
      <c r="K406" s="71">
        <f>SUM(I406/J406)-1</f>
        <v>-1</v>
      </c>
      <c r="L406" s="2">
        <v>3970.82</v>
      </c>
      <c r="M406" s="2">
        <v>10551.88</v>
      </c>
      <c r="N406" s="2">
        <v>9106.5300000000007</v>
      </c>
    </row>
    <row r="407" spans="1:14" ht="15.75" thickBot="1" x14ac:dyDescent="0.3">
      <c r="A407" s="42" t="s">
        <v>407</v>
      </c>
      <c r="B407" s="58"/>
      <c r="C407" s="43"/>
      <c r="D407" s="43"/>
      <c r="E407" s="4">
        <f>SUM(E406)</f>
        <v>0</v>
      </c>
      <c r="F407" s="4">
        <f t="shared" ref="F407:G407" si="147">SUM(F406)</f>
        <v>0</v>
      </c>
      <c r="G407" s="4">
        <f t="shared" si="147"/>
        <v>0</v>
      </c>
      <c r="H407" s="4">
        <f>SUM(H406)</f>
        <v>0</v>
      </c>
      <c r="I407" s="4">
        <f t="shared" ref="I407" si="148">SUM(I406)</f>
        <v>0</v>
      </c>
      <c r="J407" s="4">
        <f>SUM(J406)</f>
        <v>1245.56</v>
      </c>
      <c r="K407" s="78">
        <f>SUM(I407/J407)-1</f>
        <v>-1</v>
      </c>
      <c r="L407" s="4">
        <f>SUM(L406)</f>
        <v>3970.82</v>
      </c>
      <c r="M407" s="4">
        <f>SUM(M406)</f>
        <v>10551.88</v>
      </c>
      <c r="N407" s="4">
        <f>SUM(N406)</f>
        <v>9106.5300000000007</v>
      </c>
    </row>
    <row r="408" spans="1:14" ht="15.75" thickBot="1" x14ac:dyDescent="0.3">
      <c r="A408" s="33" t="s">
        <v>436</v>
      </c>
      <c r="B408" s="61"/>
      <c r="C408" s="40"/>
      <c r="D408" s="40"/>
      <c r="E408" s="23"/>
      <c r="F408" s="23"/>
      <c r="G408" s="32"/>
      <c r="H408" s="32"/>
      <c r="I408" s="23"/>
      <c r="J408" s="23"/>
      <c r="K408" s="23"/>
      <c r="L408" s="32"/>
      <c r="M408" s="32"/>
    </row>
    <row r="409" spans="1:14" x14ac:dyDescent="0.25">
      <c r="A409" s="49"/>
      <c r="B409" s="57" t="s">
        <v>58</v>
      </c>
      <c r="C409" s="44"/>
      <c r="D409" s="44"/>
      <c r="E409" s="25" t="s">
        <v>2</v>
      </c>
      <c r="F409" s="26" t="s">
        <v>3</v>
      </c>
      <c r="G409" s="27" t="s">
        <v>4</v>
      </c>
      <c r="H409" s="54" t="s">
        <v>418</v>
      </c>
      <c r="I409" s="65" t="s">
        <v>505</v>
      </c>
      <c r="J409" s="25" t="s">
        <v>506</v>
      </c>
      <c r="K409" s="72" t="s">
        <v>452</v>
      </c>
      <c r="L409" s="25" t="s">
        <v>506</v>
      </c>
      <c r="M409" s="25" t="s">
        <v>469</v>
      </c>
      <c r="N409" s="25" t="s">
        <v>446</v>
      </c>
    </row>
    <row r="410" spans="1:14" ht="15.75" thickBot="1" x14ac:dyDescent="0.3">
      <c r="A410" s="50" t="s">
        <v>58</v>
      </c>
      <c r="B410" s="50" t="s">
        <v>59</v>
      </c>
      <c r="C410" s="45"/>
      <c r="D410" s="45"/>
      <c r="E410" s="28" t="s">
        <v>5</v>
      </c>
      <c r="F410" s="28" t="s">
        <v>5</v>
      </c>
      <c r="G410" s="28" t="s">
        <v>5</v>
      </c>
      <c r="H410" s="55" t="s">
        <v>419</v>
      </c>
      <c r="I410" s="28" t="s">
        <v>447</v>
      </c>
      <c r="J410" s="28" t="s">
        <v>447</v>
      </c>
      <c r="K410" s="73" t="s">
        <v>507</v>
      </c>
      <c r="L410" s="28" t="s">
        <v>448</v>
      </c>
      <c r="M410" s="28" t="s">
        <v>448</v>
      </c>
      <c r="N410" s="28" t="s">
        <v>448</v>
      </c>
    </row>
    <row r="411" spans="1:14" ht="15.75" thickBot="1" x14ac:dyDescent="0.3">
      <c r="A411" s="46" t="s">
        <v>437</v>
      </c>
      <c r="B411" s="46" t="s">
        <v>438</v>
      </c>
      <c r="C411" s="47"/>
      <c r="D411" s="47"/>
      <c r="E411" s="3"/>
      <c r="F411" s="3"/>
      <c r="G411" s="2"/>
      <c r="H411" s="2"/>
      <c r="I411" s="2">
        <f>SUM(E411:H411)</f>
        <v>0</v>
      </c>
      <c r="J411" s="2">
        <v>2476.3000000000002</v>
      </c>
      <c r="K411" s="71">
        <f>SUM(I411/J411)-1</f>
        <v>-1</v>
      </c>
      <c r="L411" s="2">
        <v>2476.3000000000002</v>
      </c>
      <c r="M411" s="2">
        <v>11443.29</v>
      </c>
      <c r="N411" s="2">
        <v>2536.7800000000002</v>
      </c>
    </row>
    <row r="412" spans="1:14" ht="15.75" thickBot="1" x14ac:dyDescent="0.3">
      <c r="A412" s="42" t="s">
        <v>436</v>
      </c>
      <c r="B412" s="58"/>
      <c r="C412" s="43"/>
      <c r="D412" s="43"/>
      <c r="E412" s="4">
        <f>SUM(E411)</f>
        <v>0</v>
      </c>
      <c r="F412" s="4">
        <f t="shared" ref="F412:I412" si="149">SUM(F411)</f>
        <v>0</v>
      </c>
      <c r="G412" s="4">
        <f t="shared" si="149"/>
        <v>0</v>
      </c>
      <c r="H412" s="4">
        <f>SUM(H411)</f>
        <v>0</v>
      </c>
      <c r="I412" s="4">
        <f t="shared" si="149"/>
        <v>0</v>
      </c>
      <c r="J412" s="4">
        <f>SUM(J411)</f>
        <v>2476.3000000000002</v>
      </c>
      <c r="K412" s="78">
        <f>SUM(I412/J412)-1</f>
        <v>-1</v>
      </c>
      <c r="L412" s="4">
        <f>SUM(L411)</f>
        <v>2476.3000000000002</v>
      </c>
      <c r="M412" s="4">
        <f>SUM(M411)</f>
        <v>11443.29</v>
      </c>
      <c r="N412" s="4">
        <f>SUM(N411)</f>
        <v>2536.7800000000002</v>
      </c>
    </row>
    <row r="413" spans="1:14" x14ac:dyDescent="0.25">
      <c r="A413" s="18"/>
      <c r="B413" s="18"/>
      <c r="C413" s="6"/>
      <c r="D413" s="6"/>
      <c r="E413" s="23"/>
      <c r="F413" s="23"/>
      <c r="G413" s="32"/>
      <c r="H413" s="32"/>
      <c r="I413" s="23"/>
      <c r="J413" s="23"/>
      <c r="K413" s="23"/>
      <c r="L413" s="29"/>
      <c r="M413" s="29"/>
    </row>
    <row r="414" spans="1:14" ht="15.75" thickBot="1" x14ac:dyDescent="0.3">
      <c r="A414" s="18"/>
      <c r="B414" s="18"/>
      <c r="C414" s="6"/>
      <c r="D414" s="6"/>
      <c r="E414" s="23"/>
      <c r="F414" s="23"/>
      <c r="G414" s="32"/>
      <c r="H414" s="32"/>
      <c r="I414" s="23"/>
      <c r="J414" s="23"/>
      <c r="K414" s="23"/>
      <c r="L414" s="29"/>
      <c r="M414" s="29"/>
    </row>
    <row r="415" spans="1:14" ht="15.75" thickBot="1" x14ac:dyDescent="0.3">
      <c r="A415" s="15"/>
      <c r="B415" s="62" t="s">
        <v>449</v>
      </c>
      <c r="C415" s="16"/>
      <c r="D415" s="16"/>
      <c r="E415" s="4">
        <f>SUM(E412,E12,E20,E26,E31,E39,E48,E55,E66,E72,E86,E91,E116,E129,E137,E151,E156,E161,E173,E179,E193,E201,E218,E235,E244,E249,E254,E259,E264,E269,E276,E287,E298,E303,E308,E320,E326,E331,E337,E344,E354,E359,E367,E375,E381,E387,E392,E397,E402,E407)</f>
        <v>1426618.7799999996</v>
      </c>
      <c r="F415" s="4">
        <f>SUM(F412,F12,F20,F26,F31,F39,F48,F55,F66,F72,F86,F91,F116,F129,F137,F151,F156,F161,F173,F179,F193,F201,F218,F235,F244,F249,F254,F259,F264,F269,F276,F287,F298,F303,F308,F320,F326,F331,F337,F344,F354,F359,F367,F375,F381,F387,F392,F397,F402,F407)</f>
        <v>2586929.7899999996</v>
      </c>
      <c r="G415" s="4">
        <f t="shared" ref="G415:H415" si="150">SUM(G412,G12,G20,G26,G31,G39,G48,G55,G66,G72,G86,G91,G116,G129,G137,G151,G156,G161,G173,G179,G193,G201,G218,G235,G244,G249,G254,G259,G264,G269,G276,G287,G298,G303,G308,G320,G326,G331,G337,G344,G354,G359,G367,G375,G381,G387,G392,G397,G402,G407)</f>
        <v>711925.37000000011</v>
      </c>
      <c r="H415" s="4">
        <f t="shared" si="150"/>
        <v>7258512.9699999997</v>
      </c>
      <c r="I415" s="4">
        <f>SUM(I412,I12,I20,I26,I31,I39,I48,I55,I66,I72,I86,I91,I116,I129,I137,I151,I156,I161,I173,I179,I193,I201,I218,I235,I244,I249,I254,I259,I264,I269,I276,I287,I298,I303,I308,I320,I326,I331,I337,I344,I354,I359,I367,I375,I381,I387,I392,I397,I402,I407)</f>
        <v>11983986.91</v>
      </c>
      <c r="J415" s="4">
        <f>SUM(J412,J12,J20,J26,J39,J48,J55,J66,J72,J86,J91,J116,J129,J137,J151,J156,J161,J173,J179,J193,J201,J218,J235,J244,J249,J259,J264,J269,J276,J287,J298,J320,J326,J331,J337,J344,J354,J359,J367,J375,J381,J387,J392,J397,J402,J407)</f>
        <v>10513131.310000002</v>
      </c>
      <c r="K415" s="76">
        <f>SUM(I415/J415)-1</f>
        <v>0.13990651848901869</v>
      </c>
      <c r="L415" s="4">
        <f>SUM(L412,L12,L20,L26,L39,L48,L55,L66,L72,L86,L91,L116,L129,L137,L151,L156,L161,L173,L179,L193,L201,L218,L235,L244,L249,L259,L264,L269,L276,L287,L298,L320,L326,L331,L337,L344,L354,L359,L367,L375,L381,L387,L392,L397,L402,L407)</f>
        <v>28619937.290000003</v>
      </c>
      <c r="M415" s="39">
        <f>SUM(M412,M12,M20,M26,M39,M48,M55,M66,M72,M86,M91,M116,M129,M137,M151,M156,M161,M173,M179,M193,M201,M218,M235,M244,M249,M259,M264,M269,M276,M287,M298,M320,M326,M331,M337,M344,M354,M359,M367,M375,M381,M387,M392,M397,M402,M407)</f>
        <v>27006830.16</v>
      </c>
      <c r="N415" s="39">
        <f>SUM(N412,N12,N20,N26,N39,N48,N55,N66,N72,N86,N91,N116,N129,N137,N151,N156,N161,N173,N179,N193,N201,N218,N235,N244,N249,N259,N264,N269,N276,N287,N298,N320,N326,N331,N337,N344,N354,N359,N367,N375,N381,N387,N392,N397,N402,N407)</f>
        <v>26586921.210000005</v>
      </c>
    </row>
    <row r="416" spans="1:14" x14ac:dyDescent="0.25">
      <c r="E416" s="70" t="s">
        <v>508</v>
      </c>
      <c r="F416" s="70" t="s">
        <v>508</v>
      </c>
      <c r="G416" s="70" t="s">
        <v>508</v>
      </c>
      <c r="H416" s="70" t="s">
        <v>508</v>
      </c>
      <c r="I416" s="70" t="s">
        <v>508</v>
      </c>
      <c r="J416" s="70" t="s">
        <v>470</v>
      </c>
      <c r="K416" s="70"/>
      <c r="L416" s="70" t="s">
        <v>470</v>
      </c>
      <c r="M416" s="70" t="s">
        <v>420</v>
      </c>
      <c r="N416" s="70" t="s">
        <v>279</v>
      </c>
    </row>
    <row r="417" spans="1:13" x14ac:dyDescent="0.25">
      <c r="E417" s="70"/>
      <c r="F417" s="70"/>
      <c r="G417" s="70"/>
      <c r="H417" s="70"/>
      <c r="I417" s="70"/>
      <c r="J417" s="70"/>
      <c r="K417" s="70"/>
      <c r="L417" s="70"/>
      <c r="M417" s="70"/>
    </row>
    <row r="418" spans="1:13" x14ac:dyDescent="0.25">
      <c r="E418" s="70"/>
      <c r="F418" s="70"/>
      <c r="G418" s="70"/>
      <c r="H418" s="70"/>
      <c r="I418" s="85"/>
      <c r="J418" s="70"/>
      <c r="K418" s="70"/>
      <c r="L418" s="70"/>
      <c r="M418" s="70"/>
    </row>
    <row r="419" spans="1:13" x14ac:dyDescent="0.25">
      <c r="E419" s="70"/>
      <c r="F419" s="70"/>
      <c r="G419" s="70"/>
      <c r="H419" s="70"/>
      <c r="I419" s="23"/>
      <c r="J419" s="70"/>
      <c r="K419" s="70"/>
      <c r="L419" s="70"/>
      <c r="M419" s="70"/>
    </row>
    <row r="420" spans="1:13" x14ac:dyDescent="0.25">
      <c r="E420" s="70"/>
      <c r="F420" s="70"/>
      <c r="G420" s="70"/>
      <c r="H420" s="70"/>
      <c r="I420" s="23"/>
      <c r="J420" s="70"/>
      <c r="K420" s="70"/>
      <c r="L420" s="70"/>
      <c r="M420" s="70"/>
    </row>
    <row r="421" spans="1:13" x14ac:dyDescent="0.25">
      <c r="M421" s="67"/>
    </row>
    <row r="422" spans="1:13" customFormat="1" x14ac:dyDescent="0.25">
      <c r="A422" s="88"/>
      <c r="B422" s="89"/>
      <c r="C422" s="89"/>
      <c r="D422" s="89"/>
      <c r="E422" s="89"/>
    </row>
    <row r="423" spans="1:13" customFormat="1" x14ac:dyDescent="0.25">
      <c r="A423" s="89"/>
      <c r="B423" s="89"/>
      <c r="C423" s="89"/>
      <c r="D423" s="89"/>
      <c r="E423" s="89"/>
    </row>
    <row r="424" spans="1:13" customFormat="1" x14ac:dyDescent="0.25">
      <c r="A424" s="89"/>
      <c r="B424" s="90"/>
      <c r="C424" s="90"/>
      <c r="D424" s="90"/>
      <c r="E424" s="24"/>
    </row>
    <row r="425" spans="1:13" customFormat="1" x14ac:dyDescent="0.25">
      <c r="A425" s="91"/>
      <c r="B425" s="92"/>
      <c r="C425" s="92"/>
      <c r="D425" s="92"/>
      <c r="E425" s="24"/>
    </row>
    <row r="426" spans="1:13" customFormat="1" x14ac:dyDescent="0.25">
      <c r="A426" s="91"/>
      <c r="B426" s="92"/>
      <c r="C426" s="92"/>
      <c r="D426" s="92"/>
      <c r="E426" s="24"/>
    </row>
    <row r="427" spans="1:13" customFormat="1" x14ac:dyDescent="0.25">
      <c r="A427" s="91"/>
      <c r="B427" s="92"/>
      <c r="C427" s="92"/>
      <c r="D427" s="92"/>
      <c r="E427" s="24"/>
    </row>
    <row r="428" spans="1:13" customFormat="1" x14ac:dyDescent="0.25">
      <c r="A428" s="91"/>
      <c r="B428" s="92"/>
      <c r="C428" s="92"/>
      <c r="D428" s="92"/>
      <c r="E428" s="24"/>
    </row>
    <row r="429" spans="1:13" customFormat="1" x14ac:dyDescent="0.25">
      <c r="A429" s="89"/>
      <c r="B429" s="92"/>
      <c r="C429" s="92"/>
      <c r="D429" s="92"/>
      <c r="E429" s="24"/>
    </row>
    <row r="430" spans="1:13" x14ac:dyDescent="0.25">
      <c r="M430" s="67"/>
    </row>
    <row r="431" spans="1:13" x14ac:dyDescent="0.25">
      <c r="M431" s="67"/>
    </row>
    <row r="432" spans="1:13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8"/>
    </row>
    <row r="437" spans="13:13" x14ac:dyDescent="0.25">
      <c r="M437" s="66"/>
    </row>
    <row r="438" spans="13:13" x14ac:dyDescent="0.25">
      <c r="M438" s="29"/>
    </row>
    <row r="439" spans="13:13" x14ac:dyDescent="0.25">
      <c r="M439" s="29"/>
    </row>
    <row r="440" spans="13:13" x14ac:dyDescent="0.25">
      <c r="M440" s="67"/>
    </row>
    <row r="441" spans="13:13" x14ac:dyDescent="0.25">
      <c r="M441" s="68"/>
    </row>
    <row r="442" spans="13:13" x14ac:dyDescent="0.25">
      <c r="M442" s="66"/>
    </row>
    <row r="443" spans="13:13" x14ac:dyDescent="0.25">
      <c r="M443" s="29"/>
    </row>
    <row r="444" spans="13:13" x14ac:dyDescent="0.25">
      <c r="M444" s="29"/>
    </row>
    <row r="445" spans="13:13" x14ac:dyDescent="0.25">
      <c r="M445" s="67"/>
    </row>
    <row r="446" spans="13:13" x14ac:dyDescent="0.25">
      <c r="M446" s="68"/>
    </row>
    <row r="447" spans="13:13" x14ac:dyDescent="0.25">
      <c r="M447" s="66"/>
    </row>
    <row r="448" spans="13:13" x14ac:dyDescent="0.25">
      <c r="M448" s="29"/>
    </row>
    <row r="449" spans="13:13" x14ac:dyDescent="0.25">
      <c r="M449" s="29"/>
    </row>
    <row r="450" spans="13:13" x14ac:dyDescent="0.25">
      <c r="M450" s="67"/>
    </row>
    <row r="451" spans="13:13" x14ac:dyDescent="0.25">
      <c r="M451" s="68"/>
    </row>
    <row r="452" spans="13:13" x14ac:dyDescent="0.25">
      <c r="M452" s="66"/>
    </row>
    <row r="453" spans="13:13" x14ac:dyDescent="0.25">
      <c r="M453" s="29"/>
    </row>
    <row r="454" spans="13:13" x14ac:dyDescent="0.25">
      <c r="M454" s="29"/>
    </row>
    <row r="455" spans="13:13" x14ac:dyDescent="0.25">
      <c r="M455" s="67"/>
    </row>
    <row r="456" spans="13:13" x14ac:dyDescent="0.25">
      <c r="M456" s="67"/>
    </row>
    <row r="457" spans="13:13" x14ac:dyDescent="0.25">
      <c r="M457" s="67"/>
    </row>
    <row r="458" spans="13:13" x14ac:dyDescent="0.25">
      <c r="M458" s="67"/>
    </row>
    <row r="459" spans="13:13" x14ac:dyDescent="0.25">
      <c r="M459" s="68"/>
    </row>
    <row r="460" spans="13:13" x14ac:dyDescent="0.25">
      <c r="M460" s="66"/>
    </row>
    <row r="461" spans="13:13" x14ac:dyDescent="0.25">
      <c r="M461" s="29"/>
    </row>
    <row r="462" spans="13:13" x14ac:dyDescent="0.25">
      <c r="M462" s="29"/>
    </row>
    <row r="463" spans="13:13" x14ac:dyDescent="0.25">
      <c r="M463" s="29"/>
    </row>
    <row r="464" spans="13:13" x14ac:dyDescent="0.25">
      <c r="M464" s="67"/>
    </row>
    <row r="465" spans="13:13" x14ac:dyDescent="0.25">
      <c r="M465" s="67"/>
    </row>
    <row r="466" spans="13:13" x14ac:dyDescent="0.25">
      <c r="M466" s="68"/>
    </row>
    <row r="467" spans="13:13" x14ac:dyDescent="0.25">
      <c r="M467" s="66"/>
    </row>
    <row r="468" spans="13:13" x14ac:dyDescent="0.25">
      <c r="M468" s="29"/>
    </row>
    <row r="469" spans="13:13" x14ac:dyDescent="0.25">
      <c r="M469" s="29"/>
    </row>
    <row r="470" spans="13:13" x14ac:dyDescent="0.25">
      <c r="M470" s="67"/>
    </row>
    <row r="471" spans="13:13" x14ac:dyDescent="0.25">
      <c r="M471" s="68"/>
    </row>
    <row r="472" spans="13:13" x14ac:dyDescent="0.25">
      <c r="M472" s="66"/>
    </row>
    <row r="473" spans="13:13" x14ac:dyDescent="0.25">
      <c r="M473" s="29"/>
    </row>
    <row r="474" spans="13:13" x14ac:dyDescent="0.25">
      <c r="M474" s="29"/>
    </row>
    <row r="475" spans="13:13" x14ac:dyDescent="0.25">
      <c r="M475" s="67"/>
    </row>
    <row r="476" spans="13:13" x14ac:dyDescent="0.25">
      <c r="M476" s="67"/>
    </row>
    <row r="477" spans="13:13" x14ac:dyDescent="0.25">
      <c r="M477" s="67"/>
    </row>
    <row r="478" spans="13:13" x14ac:dyDescent="0.25">
      <c r="M478" s="67"/>
    </row>
    <row r="479" spans="13:13" x14ac:dyDescent="0.25">
      <c r="M479" s="68"/>
    </row>
    <row r="480" spans="13:13" x14ac:dyDescent="0.25">
      <c r="M480" s="66"/>
    </row>
    <row r="481" spans="13:13" x14ac:dyDescent="0.25">
      <c r="M481" s="29"/>
    </row>
    <row r="482" spans="13:13" x14ac:dyDescent="0.25">
      <c r="M482" s="29"/>
    </row>
    <row r="483" spans="13:13" x14ac:dyDescent="0.25">
      <c r="M483" s="67"/>
    </row>
    <row r="484" spans="13:13" x14ac:dyDescent="0.25">
      <c r="M484" s="67"/>
    </row>
    <row r="485" spans="13:13" x14ac:dyDescent="0.25">
      <c r="M485" s="68"/>
    </row>
    <row r="486" spans="13:13" x14ac:dyDescent="0.25">
      <c r="M486" s="66"/>
    </row>
    <row r="487" spans="13:13" x14ac:dyDescent="0.25">
      <c r="M487" s="29"/>
    </row>
    <row r="488" spans="13:13" x14ac:dyDescent="0.25">
      <c r="M488" s="29"/>
    </row>
    <row r="489" spans="13:13" x14ac:dyDescent="0.25">
      <c r="M489" s="67"/>
    </row>
    <row r="490" spans="13:13" x14ac:dyDescent="0.25">
      <c r="M490" s="67"/>
    </row>
    <row r="491" spans="13:13" x14ac:dyDescent="0.25">
      <c r="M491" s="68"/>
    </row>
    <row r="492" spans="13:13" x14ac:dyDescent="0.25">
      <c r="M492" s="66"/>
    </row>
    <row r="493" spans="13:13" x14ac:dyDescent="0.25">
      <c r="M493" s="29"/>
    </row>
    <row r="494" spans="13:13" x14ac:dyDescent="0.25">
      <c r="M494" s="29"/>
    </row>
    <row r="495" spans="13:13" x14ac:dyDescent="0.25">
      <c r="M495" s="67"/>
    </row>
    <row r="496" spans="13:13" x14ac:dyDescent="0.25">
      <c r="M496" s="67"/>
    </row>
    <row r="497" spans="13:13" x14ac:dyDescent="0.25">
      <c r="M497" s="68"/>
    </row>
    <row r="498" spans="13:13" x14ac:dyDescent="0.25">
      <c r="M498" s="66"/>
    </row>
    <row r="499" spans="13:13" x14ac:dyDescent="0.25">
      <c r="M499" s="29"/>
    </row>
    <row r="500" spans="13:13" x14ac:dyDescent="0.25">
      <c r="M500" s="29"/>
    </row>
    <row r="501" spans="13:13" x14ac:dyDescent="0.25">
      <c r="M501" s="67"/>
    </row>
    <row r="502" spans="13:13" x14ac:dyDescent="0.25">
      <c r="M502" s="68"/>
    </row>
    <row r="503" spans="13:13" x14ac:dyDescent="0.25">
      <c r="M503" s="66"/>
    </row>
    <row r="504" spans="13:13" x14ac:dyDescent="0.25">
      <c r="M504" s="29"/>
    </row>
    <row r="505" spans="13:13" x14ac:dyDescent="0.25">
      <c r="M505" s="29"/>
    </row>
    <row r="506" spans="13:13" x14ac:dyDescent="0.25">
      <c r="M506" s="67"/>
    </row>
    <row r="507" spans="13:13" x14ac:dyDescent="0.25">
      <c r="M507" s="68"/>
    </row>
    <row r="508" spans="13:13" x14ac:dyDescent="0.25">
      <c r="M508" s="66"/>
    </row>
    <row r="509" spans="13:13" x14ac:dyDescent="0.25">
      <c r="M509" s="29"/>
    </row>
    <row r="510" spans="13:13" x14ac:dyDescent="0.25">
      <c r="M510" s="29"/>
    </row>
    <row r="511" spans="13:13" x14ac:dyDescent="0.25">
      <c r="M511" s="67"/>
    </row>
    <row r="512" spans="13:13" x14ac:dyDescent="0.25">
      <c r="M512" s="68"/>
    </row>
    <row r="513" spans="13:13" x14ac:dyDescent="0.25">
      <c r="M513" s="66"/>
    </row>
    <row r="514" spans="13:13" x14ac:dyDescent="0.25">
      <c r="M514" s="29"/>
    </row>
    <row r="515" spans="13:13" x14ac:dyDescent="0.25">
      <c r="M515" s="29"/>
    </row>
    <row r="516" spans="13:13" x14ac:dyDescent="0.25">
      <c r="M516" s="67"/>
    </row>
    <row r="517" spans="13:13" x14ac:dyDescent="0.25">
      <c r="M517" s="68"/>
    </row>
    <row r="518" spans="13:13" x14ac:dyDescent="0.25">
      <c r="M518" s="66"/>
    </row>
    <row r="519" spans="13:13" x14ac:dyDescent="0.25">
      <c r="M519" s="66"/>
    </row>
    <row r="520" spans="13:13" x14ac:dyDescent="0.25">
      <c r="M520" s="66"/>
    </row>
    <row r="521" spans="13:13" x14ac:dyDescent="0.25">
      <c r="M521" s="68"/>
    </row>
    <row r="523" spans="13:13" x14ac:dyDescent="0.25">
      <c r="M523" s="66"/>
    </row>
  </sheetData>
  <mergeCells count="42">
    <mergeCell ref="B232:D232"/>
    <mergeCell ref="B233:D233"/>
    <mergeCell ref="B234:D234"/>
    <mergeCell ref="B227:D227"/>
    <mergeCell ref="B228:D228"/>
    <mergeCell ref="B229:D229"/>
    <mergeCell ref="B230:D230"/>
    <mergeCell ref="B231:D231"/>
    <mergeCell ref="B222:D222"/>
    <mergeCell ref="B223:D223"/>
    <mergeCell ref="B224:D224"/>
    <mergeCell ref="B225:D225"/>
    <mergeCell ref="B226:D226"/>
    <mergeCell ref="B211:D211"/>
    <mergeCell ref="B214:D214"/>
    <mergeCell ref="B215:D215"/>
    <mergeCell ref="B216:D216"/>
    <mergeCell ref="B217:D217"/>
    <mergeCell ref="B206:D206"/>
    <mergeCell ref="B207:D207"/>
    <mergeCell ref="B208:D208"/>
    <mergeCell ref="B209:D209"/>
    <mergeCell ref="B210:D210"/>
    <mergeCell ref="A1:M1"/>
    <mergeCell ref="A2:M2"/>
    <mergeCell ref="A3:M3"/>
    <mergeCell ref="A4:M4"/>
    <mergeCell ref="B19:D19"/>
    <mergeCell ref="B9:D9"/>
    <mergeCell ref="B11:D11"/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2019-02-21T16:26:33Z</dcterms:modified>
</cp:coreProperties>
</file>