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8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11" i="2" l="1"/>
  <c r="K371" i="2"/>
  <c r="K370" i="2"/>
  <c r="K337" i="2"/>
  <c r="K328" i="2"/>
  <c r="K307" i="2"/>
  <c r="K306" i="2"/>
  <c r="K305" i="2"/>
  <c r="K300" i="2"/>
  <c r="K280" i="2"/>
  <c r="K270" i="2"/>
  <c r="K266" i="2"/>
  <c r="K258" i="2"/>
  <c r="K255" i="2"/>
  <c r="J235" i="2"/>
  <c r="K235" i="2" s="1"/>
  <c r="K234" i="2"/>
  <c r="K222" i="2"/>
  <c r="K211" i="2"/>
  <c r="K209" i="2"/>
  <c r="K182" i="2"/>
  <c r="K176" i="2"/>
  <c r="J161" i="2"/>
  <c r="K142" i="2"/>
  <c r="K138" i="2"/>
  <c r="K117" i="2"/>
  <c r="K96" i="2"/>
  <c r="K102" i="2"/>
  <c r="K57" i="2"/>
  <c r="K56" i="2"/>
  <c r="K336" i="2" l="1"/>
  <c r="L376" i="2" l="1"/>
  <c r="L371" i="2"/>
  <c r="L366" i="2"/>
  <c r="L361" i="2"/>
  <c r="L356" i="2"/>
  <c r="L351" i="2"/>
  <c r="L345" i="2"/>
  <c r="L339" i="2"/>
  <c r="L331" i="2"/>
  <c r="L323" i="2"/>
  <c r="L318" i="2"/>
  <c r="L308" i="2"/>
  <c r="L301" i="2"/>
  <c r="L295" i="2"/>
  <c r="L290" i="2"/>
  <c r="L284" i="2"/>
  <c r="L272" i="2"/>
  <c r="L261" i="2"/>
  <c r="L250" i="2"/>
  <c r="L245" i="2"/>
  <c r="L240" i="2"/>
  <c r="L235" i="2"/>
  <c r="L230" i="2"/>
  <c r="L225" i="2"/>
  <c r="L216" i="2"/>
  <c r="L379" i="2" s="1"/>
  <c r="L199" i="2"/>
  <c r="L185" i="2"/>
  <c r="L177" i="2"/>
  <c r="L171" i="2"/>
  <c r="L165" i="2"/>
  <c r="L153" i="2"/>
  <c r="L148" i="2"/>
  <c r="L143" i="2"/>
  <c r="L129" i="2"/>
  <c r="L121" i="2"/>
  <c r="L108" i="2"/>
  <c r="L83" i="2"/>
  <c r="L78" i="2"/>
  <c r="L65" i="2"/>
  <c r="L59" i="2"/>
  <c r="L48" i="2"/>
  <c r="L41" i="2"/>
  <c r="L33" i="2"/>
  <c r="L26" i="2"/>
  <c r="L20" i="2"/>
  <c r="L12" i="2"/>
  <c r="I196" i="2" l="1"/>
  <c r="K196" i="2" s="1"/>
  <c r="I39" i="2" l="1"/>
  <c r="I38" i="2"/>
  <c r="K38" i="2" s="1"/>
  <c r="I223" i="2"/>
  <c r="I31" i="2" l="1"/>
  <c r="K31" i="2" s="1"/>
  <c r="I106" i="2" l="1"/>
  <c r="K106" i="2" s="1"/>
  <c r="I105" i="2"/>
  <c r="M65" i="2" l="1"/>
  <c r="J65" i="2"/>
  <c r="H65" i="2"/>
  <c r="G65" i="2"/>
  <c r="F65" i="2"/>
  <c r="E65" i="2"/>
  <c r="I63" i="2"/>
  <c r="K63" i="2" s="1"/>
  <c r="I128" i="2" l="1"/>
  <c r="I127" i="2"/>
  <c r="I126" i="2"/>
  <c r="I125" i="2"/>
  <c r="M290" i="2" l="1"/>
  <c r="J290" i="2"/>
  <c r="H290" i="2"/>
  <c r="G290" i="2"/>
  <c r="F290" i="2"/>
  <c r="E290" i="2"/>
  <c r="I288" i="2"/>
  <c r="K288" i="2" s="1"/>
  <c r="I197" i="2"/>
  <c r="I195" i="2"/>
  <c r="I161" i="2" l="1"/>
  <c r="J376" i="2" l="1"/>
  <c r="J371" i="2"/>
  <c r="J366" i="2"/>
  <c r="J361" i="2"/>
  <c r="J356" i="2"/>
  <c r="J351" i="2"/>
  <c r="J345" i="2"/>
  <c r="J339" i="2"/>
  <c r="J331" i="2"/>
  <c r="J323" i="2"/>
  <c r="J318" i="2"/>
  <c r="J308" i="2"/>
  <c r="K308" i="2" s="1"/>
  <c r="J301" i="2"/>
  <c r="J295" i="2"/>
  <c r="J284" i="2"/>
  <c r="J272" i="2"/>
  <c r="J261" i="2"/>
  <c r="J250" i="2"/>
  <c r="J245" i="2"/>
  <c r="J240" i="2"/>
  <c r="J230" i="2"/>
  <c r="J225" i="2"/>
  <c r="J216" i="2"/>
  <c r="J199" i="2"/>
  <c r="J185" i="2"/>
  <c r="J177" i="2"/>
  <c r="J171" i="2"/>
  <c r="J165" i="2"/>
  <c r="J153" i="2"/>
  <c r="J148" i="2"/>
  <c r="J143" i="2"/>
  <c r="J129" i="2"/>
  <c r="J121" i="2"/>
  <c r="J108" i="2"/>
  <c r="J83" i="2"/>
  <c r="J78" i="2"/>
  <c r="J59" i="2"/>
  <c r="J48" i="2"/>
  <c r="J41" i="2"/>
  <c r="J33" i="2"/>
  <c r="J26" i="2"/>
  <c r="J20" i="2"/>
  <c r="J12" i="2"/>
  <c r="J379" i="2" l="1"/>
  <c r="H41" i="2"/>
  <c r="H376" i="2" l="1"/>
  <c r="H371" i="2"/>
  <c r="H366" i="2"/>
  <c r="H361" i="2"/>
  <c r="H356" i="2"/>
  <c r="H351" i="2"/>
  <c r="H345" i="2"/>
  <c r="H339" i="2"/>
  <c r="I336" i="2"/>
  <c r="H331" i="2"/>
  <c r="H323" i="2"/>
  <c r="H318" i="2"/>
  <c r="H308" i="2"/>
  <c r="H301" i="2"/>
  <c r="H295" i="2"/>
  <c r="H284" i="2"/>
  <c r="H272" i="2"/>
  <c r="H261" i="2"/>
  <c r="H250" i="2"/>
  <c r="H245" i="2"/>
  <c r="H240" i="2"/>
  <c r="H230" i="2"/>
  <c r="H235" i="2"/>
  <c r="H225" i="2"/>
  <c r="H216" i="2"/>
  <c r="H199" i="2"/>
  <c r="I375" i="2"/>
  <c r="I370" i="2"/>
  <c r="I365" i="2"/>
  <c r="I360" i="2"/>
  <c r="K360" i="2" s="1"/>
  <c r="I355" i="2"/>
  <c r="I350" i="2"/>
  <c r="K350" i="2" s="1"/>
  <c r="I349" i="2"/>
  <c r="K349" i="2" s="1"/>
  <c r="I344" i="2"/>
  <c r="I343" i="2"/>
  <c r="K343" i="2" s="1"/>
  <c r="I338" i="2"/>
  <c r="K338" i="2" s="1"/>
  <c r="I337" i="2"/>
  <c r="I335" i="2"/>
  <c r="K335" i="2" s="1"/>
  <c r="I330" i="2"/>
  <c r="K330" i="2" s="1"/>
  <c r="I329" i="2"/>
  <c r="K329" i="2" s="1"/>
  <c r="I328" i="2"/>
  <c r="I327" i="2"/>
  <c r="I322" i="2"/>
  <c r="K322" i="2" s="1"/>
  <c r="I317" i="2"/>
  <c r="K317" i="2" s="1"/>
  <c r="I316" i="2"/>
  <c r="K316" i="2" s="1"/>
  <c r="I315" i="2"/>
  <c r="I314" i="2"/>
  <c r="I313" i="2"/>
  <c r="K313" i="2" s="1"/>
  <c r="I312" i="2"/>
  <c r="I307" i="2"/>
  <c r="I306" i="2"/>
  <c r="I305" i="2"/>
  <c r="I300" i="2"/>
  <c r="I299" i="2"/>
  <c r="K299" i="2" s="1"/>
  <c r="I294" i="2"/>
  <c r="K294" i="2" s="1"/>
  <c r="I289" i="2"/>
  <c r="I290" i="2" s="1"/>
  <c r="K290" i="2" s="1"/>
  <c r="I283" i="2"/>
  <c r="K283" i="2" s="1"/>
  <c r="I282" i="2"/>
  <c r="K282" i="2" s="1"/>
  <c r="I281" i="2"/>
  <c r="I280" i="2"/>
  <c r="I279" i="2"/>
  <c r="K279" i="2" s="1"/>
  <c r="I278" i="2"/>
  <c r="K278" i="2" s="1"/>
  <c r="I277" i="2"/>
  <c r="K277" i="2" s="1"/>
  <c r="I276" i="2"/>
  <c r="K276" i="2" s="1"/>
  <c r="I271" i="2"/>
  <c r="K271" i="2" s="1"/>
  <c r="I270" i="2"/>
  <c r="I269" i="2"/>
  <c r="K269" i="2" s="1"/>
  <c r="I268" i="2"/>
  <c r="K268" i="2" s="1"/>
  <c r="I267" i="2"/>
  <c r="K267" i="2" s="1"/>
  <c r="I266" i="2"/>
  <c r="I265" i="2"/>
  <c r="K265" i="2" s="1"/>
  <c r="I260" i="2"/>
  <c r="I259" i="2"/>
  <c r="I258" i="2"/>
  <c r="I257" i="2"/>
  <c r="I256" i="2"/>
  <c r="K256" i="2" s="1"/>
  <c r="I255" i="2"/>
  <c r="I254" i="2"/>
  <c r="K254" i="2" s="1"/>
  <c r="I249" i="2"/>
  <c r="K249" i="2" s="1"/>
  <c r="I244" i="2"/>
  <c r="I239" i="2"/>
  <c r="I234" i="2"/>
  <c r="I229" i="2"/>
  <c r="K229" i="2" s="1"/>
  <c r="I224" i="2"/>
  <c r="K224" i="2" s="1"/>
  <c r="I222" i="2"/>
  <c r="I221" i="2"/>
  <c r="I220" i="2"/>
  <c r="K220" i="2" s="1"/>
  <c r="I215" i="2"/>
  <c r="K215" i="2" s="1"/>
  <c r="I214" i="2"/>
  <c r="K214" i="2" s="1"/>
  <c r="I213" i="2"/>
  <c r="K213" i="2" s="1"/>
  <c r="I212" i="2"/>
  <c r="K212" i="2" s="1"/>
  <c r="I211" i="2"/>
  <c r="I210" i="2"/>
  <c r="K210" i="2" s="1"/>
  <c r="I209" i="2"/>
  <c r="I208" i="2"/>
  <c r="I207" i="2"/>
  <c r="K207" i="2" s="1"/>
  <c r="I206" i="2"/>
  <c r="K206" i="2" s="1"/>
  <c r="I205" i="2"/>
  <c r="K205" i="2" s="1"/>
  <c r="I204" i="2"/>
  <c r="K204" i="2" s="1"/>
  <c r="I203" i="2"/>
  <c r="K203" i="2" s="1"/>
  <c r="I198" i="2"/>
  <c r="I194" i="2"/>
  <c r="I193" i="2"/>
  <c r="K193" i="2" s="1"/>
  <c r="I192" i="2"/>
  <c r="K192" i="2" s="1"/>
  <c r="I191" i="2"/>
  <c r="I190" i="2"/>
  <c r="K190" i="2" s="1"/>
  <c r="I189" i="2"/>
  <c r="K189" i="2" s="1"/>
  <c r="H185" i="2"/>
  <c r="I184" i="2"/>
  <c r="K184" i="2" s="1"/>
  <c r="I183" i="2"/>
  <c r="K183" i="2" s="1"/>
  <c r="I182" i="2"/>
  <c r="I181" i="2"/>
  <c r="K181" i="2" s="1"/>
  <c r="H177" i="2"/>
  <c r="I176" i="2"/>
  <c r="I175" i="2"/>
  <c r="K175" i="2" s="1"/>
  <c r="H171" i="2"/>
  <c r="I170" i="2"/>
  <c r="I169" i="2"/>
  <c r="K169" i="2" s="1"/>
  <c r="H165" i="2"/>
  <c r="I164" i="2"/>
  <c r="K164" i="2" s="1"/>
  <c r="I163" i="2"/>
  <c r="K163" i="2" s="1"/>
  <c r="I162" i="2"/>
  <c r="K162" i="2" s="1"/>
  <c r="I160" i="2"/>
  <c r="K160" i="2" s="1"/>
  <c r="I159" i="2"/>
  <c r="K159" i="2" s="1"/>
  <c r="I158" i="2"/>
  <c r="K158" i="2" s="1"/>
  <c r="I157" i="2"/>
  <c r="K157" i="2" s="1"/>
  <c r="H153" i="2"/>
  <c r="I152" i="2"/>
  <c r="K152" i="2" s="1"/>
  <c r="H148" i="2"/>
  <c r="I147" i="2"/>
  <c r="K147" i="2" s="1"/>
  <c r="H143" i="2"/>
  <c r="I142" i="2"/>
  <c r="I141" i="2"/>
  <c r="K141" i="2" s="1"/>
  <c r="I140" i="2"/>
  <c r="K140" i="2" s="1"/>
  <c r="I139" i="2"/>
  <c r="K139" i="2" s="1"/>
  <c r="I138" i="2"/>
  <c r="I137" i="2"/>
  <c r="K137" i="2" s="1"/>
  <c r="I136" i="2"/>
  <c r="K136" i="2" s="1"/>
  <c r="I135" i="2"/>
  <c r="K135" i="2" s="1"/>
  <c r="I134" i="2"/>
  <c r="K134" i="2" s="1"/>
  <c r="I133" i="2"/>
  <c r="K133" i="2" s="1"/>
  <c r="H129" i="2"/>
  <c r="K128" i="2"/>
  <c r="K127" i="2"/>
  <c r="K126" i="2"/>
  <c r="K125" i="2"/>
  <c r="H121" i="2"/>
  <c r="I120" i="2"/>
  <c r="K120" i="2" s="1"/>
  <c r="I119" i="2"/>
  <c r="K119" i="2" s="1"/>
  <c r="I118" i="2"/>
  <c r="K118" i="2" s="1"/>
  <c r="I117" i="2"/>
  <c r="I116" i="2"/>
  <c r="K116" i="2" s="1"/>
  <c r="I115" i="2"/>
  <c r="K115" i="2" s="1"/>
  <c r="I114" i="2"/>
  <c r="I113" i="2"/>
  <c r="K113" i="2" s="1"/>
  <c r="I112" i="2"/>
  <c r="K112" i="2" s="1"/>
  <c r="H108" i="2"/>
  <c r="I107" i="2"/>
  <c r="I104" i="2"/>
  <c r="I103" i="2"/>
  <c r="K103" i="2" s="1"/>
  <c r="I102" i="2"/>
  <c r="I101" i="2"/>
  <c r="K101" i="2" s="1"/>
  <c r="I100" i="2"/>
  <c r="K100" i="2" s="1"/>
  <c r="I99" i="2"/>
  <c r="K99" i="2" s="1"/>
  <c r="I98" i="2"/>
  <c r="I97" i="2"/>
  <c r="K97" i="2" s="1"/>
  <c r="I96" i="2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I87" i="2"/>
  <c r="K87" i="2" s="1"/>
  <c r="I82" i="2"/>
  <c r="K82" i="2" s="1"/>
  <c r="H83" i="2"/>
  <c r="H78" i="2"/>
  <c r="I77" i="2"/>
  <c r="K77" i="2" s="1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4" i="2"/>
  <c r="I65" i="2" s="1"/>
  <c r="K65" i="2" s="1"/>
  <c r="I58" i="2"/>
  <c r="I57" i="2"/>
  <c r="I56" i="2"/>
  <c r="I55" i="2"/>
  <c r="K55" i="2" s="1"/>
  <c r="I54" i="2"/>
  <c r="K54" i="2" s="1"/>
  <c r="I53" i="2"/>
  <c r="K53" i="2" s="1"/>
  <c r="I52" i="2"/>
  <c r="K52" i="2" s="1"/>
  <c r="H59" i="2"/>
  <c r="H48" i="2"/>
  <c r="I47" i="2"/>
  <c r="K47" i="2" s="1"/>
  <c r="I46" i="2"/>
  <c r="I45" i="2"/>
  <c r="K45" i="2" s="1"/>
  <c r="I40" i="2"/>
  <c r="I37" i="2"/>
  <c r="K37" i="2" s="1"/>
  <c r="I11" i="2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I32" i="2"/>
  <c r="H33" i="2"/>
  <c r="H26" i="2"/>
  <c r="M235" i="2"/>
  <c r="G235" i="2"/>
  <c r="F235" i="2"/>
  <c r="E235" i="2"/>
  <c r="I235" i="2" l="1"/>
  <c r="M356" i="2"/>
  <c r="M371" i="2"/>
  <c r="G371" i="2"/>
  <c r="F371" i="2"/>
  <c r="E371" i="2"/>
  <c r="I371" i="2"/>
  <c r="M366" i="2"/>
  <c r="M376" i="2"/>
  <c r="M361" i="2"/>
  <c r="M351" i="2"/>
  <c r="M345" i="2"/>
  <c r="M339" i="2"/>
  <c r="M331" i="2"/>
  <c r="M323" i="2"/>
  <c r="M318" i="2"/>
  <c r="M308" i="2"/>
  <c r="M301" i="2"/>
  <c r="M295" i="2"/>
  <c r="M284" i="2"/>
  <c r="M272" i="2"/>
  <c r="M261" i="2"/>
  <c r="M250" i="2"/>
  <c r="M245" i="2"/>
  <c r="M240" i="2"/>
  <c r="M230" i="2"/>
  <c r="M225" i="2"/>
  <c r="M216" i="2"/>
  <c r="M199" i="2"/>
  <c r="M185" i="2"/>
  <c r="M177" i="2"/>
  <c r="M171" i="2"/>
  <c r="M165" i="2"/>
  <c r="M153" i="2"/>
  <c r="M148" i="2"/>
  <c r="M143" i="2"/>
  <c r="M129" i="2"/>
  <c r="M121" i="2"/>
  <c r="M108" i="2"/>
  <c r="M83" i="2"/>
  <c r="M78" i="2"/>
  <c r="M59" i="2"/>
  <c r="M48" i="2"/>
  <c r="M41" i="2"/>
  <c r="M33" i="2"/>
  <c r="M26" i="2"/>
  <c r="M20" i="2" l="1"/>
  <c r="M379" i="2" s="1"/>
  <c r="M12" i="2"/>
  <c r="H20" i="2" l="1"/>
  <c r="H12" i="2"/>
  <c r="H379" i="2" l="1"/>
  <c r="G356" i="2"/>
  <c r="F356" i="2"/>
  <c r="E356" i="2"/>
  <c r="I356" i="2"/>
  <c r="G376" i="2" l="1"/>
  <c r="F376" i="2"/>
  <c r="E376" i="2"/>
  <c r="I376" i="2"/>
  <c r="G361" i="2" l="1"/>
  <c r="F361" i="2"/>
  <c r="E361" i="2"/>
  <c r="I361" i="2"/>
  <c r="K361" i="2" s="1"/>
  <c r="G245" i="2"/>
  <c r="F245" i="2"/>
  <c r="E245" i="2"/>
  <c r="I245" i="2"/>
  <c r="G318" i="2" l="1"/>
  <c r="F318" i="2"/>
  <c r="E318" i="2"/>
  <c r="G351" i="2" l="1"/>
  <c r="F351" i="2"/>
  <c r="G366" i="2"/>
  <c r="F366" i="2"/>
  <c r="E351" i="2"/>
  <c r="G171" i="2" l="1"/>
  <c r="F171" i="2"/>
  <c r="E171" i="2"/>
  <c r="G121" i="2" l="1"/>
  <c r="F121" i="2"/>
  <c r="E121" i="2"/>
  <c r="G41" i="2"/>
  <c r="F41" i="2"/>
  <c r="E41" i="2"/>
  <c r="I351" i="2"/>
  <c r="K351" i="2" s="1"/>
  <c r="G339" i="2"/>
  <c r="F339" i="2"/>
  <c r="E339" i="2"/>
  <c r="I318" i="2"/>
  <c r="K318" i="2" s="1"/>
  <c r="G284" i="2"/>
  <c r="F284" i="2"/>
  <c r="E284" i="2"/>
  <c r="G272" i="2"/>
  <c r="F272" i="2"/>
  <c r="E272" i="2"/>
  <c r="I339" i="2" l="1"/>
  <c r="K339" i="2" s="1"/>
  <c r="I272" i="2"/>
  <c r="K272" i="2" s="1"/>
  <c r="G250" i="2"/>
  <c r="F250" i="2"/>
  <c r="E250" i="2"/>
  <c r="I250" i="2"/>
  <c r="K250" i="2" s="1"/>
  <c r="G230" i="2"/>
  <c r="F230" i="2"/>
  <c r="E230" i="2"/>
  <c r="I230" i="2"/>
  <c r="K230" i="2" s="1"/>
  <c r="G177" i="2"/>
  <c r="F177" i="2"/>
  <c r="E177" i="2"/>
  <c r="G59" i="2"/>
  <c r="F59" i="2"/>
  <c r="E59" i="2"/>
  <c r="I41" i="2"/>
  <c r="K41" i="2" s="1"/>
  <c r="G26" i="2"/>
  <c r="F26" i="2"/>
  <c r="E26" i="2"/>
  <c r="G12" i="2"/>
  <c r="F12" i="2"/>
  <c r="E12" i="2"/>
  <c r="G261" i="2" l="1"/>
  <c r="F261" i="2"/>
  <c r="E261" i="2"/>
  <c r="G323" i="2"/>
  <c r="F323" i="2"/>
  <c r="E323" i="2"/>
  <c r="I323" i="2"/>
  <c r="K323" i="2" s="1"/>
  <c r="G308" i="2"/>
  <c r="F308" i="2"/>
  <c r="E308" i="2"/>
  <c r="G301" i="2"/>
  <c r="F301" i="2"/>
  <c r="E301" i="2"/>
  <c r="G240" i="2"/>
  <c r="F240" i="2"/>
  <c r="E240" i="2"/>
  <c r="I240" i="2"/>
  <c r="G225" i="2"/>
  <c r="F225" i="2"/>
  <c r="E225" i="2"/>
  <c r="G199" i="2"/>
  <c r="F199" i="2"/>
  <c r="E199" i="2"/>
  <c r="G153" i="2"/>
  <c r="F153" i="2"/>
  <c r="E153" i="2"/>
  <c r="I153" i="2"/>
  <c r="K153" i="2" s="1"/>
  <c r="E366" i="2"/>
  <c r="I366" i="2"/>
  <c r="G345" i="2"/>
  <c r="F345" i="2"/>
  <c r="E345" i="2"/>
  <c r="G331" i="2"/>
  <c r="F331" i="2"/>
  <c r="E331" i="2"/>
  <c r="G295" i="2"/>
  <c r="F295" i="2"/>
  <c r="E295" i="2"/>
  <c r="I295" i="2"/>
  <c r="K295" i="2" s="1"/>
  <c r="G216" i="2"/>
  <c r="F216" i="2"/>
  <c r="E216" i="2"/>
  <c r="G185" i="2"/>
  <c r="F185" i="2"/>
  <c r="E185" i="2"/>
  <c r="I177" i="2"/>
  <c r="K177" i="2" s="1"/>
  <c r="I171" i="2"/>
  <c r="K171" i="2" s="1"/>
  <c r="G165" i="2"/>
  <c r="F165" i="2"/>
  <c r="E165" i="2"/>
  <c r="G148" i="2"/>
  <c r="F148" i="2"/>
  <c r="E148" i="2"/>
  <c r="I148" i="2"/>
  <c r="K148" i="2" s="1"/>
  <c r="G143" i="2"/>
  <c r="F143" i="2"/>
  <c r="E143" i="2"/>
  <c r="G129" i="2"/>
  <c r="F129" i="2"/>
  <c r="E129" i="2"/>
  <c r="G108" i="2"/>
  <c r="F108" i="2"/>
  <c r="E108" i="2"/>
  <c r="G83" i="2"/>
  <c r="F83" i="2"/>
  <c r="E83" i="2"/>
  <c r="I83" i="2"/>
  <c r="K83" i="2" s="1"/>
  <c r="G78" i="2"/>
  <c r="F78" i="2"/>
  <c r="E78" i="2"/>
  <c r="G48" i="2"/>
  <c r="F48" i="2"/>
  <c r="E48" i="2"/>
  <c r="G33" i="2"/>
  <c r="F33" i="2"/>
  <c r="E33" i="2"/>
  <c r="I26" i="2"/>
  <c r="K26" i="2" s="1"/>
  <c r="G20" i="2"/>
  <c r="F20" i="2"/>
  <c r="E20" i="2"/>
  <c r="I12" i="2"/>
  <c r="K12" i="2" s="1"/>
  <c r="G379" i="2" l="1"/>
  <c r="F379" i="2"/>
  <c r="E379" i="2"/>
  <c r="I121" i="2"/>
  <c r="K121" i="2" s="1"/>
  <c r="I284" i="2"/>
  <c r="K284" i="2" s="1"/>
  <c r="I59" i="2"/>
  <c r="K59" i="2" s="1"/>
  <c r="I345" i="2"/>
  <c r="K345" i="2" s="1"/>
  <c r="I225" i="2"/>
  <c r="K225" i="2" s="1"/>
  <c r="I301" i="2"/>
  <c r="K301" i="2" s="1"/>
  <c r="I261" i="2"/>
  <c r="K261" i="2" s="1"/>
  <c r="I199" i="2"/>
  <c r="K199" i="2" s="1"/>
  <c r="I331" i="2"/>
  <c r="K331" i="2" s="1"/>
  <c r="I308" i="2"/>
  <c r="I143" i="2"/>
  <c r="K143" i="2" s="1"/>
  <c r="I129" i="2"/>
  <c r="K129" i="2" s="1"/>
  <c r="I216" i="2"/>
  <c r="K216" i="2" s="1"/>
  <c r="I20" i="2"/>
  <c r="K20" i="2" s="1"/>
  <c r="I78" i="2"/>
  <c r="K78" i="2" s="1"/>
  <c r="I108" i="2"/>
  <c r="K108" i="2" s="1"/>
  <c r="I165" i="2"/>
  <c r="K165" i="2" s="1"/>
  <c r="I185" i="2"/>
  <c r="K185" i="2" s="1"/>
  <c r="I48" i="2"/>
  <c r="K48" i="2" s="1"/>
  <c r="I33" i="2"/>
  <c r="K33" i="2" s="1"/>
  <c r="I379" i="2" l="1"/>
  <c r="K379" i="2" s="1"/>
</calcChain>
</file>

<file path=xl/sharedStrings.xml><?xml version="1.0" encoding="utf-8"?>
<sst xmlns="http://schemas.openxmlformats.org/spreadsheetml/2006/main" count="1445" uniqueCount="484">
  <si>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</si>
  <si>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</si>
  <si>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</si>
  <si>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</si>
  <si>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</si>
  <si>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</si>
  <si>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</si>
  <si>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</si>
  <si>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</si>
  <si>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</si>
  <si>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</si>
  <si>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</si>
  <si>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</si>
  <si>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</si>
  <si>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</si>
  <si>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</si>
  <si>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</si>
  <si>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</si>
  <si>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</si>
  <si>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</si>
  <si>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</si>
  <si>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</si>
  <si>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</si>
  <si>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</si>
  <si>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</si>
  <si>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</si>
  <si>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</si>
  <si>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</si>
  <si>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</si>
  <si>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</si>
  <si>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</si>
  <si>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</si>
  <si>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</si>
  <si>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</si>
  <si>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</si>
  <si>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</si>
  <si>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</si>
  <si>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</si>
  <si>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</si>
  <si>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</si>
  <si>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</si>
  <si>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</si>
  <si>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</si>
  <si>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</si>
  <si>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</si>
  <si>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</si>
  <si>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</si>
  <si>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</si>
  <si>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</si>
  <si>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</si>
  <si>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</si>
  <si>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</si>
  <si>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</si>
  <si>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</si>
  <si>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</si>
  <si>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</si>
  <si>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</si>
  <si>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</si>
  <si>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</si>
  <si>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</si>
  <si>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</si>
  <si>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</si>
  <si>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</si>
  <si>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</si>
  <si>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</si>
  <si>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</si>
  <si>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</si>
  <si>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</si>
  <si>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</si>
  <si>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</si>
  <si>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</si>
  <si>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</si>
  <si>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</si>
  <si>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</si>
  <si>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</si>
  <si>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</si>
  <si>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</si>
  <si>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</si>
  <si>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</si>
  <si>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</si>
  <si>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</si>
  <si>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</si>
  <si>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</si>
  <si>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</si>
  <si>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</si>
  <si>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</si>
  <si>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</si>
  <si>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</si>
  <si>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</si>
  <si>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</si>
  <si>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</si>
  <si>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</si>
  <si>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</si>
  <si>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</si>
  <si>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</si>
  <si>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</si>
  <si>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</si>
  <si>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</si>
  <si>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</si>
  <si>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</si>
  <si>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</si>
  <si>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</si>
  <si>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</si>
  <si>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</si>
  <si>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</si>
  <si>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</si>
  <si>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</si>
  <si>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</si>
  <si>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</si>
  <si>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</si>
  <si>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</si>
  <si>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</si>
  <si>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</si>
  <si>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</si>
  <si>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</si>
  <si>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</si>
  <si>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</si>
  <si>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</si>
  <si>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</si>
  <si>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</si>
  <si>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</si>
  <si>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</si>
  <si>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</si>
  <si>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</si>
  <si>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</si>
  <si>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</si>
  <si>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</si>
  <si>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</si>
  <si>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</si>
  <si>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</si>
  <si>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</si>
  <si>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</si>
  <si>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</si>
  <si>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</si>
  <si>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</si>
  <si>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</si>
  <si>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</si>
  <si>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</si>
  <si>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</si>
  <si>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</si>
  <si>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</si>
  <si>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</si>
  <si>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</si>
  <si>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</si>
  <si>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</si>
  <si>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</si>
  <si>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</si>
  <si>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</si>
  <si>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</si>
  <si>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</si>
  <si>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</si>
  <si>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</si>
  <si>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</si>
  <si>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</si>
  <si>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</si>
  <si>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</si>
  <si>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</si>
  <si>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</si>
  <si>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</si>
  <si>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</si>
  <si>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</si>
  <si>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</si>
  <si>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</si>
  <si>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</si>
  <si>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</si>
  <si>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</si>
  <si>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</si>
  <si>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</si>
  <si>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</si>
  <si>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</si>
  <si>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</si>
  <si>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</si>
  <si>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</si>
  <si>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</si>
  <si>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</si>
  <si>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</si>
  <si>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</si>
  <si>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</si>
  <si>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</si>
  <si>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</si>
  <si>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</si>
  <si>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</si>
  <si>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</si>
  <si>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</si>
  <si>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</si>
  <si>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</si>
  <si>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</si>
  <si>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</si>
  <si>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</si>
  <si>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</si>
  <si>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</si>
  <si>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</si>
  <si>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</si>
  <si>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</si>
  <si>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</si>
  <si>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</si>
  <si>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</si>
  <si>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</si>
  <si>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</si>
  <si>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UC for Credit Programming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</si>
  <si>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</si>
  <si>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</si>
  <si>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</si>
  <si>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</si>
  <si>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</si>
  <si>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</si>
  <si>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</si>
  <si>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</si>
  <si>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</si>
  <si>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</si>
  <si>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</si>
  <si>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</si>
  <si>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</si>
  <si>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</si>
  <si>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</si>
  <si>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</si>
  <si>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</si>
  <si>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</si>
  <si>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</si>
  <si>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</si>
  <si>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</si>
  <si>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</si>
  <si>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</si>
  <si>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</si>
  <si>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</si>
  <si>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</si>
  <si>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</si>
  <si>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</si>
  <si>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</si>
  <si>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</si>
  <si>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</si>
  <si>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</si>
  <si>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</si>
  <si>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</si>
  <si>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</si>
  <si>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</si>
  <si>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</si>
  <si>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</si>
  <si>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</si>
  <si>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</si>
  <si>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</si>
  <si>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</si>
  <si>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</si>
  <si>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</si>
  <si>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</si>
  <si>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</si>
  <si>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</si>
  <si>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</si>
  <si>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</si>
  <si>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</si>
  <si>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</si>
  <si>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</si>
  <si>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</si>
  <si>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</si>
  <si>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</si>
  <si>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</si>
  <si>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</si>
  <si>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</si>
  <si>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</si>
  <si>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</si>
  <si>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</si>
  <si>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</si>
  <si>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</si>
  <si>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</si>
  <si>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</si>
  <si>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</si>
  <si>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</si>
  <si>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</si>
  <si>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</si>
  <si>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</si>
  <si>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</si>
  <si>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</si>
  <si>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</si>
  <si>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</si>
  <si>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</si>
  <si>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</si>
  <si>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</si>
  <si>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</si>
  <si>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</si>
  <si>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</si>
  <si>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</si>
  <si>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</si>
  <si>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</si>
  <si>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</si>
  <si>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</si>
  <si>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</si>
  <si>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</si>
  <si>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</si>
  <si>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</si>
  <si>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</si>
  <si>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</si>
  <si>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</si>
  <si>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</si>
  <si>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</si>
  <si>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</si>
  <si>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</si>
  <si>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</si>
  <si>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</si>
  <si>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</si>
  <si>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</si>
  <si>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</si>
  <si>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</si>
  <si>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</si>
  <si>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</si>
  <si>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</si>
  <si>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</si>
  <si>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</si>
  <si>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</si>
  <si>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</si>
  <si>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</si>
  <si>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</si>
  <si>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</si>
  <si>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</si>
  <si>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</si>
  <si>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</si>
  <si>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</si>
  <si>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</si>
  <si>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</si>
  <si>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</si>
  <si>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</si>
  <si>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</si>
  <si>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</si>
  <si>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</si>
  <si>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</si>
  <si>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</si>
  <si>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</si>
  <si>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</si>
  <si>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</si>
  <si>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</si>
  <si>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</si>
  <si>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</si>
  <si>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</si>
  <si>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</si>
  <si>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</si>
  <si>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</si>
  <si>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</si>
  <si>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</si>
  <si>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</si>
  <si>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</si>
  <si>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</si>
  <si>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</si>
  <si>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</si>
  <si>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</si>
  <si>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</si>
  <si>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</si>
  <si>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</si>
  <si>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</si>
  <si>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</si>
  <si>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</si>
  <si>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</si>
  <si>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</si>
  <si>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</si>
  <si>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</si>
  <si>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</si>
  <si>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</si>
  <si>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</si>
  <si>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</si>
  <si>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</si>
  <si>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</si>
  <si>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</si>
  <si>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</si>
  <si>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</si>
  <si>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</si>
  <si>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</si>
  <si>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</si>
  <si>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</si>
  <si>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</si>
  <si>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</si>
  <si>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</si>
  <si>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</si>
  <si>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</si>
  <si>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</si>
  <si>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</si>
  <si>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</si>
  <si>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</si>
  <si>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</si>
  <si>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</si>
  <si>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</si>
  <si>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</si>
  <si>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</si>
  <si>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</si>
  <si>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</si>
  <si>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</si>
  <si>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</si>
  <si>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</si>
  <si>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</si>
  <si>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</si>
  <si>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</si>
  <si>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</si>
  <si>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</si>
  <si>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</si>
  <si>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</si>
  <si>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</si>
  <si>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</si>
  <si>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</si>
  <si>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</si>
  <si>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</si>
  <si>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</si>
  <si>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</si>
  <si>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</si>
  <si>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</si>
  <si>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</si>
  <si>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</si>
  <si>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</si>
  <si>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</si>
  <si>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</si>
  <si>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</si>
  <si>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</si>
  <si>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</si>
  <si>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</si>
  <si>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</si>
  <si>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</si>
  <si>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</si>
  <si>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</si>
  <si>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</si>
  <si>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</si>
  <si>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</si>
  <si>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</si>
  <si>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</si>
  <si>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</si>
  <si>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</si>
  <si>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</si>
  <si>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</si>
  <si>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</si>
  <si>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</si>
  <si>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</si>
  <si>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</si>
  <si>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</si>
  <si>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</si>
  <si>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</si>
  <si>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</si>
  <si>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</si>
  <si>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</si>
  <si>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</si>
  <si>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</si>
  <si>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</si>
  <si>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</si>
  <si>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</si>
  <si>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</si>
  <si>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</si>
  <si>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</si>
  <si>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</si>
  <si>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</si>
  <si>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</si>
  <si>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</si>
  <si>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</si>
  <si>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</si>
  <si>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</si>
  <si>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</si>
  <si>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</si>
  <si>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</si>
  <si>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</si>
  <si>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</si>
  <si>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</si>
  <si>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</si>
  <si>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</si>
  <si>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</si>
  <si>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</si>
  <si>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</si>
  <si>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</si>
  <si>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</si>
  <si>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</si>
  <si>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</si>
  <si>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</si>
  <si>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</si>
  <si>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</si>
  <si>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</si>
  <si>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</si>
  <si>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</si>
  <si>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</si>
  <si>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</si>
  <si>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</si>
  <si>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</si>
  <si>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</si>
  <si>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Over FY17</t>
  </si>
  <si>
    <t>FY18</t>
  </si>
  <si>
    <t xml:space="preserve">FY18 Total 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</si>
  <si>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</si>
  <si>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</si>
  <si>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</si>
  <si>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</si>
  <si>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</si>
  <si>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</si>
  <si>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 xml:space="preserve">   For Period Beginning September 1 and Ending October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</si>
</sst>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7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9" fontId="2" fillId="4" borderId="22" xfId="4" applyFont="1" applyFill="1" applyBorder="1" applyAlignment="1">
      <alignment horizontal="right"/>
    </xf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DFDFD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6"/>
  <sheetViews>
    <sheetView tabSelected="1" workbookViewId="0">
      <selection activeCell="A5" sqref="A5"/>
    </sheetView>
  </sheetViews>
  <sheetFormatPr defaultRowHeight="15" x14ac:dyDescent="0.25"/>
  <cols>
    <col min="1" max="1" width="11.140625" style="1" customWidth="1"/>
    <col min="2" max="2" width="9.140625" style="63"/>
    <col min="3" max="3" width="9.140625" style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12" width="14.85546875" style="24" customWidth="1"/>
    <col min="13" max="13" width="14.5703125" style="24" customWidth="1"/>
    <col min="14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"/>
    </row>
    <row r="2" spans="1:14" x14ac:dyDescent="0.25">
      <c r="A2" s="93" t="s">
        <v>425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8"/>
    </row>
    <row r="3" spans="1:14" x14ac:dyDescent="0.25">
      <c r="A3" s="94" t="s">
        <v>421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8"/>
    </row>
    <row r="4" spans="1:14" x14ac:dyDescent="0.25">
      <c r="A4" s="93" t="s">
        <v>483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59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422</v>
      </c>
      <c r="I7" s="65" t="s">
        <v>476</v>
      </c>
      <c r="J7" s="25" t="s">
        <v>473</v>
      </c>
      <c r="K7" s="72" t="s">
        <v>456</v>
      </c>
      <c r="L7" s="25" t="s">
        <v>473</v>
      </c>
      <c r="M7" s="25" t="s">
        <v>450</v>
      </c>
      <c r="N7" s="8"/>
    </row>
    <row r="8" spans="1:14" ht="15.75" thickBot="1" x14ac:dyDescent="0.3">
      <c r="A8" s="21" t="s">
        <v>59</v>
      </c>
      <c r="B8" s="50" t="s">
        <v>60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423</v>
      </c>
      <c r="I8" s="28" t="s">
        <v>451</v>
      </c>
      <c r="J8" s="28" t="s">
        <v>451</v>
      </c>
      <c r="K8" s="73" t="s">
        <v>474</v>
      </c>
      <c r="L8" s="28" t="s">
        <v>452</v>
      </c>
      <c r="M8" s="28" t="s">
        <v>452</v>
      </c>
      <c r="N8" s="8"/>
    </row>
    <row r="9" spans="1:14" ht="15.75" thickBot="1" x14ac:dyDescent="0.3">
      <c r="A9" s="46" t="s">
        <v>61</v>
      </c>
      <c r="B9" s="89" t="s">
        <v>62</v>
      </c>
      <c r="C9" s="90"/>
      <c r="D9" s="91"/>
      <c r="E9" s="3">
        <v>12955.7</v>
      </c>
      <c r="F9" s="5">
        <v>2515.58</v>
      </c>
      <c r="G9" s="53">
        <v>-58.98</v>
      </c>
      <c r="H9" s="53">
        <v>4368.58</v>
      </c>
      <c r="I9" s="3">
        <f>SUM(E9:H9)</f>
        <v>19780.88</v>
      </c>
      <c r="J9" s="35">
        <v>26035.81</v>
      </c>
      <c r="K9" s="71">
        <f>SUM(I9/J9)-1</f>
        <v>-0.2402433417665899</v>
      </c>
      <c r="L9" s="53">
        <v>213466.67</v>
      </c>
      <c r="M9" s="53">
        <v>189817.72</v>
      </c>
      <c r="N9" s="8"/>
    </row>
    <row r="10" spans="1:14" ht="15.75" thickBot="1" x14ac:dyDescent="0.3">
      <c r="A10" s="46" t="s">
        <v>326</v>
      </c>
      <c r="B10" s="46" t="s">
        <v>343</v>
      </c>
      <c r="C10" s="47"/>
      <c r="D10" s="47"/>
      <c r="E10" s="3">
        <v>21.4</v>
      </c>
      <c r="F10" s="5"/>
      <c r="G10" s="2"/>
      <c r="H10" s="2">
        <v>1499</v>
      </c>
      <c r="I10" s="3">
        <f t="shared" ref="I10:I11" si="0">SUM(E10:H10)</f>
        <v>1520.4</v>
      </c>
      <c r="J10" s="2">
        <v>2706.11</v>
      </c>
      <c r="K10" s="71">
        <f t="shared" ref="K10:K12" si="1">SUM(I10/J10)-1</f>
        <v>-0.43816031129554966</v>
      </c>
      <c r="L10" s="2">
        <v>39284.019999999997</v>
      </c>
      <c r="M10" s="2">
        <v>32526.78</v>
      </c>
      <c r="N10" s="8"/>
    </row>
    <row r="11" spans="1:14" ht="15.75" thickBot="1" x14ac:dyDescent="0.3">
      <c r="A11" s="13" t="s">
        <v>63</v>
      </c>
      <c r="B11" s="86" t="s">
        <v>64</v>
      </c>
      <c r="C11" s="87"/>
      <c r="D11" s="88"/>
      <c r="E11" s="3"/>
      <c r="F11" s="5"/>
      <c r="G11" s="2"/>
      <c r="H11" s="2"/>
      <c r="I11" s="3">
        <f t="shared" si="0"/>
        <v>0</v>
      </c>
      <c r="J11" s="2">
        <v>1994.44</v>
      </c>
      <c r="K11" s="71">
        <f t="shared" si="1"/>
        <v>-1</v>
      </c>
      <c r="L11" s="2">
        <v>4445.12</v>
      </c>
      <c r="M11" s="2">
        <v>9009.7099999999991</v>
      </c>
      <c r="N11" s="8"/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12977.1</v>
      </c>
      <c r="F12" s="4">
        <f t="shared" ref="F12:I12" si="2">SUM(F9:F11)</f>
        <v>2515.58</v>
      </c>
      <c r="G12" s="4">
        <f t="shared" si="2"/>
        <v>-58.98</v>
      </c>
      <c r="H12" s="4">
        <f>SUM(H9:H11)</f>
        <v>5867.58</v>
      </c>
      <c r="I12" s="4">
        <f t="shared" si="2"/>
        <v>21301.280000000002</v>
      </c>
      <c r="J12" s="4">
        <f>SUM(J9:J11)</f>
        <v>30736.36</v>
      </c>
      <c r="K12" s="78">
        <f t="shared" si="1"/>
        <v>-0.30696803395066941</v>
      </c>
      <c r="L12" s="4">
        <f>SUM(L9:L11)</f>
        <v>257195.81</v>
      </c>
      <c r="M12" s="4">
        <f>SUM(M9:M11)</f>
        <v>231354.21</v>
      </c>
      <c r="N12" s="8"/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59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422</v>
      </c>
      <c r="I14" s="65" t="s">
        <v>476</v>
      </c>
      <c r="J14" s="25" t="s">
        <v>473</v>
      </c>
      <c r="K14" s="72" t="s">
        <v>456</v>
      </c>
      <c r="L14" s="25" t="s">
        <v>473</v>
      </c>
      <c r="M14" s="25" t="s">
        <v>450</v>
      </c>
      <c r="N14" s="8"/>
    </row>
    <row r="15" spans="1:14" ht="15.75" thickBot="1" x14ac:dyDescent="0.3">
      <c r="A15" s="21" t="s">
        <v>59</v>
      </c>
      <c r="B15" s="50" t="s">
        <v>60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423</v>
      </c>
      <c r="I15" s="28" t="s">
        <v>451</v>
      </c>
      <c r="J15" s="28" t="s">
        <v>451</v>
      </c>
      <c r="K15" s="73" t="s">
        <v>474</v>
      </c>
      <c r="L15" s="28" t="s">
        <v>452</v>
      </c>
      <c r="M15" s="28" t="s">
        <v>452</v>
      </c>
      <c r="N15" s="8"/>
    </row>
    <row r="16" spans="1:14" ht="15.75" thickBot="1" x14ac:dyDescent="0.3">
      <c r="A16" s="17" t="s">
        <v>65</v>
      </c>
      <c r="B16" s="17" t="s">
        <v>66</v>
      </c>
      <c r="C16" s="8"/>
      <c r="D16" s="8"/>
      <c r="E16" s="64">
        <v>5444.98</v>
      </c>
      <c r="F16" s="52">
        <v>2810.93</v>
      </c>
      <c r="G16" s="36"/>
      <c r="H16" s="56"/>
      <c r="I16" s="35">
        <f t="shared" ref="I16:I18" si="3">SUM(E16:H16)</f>
        <v>8255.91</v>
      </c>
      <c r="J16" s="56">
        <v>3243.07</v>
      </c>
      <c r="K16" s="71">
        <f t="shared" ref="K16:K20" si="4">SUM(I16/J16)-1</f>
        <v>1.545708233248126</v>
      </c>
      <c r="L16" s="56">
        <v>34259.800000000003</v>
      </c>
      <c r="M16" s="56">
        <v>34436.800000000003</v>
      </c>
      <c r="N16" s="8"/>
    </row>
    <row r="17" spans="1:14" ht="15.75" thickBot="1" x14ac:dyDescent="0.3">
      <c r="A17" s="13" t="s">
        <v>67</v>
      </c>
      <c r="B17" s="46" t="s">
        <v>68</v>
      </c>
      <c r="C17" s="14"/>
      <c r="D17" s="14"/>
      <c r="E17" s="34">
        <v>26674.83</v>
      </c>
      <c r="F17" s="3">
        <v>15916.68</v>
      </c>
      <c r="G17" s="35"/>
      <c r="H17" s="35">
        <v>1650.36</v>
      </c>
      <c r="I17" s="35">
        <f t="shared" si="3"/>
        <v>44241.87</v>
      </c>
      <c r="J17" s="35">
        <v>60958.9</v>
      </c>
      <c r="K17" s="71">
        <f t="shared" si="4"/>
        <v>-0.27423444320681634</v>
      </c>
      <c r="L17" s="35">
        <v>301254.96000000002</v>
      </c>
      <c r="M17" s="35">
        <v>321740.62</v>
      </c>
      <c r="N17" s="8"/>
    </row>
    <row r="18" spans="1:14" ht="15.75" thickBot="1" x14ac:dyDescent="0.3">
      <c r="A18" s="46" t="s">
        <v>69</v>
      </c>
      <c r="B18" s="46" t="s">
        <v>70</v>
      </c>
      <c r="C18" s="47"/>
      <c r="D18" s="47"/>
      <c r="E18" s="3">
        <v>7320.38</v>
      </c>
      <c r="F18" s="3">
        <v>1386.76</v>
      </c>
      <c r="G18" s="35"/>
      <c r="H18" s="35"/>
      <c r="I18" s="35">
        <f t="shared" si="3"/>
        <v>8707.14</v>
      </c>
      <c r="J18" s="35">
        <v>11239.55</v>
      </c>
      <c r="K18" s="71">
        <f t="shared" si="4"/>
        <v>-0.22531240129720498</v>
      </c>
      <c r="L18" s="35">
        <v>52075.55</v>
      </c>
      <c r="M18" s="35">
        <v>52258.2</v>
      </c>
      <c r="N18" s="8"/>
    </row>
    <row r="19" spans="1:14" ht="15.75" thickBot="1" x14ac:dyDescent="0.3">
      <c r="A19" s="13" t="s">
        <v>327</v>
      </c>
      <c r="B19" s="86" t="s">
        <v>328</v>
      </c>
      <c r="C19" s="87"/>
      <c r="D19" s="88"/>
      <c r="E19" s="3">
        <v>651.22</v>
      </c>
      <c r="F19" s="3">
        <v>3324.18</v>
      </c>
      <c r="G19" s="35"/>
      <c r="H19" s="35">
        <v>425</v>
      </c>
      <c r="I19" s="35">
        <f>SUM(E19:H19)</f>
        <v>4400.3999999999996</v>
      </c>
      <c r="J19" s="35">
        <v>6980.64</v>
      </c>
      <c r="K19" s="71">
        <f t="shared" si="4"/>
        <v>-0.36962799972495364</v>
      </c>
      <c r="L19" s="35">
        <v>37240.15</v>
      </c>
      <c r="M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M20" si="5">SUM(E16:E19)</f>
        <v>40091.410000000003</v>
      </c>
      <c r="F20" s="4">
        <f t="shared" si="5"/>
        <v>23438.55</v>
      </c>
      <c r="G20" s="4">
        <f t="shared" si="5"/>
        <v>0</v>
      </c>
      <c r="H20" s="4">
        <f t="shared" si="5"/>
        <v>2075.3599999999997</v>
      </c>
      <c r="I20" s="4">
        <f t="shared" si="5"/>
        <v>65605.319999999992</v>
      </c>
      <c r="J20" s="4">
        <f>SUM(J16:J19)</f>
        <v>82422.16</v>
      </c>
      <c r="K20" s="78">
        <f t="shared" si="4"/>
        <v>-0.20403299306885447</v>
      </c>
      <c r="L20" s="4">
        <f t="shared" ref="L20" si="6">SUM(L16:L19)</f>
        <v>424830.46</v>
      </c>
      <c r="M20" s="4">
        <f t="shared" si="5"/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59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422</v>
      </c>
      <c r="I22" s="65" t="s">
        <v>476</v>
      </c>
      <c r="J22" s="25" t="s">
        <v>473</v>
      </c>
      <c r="K22" s="72" t="s">
        <v>456</v>
      </c>
      <c r="L22" s="25" t="s">
        <v>473</v>
      </c>
      <c r="M22" s="25" t="s">
        <v>450</v>
      </c>
    </row>
    <row r="23" spans="1:14" ht="15.75" thickBot="1" x14ac:dyDescent="0.3">
      <c r="A23" s="21" t="s">
        <v>59</v>
      </c>
      <c r="B23" s="50" t="s">
        <v>60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423</v>
      </c>
      <c r="I23" s="28" t="s">
        <v>451</v>
      </c>
      <c r="J23" s="28" t="s">
        <v>451</v>
      </c>
      <c r="K23" s="73" t="s">
        <v>474</v>
      </c>
      <c r="L23" s="28" t="s">
        <v>452</v>
      </c>
      <c r="M23" s="28" t="s">
        <v>452</v>
      </c>
    </row>
    <row r="24" spans="1:14" ht="15.75" thickBot="1" x14ac:dyDescent="0.3">
      <c r="A24" s="46" t="s">
        <v>283</v>
      </c>
      <c r="B24" s="46" t="s">
        <v>284</v>
      </c>
      <c r="C24" s="47"/>
      <c r="D24" s="47"/>
      <c r="E24" s="3">
        <v>570.74</v>
      </c>
      <c r="F24" s="3">
        <v>1503.22</v>
      </c>
      <c r="G24" s="2"/>
      <c r="H24" s="2"/>
      <c r="I24" s="3">
        <f>SUM(E24:H24)</f>
        <v>2073.96</v>
      </c>
      <c r="J24" s="2">
        <v>7348.23</v>
      </c>
      <c r="K24" s="71">
        <f t="shared" ref="K24:K26" si="7">SUM(I24/J24)-1</f>
        <v>-0.71776060357392191</v>
      </c>
      <c r="L24" s="2">
        <v>37766.78</v>
      </c>
      <c r="M24" s="2">
        <v>31268.11</v>
      </c>
    </row>
    <row r="25" spans="1:14" ht="15.75" thickBot="1" x14ac:dyDescent="0.3">
      <c r="A25" s="13" t="s">
        <v>71</v>
      </c>
      <c r="B25" s="46" t="s">
        <v>72</v>
      </c>
      <c r="C25" s="14"/>
      <c r="D25" s="14"/>
      <c r="E25" s="3">
        <v>270.73</v>
      </c>
      <c r="F25" s="3">
        <v>435.5</v>
      </c>
      <c r="G25" s="2"/>
      <c r="H25" s="2"/>
      <c r="I25" s="3">
        <f>SUM(E25:H25)</f>
        <v>706.23</v>
      </c>
      <c r="J25" s="2">
        <v>1178.28</v>
      </c>
      <c r="K25" s="71">
        <f t="shared" si="7"/>
        <v>-0.40062633669416436</v>
      </c>
      <c r="L25" s="2">
        <v>11431.26</v>
      </c>
      <c r="M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841.47</v>
      </c>
      <c r="F26" s="4">
        <f t="shared" ref="F26:I26" si="8">SUM(F24:F25)</f>
        <v>1938.72</v>
      </c>
      <c r="G26" s="4">
        <f t="shared" si="8"/>
        <v>0</v>
      </c>
      <c r="H26" s="4">
        <f>SUM(H24:H25)</f>
        <v>0</v>
      </c>
      <c r="I26" s="4">
        <f t="shared" si="8"/>
        <v>2780.19</v>
      </c>
      <c r="J26" s="4">
        <f>SUM(J24:J25)</f>
        <v>8526.51</v>
      </c>
      <c r="K26" s="78">
        <f t="shared" si="7"/>
        <v>-0.67393576035212532</v>
      </c>
      <c r="L26" s="4">
        <f>SUM(L24:L25)</f>
        <v>49198.04</v>
      </c>
      <c r="M26" s="4">
        <f>SUM(M24:M25)</f>
        <v>40004.11</v>
      </c>
    </row>
    <row r="27" spans="1:14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20"/>
      <c r="B28" s="57" t="s">
        <v>59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422</v>
      </c>
      <c r="I28" s="65" t="s">
        <v>476</v>
      </c>
      <c r="J28" s="25" t="s">
        <v>473</v>
      </c>
      <c r="K28" s="72" t="s">
        <v>456</v>
      </c>
      <c r="L28" s="25" t="s">
        <v>473</v>
      </c>
      <c r="M28" s="25" t="s">
        <v>450</v>
      </c>
    </row>
    <row r="29" spans="1:14" ht="15.75" thickBot="1" x14ac:dyDescent="0.3">
      <c r="A29" s="21" t="s">
        <v>59</v>
      </c>
      <c r="B29" s="50" t="s">
        <v>60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423</v>
      </c>
      <c r="I29" s="28" t="s">
        <v>451</v>
      </c>
      <c r="J29" s="28" t="s">
        <v>451</v>
      </c>
      <c r="K29" s="73" t="s">
        <v>474</v>
      </c>
      <c r="L29" s="28" t="s">
        <v>452</v>
      </c>
      <c r="M29" s="28" t="s">
        <v>452</v>
      </c>
    </row>
    <row r="30" spans="1:14" ht="15.75" thickBot="1" x14ac:dyDescent="0.3">
      <c r="A30" s="13" t="s">
        <v>73</v>
      </c>
      <c r="B30" s="46" t="s">
        <v>74</v>
      </c>
      <c r="C30" s="14"/>
      <c r="D30" s="14"/>
      <c r="E30" s="5">
        <v>10689.95</v>
      </c>
      <c r="F30" s="5">
        <v>3222.31</v>
      </c>
      <c r="G30" s="2">
        <v>4012.17</v>
      </c>
      <c r="H30" s="2">
        <v>6823.28</v>
      </c>
      <c r="I30" s="2">
        <f>SUM(E30:H30)</f>
        <v>24747.71</v>
      </c>
      <c r="J30" s="2">
        <v>29821.62</v>
      </c>
      <c r="K30" s="71">
        <f t="shared" ref="K30:K33" si="9">SUM(I30/J30)-1</f>
        <v>-0.17014199765136839</v>
      </c>
      <c r="L30" s="2">
        <v>241403.78</v>
      </c>
      <c r="M30" s="2">
        <v>333787.61</v>
      </c>
    </row>
    <row r="31" spans="1:14" ht="15.75" thickBot="1" x14ac:dyDescent="0.3">
      <c r="A31" s="46" t="s">
        <v>75</v>
      </c>
      <c r="B31" s="46" t="s">
        <v>76</v>
      </c>
      <c r="C31" s="47"/>
      <c r="D31" s="47"/>
      <c r="E31" s="3">
        <v>3491.58</v>
      </c>
      <c r="F31" s="3">
        <v>8455.94</v>
      </c>
      <c r="G31" s="2">
        <v>7587.61</v>
      </c>
      <c r="H31" s="2">
        <v>3078.02</v>
      </c>
      <c r="I31" s="2">
        <f>SUM(E31:H31)</f>
        <v>22613.15</v>
      </c>
      <c r="J31" s="2">
        <v>23892.41</v>
      </c>
      <c r="K31" s="71">
        <f t="shared" ref="K31" si="10">SUM(I31/J31)-1</f>
        <v>-5.3542526685252723E-2</v>
      </c>
      <c r="L31" s="2">
        <v>181034.52</v>
      </c>
      <c r="M31" s="2">
        <v>222061.94</v>
      </c>
    </row>
    <row r="32" spans="1:14" ht="15.75" thickBot="1" x14ac:dyDescent="0.3">
      <c r="A32" s="46" t="s">
        <v>468</v>
      </c>
      <c r="B32" s="46" t="s">
        <v>433</v>
      </c>
      <c r="C32" s="47"/>
      <c r="D32" s="47"/>
      <c r="E32" s="3"/>
      <c r="F32" s="3"/>
      <c r="G32" s="2"/>
      <c r="H32" s="2"/>
      <c r="I32" s="2">
        <f>SUM(E32:H32)</f>
        <v>0</v>
      </c>
      <c r="J32" s="2">
        <v>0</v>
      </c>
      <c r="K32" s="71"/>
      <c r="L32" s="2">
        <v>95.23</v>
      </c>
      <c r="M32" s="2">
        <v>0</v>
      </c>
    </row>
    <row r="33" spans="1:13" ht="15.75" thickBot="1" x14ac:dyDescent="0.3">
      <c r="A33" s="9" t="s">
        <v>12</v>
      </c>
      <c r="B33" s="58"/>
      <c r="C33" s="10"/>
      <c r="D33" s="10"/>
      <c r="E33" s="4">
        <f t="shared" ref="E33:M33" si="11">SUM(E30:E32)</f>
        <v>14181.53</v>
      </c>
      <c r="F33" s="4">
        <f t="shared" si="11"/>
        <v>11678.25</v>
      </c>
      <c r="G33" s="4">
        <f t="shared" si="11"/>
        <v>11599.779999999999</v>
      </c>
      <c r="H33" s="4">
        <f t="shared" si="11"/>
        <v>9901.2999999999993</v>
      </c>
      <c r="I33" s="4">
        <f t="shared" si="11"/>
        <v>47360.86</v>
      </c>
      <c r="J33" s="4">
        <f t="shared" si="11"/>
        <v>53714.03</v>
      </c>
      <c r="K33" s="78">
        <f t="shared" si="9"/>
        <v>-0.11827766414100749</v>
      </c>
      <c r="L33" s="4">
        <f t="shared" ref="L33" si="12">SUM(L30:L32)</f>
        <v>422533.52999999997</v>
      </c>
      <c r="M33" s="4">
        <f t="shared" si="11"/>
        <v>555849.55000000005</v>
      </c>
    </row>
    <row r="34" spans="1:13" ht="15.75" thickBot="1" x14ac:dyDescent="0.3">
      <c r="A34" s="51" t="s">
        <v>344</v>
      </c>
      <c r="B34" s="59"/>
      <c r="C34" s="41"/>
      <c r="D34" s="41"/>
      <c r="E34" s="30"/>
      <c r="F34" s="30"/>
      <c r="G34" s="31"/>
      <c r="H34" s="31"/>
      <c r="I34" s="30"/>
      <c r="J34" s="30"/>
      <c r="K34" s="30"/>
      <c r="L34" s="31"/>
      <c r="M34" s="31"/>
    </row>
    <row r="35" spans="1:13" x14ac:dyDescent="0.25">
      <c r="A35" s="49"/>
      <c r="B35" s="57" t="s">
        <v>59</v>
      </c>
      <c r="C35" s="44"/>
      <c r="D35" s="44"/>
      <c r="E35" s="25" t="s">
        <v>2</v>
      </c>
      <c r="F35" s="26" t="s">
        <v>3</v>
      </c>
      <c r="G35" s="27" t="s">
        <v>4</v>
      </c>
      <c r="H35" s="54" t="s">
        <v>422</v>
      </c>
      <c r="I35" s="65" t="s">
        <v>476</v>
      </c>
      <c r="J35" s="25" t="s">
        <v>473</v>
      </c>
      <c r="K35" s="72" t="s">
        <v>456</v>
      </c>
      <c r="L35" s="25" t="s">
        <v>473</v>
      </c>
      <c r="M35" s="25" t="s">
        <v>450</v>
      </c>
    </row>
    <row r="36" spans="1:13" ht="15.75" thickBot="1" x14ac:dyDescent="0.3">
      <c r="A36" s="50" t="s">
        <v>59</v>
      </c>
      <c r="B36" s="50" t="s">
        <v>60</v>
      </c>
      <c r="C36" s="45"/>
      <c r="D36" s="45"/>
      <c r="E36" s="28" t="s">
        <v>5</v>
      </c>
      <c r="F36" s="28" t="s">
        <v>5</v>
      </c>
      <c r="G36" s="28" t="s">
        <v>5</v>
      </c>
      <c r="H36" s="55" t="s">
        <v>423</v>
      </c>
      <c r="I36" s="28" t="s">
        <v>451</v>
      </c>
      <c r="J36" s="28" t="s">
        <v>451</v>
      </c>
      <c r="K36" s="73" t="s">
        <v>474</v>
      </c>
      <c r="L36" s="28" t="s">
        <v>452</v>
      </c>
      <c r="M36" s="28" t="s">
        <v>452</v>
      </c>
    </row>
    <row r="37" spans="1:13" ht="15.75" thickBot="1" x14ac:dyDescent="0.3">
      <c r="A37" s="46" t="s">
        <v>368</v>
      </c>
      <c r="B37" s="46" t="s">
        <v>369</v>
      </c>
      <c r="C37" s="47"/>
      <c r="D37" s="47"/>
      <c r="E37" s="3">
        <v>633.38</v>
      </c>
      <c r="F37" s="69"/>
      <c r="G37" s="2"/>
      <c r="H37" s="53"/>
      <c r="I37" s="2">
        <f>SUM(E37:H37)</f>
        <v>633.38</v>
      </c>
      <c r="J37" s="2">
        <v>3487.82</v>
      </c>
      <c r="K37" s="71">
        <f t="shared" ref="K37:K41" si="13">SUM(I37/J37)-1</f>
        <v>-0.81840232580809791</v>
      </c>
      <c r="L37" s="2">
        <v>11239.71</v>
      </c>
      <c r="M37" s="2">
        <v>15290.62</v>
      </c>
    </row>
    <row r="38" spans="1:13" ht="15.75" thickBot="1" x14ac:dyDescent="0.3">
      <c r="A38" s="46" t="s">
        <v>78</v>
      </c>
      <c r="B38" s="46" t="s">
        <v>345</v>
      </c>
      <c r="C38" s="47"/>
      <c r="D38" s="47"/>
      <c r="E38" s="3">
        <v>555.71</v>
      </c>
      <c r="F38" s="5">
        <v>7903.59</v>
      </c>
      <c r="G38" s="2"/>
      <c r="H38" s="2">
        <v>2320.52</v>
      </c>
      <c r="I38" s="2">
        <f>SUM(E38:H38)</f>
        <v>10779.82</v>
      </c>
      <c r="J38" s="2">
        <v>19377.29</v>
      </c>
      <c r="K38" s="71">
        <f t="shared" si="13"/>
        <v>-0.4436879460440547</v>
      </c>
      <c r="L38" s="2">
        <v>187386.14</v>
      </c>
      <c r="M38" s="2">
        <v>165696.98000000001</v>
      </c>
    </row>
    <row r="39" spans="1:13" ht="15.75" thickBot="1" x14ac:dyDescent="0.3">
      <c r="A39" s="46" t="s">
        <v>457</v>
      </c>
      <c r="B39" s="46" t="s">
        <v>458</v>
      </c>
      <c r="C39" s="47"/>
      <c r="D39" s="47"/>
      <c r="E39" s="3"/>
      <c r="F39" s="3">
        <v>1488.37</v>
      </c>
      <c r="G39" s="2"/>
      <c r="H39" s="2"/>
      <c r="I39" s="2">
        <f>SUM(E39:H39)</f>
        <v>1488.37</v>
      </c>
      <c r="J39" s="2">
        <v>0</v>
      </c>
      <c r="K39" s="71"/>
      <c r="L39" s="2">
        <v>6668.28</v>
      </c>
      <c r="M39" s="2">
        <v>0</v>
      </c>
    </row>
    <row r="40" spans="1:13" ht="15.75" thickBot="1" x14ac:dyDescent="0.3">
      <c r="A40" s="46" t="s">
        <v>469</v>
      </c>
      <c r="B40" s="46" t="s">
        <v>470</v>
      </c>
      <c r="C40" s="47"/>
      <c r="D40" s="47"/>
      <c r="E40" s="3">
        <v>1402.03</v>
      </c>
      <c r="F40" s="3">
        <v>5296.6</v>
      </c>
      <c r="G40" s="2"/>
      <c r="H40" s="2">
        <v>2021</v>
      </c>
      <c r="I40" s="2">
        <f>SUM(E40:H40)</f>
        <v>8719.630000000001</v>
      </c>
      <c r="J40" s="2">
        <v>0</v>
      </c>
      <c r="K40" s="71"/>
      <c r="L40" s="2">
        <v>2489.34</v>
      </c>
      <c r="M40" s="2">
        <v>0</v>
      </c>
    </row>
    <row r="41" spans="1:13" ht="15.75" thickBot="1" x14ac:dyDescent="0.3">
      <c r="A41" s="37" t="s">
        <v>346</v>
      </c>
      <c r="B41" s="60"/>
      <c r="C41" s="38"/>
      <c r="D41" s="38"/>
      <c r="E41" s="39">
        <f>SUM(E37:E40)</f>
        <v>2591.12</v>
      </c>
      <c r="F41" s="39">
        <f t="shared" ref="F41:I41" si="14">SUM(F37:F40)</f>
        <v>14688.56</v>
      </c>
      <c r="G41" s="39">
        <f t="shared" si="14"/>
        <v>0</v>
      </c>
      <c r="H41" s="39">
        <f>SUM(H37:H40)</f>
        <v>4341.5200000000004</v>
      </c>
      <c r="I41" s="39">
        <f t="shared" si="14"/>
        <v>21621.200000000001</v>
      </c>
      <c r="J41" s="39">
        <f>SUM(J37:J40)</f>
        <v>22865.11</v>
      </c>
      <c r="K41" s="78">
        <f t="shared" si="13"/>
        <v>-5.4402099968029916E-2</v>
      </c>
      <c r="L41" s="39">
        <f>SUM(L37:L40)</f>
        <v>207783.47</v>
      </c>
      <c r="M41" s="39">
        <f>SUM(M37:M40)</f>
        <v>180987.6</v>
      </c>
    </row>
    <row r="42" spans="1:13" ht="15.75" thickBot="1" x14ac:dyDescent="0.3">
      <c r="A42" s="19" t="s">
        <v>13</v>
      </c>
      <c r="B42" s="18"/>
      <c r="C42" s="6"/>
      <c r="D42" s="6"/>
      <c r="E42" s="23"/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/>
      <c r="B43" s="57" t="s">
        <v>59</v>
      </c>
      <c r="C43" s="11"/>
      <c r="D43" s="11"/>
      <c r="E43" s="25" t="s">
        <v>2</v>
      </c>
      <c r="F43" s="26" t="s">
        <v>3</v>
      </c>
      <c r="G43" s="27" t="s">
        <v>4</v>
      </c>
      <c r="H43" s="54" t="s">
        <v>422</v>
      </c>
      <c r="I43" s="65" t="s">
        <v>476</v>
      </c>
      <c r="J43" s="25" t="s">
        <v>473</v>
      </c>
      <c r="K43" s="72" t="s">
        <v>456</v>
      </c>
      <c r="L43" s="25" t="s">
        <v>473</v>
      </c>
      <c r="M43" s="25" t="s">
        <v>450</v>
      </c>
    </row>
    <row r="44" spans="1:13" ht="15.75" thickBot="1" x14ac:dyDescent="0.3">
      <c r="A44" s="21" t="s">
        <v>59</v>
      </c>
      <c r="B44" s="50" t="s">
        <v>60</v>
      </c>
      <c r="C44" s="12"/>
      <c r="D44" s="12"/>
      <c r="E44" s="28" t="s">
        <v>5</v>
      </c>
      <c r="F44" s="28" t="s">
        <v>5</v>
      </c>
      <c r="G44" s="28" t="s">
        <v>5</v>
      </c>
      <c r="H44" s="55" t="s">
        <v>423</v>
      </c>
      <c r="I44" s="28" t="s">
        <v>451</v>
      </c>
      <c r="J44" s="28" t="s">
        <v>451</v>
      </c>
      <c r="K44" s="73" t="s">
        <v>474</v>
      </c>
      <c r="L44" s="28" t="s">
        <v>452</v>
      </c>
      <c r="M44" s="28" t="s">
        <v>452</v>
      </c>
    </row>
    <row r="45" spans="1:13" ht="15.75" thickBot="1" x14ac:dyDescent="0.3">
      <c r="A45" s="13" t="s">
        <v>79</v>
      </c>
      <c r="B45" s="46" t="s">
        <v>80</v>
      </c>
      <c r="C45" s="14"/>
      <c r="D45" s="14"/>
      <c r="E45" s="3">
        <v>5875.19</v>
      </c>
      <c r="F45" s="3">
        <v>2209.34</v>
      </c>
      <c r="G45" s="2">
        <v>2210.31</v>
      </c>
      <c r="H45" s="2">
        <v>75529.95</v>
      </c>
      <c r="I45" s="2">
        <f>SUM(E45:H45)</f>
        <v>85824.79</v>
      </c>
      <c r="J45" s="2">
        <v>91962.04</v>
      </c>
      <c r="K45" s="71">
        <f t="shared" ref="K45:K48" si="15">SUM(I45/J45)-1</f>
        <v>-6.6736775304245155E-2</v>
      </c>
      <c r="L45" s="2">
        <v>2569816.2599999998</v>
      </c>
      <c r="M45" s="2">
        <v>2450979.12</v>
      </c>
    </row>
    <row r="46" spans="1:13" ht="15.75" thickBot="1" x14ac:dyDescent="0.3">
      <c r="A46" s="46" t="s">
        <v>374</v>
      </c>
      <c r="B46" s="46" t="s">
        <v>375</v>
      </c>
      <c r="C46" s="47"/>
      <c r="D46" s="47"/>
      <c r="E46" s="3"/>
      <c r="F46" s="3"/>
      <c r="G46" s="2">
        <v>4227.3599999999997</v>
      </c>
      <c r="H46" s="2"/>
      <c r="I46" s="2">
        <f t="shared" ref="I46:I47" si="16">SUM(E46:H46)</f>
        <v>4227.3599999999997</v>
      </c>
      <c r="J46" s="2">
        <v>0</v>
      </c>
      <c r="K46" s="71"/>
      <c r="L46" s="2">
        <v>5064</v>
      </c>
      <c r="M46" s="2">
        <v>10117.77</v>
      </c>
    </row>
    <row r="47" spans="1:13" ht="15.75" thickBot="1" x14ac:dyDescent="0.3">
      <c r="A47" s="13" t="s">
        <v>81</v>
      </c>
      <c r="B47" s="46" t="s">
        <v>82</v>
      </c>
      <c r="C47" s="14"/>
      <c r="D47" s="14"/>
      <c r="E47" s="3"/>
      <c r="F47" s="3"/>
      <c r="G47" s="2"/>
      <c r="H47" s="2"/>
      <c r="I47" s="2">
        <f t="shared" si="16"/>
        <v>0</v>
      </c>
      <c r="J47" s="2">
        <v>2106.3200000000002</v>
      </c>
      <c r="K47" s="71">
        <f t="shared" si="15"/>
        <v>-1</v>
      </c>
      <c r="L47" s="2">
        <v>9603.44</v>
      </c>
      <c r="M47" s="2">
        <v>44810.28</v>
      </c>
    </row>
    <row r="48" spans="1:13" ht="15.75" thickBot="1" x14ac:dyDescent="0.3">
      <c r="A48" s="9" t="s">
        <v>14</v>
      </c>
      <c r="B48" s="58"/>
      <c r="C48" s="10"/>
      <c r="D48" s="10"/>
      <c r="E48" s="4">
        <f>SUM(E45:E47)</f>
        <v>5875.19</v>
      </c>
      <c r="F48" s="4">
        <f t="shared" ref="F48:I48" si="17">SUM(F45:F47)</f>
        <v>2209.34</v>
      </c>
      <c r="G48" s="4">
        <f t="shared" si="17"/>
        <v>6437.67</v>
      </c>
      <c r="H48" s="4">
        <f>SUM(H45:H47)</f>
        <v>75529.95</v>
      </c>
      <c r="I48" s="4">
        <f t="shared" si="17"/>
        <v>90052.15</v>
      </c>
      <c r="J48" s="4">
        <f>SUM(J45:J47)</f>
        <v>94068.36</v>
      </c>
      <c r="K48" s="78">
        <f t="shared" si="15"/>
        <v>-4.269458933907222E-2</v>
      </c>
      <c r="L48" s="4">
        <f>SUM(L45:L47)</f>
        <v>2584483.6999999997</v>
      </c>
      <c r="M48" s="4">
        <f>SUM(M45:M47)</f>
        <v>2505907.17</v>
      </c>
    </row>
    <row r="49" spans="1:13" ht="15.75" thickBot="1" x14ac:dyDescent="0.3">
      <c r="A49" s="22" t="s">
        <v>15</v>
      </c>
      <c r="B49" s="59"/>
      <c r="C49" s="7"/>
      <c r="D49" s="7"/>
      <c r="E49" s="30"/>
      <c r="F49" s="30"/>
      <c r="G49" s="31"/>
      <c r="H49" s="31"/>
      <c r="I49" s="30"/>
      <c r="J49" s="30"/>
      <c r="K49" s="30"/>
      <c r="L49" s="31"/>
      <c r="M49" s="31"/>
    </row>
    <row r="50" spans="1:13" x14ac:dyDescent="0.25">
      <c r="A50" s="20"/>
      <c r="B50" s="57" t="s">
        <v>59</v>
      </c>
      <c r="C50" s="11"/>
      <c r="D50" s="11"/>
      <c r="E50" s="25" t="s">
        <v>2</v>
      </c>
      <c r="F50" s="26" t="s">
        <v>3</v>
      </c>
      <c r="G50" s="27" t="s">
        <v>4</v>
      </c>
      <c r="H50" s="54" t="s">
        <v>422</v>
      </c>
      <c r="I50" s="65" t="s">
        <v>476</v>
      </c>
      <c r="J50" s="25" t="s">
        <v>473</v>
      </c>
      <c r="K50" s="72" t="s">
        <v>456</v>
      </c>
      <c r="L50" s="25" t="s">
        <v>473</v>
      </c>
      <c r="M50" s="25" t="s">
        <v>450</v>
      </c>
    </row>
    <row r="51" spans="1:13" ht="15.75" thickBot="1" x14ac:dyDescent="0.3">
      <c r="A51" s="21" t="s">
        <v>59</v>
      </c>
      <c r="B51" s="50" t="s">
        <v>60</v>
      </c>
      <c r="C51" s="12"/>
      <c r="D51" s="12"/>
      <c r="E51" s="28" t="s">
        <v>5</v>
      </c>
      <c r="F51" s="28" t="s">
        <v>5</v>
      </c>
      <c r="G51" s="28" t="s">
        <v>5</v>
      </c>
      <c r="H51" s="55" t="s">
        <v>423</v>
      </c>
      <c r="I51" s="28" t="s">
        <v>451</v>
      </c>
      <c r="J51" s="28" t="s">
        <v>451</v>
      </c>
      <c r="K51" s="73" t="s">
        <v>474</v>
      </c>
      <c r="L51" s="28" t="s">
        <v>452</v>
      </c>
      <c r="M51" s="28" t="s">
        <v>452</v>
      </c>
    </row>
    <row r="52" spans="1:13" ht="15.75" thickBot="1" x14ac:dyDescent="0.3">
      <c r="A52" s="46" t="s">
        <v>83</v>
      </c>
      <c r="B52" s="46" t="s">
        <v>84</v>
      </c>
      <c r="C52" s="47"/>
      <c r="D52" s="47"/>
      <c r="E52" s="3">
        <v>71.900000000000006</v>
      </c>
      <c r="F52" s="3">
        <v>2327.84</v>
      </c>
      <c r="G52" s="2"/>
      <c r="H52" s="2">
        <v>2800</v>
      </c>
      <c r="I52" s="2">
        <f>SUM(E52:H52)</f>
        <v>5199.74</v>
      </c>
      <c r="J52" s="2">
        <v>10967.08</v>
      </c>
      <c r="K52" s="71">
        <f t="shared" ref="K52:K59" si="18">SUM(I52/J52)-1</f>
        <v>-0.52587744413280468</v>
      </c>
      <c r="L52" s="2">
        <v>60945.99</v>
      </c>
      <c r="M52" s="2">
        <v>53061.760000000002</v>
      </c>
    </row>
    <row r="53" spans="1:13" ht="15.75" thickBot="1" x14ac:dyDescent="0.3">
      <c r="A53" s="46" t="s">
        <v>285</v>
      </c>
      <c r="B53" s="46" t="s">
        <v>286</v>
      </c>
      <c r="C53" s="47"/>
      <c r="D53" s="47"/>
      <c r="E53" s="3"/>
      <c r="F53" s="69">
        <v>1056.79</v>
      </c>
      <c r="G53" s="2"/>
      <c r="H53" s="2">
        <v>600</v>
      </c>
      <c r="I53" s="2">
        <f t="shared" ref="I53:I58" si="19">SUM(E53:H53)</f>
        <v>1656.79</v>
      </c>
      <c r="J53" s="2">
        <v>1392.25</v>
      </c>
      <c r="K53" s="71">
        <f t="shared" si="18"/>
        <v>0.19000897827258023</v>
      </c>
      <c r="L53" s="2">
        <v>51843.69</v>
      </c>
      <c r="M53" s="2">
        <v>54643.87</v>
      </c>
    </row>
    <row r="54" spans="1:13" ht="15.75" thickBot="1" x14ac:dyDescent="0.3">
      <c r="A54" s="46" t="s">
        <v>376</v>
      </c>
      <c r="B54" s="46" t="s">
        <v>377</v>
      </c>
      <c r="C54" s="47"/>
      <c r="D54" s="47"/>
      <c r="E54" s="3"/>
      <c r="F54" s="3"/>
      <c r="G54" s="2"/>
      <c r="H54" s="2"/>
      <c r="I54" s="2">
        <f t="shared" si="19"/>
        <v>0</v>
      </c>
      <c r="J54" s="2">
        <v>5044.2700000000004</v>
      </c>
      <c r="K54" s="71">
        <f t="shared" si="18"/>
        <v>-1</v>
      </c>
      <c r="L54" s="2">
        <v>25908.73</v>
      </c>
      <c r="M54" s="2">
        <v>30855.82</v>
      </c>
    </row>
    <row r="55" spans="1:13" ht="15.75" thickBot="1" x14ac:dyDescent="0.3">
      <c r="A55" s="46" t="s">
        <v>85</v>
      </c>
      <c r="B55" s="46" t="s">
        <v>86</v>
      </c>
      <c r="C55" s="47"/>
      <c r="D55" s="47"/>
      <c r="E55" s="3"/>
      <c r="F55" s="3">
        <v>3103.79</v>
      </c>
      <c r="G55" s="2"/>
      <c r="H55" s="2">
        <v>120</v>
      </c>
      <c r="I55" s="2">
        <f t="shared" si="19"/>
        <v>3223.79</v>
      </c>
      <c r="J55" s="2">
        <v>7704.39</v>
      </c>
      <c r="K55" s="71">
        <f t="shared" si="18"/>
        <v>-0.58156453658239005</v>
      </c>
      <c r="L55" s="2">
        <v>40669.65</v>
      </c>
      <c r="M55" s="2">
        <v>40861.519999999997</v>
      </c>
    </row>
    <row r="56" spans="1:13" ht="15.75" thickBot="1" x14ac:dyDescent="0.3">
      <c r="A56" s="46" t="s">
        <v>87</v>
      </c>
      <c r="B56" s="46" t="s">
        <v>88</v>
      </c>
      <c r="C56" s="47"/>
      <c r="D56" s="47"/>
      <c r="E56" s="3"/>
      <c r="F56" s="3">
        <v>239.09</v>
      </c>
      <c r="G56" s="2"/>
      <c r="H56" s="2">
        <v>2000</v>
      </c>
      <c r="I56" s="2">
        <f t="shared" si="19"/>
        <v>2239.09</v>
      </c>
      <c r="J56" s="2">
        <v>3331.76</v>
      </c>
      <c r="K56" s="71">
        <f t="shared" si="18"/>
        <v>-0.32795579513530382</v>
      </c>
      <c r="L56" s="2">
        <v>32084.17</v>
      </c>
      <c r="M56" s="2">
        <v>29907.97</v>
      </c>
    </row>
    <row r="57" spans="1:13" ht="15.75" thickBot="1" x14ac:dyDescent="0.3">
      <c r="A57" s="46" t="s">
        <v>89</v>
      </c>
      <c r="B57" s="46" t="s">
        <v>90</v>
      </c>
      <c r="C57" s="47"/>
      <c r="D57" s="47"/>
      <c r="E57" s="3"/>
      <c r="F57" s="3"/>
      <c r="G57" s="2"/>
      <c r="H57" s="2"/>
      <c r="I57" s="2">
        <f t="shared" si="19"/>
        <v>0</v>
      </c>
      <c r="J57" s="2">
        <v>1030.1500000000001</v>
      </c>
      <c r="K57" s="71">
        <f t="shared" si="18"/>
        <v>-1</v>
      </c>
      <c r="L57" s="2">
        <v>15518.41</v>
      </c>
      <c r="M57" s="2">
        <v>16945.900000000001</v>
      </c>
    </row>
    <row r="58" spans="1:13" ht="15.75" thickBot="1" x14ac:dyDescent="0.3">
      <c r="A58" s="13" t="s">
        <v>393</v>
      </c>
      <c r="B58" s="46" t="s">
        <v>394</v>
      </c>
      <c r="C58" s="14"/>
      <c r="D58" s="14"/>
      <c r="E58" s="3"/>
      <c r="F58" s="3"/>
      <c r="G58" s="2"/>
      <c r="H58" s="2"/>
      <c r="I58" s="2">
        <f t="shared" si="19"/>
        <v>0</v>
      </c>
      <c r="J58" s="2"/>
      <c r="K58" s="71"/>
      <c r="L58" s="2">
        <v>886.75</v>
      </c>
      <c r="M58" s="2">
        <v>4847.6000000000004</v>
      </c>
    </row>
    <row r="59" spans="1:13" ht="15.75" thickBot="1" x14ac:dyDescent="0.3">
      <c r="A59" s="37" t="s">
        <v>16</v>
      </c>
      <c r="B59" s="60"/>
      <c r="C59" s="38"/>
      <c r="D59" s="38"/>
      <c r="E59" s="39">
        <f>SUM(E52:E58)</f>
        <v>71.900000000000006</v>
      </c>
      <c r="F59" s="39">
        <f t="shared" ref="F59:I59" si="20">SUM(F52:F58)</f>
        <v>6727.51</v>
      </c>
      <c r="G59" s="39">
        <f t="shared" si="20"/>
        <v>0</v>
      </c>
      <c r="H59" s="39">
        <f>SUM(H52:H58)</f>
        <v>5520</v>
      </c>
      <c r="I59" s="39">
        <f t="shared" si="20"/>
        <v>12319.41</v>
      </c>
      <c r="J59" s="39">
        <f>SUM(J52:J58)</f>
        <v>29469.9</v>
      </c>
      <c r="K59" s="78">
        <f t="shared" si="18"/>
        <v>-0.58196634532183689</v>
      </c>
      <c r="L59" s="39">
        <f>SUM(L52:L58)</f>
        <v>227857.38999999998</v>
      </c>
      <c r="M59" s="39">
        <f>SUM(M52:M58)</f>
        <v>231124.44</v>
      </c>
    </row>
    <row r="60" spans="1:13" ht="15.75" thickBot="1" x14ac:dyDescent="0.3">
      <c r="A60" s="51" t="s">
        <v>270</v>
      </c>
      <c r="B60" s="59"/>
      <c r="C60" s="41"/>
      <c r="D60" s="41"/>
      <c r="E60" s="30"/>
      <c r="F60" s="30"/>
      <c r="G60" s="31"/>
      <c r="H60" s="31"/>
      <c r="I60" s="30"/>
      <c r="J60" s="30"/>
      <c r="K60" s="30"/>
      <c r="L60" s="31"/>
      <c r="M60" s="31"/>
    </row>
    <row r="61" spans="1:13" x14ac:dyDescent="0.25">
      <c r="A61" s="49"/>
      <c r="B61" s="57" t="s">
        <v>59</v>
      </c>
      <c r="C61" s="44"/>
      <c r="D61" s="44"/>
      <c r="E61" s="25" t="s">
        <v>2</v>
      </c>
      <c r="F61" s="26" t="s">
        <v>3</v>
      </c>
      <c r="G61" s="27" t="s">
        <v>4</v>
      </c>
      <c r="H61" s="54" t="s">
        <v>422</v>
      </c>
      <c r="I61" s="65" t="s">
        <v>476</v>
      </c>
      <c r="J61" s="25" t="s">
        <v>473</v>
      </c>
      <c r="K61" s="72" t="s">
        <v>456</v>
      </c>
      <c r="L61" s="25" t="s">
        <v>473</v>
      </c>
      <c r="M61" s="25" t="s">
        <v>450</v>
      </c>
    </row>
    <row r="62" spans="1:13" ht="15.75" thickBot="1" x14ac:dyDescent="0.3">
      <c r="A62" s="50" t="s">
        <v>59</v>
      </c>
      <c r="B62" s="50" t="s">
        <v>60</v>
      </c>
      <c r="C62" s="45"/>
      <c r="D62" s="45"/>
      <c r="E62" s="28" t="s">
        <v>5</v>
      </c>
      <c r="F62" s="28" t="s">
        <v>5</v>
      </c>
      <c r="G62" s="28" t="s">
        <v>5</v>
      </c>
      <c r="H62" s="55" t="s">
        <v>423</v>
      </c>
      <c r="I62" s="28" t="s">
        <v>451</v>
      </c>
      <c r="J62" s="28" t="s">
        <v>451</v>
      </c>
      <c r="K62" s="73" t="s">
        <v>474</v>
      </c>
      <c r="L62" s="28" t="s">
        <v>452</v>
      </c>
      <c r="M62" s="28" t="s">
        <v>452</v>
      </c>
    </row>
    <row r="63" spans="1:13" ht="15.75" thickBot="1" x14ac:dyDescent="0.3">
      <c r="A63" s="46" t="s">
        <v>91</v>
      </c>
      <c r="B63" s="46" t="s">
        <v>92</v>
      </c>
      <c r="C63" s="47"/>
      <c r="D63" s="47"/>
      <c r="E63" s="5">
        <v>1005.63</v>
      </c>
      <c r="F63" s="3">
        <v>7713.01</v>
      </c>
      <c r="G63" s="2"/>
      <c r="H63" s="2">
        <v>1266</v>
      </c>
      <c r="I63" s="2">
        <f>SUM(E63:H63)</f>
        <v>9984.64</v>
      </c>
      <c r="J63" s="2">
        <v>3783.16</v>
      </c>
      <c r="K63" s="71">
        <f>SUM(I63/J63)-1</f>
        <v>1.6392328106662153</v>
      </c>
      <c r="L63" s="2">
        <v>52425.36</v>
      </c>
      <c r="M63" s="2">
        <v>65676.929999999993</v>
      </c>
    </row>
    <row r="64" spans="1:13" ht="15.75" thickBot="1" x14ac:dyDescent="0.3">
      <c r="A64" s="46" t="s">
        <v>465</v>
      </c>
      <c r="B64" s="46" t="s">
        <v>466</v>
      </c>
      <c r="C64" s="47"/>
      <c r="D64" s="47"/>
      <c r="E64" s="3">
        <v>433.23</v>
      </c>
      <c r="F64" s="3"/>
      <c r="G64" s="2"/>
      <c r="H64" s="2"/>
      <c r="I64" s="2">
        <f>SUM(E64:H64)</f>
        <v>433.23</v>
      </c>
      <c r="J64" s="2">
        <v>0</v>
      </c>
      <c r="K64" s="71"/>
      <c r="L64" s="2">
        <v>2845.01</v>
      </c>
      <c r="M64" s="2">
        <v>0</v>
      </c>
    </row>
    <row r="65" spans="1:13" ht="15.75" thickBot="1" x14ac:dyDescent="0.3">
      <c r="A65" s="37" t="s">
        <v>271</v>
      </c>
      <c r="B65" s="60"/>
      <c r="C65" s="38"/>
      <c r="D65" s="38"/>
      <c r="E65" s="39">
        <f>SUM(E63:E64)</f>
        <v>1438.8600000000001</v>
      </c>
      <c r="F65" s="39">
        <f t="shared" ref="F65:H65" si="21">SUM(F63:F64)</f>
        <v>7713.01</v>
      </c>
      <c r="G65" s="39">
        <f t="shared" si="21"/>
        <v>0</v>
      </c>
      <c r="H65" s="39">
        <f t="shared" si="21"/>
        <v>1266</v>
      </c>
      <c r="I65" s="39">
        <f>SUM(I63:I64)</f>
        <v>10417.869999999999</v>
      </c>
      <c r="J65" s="39">
        <f>SUM(J63:J64)</f>
        <v>3783.16</v>
      </c>
      <c r="K65" s="78">
        <f t="shared" ref="K65" si="22">SUM(I65/J65)-1</f>
        <v>1.7537481893443574</v>
      </c>
      <c r="L65" s="39">
        <f>SUM(L63:L64)</f>
        <v>55270.37</v>
      </c>
      <c r="M65" s="39">
        <f>SUM(M63:M64)</f>
        <v>65676.929999999993</v>
      </c>
    </row>
    <row r="66" spans="1:13" ht="15.75" thickBot="1" x14ac:dyDescent="0.3">
      <c r="A66" s="48" t="s">
        <v>272</v>
      </c>
      <c r="B66" s="18"/>
      <c r="C66" s="40"/>
      <c r="D66" s="40"/>
      <c r="E66" s="23"/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/>
      <c r="B67" s="57" t="s">
        <v>59</v>
      </c>
      <c r="C67" s="11"/>
      <c r="D67" s="11"/>
      <c r="E67" s="25" t="s">
        <v>2</v>
      </c>
      <c r="F67" s="26" t="s">
        <v>3</v>
      </c>
      <c r="G67" s="27" t="s">
        <v>4</v>
      </c>
      <c r="H67" s="54" t="s">
        <v>422</v>
      </c>
      <c r="I67" s="65" t="s">
        <v>476</v>
      </c>
      <c r="J67" s="25" t="s">
        <v>473</v>
      </c>
      <c r="K67" s="72" t="s">
        <v>456</v>
      </c>
      <c r="L67" s="25" t="s">
        <v>473</v>
      </c>
      <c r="M67" s="25" t="s">
        <v>450</v>
      </c>
    </row>
    <row r="68" spans="1:13" ht="15.75" thickBot="1" x14ac:dyDescent="0.3">
      <c r="A68" s="21" t="s">
        <v>59</v>
      </c>
      <c r="B68" s="50" t="s">
        <v>60</v>
      </c>
      <c r="C68" s="12"/>
      <c r="D68" s="12"/>
      <c r="E68" s="28" t="s">
        <v>5</v>
      </c>
      <c r="F68" s="28" t="s">
        <v>5</v>
      </c>
      <c r="G68" s="28" t="s">
        <v>5</v>
      </c>
      <c r="H68" s="55" t="s">
        <v>423</v>
      </c>
      <c r="I68" s="28" t="s">
        <v>451</v>
      </c>
      <c r="J68" s="28" t="s">
        <v>451</v>
      </c>
      <c r="K68" s="73" t="s">
        <v>474</v>
      </c>
      <c r="L68" s="28" t="s">
        <v>452</v>
      </c>
      <c r="M68" s="28" t="s">
        <v>452</v>
      </c>
    </row>
    <row r="69" spans="1:13" ht="15.75" thickBot="1" x14ac:dyDescent="0.3">
      <c r="A69" s="13" t="s">
        <v>93</v>
      </c>
      <c r="B69" s="46" t="s">
        <v>94</v>
      </c>
      <c r="C69" s="14"/>
      <c r="D69" s="14"/>
      <c r="E69" s="3">
        <v>950</v>
      </c>
      <c r="F69" s="3">
        <v>7474.58</v>
      </c>
      <c r="G69" s="2">
        <v>3968.65</v>
      </c>
      <c r="H69" s="2">
        <v>8035.25</v>
      </c>
      <c r="I69" s="2">
        <f>SUM(E69:H69)</f>
        <v>20428.48</v>
      </c>
      <c r="J69" s="2">
        <v>28466.85</v>
      </c>
      <c r="K69" s="71">
        <f t="shared" ref="K69:K78" si="23">SUM(I69/J69)-1</f>
        <v>-0.28237651865239743</v>
      </c>
      <c r="L69" s="2">
        <v>147025.35999999999</v>
      </c>
      <c r="M69" s="2">
        <v>153532.76</v>
      </c>
    </row>
    <row r="70" spans="1:13" ht="15.75" thickBot="1" x14ac:dyDescent="0.3">
      <c r="A70" s="13" t="s">
        <v>95</v>
      </c>
      <c r="B70" s="46" t="s">
        <v>96</v>
      </c>
      <c r="C70" s="14"/>
      <c r="D70" s="14"/>
      <c r="E70" s="3">
        <v>578.22</v>
      </c>
      <c r="F70" s="3">
        <v>797.45</v>
      </c>
      <c r="G70" s="2">
        <v>5140.51</v>
      </c>
      <c r="H70" s="2">
        <v>8738.8799999999992</v>
      </c>
      <c r="I70" s="2">
        <f t="shared" ref="I70:I77" si="24">SUM(E70:H70)</f>
        <v>15255.06</v>
      </c>
      <c r="J70" s="2">
        <v>1790.6</v>
      </c>
      <c r="K70" s="71">
        <f t="shared" si="23"/>
        <v>7.5195241818384897</v>
      </c>
      <c r="L70" s="2">
        <v>111270.97</v>
      </c>
      <c r="M70" s="2">
        <v>125621.57</v>
      </c>
    </row>
    <row r="71" spans="1:13" ht="15.75" thickBot="1" x14ac:dyDescent="0.3">
      <c r="A71" s="13" t="s">
        <v>97</v>
      </c>
      <c r="B71" s="46" t="s">
        <v>98</v>
      </c>
      <c r="C71" s="14"/>
      <c r="D71" s="14"/>
      <c r="E71" s="3">
        <v>795.41</v>
      </c>
      <c r="F71" s="3">
        <v>8877.7000000000007</v>
      </c>
      <c r="G71" s="2">
        <v>3170.45</v>
      </c>
      <c r="H71" s="2">
        <v>12280.44</v>
      </c>
      <c r="I71" s="2">
        <f t="shared" si="24"/>
        <v>25124</v>
      </c>
      <c r="J71" s="2">
        <v>4623.43</v>
      </c>
      <c r="K71" s="71">
        <f t="shared" si="23"/>
        <v>4.4340608595782784</v>
      </c>
      <c r="L71" s="2">
        <v>142566.45000000001</v>
      </c>
      <c r="M71" s="2">
        <v>86507.02</v>
      </c>
    </row>
    <row r="72" spans="1:13" ht="15.75" thickBot="1" x14ac:dyDescent="0.3">
      <c r="A72" s="13" t="s">
        <v>99</v>
      </c>
      <c r="B72" s="46" t="s">
        <v>100</v>
      </c>
      <c r="C72" s="14"/>
      <c r="D72" s="14"/>
      <c r="E72" s="3">
        <v>7371.44</v>
      </c>
      <c r="F72" s="3">
        <v>15741</v>
      </c>
      <c r="G72" s="2">
        <v>53255.44</v>
      </c>
      <c r="H72" s="2">
        <v>13645.69</v>
      </c>
      <c r="I72" s="2">
        <f t="shared" si="24"/>
        <v>90013.57</v>
      </c>
      <c r="J72" s="2">
        <v>73290.929999999993</v>
      </c>
      <c r="K72" s="71">
        <f t="shared" si="23"/>
        <v>0.22816793292157733</v>
      </c>
      <c r="L72" s="2">
        <v>499707.29</v>
      </c>
      <c r="M72" s="2">
        <v>420224.4</v>
      </c>
    </row>
    <row r="73" spans="1:13" ht="15.75" thickBot="1" x14ac:dyDescent="0.3">
      <c r="A73" s="13" t="s">
        <v>101</v>
      </c>
      <c r="B73" s="46" t="s">
        <v>102</v>
      </c>
      <c r="C73" s="14"/>
      <c r="D73" s="14"/>
      <c r="E73" s="3">
        <v>1475.72</v>
      </c>
      <c r="F73" s="3">
        <v>2288.6</v>
      </c>
      <c r="G73" s="2"/>
      <c r="H73" s="2">
        <v>250</v>
      </c>
      <c r="I73" s="2">
        <f t="shared" si="24"/>
        <v>4014.3199999999997</v>
      </c>
      <c r="J73" s="2">
        <v>1568.54</v>
      </c>
      <c r="K73" s="71">
        <f t="shared" si="23"/>
        <v>1.5592716793961263</v>
      </c>
      <c r="L73" s="2">
        <v>34744.74</v>
      </c>
      <c r="M73" s="2">
        <v>41678.31</v>
      </c>
    </row>
    <row r="74" spans="1:13" ht="15.75" thickBot="1" x14ac:dyDescent="0.3">
      <c r="A74" s="13" t="s">
        <v>103</v>
      </c>
      <c r="B74" s="46" t="s">
        <v>269</v>
      </c>
      <c r="C74" s="14"/>
      <c r="D74" s="14"/>
      <c r="E74" s="3">
        <v>5942.08</v>
      </c>
      <c r="F74" s="3">
        <v>8810.24</v>
      </c>
      <c r="G74" s="2">
        <v>541.84</v>
      </c>
      <c r="H74" s="2">
        <v>18772.64</v>
      </c>
      <c r="I74" s="2">
        <f t="shared" si="24"/>
        <v>34066.800000000003</v>
      </c>
      <c r="J74" s="2">
        <v>27045.39</v>
      </c>
      <c r="K74" s="71">
        <f t="shared" si="23"/>
        <v>0.25961577925110357</v>
      </c>
      <c r="L74" s="2">
        <v>202680.03</v>
      </c>
      <c r="M74" s="2">
        <v>188184.89</v>
      </c>
    </row>
    <row r="75" spans="1:13" ht="15.75" thickBot="1" x14ac:dyDescent="0.3">
      <c r="A75" s="13" t="s">
        <v>104</v>
      </c>
      <c r="B75" s="46" t="s">
        <v>105</v>
      </c>
      <c r="C75" s="14"/>
      <c r="D75" s="14"/>
      <c r="E75" s="3">
        <v>9680.81</v>
      </c>
      <c r="F75" s="3">
        <v>16051.7</v>
      </c>
      <c r="G75" s="2">
        <v>7761.78</v>
      </c>
      <c r="H75" s="2">
        <v>8171.43</v>
      </c>
      <c r="I75" s="2">
        <f t="shared" si="24"/>
        <v>41665.72</v>
      </c>
      <c r="J75" s="2">
        <v>21075.65</v>
      </c>
      <c r="K75" s="71">
        <f t="shared" si="23"/>
        <v>0.97696014120560926</v>
      </c>
      <c r="L75" s="2">
        <v>287436.56</v>
      </c>
      <c r="M75" s="2">
        <v>272122.38</v>
      </c>
    </row>
    <row r="76" spans="1:13" ht="15.75" thickBot="1" x14ac:dyDescent="0.3">
      <c r="A76" s="46" t="s">
        <v>106</v>
      </c>
      <c r="B76" s="46" t="s">
        <v>273</v>
      </c>
      <c r="C76" s="47"/>
      <c r="D76" s="47"/>
      <c r="E76" s="3"/>
      <c r="F76" s="3">
        <v>2850.83</v>
      </c>
      <c r="G76" s="2">
        <v>675.95</v>
      </c>
      <c r="H76" s="2">
        <v>220</v>
      </c>
      <c r="I76" s="2">
        <f t="shared" si="24"/>
        <v>3746.7799999999997</v>
      </c>
      <c r="J76" s="2">
        <v>5364.16</v>
      </c>
      <c r="K76" s="71">
        <f t="shared" si="23"/>
        <v>-0.30151598759171994</v>
      </c>
      <c r="L76" s="2">
        <v>45637.07</v>
      </c>
      <c r="M76" s="2">
        <v>63285.9</v>
      </c>
    </row>
    <row r="77" spans="1:13" ht="15.75" thickBot="1" x14ac:dyDescent="0.3">
      <c r="A77" s="13" t="s">
        <v>107</v>
      </c>
      <c r="B77" s="46" t="s">
        <v>108</v>
      </c>
      <c r="C77" s="14"/>
      <c r="D77" s="14"/>
      <c r="E77" s="3">
        <v>1434.15</v>
      </c>
      <c r="F77" s="3">
        <v>7285.48</v>
      </c>
      <c r="G77" s="2">
        <v>37159.49</v>
      </c>
      <c r="H77" s="2">
        <v>4157.13</v>
      </c>
      <c r="I77" s="2">
        <f t="shared" si="24"/>
        <v>50036.249999999993</v>
      </c>
      <c r="J77" s="2">
        <v>10494.08</v>
      </c>
      <c r="K77" s="71">
        <f t="shared" si="23"/>
        <v>3.7680454122705367</v>
      </c>
      <c r="L77" s="2">
        <v>319499.59999999998</v>
      </c>
      <c r="M77" s="2">
        <v>178438.36</v>
      </c>
    </row>
    <row r="78" spans="1:13" ht="15.75" thickBot="1" x14ac:dyDescent="0.3">
      <c r="A78" s="9" t="s">
        <v>17</v>
      </c>
      <c r="B78" s="58"/>
      <c r="C78" s="10"/>
      <c r="D78" s="10"/>
      <c r="E78" s="4">
        <f t="shared" ref="E78:M78" si="25">SUM(E69:E77)</f>
        <v>28227.83</v>
      </c>
      <c r="F78" s="4">
        <f t="shared" si="25"/>
        <v>70177.58</v>
      </c>
      <c r="G78" s="4">
        <f t="shared" si="25"/>
        <v>111674.10999999999</v>
      </c>
      <c r="H78" s="4">
        <f t="shared" si="25"/>
        <v>74271.460000000006</v>
      </c>
      <c r="I78" s="4">
        <f t="shared" si="25"/>
        <v>284350.98000000004</v>
      </c>
      <c r="J78" s="4">
        <f t="shared" si="25"/>
        <v>173719.62999999998</v>
      </c>
      <c r="K78" s="78">
        <f t="shared" si="23"/>
        <v>0.6368385081179373</v>
      </c>
      <c r="L78" s="4">
        <f t="shared" ref="L78" si="26">SUM(L69:L77)</f>
        <v>1790568.0700000003</v>
      </c>
      <c r="M78" s="4">
        <f t="shared" si="25"/>
        <v>1529595.5899999999</v>
      </c>
    </row>
    <row r="79" spans="1:13" ht="15.75" thickBot="1" x14ac:dyDescent="0.3">
      <c r="A79" s="19" t="s">
        <v>18</v>
      </c>
      <c r="B79" s="18"/>
      <c r="C79" s="6"/>
      <c r="D79" s="6"/>
      <c r="E79" s="23"/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/>
      <c r="B80" s="57" t="s">
        <v>59</v>
      </c>
      <c r="C80" s="11"/>
      <c r="D80" s="11"/>
      <c r="E80" s="25" t="s">
        <v>2</v>
      </c>
      <c r="F80" s="26" t="s">
        <v>3</v>
      </c>
      <c r="G80" s="27" t="s">
        <v>4</v>
      </c>
      <c r="H80" s="54" t="s">
        <v>422</v>
      </c>
      <c r="I80" s="65" t="s">
        <v>476</v>
      </c>
      <c r="J80" s="25" t="s">
        <v>473</v>
      </c>
      <c r="K80" s="72" t="s">
        <v>456</v>
      </c>
      <c r="L80" s="25" t="s">
        <v>473</v>
      </c>
      <c r="M80" s="25" t="s">
        <v>450</v>
      </c>
    </row>
    <row r="81" spans="1:13" ht="15.75" thickBot="1" x14ac:dyDescent="0.3">
      <c r="A81" s="21" t="s">
        <v>59</v>
      </c>
      <c r="B81" s="50" t="s">
        <v>60</v>
      </c>
      <c r="C81" s="12"/>
      <c r="D81" s="12"/>
      <c r="E81" s="28" t="s">
        <v>5</v>
      </c>
      <c r="F81" s="28" t="s">
        <v>5</v>
      </c>
      <c r="G81" s="28" t="s">
        <v>5</v>
      </c>
      <c r="H81" s="55" t="s">
        <v>423</v>
      </c>
      <c r="I81" s="28" t="s">
        <v>451</v>
      </c>
      <c r="J81" s="28" t="s">
        <v>451</v>
      </c>
      <c r="K81" s="73" t="s">
        <v>474</v>
      </c>
      <c r="L81" s="28" t="s">
        <v>452</v>
      </c>
      <c r="M81" s="28" t="s">
        <v>452</v>
      </c>
    </row>
    <row r="82" spans="1:13" ht="15.75" thickBot="1" x14ac:dyDescent="0.3">
      <c r="A82" s="13" t="s">
        <v>109</v>
      </c>
      <c r="B82" s="46" t="s">
        <v>110</v>
      </c>
      <c r="C82" s="14"/>
      <c r="D82" s="14"/>
      <c r="E82" s="5">
        <v>14643.77</v>
      </c>
      <c r="F82" s="3">
        <v>22959.3</v>
      </c>
      <c r="G82" s="2">
        <v>8468.5400000000009</v>
      </c>
      <c r="H82" s="2">
        <v>38263.11</v>
      </c>
      <c r="I82" s="2">
        <f>SUM(E82:H82)</f>
        <v>84334.720000000001</v>
      </c>
      <c r="J82" s="2">
        <v>61802.39</v>
      </c>
      <c r="K82" s="71">
        <f t="shared" ref="K82:K83" si="27">SUM(I82/J82)-1</f>
        <v>0.36458670934894277</v>
      </c>
      <c r="L82" s="2">
        <v>317787.88</v>
      </c>
      <c r="M82" s="2">
        <v>320218.65999999997</v>
      </c>
    </row>
    <row r="83" spans="1:13" ht="15.75" thickBot="1" x14ac:dyDescent="0.3">
      <c r="A83" s="9" t="s">
        <v>19</v>
      </c>
      <c r="B83" s="58"/>
      <c r="C83" s="10"/>
      <c r="D83" s="10"/>
      <c r="E83" s="4">
        <f>SUM(E82)</f>
        <v>14643.77</v>
      </c>
      <c r="F83" s="4">
        <f t="shared" ref="F83:I83" si="28">SUM(F82)</f>
        <v>22959.3</v>
      </c>
      <c r="G83" s="4">
        <f t="shared" si="28"/>
        <v>8468.5400000000009</v>
      </c>
      <c r="H83" s="4">
        <f>SUM(H82)</f>
        <v>38263.11</v>
      </c>
      <c r="I83" s="4">
        <f t="shared" si="28"/>
        <v>84334.720000000001</v>
      </c>
      <c r="J83" s="4">
        <f>SUM(J82)</f>
        <v>61802.39</v>
      </c>
      <c r="K83" s="78">
        <f t="shared" si="27"/>
        <v>0.36458670934894277</v>
      </c>
      <c r="L83" s="4">
        <f>SUM(L82)</f>
        <v>317787.88</v>
      </c>
      <c r="M83" s="4">
        <f>SUM(M82)</f>
        <v>320218.65999999997</v>
      </c>
    </row>
    <row r="84" spans="1:13" ht="15.75" thickBot="1" x14ac:dyDescent="0.3">
      <c r="A84" s="19" t="s">
        <v>20</v>
      </c>
      <c r="B84" s="18"/>
      <c r="C84" s="6"/>
      <c r="D84" s="6"/>
      <c r="E84" s="23"/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/>
      <c r="B85" s="57" t="s">
        <v>59</v>
      </c>
      <c r="C85" s="11"/>
      <c r="D85" s="11"/>
      <c r="E85" s="25" t="s">
        <v>2</v>
      </c>
      <c r="F85" s="26" t="s">
        <v>3</v>
      </c>
      <c r="G85" s="27" t="s">
        <v>4</v>
      </c>
      <c r="H85" s="54" t="s">
        <v>422</v>
      </c>
      <c r="I85" s="65" t="s">
        <v>476</v>
      </c>
      <c r="J85" s="25" t="s">
        <v>473</v>
      </c>
      <c r="K85" s="72" t="s">
        <v>456</v>
      </c>
      <c r="L85" s="25" t="s">
        <v>473</v>
      </c>
      <c r="M85" s="25" t="s">
        <v>450</v>
      </c>
    </row>
    <row r="86" spans="1:13" ht="15.75" thickBot="1" x14ac:dyDescent="0.3">
      <c r="A86" s="21" t="s">
        <v>59</v>
      </c>
      <c r="B86" s="50" t="s">
        <v>60</v>
      </c>
      <c r="C86" s="12"/>
      <c r="D86" s="12"/>
      <c r="E86" s="28" t="s">
        <v>5</v>
      </c>
      <c r="F86" s="28" t="s">
        <v>5</v>
      </c>
      <c r="G86" s="28" t="s">
        <v>5</v>
      </c>
      <c r="H86" s="55" t="s">
        <v>423</v>
      </c>
      <c r="I86" s="28" t="s">
        <v>451</v>
      </c>
      <c r="J86" s="28" t="s">
        <v>451</v>
      </c>
      <c r="K86" s="73" t="s">
        <v>474</v>
      </c>
      <c r="L86" s="28" t="s">
        <v>452</v>
      </c>
      <c r="M86" s="28" t="s">
        <v>452</v>
      </c>
    </row>
    <row r="87" spans="1:13" ht="15.75" thickBot="1" x14ac:dyDescent="0.3">
      <c r="A87" s="13" t="s">
        <v>111</v>
      </c>
      <c r="B87" s="46" t="s">
        <v>112</v>
      </c>
      <c r="C87" s="14"/>
      <c r="D87" s="14"/>
      <c r="E87" s="3">
        <v>5201.3</v>
      </c>
      <c r="F87" s="3">
        <v>4945.49</v>
      </c>
      <c r="G87" s="2"/>
      <c r="H87" s="2">
        <v>1058.56</v>
      </c>
      <c r="I87" s="2">
        <f>SUM(E87:H87)</f>
        <v>11205.35</v>
      </c>
      <c r="J87" s="53">
        <v>10296.82</v>
      </c>
      <c r="K87" s="71">
        <f t="shared" ref="K87:K108" si="29">SUM(I87/J87)-1</f>
        <v>8.8234037304721236E-2</v>
      </c>
      <c r="L87" s="53">
        <v>96663.11</v>
      </c>
      <c r="M87" s="53">
        <v>118112.68</v>
      </c>
    </row>
    <row r="88" spans="1:13" ht="15.75" thickBot="1" x14ac:dyDescent="0.3">
      <c r="A88" s="46" t="s">
        <v>430</v>
      </c>
      <c r="B88" s="46" t="s">
        <v>431</v>
      </c>
      <c r="C88" s="47"/>
      <c r="D88" s="47"/>
      <c r="E88" s="3"/>
      <c r="F88" s="3"/>
      <c r="G88" s="2"/>
      <c r="H88" s="2"/>
      <c r="I88" s="2">
        <f t="shared" ref="I88:I107" si="30">SUM(E88:H88)</f>
        <v>0</v>
      </c>
      <c r="J88" s="2">
        <v>0</v>
      </c>
      <c r="K88" s="71"/>
      <c r="L88" s="2"/>
      <c r="M88" s="2">
        <v>912.8</v>
      </c>
    </row>
    <row r="89" spans="1:13" ht="15.75" thickBot="1" x14ac:dyDescent="0.3">
      <c r="A89" s="13" t="s">
        <v>113</v>
      </c>
      <c r="B89" s="46" t="s">
        <v>114</v>
      </c>
      <c r="C89" s="14"/>
      <c r="D89" s="14"/>
      <c r="E89" s="5">
        <v>39.9</v>
      </c>
      <c r="F89" s="3">
        <v>673.81</v>
      </c>
      <c r="G89" s="2">
        <v>1091.49</v>
      </c>
      <c r="H89" s="2">
        <v>7393.88</v>
      </c>
      <c r="I89" s="2">
        <f t="shared" si="30"/>
        <v>9199.08</v>
      </c>
      <c r="J89" s="2">
        <v>36628.769999999997</v>
      </c>
      <c r="K89" s="71">
        <f t="shared" si="29"/>
        <v>-0.74885643170655203</v>
      </c>
      <c r="L89" s="2">
        <v>270691.37</v>
      </c>
      <c r="M89" s="2">
        <v>169559.87</v>
      </c>
    </row>
    <row r="90" spans="1:13" ht="15.75" thickBot="1" x14ac:dyDescent="0.3">
      <c r="A90" s="46" t="s">
        <v>115</v>
      </c>
      <c r="B90" s="46" t="s">
        <v>116</v>
      </c>
      <c r="C90" s="47"/>
      <c r="D90" s="47"/>
      <c r="E90" s="3"/>
      <c r="F90" s="3">
        <v>2623.02</v>
      </c>
      <c r="G90" s="2">
        <v>10633.96</v>
      </c>
      <c r="H90" s="2">
        <v>9798.2800000000007</v>
      </c>
      <c r="I90" s="2">
        <f t="shared" si="30"/>
        <v>23055.260000000002</v>
      </c>
      <c r="J90" s="2">
        <v>9807.52</v>
      </c>
      <c r="K90" s="71">
        <f t="shared" si="29"/>
        <v>1.3507736920240796</v>
      </c>
      <c r="L90" s="2">
        <v>148792.99</v>
      </c>
      <c r="M90" s="2">
        <v>155411.10999999999</v>
      </c>
    </row>
    <row r="91" spans="1:13" ht="15.75" thickBot="1" x14ac:dyDescent="0.3">
      <c r="A91" s="46" t="s">
        <v>117</v>
      </c>
      <c r="B91" s="46" t="s">
        <v>118</v>
      </c>
      <c r="C91" s="47"/>
      <c r="D91" s="47"/>
      <c r="E91" s="3">
        <v>564.96</v>
      </c>
      <c r="F91" s="3">
        <v>423.69</v>
      </c>
      <c r="G91" s="2">
        <v>5998.41</v>
      </c>
      <c r="H91" s="2">
        <v>5269.54</v>
      </c>
      <c r="I91" s="2">
        <f t="shared" si="30"/>
        <v>12256.599999999999</v>
      </c>
      <c r="J91" s="2">
        <v>28767.48</v>
      </c>
      <c r="K91" s="71">
        <f t="shared" si="29"/>
        <v>-0.57394252120797518</v>
      </c>
      <c r="L91" s="2">
        <v>151983.09</v>
      </c>
      <c r="M91" s="2">
        <v>139228.35999999999</v>
      </c>
    </row>
    <row r="92" spans="1:13" ht="15.75" thickBot="1" x14ac:dyDescent="0.3">
      <c r="A92" s="46" t="s">
        <v>378</v>
      </c>
      <c r="B92" s="46" t="s">
        <v>379</v>
      </c>
      <c r="C92" s="47"/>
      <c r="D92" s="47"/>
      <c r="E92" s="3"/>
      <c r="F92" s="3">
        <v>3897.87</v>
      </c>
      <c r="G92" s="2"/>
      <c r="H92" s="2">
        <v>260</v>
      </c>
      <c r="I92" s="2">
        <f t="shared" si="30"/>
        <v>4157.87</v>
      </c>
      <c r="J92" s="2">
        <v>1122.3800000000001</v>
      </c>
      <c r="K92" s="71">
        <f t="shared" si="29"/>
        <v>2.7045118409094955</v>
      </c>
      <c r="L92" s="2">
        <v>39439.360000000001</v>
      </c>
      <c r="M92" s="2">
        <v>36847.449999999997</v>
      </c>
    </row>
    <row r="93" spans="1:13" ht="15.75" thickBot="1" x14ac:dyDescent="0.3">
      <c r="A93" s="13" t="s">
        <v>119</v>
      </c>
      <c r="B93" s="46" t="s">
        <v>120</v>
      </c>
      <c r="C93" s="14"/>
      <c r="D93" s="14"/>
      <c r="E93" s="3">
        <v>3099.44</v>
      </c>
      <c r="F93" s="3">
        <v>4464.04</v>
      </c>
      <c r="G93" s="2">
        <v>7544.84</v>
      </c>
      <c r="H93" s="2">
        <v>1914.48</v>
      </c>
      <c r="I93" s="2">
        <f t="shared" si="30"/>
        <v>17022.8</v>
      </c>
      <c r="J93" s="2">
        <v>1055</v>
      </c>
      <c r="K93" s="71">
        <f t="shared" si="29"/>
        <v>15.135355450236965</v>
      </c>
      <c r="L93" s="2">
        <v>121587.67</v>
      </c>
      <c r="M93" s="2">
        <v>120483.08</v>
      </c>
    </row>
    <row r="94" spans="1:13" ht="15.75" thickBot="1" x14ac:dyDescent="0.3">
      <c r="A94" s="13" t="s">
        <v>121</v>
      </c>
      <c r="B94" s="46" t="s">
        <v>122</v>
      </c>
      <c r="C94" s="14"/>
      <c r="D94" s="14"/>
      <c r="E94" s="3">
        <v>1146.27</v>
      </c>
      <c r="F94" s="3">
        <v>11899.62</v>
      </c>
      <c r="G94" s="2">
        <v>11305.05</v>
      </c>
      <c r="H94" s="2">
        <v>4770.38</v>
      </c>
      <c r="I94" s="2">
        <f t="shared" si="30"/>
        <v>29121.320000000003</v>
      </c>
      <c r="J94" s="2">
        <v>36254.629999999997</v>
      </c>
      <c r="K94" s="71">
        <f t="shared" si="29"/>
        <v>-0.1967558350478269</v>
      </c>
      <c r="L94" s="2">
        <v>351408.06</v>
      </c>
      <c r="M94" s="2">
        <v>237951.94</v>
      </c>
    </row>
    <row r="95" spans="1:13" ht="15.75" thickBot="1" x14ac:dyDescent="0.3">
      <c r="A95" s="46" t="s">
        <v>123</v>
      </c>
      <c r="B95" s="46" t="s">
        <v>124</v>
      </c>
      <c r="C95" s="47"/>
      <c r="D95" s="47"/>
      <c r="E95" s="3">
        <v>618.46</v>
      </c>
      <c r="F95" s="3">
        <v>5452.28</v>
      </c>
      <c r="G95" s="2"/>
      <c r="H95" s="2">
        <v>23869.55</v>
      </c>
      <c r="I95" s="2">
        <f t="shared" si="30"/>
        <v>29940.29</v>
      </c>
      <c r="J95" s="2">
        <v>10139.24</v>
      </c>
      <c r="K95" s="71">
        <f t="shared" si="29"/>
        <v>1.9529126443402069</v>
      </c>
      <c r="L95" s="2">
        <v>93811.839999999997</v>
      </c>
      <c r="M95" s="2">
        <v>115158.6</v>
      </c>
    </row>
    <row r="96" spans="1:13" ht="15.75" thickBot="1" x14ac:dyDescent="0.3">
      <c r="A96" s="46" t="s">
        <v>125</v>
      </c>
      <c r="B96" s="46" t="s">
        <v>399</v>
      </c>
      <c r="C96" s="47"/>
      <c r="D96" s="47"/>
      <c r="E96" s="3"/>
      <c r="F96" s="3">
        <v>158.69999999999999</v>
      </c>
      <c r="G96" s="2"/>
      <c r="H96" s="2">
        <v>892.8</v>
      </c>
      <c r="I96" s="2">
        <f t="shared" si="30"/>
        <v>1051.5</v>
      </c>
      <c r="J96" s="2">
        <v>2056.1</v>
      </c>
      <c r="K96" s="71">
        <f t="shared" si="29"/>
        <v>-0.48859491269879862</v>
      </c>
      <c r="L96" s="2">
        <v>71559.37</v>
      </c>
      <c r="M96" s="2">
        <v>57198.79</v>
      </c>
    </row>
    <row r="97" spans="1:13" ht="15.75" thickBot="1" x14ac:dyDescent="0.3">
      <c r="A97" s="13" t="s">
        <v>126</v>
      </c>
      <c r="B97" s="46" t="s">
        <v>127</v>
      </c>
      <c r="C97" s="14"/>
      <c r="D97" s="14"/>
      <c r="E97" s="3">
        <v>5928.34</v>
      </c>
      <c r="F97" s="3">
        <v>7847.63</v>
      </c>
      <c r="G97" s="2">
        <v>1904.16</v>
      </c>
      <c r="H97" s="2">
        <v>6352.18</v>
      </c>
      <c r="I97" s="2">
        <f t="shared" si="30"/>
        <v>22032.31</v>
      </c>
      <c r="J97" s="2">
        <v>1364.57</v>
      </c>
      <c r="K97" s="71">
        <f t="shared" si="29"/>
        <v>15.145972724008299</v>
      </c>
      <c r="L97" s="2">
        <v>108678.67</v>
      </c>
      <c r="M97" s="2">
        <v>131471.9</v>
      </c>
    </row>
    <row r="98" spans="1:13" ht="15.75" thickBot="1" x14ac:dyDescent="0.3">
      <c r="A98" s="46" t="s">
        <v>432</v>
      </c>
      <c r="B98" s="46" t="s">
        <v>433</v>
      </c>
      <c r="C98" s="47"/>
      <c r="D98" s="47"/>
      <c r="E98" s="3"/>
      <c r="F98" s="3"/>
      <c r="G98" s="2"/>
      <c r="H98" s="2"/>
      <c r="I98" s="2">
        <f t="shared" si="30"/>
        <v>0</v>
      </c>
      <c r="J98" s="2">
        <v>0</v>
      </c>
      <c r="K98" s="71"/>
      <c r="L98" s="2"/>
      <c r="M98" s="2">
        <v>4084.48</v>
      </c>
    </row>
    <row r="99" spans="1:13" ht="15.75" thickBot="1" x14ac:dyDescent="0.3">
      <c r="A99" s="46" t="s">
        <v>319</v>
      </c>
      <c r="B99" s="46" t="s">
        <v>320</v>
      </c>
      <c r="C99" s="47"/>
      <c r="D99" s="47"/>
      <c r="E99" s="3">
        <v>649.30999999999995</v>
      </c>
      <c r="F99" s="3"/>
      <c r="G99" s="2"/>
      <c r="H99" s="81">
        <v>659.74</v>
      </c>
      <c r="I99" s="2">
        <f t="shared" si="30"/>
        <v>1309.05</v>
      </c>
      <c r="J99" s="2">
        <v>2545.58</v>
      </c>
      <c r="K99" s="71">
        <f t="shared" si="29"/>
        <v>-0.48575570204039942</v>
      </c>
      <c r="L99" s="2">
        <v>27385.4</v>
      </c>
      <c r="M99" s="2">
        <v>28562.45</v>
      </c>
    </row>
    <row r="100" spans="1:13" ht="15.75" thickBot="1" x14ac:dyDescent="0.3">
      <c r="A100" s="13" t="s">
        <v>128</v>
      </c>
      <c r="B100" s="46" t="s">
        <v>129</v>
      </c>
      <c r="C100" s="14"/>
      <c r="D100" s="14"/>
      <c r="E100" s="3">
        <v>1136.56</v>
      </c>
      <c r="F100" s="3">
        <v>612.45000000000005</v>
      </c>
      <c r="G100" s="2">
        <v>8632.73</v>
      </c>
      <c r="H100" s="2">
        <v>4821.29</v>
      </c>
      <c r="I100" s="2">
        <f t="shared" si="30"/>
        <v>15203.029999999999</v>
      </c>
      <c r="J100" s="2">
        <v>29483.58</v>
      </c>
      <c r="K100" s="71">
        <f t="shared" si="29"/>
        <v>-0.48435603817446871</v>
      </c>
      <c r="L100" s="2">
        <v>246519.84</v>
      </c>
      <c r="M100" s="2">
        <v>304028.24</v>
      </c>
    </row>
    <row r="101" spans="1:13" ht="15.75" thickBot="1" x14ac:dyDescent="0.3">
      <c r="A101" s="46" t="s">
        <v>130</v>
      </c>
      <c r="B101" s="46" t="s">
        <v>131</v>
      </c>
      <c r="C101" s="47"/>
      <c r="D101" s="47"/>
      <c r="E101" s="3">
        <v>1198.1400000000001</v>
      </c>
      <c r="F101" s="3">
        <v>13091.55</v>
      </c>
      <c r="G101" s="2">
        <v>7957.89</v>
      </c>
      <c r="H101" s="2">
        <v>8654</v>
      </c>
      <c r="I101" s="2">
        <f t="shared" si="30"/>
        <v>30901.579999999998</v>
      </c>
      <c r="J101" s="2">
        <v>23466.78</v>
      </c>
      <c r="K101" s="71">
        <f t="shared" si="29"/>
        <v>0.31682233352850275</v>
      </c>
      <c r="L101" s="2">
        <v>185446.65</v>
      </c>
      <c r="M101" s="2">
        <v>190008.55</v>
      </c>
    </row>
    <row r="102" spans="1:13" ht="15.75" thickBot="1" x14ac:dyDescent="0.3">
      <c r="A102" s="46" t="s">
        <v>132</v>
      </c>
      <c r="B102" s="46" t="s">
        <v>274</v>
      </c>
      <c r="C102" s="47"/>
      <c r="D102" s="47"/>
      <c r="E102" s="3">
        <v>5578.45</v>
      </c>
      <c r="F102" s="3">
        <v>1440.29</v>
      </c>
      <c r="G102" s="2"/>
      <c r="H102" s="2">
        <v>6429.81</v>
      </c>
      <c r="I102" s="2">
        <f t="shared" si="30"/>
        <v>13448.55</v>
      </c>
      <c r="J102" s="2">
        <v>11829.22</v>
      </c>
      <c r="K102" s="71">
        <f t="shared" si="29"/>
        <v>0.13689237329257553</v>
      </c>
      <c r="L102" s="2">
        <v>114327.69</v>
      </c>
      <c r="M102" s="2">
        <v>143482.95000000001</v>
      </c>
    </row>
    <row r="103" spans="1:13" ht="15.75" thickBot="1" x14ac:dyDescent="0.3">
      <c r="A103" s="46" t="s">
        <v>133</v>
      </c>
      <c r="B103" s="46" t="s">
        <v>134</v>
      </c>
      <c r="C103" s="47"/>
      <c r="D103" s="47"/>
      <c r="E103" s="3">
        <v>2192.86</v>
      </c>
      <c r="F103" s="3">
        <v>1741.12</v>
      </c>
      <c r="G103" s="2"/>
      <c r="H103" s="2">
        <v>1464.72</v>
      </c>
      <c r="I103" s="2">
        <f t="shared" si="30"/>
        <v>5398.7</v>
      </c>
      <c r="J103" s="2">
        <v>11067.57</v>
      </c>
      <c r="K103" s="71">
        <f t="shared" si="29"/>
        <v>-0.51220547961295937</v>
      </c>
      <c r="L103" s="2">
        <v>133496.99</v>
      </c>
      <c r="M103" s="2">
        <v>102611.78</v>
      </c>
    </row>
    <row r="104" spans="1:13" ht="15.75" thickBot="1" x14ac:dyDescent="0.3">
      <c r="A104" s="46" t="s">
        <v>396</v>
      </c>
      <c r="B104" s="46" t="s">
        <v>395</v>
      </c>
      <c r="C104" s="47"/>
      <c r="D104" s="47"/>
      <c r="E104" s="3"/>
      <c r="F104" s="3"/>
      <c r="G104" s="2"/>
      <c r="H104" s="2"/>
      <c r="I104" s="2">
        <f t="shared" si="30"/>
        <v>0</v>
      </c>
      <c r="J104" s="2">
        <v>0</v>
      </c>
      <c r="K104" s="71"/>
      <c r="L104" s="2">
        <v>2589.54</v>
      </c>
      <c r="M104" s="2">
        <v>2790.53</v>
      </c>
    </row>
    <row r="105" spans="1:13" ht="15.75" thickBot="1" x14ac:dyDescent="0.3">
      <c r="A105" s="46" t="s">
        <v>287</v>
      </c>
      <c r="B105" s="46" t="s">
        <v>288</v>
      </c>
      <c r="C105" s="47"/>
      <c r="D105" s="47"/>
      <c r="E105" s="3"/>
      <c r="F105" s="3"/>
      <c r="G105" s="2"/>
      <c r="H105" s="2"/>
      <c r="I105" s="2">
        <f t="shared" ref="I105:I106" si="31">SUM(E105:H105)</f>
        <v>0</v>
      </c>
      <c r="J105" s="2">
        <v>0</v>
      </c>
      <c r="K105" s="71"/>
      <c r="L105" s="2"/>
      <c r="M105" s="2">
        <v>23.5</v>
      </c>
    </row>
    <row r="106" spans="1:13" ht="15.75" thickBot="1" x14ac:dyDescent="0.3">
      <c r="A106" s="46" t="s">
        <v>135</v>
      </c>
      <c r="B106" s="46" t="s">
        <v>77</v>
      </c>
      <c r="C106" s="47"/>
      <c r="D106" s="47"/>
      <c r="E106" s="3">
        <v>1376.79</v>
      </c>
      <c r="F106" s="3">
        <v>2524.71</v>
      </c>
      <c r="G106" s="2">
        <v>5155.62</v>
      </c>
      <c r="H106" s="2">
        <v>19925.990000000002</v>
      </c>
      <c r="I106" s="2">
        <f t="shared" si="31"/>
        <v>28983.11</v>
      </c>
      <c r="J106" s="2">
        <v>10939.59</v>
      </c>
      <c r="K106" s="71">
        <f t="shared" ref="K106" si="32">SUM(I106/J106)-1</f>
        <v>1.6493780845534429</v>
      </c>
      <c r="L106" s="2">
        <v>94378.17</v>
      </c>
      <c r="M106" s="2">
        <v>105654.59</v>
      </c>
    </row>
    <row r="107" spans="1:13" ht="15.75" thickBot="1" x14ac:dyDescent="0.3">
      <c r="A107" s="13" t="s">
        <v>467</v>
      </c>
      <c r="B107" s="46" t="s">
        <v>82</v>
      </c>
      <c r="C107" s="14"/>
      <c r="D107" s="14"/>
      <c r="E107" s="3">
        <v>1167.96</v>
      </c>
      <c r="F107" s="3">
        <v>1800.29</v>
      </c>
      <c r="G107" s="2"/>
      <c r="H107" s="2">
        <v>-214.29</v>
      </c>
      <c r="I107" s="2">
        <f t="shared" si="30"/>
        <v>2753.96</v>
      </c>
      <c r="J107" s="2">
        <v>0</v>
      </c>
      <c r="K107" s="71"/>
      <c r="L107" s="2">
        <v>22054.06</v>
      </c>
      <c r="M107" s="2">
        <v>0</v>
      </c>
    </row>
    <row r="108" spans="1:13" ht="15.75" thickBot="1" x14ac:dyDescent="0.3">
      <c r="A108" s="9" t="s">
        <v>21</v>
      </c>
      <c r="B108" s="58"/>
      <c r="C108" s="10"/>
      <c r="D108" s="10"/>
      <c r="E108" s="4">
        <f t="shared" ref="E108:M108" si="33">SUM(E87:E107)</f>
        <v>29898.740000000005</v>
      </c>
      <c r="F108" s="4">
        <f t="shared" si="33"/>
        <v>63596.56</v>
      </c>
      <c r="G108" s="4">
        <f t="shared" si="33"/>
        <v>60224.15</v>
      </c>
      <c r="H108" s="4">
        <f t="shared" si="33"/>
        <v>103320.91</v>
      </c>
      <c r="I108" s="4">
        <f t="shared" si="33"/>
        <v>257040.35999999996</v>
      </c>
      <c r="J108" s="4">
        <f t="shared" si="33"/>
        <v>226824.83</v>
      </c>
      <c r="K108" s="78">
        <f t="shared" si="29"/>
        <v>0.13321085703007007</v>
      </c>
      <c r="L108" s="4">
        <f t="shared" ref="L108" si="34">SUM(L87:L107)</f>
        <v>2280813.8699999996</v>
      </c>
      <c r="M108" s="4">
        <f t="shared" si="33"/>
        <v>2163583.65</v>
      </c>
    </row>
    <row r="109" spans="1:13" ht="15.75" thickBot="1" x14ac:dyDescent="0.3">
      <c r="A109" s="19" t="s">
        <v>22</v>
      </c>
      <c r="B109" s="18"/>
      <c r="C109" s="6"/>
      <c r="D109" s="6"/>
      <c r="E109" s="23"/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/>
      <c r="B110" s="57" t="s">
        <v>59</v>
      </c>
      <c r="C110" s="11"/>
      <c r="D110" s="11"/>
      <c r="E110" s="25" t="s">
        <v>2</v>
      </c>
      <c r="F110" s="26" t="s">
        <v>3</v>
      </c>
      <c r="G110" s="27" t="s">
        <v>4</v>
      </c>
      <c r="H110" s="54" t="s">
        <v>422</v>
      </c>
      <c r="I110" s="65" t="s">
        <v>476</v>
      </c>
      <c r="J110" s="25" t="s">
        <v>473</v>
      </c>
      <c r="K110" s="72" t="s">
        <v>456</v>
      </c>
      <c r="L110" s="25" t="s">
        <v>473</v>
      </c>
      <c r="M110" s="25" t="s">
        <v>450</v>
      </c>
    </row>
    <row r="111" spans="1:13" ht="15.75" thickBot="1" x14ac:dyDescent="0.3">
      <c r="A111" s="21" t="s">
        <v>59</v>
      </c>
      <c r="B111" s="50" t="s">
        <v>60</v>
      </c>
      <c r="C111" s="12"/>
      <c r="D111" s="12"/>
      <c r="E111" s="28" t="s">
        <v>5</v>
      </c>
      <c r="F111" s="28" t="s">
        <v>5</v>
      </c>
      <c r="G111" s="28" t="s">
        <v>5</v>
      </c>
      <c r="H111" s="55" t="s">
        <v>423</v>
      </c>
      <c r="I111" s="28" t="s">
        <v>451</v>
      </c>
      <c r="J111" s="28" t="s">
        <v>451</v>
      </c>
      <c r="K111" s="73" t="s">
        <v>474</v>
      </c>
      <c r="L111" s="28" t="s">
        <v>452</v>
      </c>
      <c r="M111" s="28" t="s">
        <v>452</v>
      </c>
    </row>
    <row r="112" spans="1:13" ht="15.75" thickBot="1" x14ac:dyDescent="0.3">
      <c r="A112" s="13" t="s">
        <v>136</v>
      </c>
      <c r="B112" s="46" t="s">
        <v>137</v>
      </c>
      <c r="C112" s="14"/>
      <c r="D112" s="14"/>
      <c r="E112" s="3">
        <v>12253.58</v>
      </c>
      <c r="F112" s="3">
        <v>3152.14</v>
      </c>
      <c r="G112" s="2">
        <v>4637.0600000000004</v>
      </c>
      <c r="H112" s="2">
        <v>20144.55</v>
      </c>
      <c r="I112" s="2">
        <f>SUM(E112:H112)</f>
        <v>40187.33</v>
      </c>
      <c r="J112" s="2">
        <v>58645.1</v>
      </c>
      <c r="K112" s="71">
        <f t="shared" ref="K112:K121" si="35">SUM(I112/J112)-1</f>
        <v>-0.31473678107804404</v>
      </c>
      <c r="L112" s="2">
        <v>784524.1</v>
      </c>
      <c r="M112" s="2">
        <v>1056051.32</v>
      </c>
    </row>
    <row r="113" spans="1:13" ht="15.75" thickBot="1" x14ac:dyDescent="0.3">
      <c r="A113" s="13" t="s">
        <v>138</v>
      </c>
      <c r="B113" s="46" t="s">
        <v>139</v>
      </c>
      <c r="C113" s="14"/>
      <c r="D113" s="14"/>
      <c r="E113" s="3"/>
      <c r="F113" s="3">
        <v>2891.64</v>
      </c>
      <c r="G113" s="2">
        <v>8199.49</v>
      </c>
      <c r="H113" s="2">
        <v>4428.46</v>
      </c>
      <c r="I113" s="2">
        <f t="shared" ref="I113:I120" si="36">SUM(E113:H113)</f>
        <v>15519.59</v>
      </c>
      <c r="J113" s="2">
        <v>6097.16</v>
      </c>
      <c r="K113" s="71">
        <f t="shared" si="35"/>
        <v>1.5453801441982824</v>
      </c>
      <c r="L113" s="2">
        <v>138931.49</v>
      </c>
      <c r="M113" s="2">
        <v>98751.86</v>
      </c>
    </row>
    <row r="114" spans="1:13" ht="15.75" thickBot="1" x14ac:dyDescent="0.3">
      <c r="A114" s="46" t="s">
        <v>387</v>
      </c>
      <c r="B114" s="46" t="s">
        <v>388</v>
      </c>
      <c r="C114" s="47"/>
      <c r="D114" s="47"/>
      <c r="E114" s="3"/>
      <c r="F114" s="3">
        <v>944.23</v>
      </c>
      <c r="G114" s="2"/>
      <c r="H114" s="2"/>
      <c r="I114" s="2">
        <f t="shared" si="36"/>
        <v>944.23</v>
      </c>
      <c r="J114" s="2">
        <v>0</v>
      </c>
      <c r="K114" s="71"/>
      <c r="L114" s="2">
        <v>22821.66</v>
      </c>
      <c r="M114" s="2">
        <v>8770.6299999999992</v>
      </c>
    </row>
    <row r="115" spans="1:13" ht="15.75" thickBot="1" x14ac:dyDescent="0.3">
      <c r="A115" s="46" t="s">
        <v>140</v>
      </c>
      <c r="B115" s="46" t="s">
        <v>141</v>
      </c>
      <c r="C115" s="47"/>
      <c r="D115" s="47"/>
      <c r="E115" s="3"/>
      <c r="F115" s="3"/>
      <c r="G115" s="2"/>
      <c r="H115" s="2">
        <v>-1275</v>
      </c>
      <c r="I115" s="2">
        <f t="shared" si="36"/>
        <v>-1275</v>
      </c>
      <c r="J115" s="2">
        <v>31644.04</v>
      </c>
      <c r="K115" s="71">
        <f t="shared" si="35"/>
        <v>-1.0402919475515768</v>
      </c>
      <c r="L115" s="2">
        <v>123215.78</v>
      </c>
      <c r="M115" s="2">
        <v>71185.600000000006</v>
      </c>
    </row>
    <row r="116" spans="1:13" ht="15.75" thickBot="1" x14ac:dyDescent="0.3">
      <c r="A116" s="46" t="s">
        <v>142</v>
      </c>
      <c r="B116" s="46" t="s">
        <v>143</v>
      </c>
      <c r="C116" s="47"/>
      <c r="D116" s="47"/>
      <c r="E116" s="3">
        <v>2380.1799999999998</v>
      </c>
      <c r="F116" s="3"/>
      <c r="G116" s="2"/>
      <c r="H116" s="2">
        <v>8851.85</v>
      </c>
      <c r="I116" s="2">
        <f t="shared" si="36"/>
        <v>11232.03</v>
      </c>
      <c r="J116" s="2">
        <v>7098.03</v>
      </c>
      <c r="K116" s="71">
        <f t="shared" si="35"/>
        <v>0.58241512081521218</v>
      </c>
      <c r="L116" s="2">
        <v>62039.06</v>
      </c>
      <c r="M116" s="2">
        <v>42996.44</v>
      </c>
    </row>
    <row r="117" spans="1:13" ht="15.75" thickBot="1" x14ac:dyDescent="0.3">
      <c r="A117" s="46" t="s">
        <v>329</v>
      </c>
      <c r="B117" s="46" t="s">
        <v>330</v>
      </c>
      <c r="C117" s="47"/>
      <c r="D117" s="47"/>
      <c r="E117" s="3"/>
      <c r="F117" s="3"/>
      <c r="G117" s="2">
        <v>3018.94</v>
      </c>
      <c r="H117" s="2">
        <v>769.02</v>
      </c>
      <c r="I117" s="2">
        <f t="shared" si="36"/>
        <v>3787.96</v>
      </c>
      <c r="J117" s="2">
        <v>1140</v>
      </c>
      <c r="K117" s="71">
        <f t="shared" si="35"/>
        <v>2.3227719298245613</v>
      </c>
      <c r="L117" s="2">
        <v>54211.85</v>
      </c>
      <c r="M117" s="2">
        <v>42567.22</v>
      </c>
    </row>
    <row r="118" spans="1:13" ht="15.75" thickBot="1" x14ac:dyDescent="0.3">
      <c r="A118" s="46" t="s">
        <v>370</v>
      </c>
      <c r="B118" s="46" t="s">
        <v>371</v>
      </c>
      <c r="C118" s="47"/>
      <c r="D118" s="47"/>
      <c r="E118" s="3"/>
      <c r="F118" s="3"/>
      <c r="G118" s="2"/>
      <c r="H118" s="2">
        <v>1365</v>
      </c>
      <c r="I118" s="2">
        <f t="shared" si="36"/>
        <v>1365</v>
      </c>
      <c r="J118" s="2">
        <v>15731.19</v>
      </c>
      <c r="K118" s="71">
        <f t="shared" si="35"/>
        <v>-0.91322970480936283</v>
      </c>
      <c r="L118" s="2">
        <v>116315.7</v>
      </c>
      <c r="M118" s="2">
        <v>81361.570000000007</v>
      </c>
    </row>
    <row r="119" spans="1:13" ht="15.75" thickBot="1" x14ac:dyDescent="0.3">
      <c r="A119" s="46" t="s">
        <v>289</v>
      </c>
      <c r="B119" s="46" t="s">
        <v>290</v>
      </c>
      <c r="C119" s="47"/>
      <c r="D119" s="47"/>
      <c r="E119" s="3"/>
      <c r="F119" s="3">
        <v>3923.94</v>
      </c>
      <c r="G119" s="2"/>
      <c r="H119" s="2">
        <v>4863.88</v>
      </c>
      <c r="I119" s="2">
        <f t="shared" si="36"/>
        <v>8787.82</v>
      </c>
      <c r="J119" s="2">
        <v>4160.71</v>
      </c>
      <c r="K119" s="71">
        <f t="shared" si="35"/>
        <v>1.1120962528030072</v>
      </c>
      <c r="L119" s="2">
        <v>80479.679999999993</v>
      </c>
      <c r="M119" s="2">
        <v>38460.300000000003</v>
      </c>
    </row>
    <row r="120" spans="1:13" ht="15.75" thickBot="1" x14ac:dyDescent="0.3">
      <c r="A120" s="13" t="s">
        <v>331</v>
      </c>
      <c r="B120" s="46" t="s">
        <v>332</v>
      </c>
      <c r="C120" s="14"/>
      <c r="D120" s="14"/>
      <c r="E120" s="3"/>
      <c r="F120" s="3">
        <v>989.06</v>
      </c>
      <c r="G120" s="2"/>
      <c r="H120" s="2">
        <v>220</v>
      </c>
      <c r="I120" s="2">
        <f t="shared" si="36"/>
        <v>1209.06</v>
      </c>
      <c r="J120" s="2">
        <v>1461.7</v>
      </c>
      <c r="K120" s="71">
        <f t="shared" si="35"/>
        <v>-0.17283984401724029</v>
      </c>
      <c r="L120" s="2">
        <v>56933.99</v>
      </c>
      <c r="M120" s="2">
        <v>44783.02</v>
      </c>
    </row>
    <row r="121" spans="1:13" ht="15.75" thickBot="1" x14ac:dyDescent="0.3">
      <c r="A121" s="9" t="s">
        <v>23</v>
      </c>
      <c r="B121" s="58"/>
      <c r="C121" s="10"/>
      <c r="D121" s="10"/>
      <c r="E121" s="4">
        <f t="shared" ref="E121:M121" si="37">SUM(E112:E120)</f>
        <v>14633.76</v>
      </c>
      <c r="F121" s="4">
        <f t="shared" si="37"/>
        <v>11901.01</v>
      </c>
      <c r="G121" s="4">
        <f t="shared" si="37"/>
        <v>15855.49</v>
      </c>
      <c r="H121" s="4">
        <f t="shared" si="37"/>
        <v>39367.759999999995</v>
      </c>
      <c r="I121" s="4">
        <f t="shared" si="37"/>
        <v>81758.020000000019</v>
      </c>
      <c r="J121" s="4">
        <f t="shared" si="37"/>
        <v>125977.93</v>
      </c>
      <c r="K121" s="78">
        <f t="shared" si="35"/>
        <v>-0.35101314968423414</v>
      </c>
      <c r="L121" s="4">
        <f t="shared" ref="L121" si="38">SUM(L112:L120)</f>
        <v>1439473.31</v>
      </c>
      <c r="M121" s="4">
        <f t="shared" si="37"/>
        <v>1484927.9600000002</v>
      </c>
    </row>
    <row r="122" spans="1:13" ht="15.75" thickBot="1" x14ac:dyDescent="0.3">
      <c r="A122" s="19" t="s">
        <v>24</v>
      </c>
      <c r="B122" s="18"/>
      <c r="C122" s="6"/>
      <c r="D122" s="6"/>
      <c r="E122" s="23"/>
      <c r="F122" s="23"/>
      <c r="G122" s="23"/>
      <c r="H122" s="23"/>
      <c r="I122" s="23"/>
      <c r="J122" s="23"/>
      <c r="K122" s="23"/>
      <c r="L122" s="23"/>
      <c r="M122" s="23"/>
    </row>
    <row r="123" spans="1:13" x14ac:dyDescent="0.25">
      <c r="A123" s="20"/>
      <c r="B123" s="57" t="s">
        <v>59</v>
      </c>
      <c r="C123" s="11"/>
      <c r="D123" s="11"/>
      <c r="E123" s="25" t="s">
        <v>2</v>
      </c>
      <c r="F123" s="26" t="s">
        <v>3</v>
      </c>
      <c r="G123" s="27" t="s">
        <v>4</v>
      </c>
      <c r="H123" s="54" t="s">
        <v>422</v>
      </c>
      <c r="I123" s="65" t="s">
        <v>476</v>
      </c>
      <c r="J123" s="25" t="s">
        <v>473</v>
      </c>
      <c r="K123" s="72" t="s">
        <v>456</v>
      </c>
      <c r="L123" s="25" t="s">
        <v>473</v>
      </c>
      <c r="M123" s="25" t="s">
        <v>450</v>
      </c>
    </row>
    <row r="124" spans="1:13" ht="15.75" thickBot="1" x14ac:dyDescent="0.3">
      <c r="A124" s="21" t="s">
        <v>59</v>
      </c>
      <c r="B124" s="50" t="s">
        <v>60</v>
      </c>
      <c r="C124" s="12"/>
      <c r="D124" s="12"/>
      <c r="E124" s="28" t="s">
        <v>5</v>
      </c>
      <c r="F124" s="28" t="s">
        <v>5</v>
      </c>
      <c r="G124" s="28" t="s">
        <v>5</v>
      </c>
      <c r="H124" s="55" t="s">
        <v>423</v>
      </c>
      <c r="I124" s="28" t="s">
        <v>451</v>
      </c>
      <c r="J124" s="28" t="s">
        <v>451</v>
      </c>
      <c r="K124" s="73" t="s">
        <v>474</v>
      </c>
      <c r="L124" s="28" t="s">
        <v>452</v>
      </c>
      <c r="M124" s="28" t="s">
        <v>452</v>
      </c>
    </row>
    <row r="125" spans="1:13" ht="15.75" thickBot="1" x14ac:dyDescent="0.3">
      <c r="A125" s="13" t="s">
        <v>144</v>
      </c>
      <c r="B125" s="46" t="s">
        <v>145</v>
      </c>
      <c r="C125" s="14"/>
      <c r="D125" s="14"/>
      <c r="E125" s="5">
        <v>10400.36</v>
      </c>
      <c r="F125" s="3">
        <v>21927.66</v>
      </c>
      <c r="G125" s="2">
        <v>2926.39</v>
      </c>
      <c r="H125" s="2">
        <v>23506.45</v>
      </c>
      <c r="I125" s="2">
        <f t="shared" ref="I125:I128" si="39">SUM(E125:H125)</f>
        <v>58760.86</v>
      </c>
      <c r="J125" s="2">
        <v>45983.62</v>
      </c>
      <c r="K125" s="71">
        <f t="shared" ref="K125:K129" si="40">SUM(I125/J125)-1</f>
        <v>0.27786503106975924</v>
      </c>
      <c r="L125" s="53">
        <v>642101.30000000005</v>
      </c>
      <c r="M125" s="2">
        <v>457950.12</v>
      </c>
    </row>
    <row r="126" spans="1:13" ht="15.75" thickBot="1" x14ac:dyDescent="0.3">
      <c r="A126" s="13" t="s">
        <v>146</v>
      </c>
      <c r="B126" s="46" t="s">
        <v>147</v>
      </c>
      <c r="C126" s="14"/>
      <c r="D126" s="14"/>
      <c r="E126" s="3">
        <v>18838.150000000001</v>
      </c>
      <c r="F126" s="3">
        <v>8383.77</v>
      </c>
      <c r="G126" s="2">
        <v>5217.5</v>
      </c>
      <c r="H126" s="2">
        <v>3909.75</v>
      </c>
      <c r="I126" s="2">
        <f t="shared" si="39"/>
        <v>36349.17</v>
      </c>
      <c r="J126" s="2">
        <v>25443.759999999998</v>
      </c>
      <c r="K126" s="71">
        <f t="shared" si="40"/>
        <v>0.42860842894289219</v>
      </c>
      <c r="L126" s="2">
        <v>310630.92</v>
      </c>
      <c r="M126" s="2">
        <v>303445.84999999998</v>
      </c>
    </row>
    <row r="127" spans="1:13" ht="15.75" thickBot="1" x14ac:dyDescent="0.3">
      <c r="A127" s="13" t="s">
        <v>148</v>
      </c>
      <c r="B127" s="46" t="s">
        <v>149</v>
      </c>
      <c r="C127" s="14"/>
      <c r="D127" s="14"/>
      <c r="E127" s="3">
        <v>12825.08</v>
      </c>
      <c r="F127" s="3">
        <v>861.32</v>
      </c>
      <c r="G127" s="2"/>
      <c r="H127" s="2"/>
      <c r="I127" s="2">
        <f t="shared" si="39"/>
        <v>13686.4</v>
      </c>
      <c r="J127" s="2">
        <v>11791.07</v>
      </c>
      <c r="K127" s="71">
        <f t="shared" si="40"/>
        <v>0.16074283334760975</v>
      </c>
      <c r="L127" s="2">
        <v>117689.71</v>
      </c>
      <c r="M127" s="2">
        <v>68174.149999999994</v>
      </c>
    </row>
    <row r="128" spans="1:13" ht="15.75" thickBot="1" x14ac:dyDescent="0.3">
      <c r="A128" s="13" t="s">
        <v>150</v>
      </c>
      <c r="B128" s="46" t="s">
        <v>151</v>
      </c>
      <c r="C128" s="14"/>
      <c r="D128" s="14"/>
      <c r="E128" s="3">
        <v>385.33</v>
      </c>
      <c r="F128" s="3">
        <v>3018.09</v>
      </c>
      <c r="G128" s="2">
        <v>959.47</v>
      </c>
      <c r="H128" s="2">
        <v>889.09</v>
      </c>
      <c r="I128" s="2">
        <f t="shared" si="39"/>
        <v>5251.9800000000005</v>
      </c>
      <c r="J128" s="2">
        <v>5596.85</v>
      </c>
      <c r="K128" s="71">
        <f t="shared" si="40"/>
        <v>-6.1618589027756632E-2</v>
      </c>
      <c r="L128" s="2">
        <v>71905.919999999998</v>
      </c>
      <c r="M128" s="2">
        <v>72301.62</v>
      </c>
    </row>
    <row r="129" spans="1:13" ht="15.75" thickBot="1" x14ac:dyDescent="0.3">
      <c r="A129" s="9" t="s">
        <v>25</v>
      </c>
      <c r="B129" s="58"/>
      <c r="C129" s="10"/>
      <c r="D129" s="10"/>
      <c r="E129" s="4">
        <f>SUM(E125:E128)</f>
        <v>42448.920000000006</v>
      </c>
      <c r="F129" s="4">
        <f t="shared" ref="F129:I129" si="41">SUM(F125:F128)</f>
        <v>34190.839999999997</v>
      </c>
      <c r="G129" s="4">
        <f t="shared" si="41"/>
        <v>9103.3599999999988</v>
      </c>
      <c r="H129" s="4">
        <f>SUM(H125:H128)</f>
        <v>28305.29</v>
      </c>
      <c r="I129" s="4">
        <f t="shared" si="41"/>
        <v>114048.40999999999</v>
      </c>
      <c r="J129" s="4">
        <f>SUM(J125:J128)</f>
        <v>88815.300000000017</v>
      </c>
      <c r="K129" s="78">
        <f t="shared" si="40"/>
        <v>0.28410769315647144</v>
      </c>
      <c r="L129" s="4">
        <f>SUM(L125:L128)</f>
        <v>1142327.8499999999</v>
      </c>
      <c r="M129" s="4">
        <f>SUM(M125:M128)</f>
        <v>901871.74</v>
      </c>
    </row>
    <row r="130" spans="1:13" ht="15.75" thickBot="1" x14ac:dyDescent="0.3">
      <c r="A130" s="19" t="s">
        <v>26</v>
      </c>
      <c r="B130" s="18"/>
      <c r="C130" s="6"/>
      <c r="D130" s="6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3" x14ac:dyDescent="0.25">
      <c r="A131" s="20"/>
      <c r="B131" s="57" t="s">
        <v>59</v>
      </c>
      <c r="C131" s="11"/>
      <c r="D131" s="11"/>
      <c r="E131" s="25" t="s">
        <v>2</v>
      </c>
      <c r="F131" s="26" t="s">
        <v>3</v>
      </c>
      <c r="G131" s="27" t="s">
        <v>4</v>
      </c>
      <c r="H131" s="54" t="s">
        <v>422</v>
      </c>
      <c r="I131" s="65" t="s">
        <v>476</v>
      </c>
      <c r="J131" s="25" t="s">
        <v>473</v>
      </c>
      <c r="K131" s="72" t="s">
        <v>456</v>
      </c>
      <c r="L131" s="25" t="s">
        <v>473</v>
      </c>
      <c r="M131" s="25" t="s">
        <v>450</v>
      </c>
    </row>
    <row r="132" spans="1:13" ht="15.75" thickBot="1" x14ac:dyDescent="0.3">
      <c r="A132" s="21" t="s">
        <v>59</v>
      </c>
      <c r="B132" s="50" t="s">
        <v>60</v>
      </c>
      <c r="C132" s="12"/>
      <c r="D132" s="12"/>
      <c r="E132" s="28" t="s">
        <v>5</v>
      </c>
      <c r="F132" s="28" t="s">
        <v>5</v>
      </c>
      <c r="G132" s="28" t="s">
        <v>5</v>
      </c>
      <c r="H132" s="55" t="s">
        <v>423</v>
      </c>
      <c r="I132" s="28" t="s">
        <v>451</v>
      </c>
      <c r="J132" s="28" t="s">
        <v>451</v>
      </c>
      <c r="K132" s="73" t="s">
        <v>474</v>
      </c>
      <c r="L132" s="28" t="s">
        <v>452</v>
      </c>
      <c r="M132" s="28" t="s">
        <v>452</v>
      </c>
    </row>
    <row r="133" spans="1:13" ht="15.75" thickBot="1" x14ac:dyDescent="0.3">
      <c r="A133" s="13" t="s">
        <v>152</v>
      </c>
      <c r="B133" s="46" t="s">
        <v>153</v>
      </c>
      <c r="C133" s="14"/>
      <c r="D133" s="14"/>
      <c r="E133" s="3">
        <v>8462.08</v>
      </c>
      <c r="F133" s="3">
        <v>15930.49</v>
      </c>
      <c r="G133" s="2">
        <v>631.70000000000005</v>
      </c>
      <c r="H133" s="2">
        <v>9929.7099999999991</v>
      </c>
      <c r="I133" s="2">
        <f>SUM(E133:H133)</f>
        <v>34953.979999999996</v>
      </c>
      <c r="J133" s="2">
        <v>79454.320000000007</v>
      </c>
      <c r="K133" s="71">
        <f t="shared" ref="K133:K143" si="42">SUM(I133/J133)-1</f>
        <v>-0.56007451828925103</v>
      </c>
      <c r="L133" s="2">
        <v>620301.1</v>
      </c>
      <c r="M133" s="2">
        <v>724089.31</v>
      </c>
    </row>
    <row r="134" spans="1:13" ht="15.75" thickBot="1" x14ac:dyDescent="0.3">
      <c r="A134" s="13" t="s">
        <v>154</v>
      </c>
      <c r="B134" s="46" t="s">
        <v>155</v>
      </c>
      <c r="C134" s="14"/>
      <c r="D134" s="14"/>
      <c r="E134" s="3"/>
      <c r="F134" s="3">
        <v>6487.27</v>
      </c>
      <c r="G134" s="2">
        <v>4613.1400000000003</v>
      </c>
      <c r="H134" s="2">
        <v>3741.27</v>
      </c>
      <c r="I134" s="2">
        <f t="shared" ref="I134:I142" si="43">SUM(E134:H134)</f>
        <v>14841.68</v>
      </c>
      <c r="J134" s="2">
        <v>10603</v>
      </c>
      <c r="K134" s="71">
        <f t="shared" si="42"/>
        <v>0.39976233141563711</v>
      </c>
      <c r="L134" s="2">
        <v>204320.81</v>
      </c>
      <c r="M134" s="2">
        <v>249889.54</v>
      </c>
    </row>
    <row r="135" spans="1:13" ht="15.75" thickBot="1" x14ac:dyDescent="0.3">
      <c r="A135" s="46" t="s">
        <v>156</v>
      </c>
      <c r="B135" s="46" t="s">
        <v>157</v>
      </c>
      <c r="C135" s="47"/>
      <c r="D135" s="47"/>
      <c r="E135" s="3">
        <v>1712.94</v>
      </c>
      <c r="F135" s="3">
        <v>3217.35</v>
      </c>
      <c r="G135" s="2">
        <v>3909.59</v>
      </c>
      <c r="H135" s="2">
        <v>4128.74</v>
      </c>
      <c r="I135" s="2">
        <f t="shared" si="43"/>
        <v>12968.62</v>
      </c>
      <c r="J135" s="2">
        <v>9879.7199999999993</v>
      </c>
      <c r="K135" s="71">
        <f t="shared" si="42"/>
        <v>0.31265056094707155</v>
      </c>
      <c r="L135" s="2">
        <v>95092.65</v>
      </c>
      <c r="M135" s="2">
        <v>96526.99</v>
      </c>
    </row>
    <row r="136" spans="1:13" ht="15.75" thickBot="1" x14ac:dyDescent="0.3">
      <c r="A136" s="13" t="s">
        <v>158</v>
      </c>
      <c r="B136" s="46" t="s">
        <v>159</v>
      </c>
      <c r="C136" s="14"/>
      <c r="D136" s="14"/>
      <c r="E136" s="3"/>
      <c r="F136" s="3">
        <v>5525.5</v>
      </c>
      <c r="G136" s="2">
        <v>6287.44</v>
      </c>
      <c r="H136" s="2">
        <v>3614.08</v>
      </c>
      <c r="I136" s="2">
        <f t="shared" si="43"/>
        <v>15427.019999999999</v>
      </c>
      <c r="J136" s="2">
        <v>14526.46</v>
      </c>
      <c r="K136" s="71">
        <f t="shared" si="42"/>
        <v>6.1994457011549819E-2</v>
      </c>
      <c r="L136" s="2">
        <v>92357.86</v>
      </c>
      <c r="M136" s="2">
        <v>69479.98</v>
      </c>
    </row>
    <row r="137" spans="1:13" ht="15.75" thickBot="1" x14ac:dyDescent="0.3">
      <c r="A137" s="13" t="s">
        <v>160</v>
      </c>
      <c r="B137" s="46" t="s">
        <v>161</v>
      </c>
      <c r="C137" s="14"/>
      <c r="D137" s="14"/>
      <c r="E137" s="3">
        <v>1556.85</v>
      </c>
      <c r="F137" s="3">
        <v>976.48</v>
      </c>
      <c r="G137" s="2">
        <v>10766.32</v>
      </c>
      <c r="H137" s="2">
        <v>4264.0200000000004</v>
      </c>
      <c r="I137" s="2">
        <f t="shared" si="43"/>
        <v>17563.669999999998</v>
      </c>
      <c r="J137" s="2">
        <v>25726.67</v>
      </c>
      <c r="K137" s="71">
        <f t="shared" si="42"/>
        <v>-0.3172971861496261</v>
      </c>
      <c r="L137" s="2">
        <v>266705.76</v>
      </c>
      <c r="M137" s="2">
        <v>210535.89</v>
      </c>
    </row>
    <row r="138" spans="1:13" ht="15.75" thickBot="1" x14ac:dyDescent="0.3">
      <c r="A138" s="46" t="s">
        <v>162</v>
      </c>
      <c r="B138" s="46" t="s">
        <v>163</v>
      </c>
      <c r="C138" s="47"/>
      <c r="D138" s="47"/>
      <c r="E138" s="3"/>
      <c r="F138" s="3">
        <v>2995.3</v>
      </c>
      <c r="G138" s="2">
        <v>5117.13</v>
      </c>
      <c r="H138" s="2">
        <v>2296.86</v>
      </c>
      <c r="I138" s="2">
        <f t="shared" si="43"/>
        <v>10409.290000000001</v>
      </c>
      <c r="J138" s="2">
        <v>1141.0999999999999</v>
      </c>
      <c r="K138" s="71">
        <f t="shared" si="42"/>
        <v>8.1221540618701269</v>
      </c>
      <c r="L138" s="2">
        <v>68996.710000000006</v>
      </c>
      <c r="M138" s="2">
        <v>53334.32</v>
      </c>
    </row>
    <row r="139" spans="1:13" ht="15.75" thickBot="1" x14ac:dyDescent="0.3">
      <c r="A139" s="46" t="s">
        <v>164</v>
      </c>
      <c r="B139" s="46" t="s">
        <v>165</v>
      </c>
      <c r="C139" s="47"/>
      <c r="D139" s="47"/>
      <c r="E139" s="3">
        <v>515.51</v>
      </c>
      <c r="F139" s="3">
        <v>5593.07</v>
      </c>
      <c r="G139" s="2">
        <v>30574.11</v>
      </c>
      <c r="H139" s="2">
        <v>14194.24</v>
      </c>
      <c r="I139" s="2">
        <f t="shared" si="43"/>
        <v>50876.93</v>
      </c>
      <c r="J139" s="2">
        <v>33590.15</v>
      </c>
      <c r="K139" s="71">
        <f t="shared" si="42"/>
        <v>0.51463836868843993</v>
      </c>
      <c r="L139" s="2">
        <v>356912.05</v>
      </c>
      <c r="M139" s="2">
        <v>270408.01</v>
      </c>
    </row>
    <row r="140" spans="1:13" ht="15.75" thickBot="1" x14ac:dyDescent="0.3">
      <c r="A140" s="46" t="s">
        <v>166</v>
      </c>
      <c r="B140" s="46" t="s">
        <v>167</v>
      </c>
      <c r="C140" s="47"/>
      <c r="D140" s="47"/>
      <c r="E140" s="3">
        <v>6446.56</v>
      </c>
      <c r="F140" s="3"/>
      <c r="G140" s="2"/>
      <c r="H140" s="2">
        <v>7541.34</v>
      </c>
      <c r="I140" s="2">
        <f t="shared" si="43"/>
        <v>13987.900000000001</v>
      </c>
      <c r="J140" s="2">
        <v>10638.87</v>
      </c>
      <c r="K140" s="71">
        <f t="shared" si="42"/>
        <v>0.31479189049212941</v>
      </c>
      <c r="L140" s="2">
        <v>62468.02</v>
      </c>
      <c r="M140" s="2">
        <v>113332.02</v>
      </c>
    </row>
    <row r="141" spans="1:13" ht="15.75" thickBot="1" x14ac:dyDescent="0.3">
      <c r="A141" s="46" t="s">
        <v>168</v>
      </c>
      <c r="B141" s="46" t="s">
        <v>169</v>
      </c>
      <c r="C141" s="47"/>
      <c r="D141" s="47"/>
      <c r="E141" s="3">
        <v>623.39</v>
      </c>
      <c r="F141" s="3"/>
      <c r="G141" s="2"/>
      <c r="H141" s="2">
        <v>88</v>
      </c>
      <c r="I141" s="2">
        <f t="shared" si="43"/>
        <v>711.39</v>
      </c>
      <c r="J141" s="2">
        <v>3033.59</v>
      </c>
      <c r="K141" s="71">
        <f t="shared" si="42"/>
        <v>-0.76549566685016768</v>
      </c>
      <c r="L141" s="2">
        <v>8375.41</v>
      </c>
      <c r="M141" s="2">
        <v>20847</v>
      </c>
    </row>
    <row r="142" spans="1:13" ht="15.75" thickBot="1" x14ac:dyDescent="0.3">
      <c r="A142" s="13" t="s">
        <v>347</v>
      </c>
      <c r="B142" s="46" t="s">
        <v>348</v>
      </c>
      <c r="C142" s="14"/>
      <c r="D142" s="14"/>
      <c r="E142" s="3">
        <v>0</v>
      </c>
      <c r="F142" s="3"/>
      <c r="G142" s="2"/>
      <c r="H142" s="2">
        <v>178</v>
      </c>
      <c r="I142" s="2">
        <f t="shared" si="43"/>
        <v>178</v>
      </c>
      <c r="J142" s="2">
        <v>3043.18</v>
      </c>
      <c r="K142" s="71">
        <f t="shared" si="42"/>
        <v>-0.94150855355253382</v>
      </c>
      <c r="L142" s="2">
        <v>18867.25</v>
      </c>
      <c r="M142" s="2">
        <v>21566.89</v>
      </c>
    </row>
    <row r="143" spans="1:13" ht="15.75" thickBot="1" x14ac:dyDescent="0.3">
      <c r="A143" s="9" t="s">
        <v>27</v>
      </c>
      <c r="B143" s="58"/>
      <c r="C143" s="10"/>
      <c r="D143" s="10"/>
      <c r="E143" s="4">
        <f t="shared" ref="E143:M143" si="44">SUM(E133:E142)</f>
        <v>19317.330000000002</v>
      </c>
      <c r="F143" s="4">
        <f t="shared" si="44"/>
        <v>40725.46</v>
      </c>
      <c r="G143" s="4">
        <f t="shared" si="44"/>
        <v>61899.43</v>
      </c>
      <c r="H143" s="4">
        <f t="shared" si="44"/>
        <v>49976.260000000009</v>
      </c>
      <c r="I143" s="4">
        <f t="shared" si="44"/>
        <v>171918.48</v>
      </c>
      <c r="J143" s="4">
        <f t="shared" si="44"/>
        <v>191637.05999999997</v>
      </c>
      <c r="K143" s="78">
        <f t="shared" si="42"/>
        <v>-0.10289544204028156</v>
      </c>
      <c r="L143" s="4">
        <f t="shared" ref="L143" si="45">SUM(L133:L142)</f>
        <v>1794397.6199999999</v>
      </c>
      <c r="M143" s="4">
        <f t="shared" si="44"/>
        <v>1830009.95</v>
      </c>
    </row>
    <row r="144" spans="1:13" ht="15.75" thickBot="1" x14ac:dyDescent="0.3">
      <c r="A144" s="19" t="s">
        <v>28</v>
      </c>
      <c r="B144" s="18"/>
      <c r="C144" s="6"/>
      <c r="D144" s="6"/>
      <c r="E144" s="23"/>
      <c r="F144" s="23"/>
      <c r="G144" s="23"/>
      <c r="H144" s="23"/>
      <c r="I144" s="23"/>
      <c r="J144" s="23"/>
      <c r="K144" s="23"/>
      <c r="L144" s="23"/>
      <c r="M144" s="23"/>
    </row>
    <row r="145" spans="1:13" x14ac:dyDescent="0.25">
      <c r="A145" s="20"/>
      <c r="B145" s="57" t="s">
        <v>59</v>
      </c>
      <c r="C145" s="11"/>
      <c r="D145" s="11"/>
      <c r="E145" s="25" t="s">
        <v>2</v>
      </c>
      <c r="F145" s="26" t="s">
        <v>3</v>
      </c>
      <c r="G145" s="27" t="s">
        <v>4</v>
      </c>
      <c r="H145" s="54" t="s">
        <v>422</v>
      </c>
      <c r="I145" s="65" t="s">
        <v>476</v>
      </c>
      <c r="J145" s="25" t="s">
        <v>473</v>
      </c>
      <c r="K145" s="72" t="s">
        <v>456</v>
      </c>
      <c r="L145" s="25" t="s">
        <v>473</v>
      </c>
      <c r="M145" s="25" t="s">
        <v>450</v>
      </c>
    </row>
    <row r="146" spans="1:13" ht="15.75" thickBot="1" x14ac:dyDescent="0.3">
      <c r="A146" s="21" t="s">
        <v>59</v>
      </c>
      <c r="B146" s="50" t="s">
        <v>60</v>
      </c>
      <c r="C146" s="12"/>
      <c r="D146" s="12"/>
      <c r="E146" s="28" t="s">
        <v>5</v>
      </c>
      <c r="F146" s="28" t="s">
        <v>5</v>
      </c>
      <c r="G146" s="28" t="s">
        <v>5</v>
      </c>
      <c r="H146" s="55" t="s">
        <v>423</v>
      </c>
      <c r="I146" s="28" t="s">
        <v>451</v>
      </c>
      <c r="J146" s="28" t="s">
        <v>451</v>
      </c>
      <c r="K146" s="73" t="s">
        <v>474</v>
      </c>
      <c r="L146" s="28" t="s">
        <v>452</v>
      </c>
      <c r="M146" s="28" t="s">
        <v>452</v>
      </c>
    </row>
    <row r="147" spans="1:13" ht="15.75" thickBot="1" x14ac:dyDescent="0.3">
      <c r="A147" s="13" t="s">
        <v>170</v>
      </c>
      <c r="B147" s="46" t="s">
        <v>171</v>
      </c>
      <c r="C147" s="14"/>
      <c r="D147" s="14"/>
      <c r="E147" s="3">
        <v>7911.08</v>
      </c>
      <c r="F147" s="5">
        <v>6543.43</v>
      </c>
      <c r="G147" s="2">
        <v>1475.46</v>
      </c>
      <c r="H147" s="2">
        <v>9840.32</v>
      </c>
      <c r="I147" s="2">
        <f>SUM(E147:H147)</f>
        <v>25770.29</v>
      </c>
      <c r="J147" s="2">
        <v>26929.27</v>
      </c>
      <c r="K147" s="71">
        <f>SUM(I147/J147)-1</f>
        <v>-4.3037928618191224E-2</v>
      </c>
      <c r="L147" s="2">
        <v>227222.66</v>
      </c>
      <c r="M147" s="2">
        <v>326533.92</v>
      </c>
    </row>
    <row r="148" spans="1:13" ht="15.75" thickBot="1" x14ac:dyDescent="0.3">
      <c r="A148" s="9" t="s">
        <v>29</v>
      </c>
      <c r="B148" s="58"/>
      <c r="C148" s="10"/>
      <c r="D148" s="10"/>
      <c r="E148" s="4">
        <f>SUM(E147)</f>
        <v>7911.08</v>
      </c>
      <c r="F148" s="4">
        <f t="shared" ref="F148:I148" si="46">SUM(F147)</f>
        <v>6543.43</v>
      </c>
      <c r="G148" s="4">
        <f t="shared" si="46"/>
        <v>1475.46</v>
      </c>
      <c r="H148" s="4">
        <f>SUM(H147)</f>
        <v>9840.32</v>
      </c>
      <c r="I148" s="4">
        <f t="shared" si="46"/>
        <v>25770.29</v>
      </c>
      <c r="J148" s="4">
        <f>SUM(J147)</f>
        <v>26929.27</v>
      </c>
      <c r="K148" s="78">
        <f t="shared" ref="K148" si="47">SUM(I148/J148)-1</f>
        <v>-4.3037928618191224E-2</v>
      </c>
      <c r="L148" s="4">
        <f>SUM(L147)</f>
        <v>227222.66</v>
      </c>
      <c r="M148" s="4">
        <f>SUM(M147)</f>
        <v>326533.92</v>
      </c>
    </row>
    <row r="149" spans="1:13" ht="15.75" thickBot="1" x14ac:dyDescent="0.3">
      <c r="A149" s="48" t="s">
        <v>275</v>
      </c>
      <c r="B149" s="18"/>
      <c r="C149" s="40"/>
      <c r="D149" s="40"/>
      <c r="E149" s="23"/>
      <c r="F149" s="23"/>
      <c r="G149" s="23"/>
      <c r="H149" s="23"/>
      <c r="I149" s="23"/>
      <c r="J149" s="85"/>
      <c r="K149" s="23"/>
      <c r="L149" s="23"/>
      <c r="M149" s="23"/>
    </row>
    <row r="150" spans="1:13" x14ac:dyDescent="0.25">
      <c r="A150" s="49"/>
      <c r="B150" s="57" t="s">
        <v>59</v>
      </c>
      <c r="C150" s="44"/>
      <c r="D150" s="44"/>
      <c r="E150" s="25" t="s">
        <v>2</v>
      </c>
      <c r="F150" s="26" t="s">
        <v>3</v>
      </c>
      <c r="G150" s="27" t="s">
        <v>4</v>
      </c>
      <c r="H150" s="54" t="s">
        <v>422</v>
      </c>
      <c r="I150" s="65" t="s">
        <v>476</v>
      </c>
      <c r="J150" s="25" t="s">
        <v>473</v>
      </c>
      <c r="K150" s="72" t="s">
        <v>456</v>
      </c>
      <c r="L150" s="25" t="s">
        <v>473</v>
      </c>
      <c r="M150" s="25" t="s">
        <v>450</v>
      </c>
    </row>
    <row r="151" spans="1:13" ht="15.75" thickBot="1" x14ac:dyDescent="0.3">
      <c r="A151" s="50" t="s">
        <v>59</v>
      </c>
      <c r="B151" s="50" t="s">
        <v>60</v>
      </c>
      <c r="C151" s="45"/>
      <c r="D151" s="45"/>
      <c r="E151" s="28" t="s">
        <v>5</v>
      </c>
      <c r="F151" s="28" t="s">
        <v>5</v>
      </c>
      <c r="G151" s="28" t="s">
        <v>5</v>
      </c>
      <c r="H151" s="55" t="s">
        <v>423</v>
      </c>
      <c r="I151" s="28" t="s">
        <v>451</v>
      </c>
      <c r="J151" s="28" t="s">
        <v>451</v>
      </c>
      <c r="K151" s="73" t="s">
        <v>474</v>
      </c>
      <c r="L151" s="28" t="s">
        <v>452</v>
      </c>
      <c r="M151" s="28" t="s">
        <v>452</v>
      </c>
    </row>
    <row r="152" spans="1:13" ht="15.75" thickBot="1" x14ac:dyDescent="0.3">
      <c r="A152" s="46" t="s">
        <v>172</v>
      </c>
      <c r="B152" s="46" t="s">
        <v>173</v>
      </c>
      <c r="C152" s="47"/>
      <c r="D152" s="47"/>
      <c r="E152" s="3">
        <v>4145.6499999999996</v>
      </c>
      <c r="F152" s="3">
        <v>1720.07</v>
      </c>
      <c r="G152" s="2">
        <v>1122</v>
      </c>
      <c r="H152" s="2">
        <v>5673.68</v>
      </c>
      <c r="I152" s="2">
        <f>SUM(E152:H152)</f>
        <v>12661.4</v>
      </c>
      <c r="J152" s="2">
        <v>5089.57</v>
      </c>
      <c r="K152" s="71">
        <f>SUM(I152/J152)-1</f>
        <v>1.4877150721966688</v>
      </c>
      <c r="L152" s="2">
        <v>67728.240000000005</v>
      </c>
      <c r="M152" s="2">
        <v>47515.34</v>
      </c>
    </row>
    <row r="153" spans="1:13" ht="15.75" thickBot="1" x14ac:dyDescent="0.3">
      <c r="A153" s="42" t="s">
        <v>276</v>
      </c>
      <c r="B153" s="58"/>
      <c r="C153" s="43"/>
      <c r="D153" s="43"/>
      <c r="E153" s="4">
        <f>SUM(E152)</f>
        <v>4145.6499999999996</v>
      </c>
      <c r="F153" s="4">
        <f t="shared" ref="F153" si="48">SUM(F152)</f>
        <v>1720.07</v>
      </c>
      <c r="G153" s="4">
        <f t="shared" ref="G153" si="49">SUM(G152)</f>
        <v>1122</v>
      </c>
      <c r="H153" s="4">
        <f>SUM(H152)</f>
        <v>5673.68</v>
      </c>
      <c r="I153" s="4">
        <f t="shared" ref="I153" si="50">SUM(I152)</f>
        <v>12661.4</v>
      </c>
      <c r="J153" s="4">
        <f>SUM(J152)</f>
        <v>5089.57</v>
      </c>
      <c r="K153" s="78">
        <f t="shared" ref="K153" si="51">SUM(I153/J153)-1</f>
        <v>1.4877150721966688</v>
      </c>
      <c r="L153" s="4">
        <f>SUM(L152)</f>
        <v>67728.240000000005</v>
      </c>
      <c r="M153" s="4">
        <f>SUM(M152)</f>
        <v>47515.34</v>
      </c>
    </row>
    <row r="154" spans="1:13" ht="15.75" thickBot="1" x14ac:dyDescent="0.3">
      <c r="A154" s="19" t="s">
        <v>30</v>
      </c>
      <c r="B154" s="18"/>
      <c r="C154" s="6"/>
      <c r="D154" s="6"/>
      <c r="E154" s="23"/>
      <c r="F154" s="23"/>
      <c r="G154" s="23"/>
      <c r="H154" s="23"/>
      <c r="I154" s="23"/>
      <c r="J154" s="23"/>
      <c r="K154" s="23"/>
      <c r="L154" s="23"/>
      <c r="M154" s="23"/>
    </row>
    <row r="155" spans="1:13" x14ac:dyDescent="0.25">
      <c r="A155" s="20"/>
      <c r="B155" s="57" t="s">
        <v>59</v>
      </c>
      <c r="C155" s="11"/>
      <c r="D155" s="11"/>
      <c r="E155" s="25" t="s">
        <v>2</v>
      </c>
      <c r="F155" s="26" t="s">
        <v>3</v>
      </c>
      <c r="G155" s="27" t="s">
        <v>4</v>
      </c>
      <c r="H155" s="54" t="s">
        <v>422</v>
      </c>
      <c r="I155" s="65" t="s">
        <v>476</v>
      </c>
      <c r="J155" s="25" t="s">
        <v>473</v>
      </c>
      <c r="K155" s="72" t="s">
        <v>456</v>
      </c>
      <c r="L155" s="25" t="s">
        <v>473</v>
      </c>
      <c r="M155" s="25" t="s">
        <v>450</v>
      </c>
    </row>
    <row r="156" spans="1:13" ht="15.75" thickBot="1" x14ac:dyDescent="0.3">
      <c r="A156" s="21" t="s">
        <v>59</v>
      </c>
      <c r="B156" s="50" t="s">
        <v>60</v>
      </c>
      <c r="C156" s="12"/>
      <c r="D156" s="12"/>
      <c r="E156" s="28" t="s">
        <v>5</v>
      </c>
      <c r="F156" s="28" t="s">
        <v>5</v>
      </c>
      <c r="G156" s="28" t="s">
        <v>5</v>
      </c>
      <c r="H156" s="55" t="s">
        <v>423</v>
      </c>
      <c r="I156" s="28" t="s">
        <v>451</v>
      </c>
      <c r="J156" s="28" t="s">
        <v>451</v>
      </c>
      <c r="K156" s="73" t="s">
        <v>474</v>
      </c>
      <c r="L156" s="28" t="s">
        <v>452</v>
      </c>
      <c r="M156" s="28" t="s">
        <v>452</v>
      </c>
    </row>
    <row r="157" spans="1:13" ht="15.75" thickBot="1" x14ac:dyDescent="0.3">
      <c r="A157" s="13" t="s">
        <v>174</v>
      </c>
      <c r="B157" s="46" t="s">
        <v>175</v>
      </c>
      <c r="C157" s="14"/>
      <c r="D157" s="14"/>
      <c r="E157" s="5">
        <v>5758.47</v>
      </c>
      <c r="F157" s="3">
        <v>1203.01</v>
      </c>
      <c r="G157" s="2"/>
      <c r="H157" s="2">
        <v>535</v>
      </c>
      <c r="I157" s="2">
        <f>SUM(E157:H157)</f>
        <v>7496.4800000000005</v>
      </c>
      <c r="J157" s="2">
        <v>12221.63</v>
      </c>
      <c r="K157" s="71">
        <f t="shared" ref="K157:K165" si="52">SUM(I157/J157)-1</f>
        <v>-0.38662191540735558</v>
      </c>
      <c r="L157" s="2">
        <v>169844.84</v>
      </c>
      <c r="M157" s="2">
        <v>193923.51</v>
      </c>
    </row>
    <row r="158" spans="1:13" ht="15.75" thickBot="1" x14ac:dyDescent="0.3">
      <c r="A158" s="46" t="s">
        <v>349</v>
      </c>
      <c r="B158" s="46" t="s">
        <v>291</v>
      </c>
      <c r="C158" s="47"/>
      <c r="D158" s="47"/>
      <c r="E158" s="5">
        <v>1164.99</v>
      </c>
      <c r="F158" s="3">
        <v>14372.52</v>
      </c>
      <c r="G158" s="2"/>
      <c r="H158" s="2">
        <v>2575.96</v>
      </c>
      <c r="I158" s="2">
        <f t="shared" ref="I158:I164" si="53">SUM(E158:H158)</f>
        <v>18113.47</v>
      </c>
      <c r="J158" s="2">
        <v>15946.23</v>
      </c>
      <c r="K158" s="71">
        <f t="shared" si="52"/>
        <v>0.13590923998964022</v>
      </c>
      <c r="L158" s="2">
        <v>113058.76</v>
      </c>
      <c r="M158" s="2">
        <v>114775.64</v>
      </c>
    </row>
    <row r="159" spans="1:13" ht="15.75" thickBot="1" x14ac:dyDescent="0.3">
      <c r="A159" s="13" t="s">
        <v>176</v>
      </c>
      <c r="B159" s="46" t="s">
        <v>177</v>
      </c>
      <c r="C159" s="14"/>
      <c r="D159" s="14"/>
      <c r="E159" s="3">
        <v>6563.76</v>
      </c>
      <c r="F159" s="3"/>
      <c r="G159" s="2"/>
      <c r="H159" s="2">
        <v>771.6</v>
      </c>
      <c r="I159" s="2">
        <f t="shared" si="53"/>
        <v>7335.3600000000006</v>
      </c>
      <c r="J159" s="2">
        <v>7243.68</v>
      </c>
      <c r="K159" s="71">
        <f t="shared" si="52"/>
        <v>1.2656550261745503E-2</v>
      </c>
      <c r="L159" s="2">
        <v>124195.72</v>
      </c>
      <c r="M159" s="2">
        <v>49436.05</v>
      </c>
    </row>
    <row r="160" spans="1:13" ht="15.75" thickBot="1" x14ac:dyDescent="0.3">
      <c r="A160" s="13" t="s">
        <v>178</v>
      </c>
      <c r="B160" s="46" t="s">
        <v>179</v>
      </c>
      <c r="C160" s="14"/>
      <c r="D160" s="14"/>
      <c r="E160" s="3">
        <v>2907.57</v>
      </c>
      <c r="F160" s="3">
        <v>-0.11</v>
      </c>
      <c r="G160" s="2">
        <v>4028.84</v>
      </c>
      <c r="H160" s="2">
        <v>5812.4</v>
      </c>
      <c r="I160" s="2">
        <f t="shared" si="53"/>
        <v>12748.7</v>
      </c>
      <c r="J160" s="2">
        <v>10921.36</v>
      </c>
      <c r="K160" s="71">
        <f t="shared" si="52"/>
        <v>0.16731798970091627</v>
      </c>
      <c r="L160" s="2">
        <v>110840.51</v>
      </c>
      <c r="M160" s="2">
        <v>106091.1</v>
      </c>
    </row>
    <row r="161" spans="1:13" ht="15.75" thickBot="1" x14ac:dyDescent="0.3">
      <c r="A161" s="46" t="s">
        <v>459</v>
      </c>
      <c r="B161" s="46" t="s">
        <v>460</v>
      </c>
      <c r="C161" s="47"/>
      <c r="D161" s="47"/>
      <c r="E161" s="3"/>
      <c r="F161" s="3"/>
      <c r="G161" s="2"/>
      <c r="H161" s="2"/>
      <c r="I161" s="2">
        <f t="shared" ref="I161" si="54">SUM(E161:H161)</f>
        <v>0</v>
      </c>
      <c r="J161" s="2">
        <f t="shared" ref="J158:J163" si="55">SUM(F161:I161)</f>
        <v>0</v>
      </c>
      <c r="K161" s="71"/>
      <c r="L161" s="2">
        <v>482.56</v>
      </c>
      <c r="M161" s="2">
        <v>0</v>
      </c>
    </row>
    <row r="162" spans="1:13" ht="15.75" thickBot="1" x14ac:dyDescent="0.3">
      <c r="A162" s="13" t="s">
        <v>180</v>
      </c>
      <c r="B162" s="46" t="s">
        <v>181</v>
      </c>
      <c r="C162" s="14"/>
      <c r="D162" s="14"/>
      <c r="E162" s="3"/>
      <c r="F162" s="3">
        <v>10755.25</v>
      </c>
      <c r="G162" s="2"/>
      <c r="H162" s="2">
        <v>9868</v>
      </c>
      <c r="I162" s="2">
        <f t="shared" si="53"/>
        <v>20623.25</v>
      </c>
      <c r="J162" s="2">
        <v>18747.5</v>
      </c>
      <c r="K162" s="71">
        <f t="shared" si="52"/>
        <v>0.10005334044539271</v>
      </c>
      <c r="L162" s="2">
        <v>91257.56</v>
      </c>
      <c r="M162" s="2">
        <v>68462.84</v>
      </c>
    </row>
    <row r="163" spans="1:13" ht="15.75" thickBot="1" x14ac:dyDescent="0.3">
      <c r="A163" s="46" t="s">
        <v>350</v>
      </c>
      <c r="B163" s="46" t="s">
        <v>351</v>
      </c>
      <c r="C163" s="47"/>
      <c r="D163" s="47"/>
      <c r="E163" s="3">
        <v>3085.2</v>
      </c>
      <c r="F163" s="3">
        <v>3091.7</v>
      </c>
      <c r="G163" s="2">
        <v>7328.65</v>
      </c>
      <c r="H163" s="2">
        <v>1649.56</v>
      </c>
      <c r="I163" s="2">
        <f t="shared" si="53"/>
        <v>15155.109999999999</v>
      </c>
      <c r="J163" s="2">
        <v>15448.5</v>
      </c>
      <c r="K163" s="71">
        <f t="shared" si="52"/>
        <v>-1.8991487846716559E-2</v>
      </c>
      <c r="L163" s="2">
        <v>142848.26999999999</v>
      </c>
      <c r="M163" s="2">
        <v>116723.48</v>
      </c>
    </row>
    <row r="164" spans="1:13" ht="15.75" thickBot="1" x14ac:dyDescent="0.3">
      <c r="A164" s="13" t="s">
        <v>182</v>
      </c>
      <c r="B164" s="46" t="s">
        <v>183</v>
      </c>
      <c r="C164" s="14"/>
      <c r="D164" s="14"/>
      <c r="E164" s="3">
        <v>3711.63</v>
      </c>
      <c r="F164" s="3">
        <v>305.2</v>
      </c>
      <c r="G164" s="2"/>
      <c r="H164" s="2">
        <v>135</v>
      </c>
      <c r="I164" s="2">
        <f t="shared" si="53"/>
        <v>4151.83</v>
      </c>
      <c r="J164" s="2">
        <v>1732.56</v>
      </c>
      <c r="K164" s="71">
        <f t="shared" si="52"/>
        <v>1.3963556817657108</v>
      </c>
      <c r="L164" s="2">
        <v>132126.84</v>
      </c>
      <c r="M164" s="2">
        <v>140034.06</v>
      </c>
    </row>
    <row r="165" spans="1:13" ht="15.75" thickBot="1" x14ac:dyDescent="0.3">
      <c r="A165" s="9" t="s">
        <v>31</v>
      </c>
      <c r="B165" s="58"/>
      <c r="C165" s="10"/>
      <c r="D165" s="10"/>
      <c r="E165" s="4">
        <f t="shared" ref="E165:M165" si="56">SUM(E157:E164)</f>
        <v>23191.620000000003</v>
      </c>
      <c r="F165" s="4">
        <f t="shared" si="56"/>
        <v>29727.57</v>
      </c>
      <c r="G165" s="4">
        <f t="shared" si="56"/>
        <v>11357.49</v>
      </c>
      <c r="H165" s="4">
        <f t="shared" si="56"/>
        <v>21347.52</v>
      </c>
      <c r="I165" s="4">
        <f t="shared" si="56"/>
        <v>85624.2</v>
      </c>
      <c r="J165" s="4">
        <f t="shared" si="56"/>
        <v>82261.459999999992</v>
      </c>
      <c r="K165" s="78">
        <f t="shared" si="52"/>
        <v>4.0878681219613799E-2</v>
      </c>
      <c r="L165" s="4">
        <f t="shared" ref="L165" si="57">SUM(L157:L164)</f>
        <v>884655.05999999994</v>
      </c>
      <c r="M165" s="4">
        <f t="shared" si="56"/>
        <v>789446.67999999993</v>
      </c>
    </row>
    <row r="166" spans="1:13" ht="15.75" thickBot="1" x14ac:dyDescent="0.3">
      <c r="A166" s="19" t="s">
        <v>32</v>
      </c>
      <c r="B166" s="18"/>
      <c r="C166" s="6"/>
      <c r="D166" s="6"/>
      <c r="E166" s="23"/>
      <c r="F166" s="23"/>
      <c r="G166" s="23"/>
      <c r="H166" s="23"/>
      <c r="I166" s="23"/>
      <c r="J166" s="23"/>
      <c r="K166" s="23"/>
      <c r="L166" s="23"/>
      <c r="M166" s="23"/>
    </row>
    <row r="167" spans="1:13" x14ac:dyDescent="0.25">
      <c r="A167" s="20"/>
      <c r="B167" s="57" t="s">
        <v>59</v>
      </c>
      <c r="C167" s="11"/>
      <c r="D167" s="11"/>
      <c r="E167" s="25" t="s">
        <v>2</v>
      </c>
      <c r="F167" s="26" t="s">
        <v>3</v>
      </c>
      <c r="G167" s="27" t="s">
        <v>4</v>
      </c>
      <c r="H167" s="54" t="s">
        <v>422</v>
      </c>
      <c r="I167" s="65" t="s">
        <v>476</v>
      </c>
      <c r="J167" s="25" t="s">
        <v>473</v>
      </c>
      <c r="K167" s="72" t="s">
        <v>456</v>
      </c>
      <c r="L167" s="25" t="s">
        <v>473</v>
      </c>
      <c r="M167" s="25" t="s">
        <v>450</v>
      </c>
    </row>
    <row r="168" spans="1:13" ht="15.75" thickBot="1" x14ac:dyDescent="0.3">
      <c r="A168" s="21" t="s">
        <v>59</v>
      </c>
      <c r="B168" s="50" t="s">
        <v>60</v>
      </c>
      <c r="C168" s="12"/>
      <c r="D168" s="12"/>
      <c r="E168" s="28" t="s">
        <v>5</v>
      </c>
      <c r="F168" s="28" t="s">
        <v>5</v>
      </c>
      <c r="G168" s="28" t="s">
        <v>5</v>
      </c>
      <c r="H168" s="55" t="s">
        <v>423</v>
      </c>
      <c r="I168" s="28" t="s">
        <v>451</v>
      </c>
      <c r="J168" s="28" t="s">
        <v>451</v>
      </c>
      <c r="K168" s="73" t="s">
        <v>474</v>
      </c>
      <c r="L168" s="28" t="s">
        <v>452</v>
      </c>
      <c r="M168" s="28" t="s">
        <v>452</v>
      </c>
    </row>
    <row r="169" spans="1:13" ht="15.75" thickBot="1" x14ac:dyDescent="0.3">
      <c r="A169" s="46" t="s">
        <v>184</v>
      </c>
      <c r="B169" s="46" t="s">
        <v>185</v>
      </c>
      <c r="C169" s="47"/>
      <c r="D169" s="47"/>
      <c r="E169" s="69">
        <v>15404.82</v>
      </c>
      <c r="F169" s="5">
        <v>17165.3</v>
      </c>
      <c r="G169" s="2"/>
      <c r="H169" s="2">
        <v>24078.98</v>
      </c>
      <c r="I169" s="2">
        <f>SUM(E169:H169)</f>
        <v>56649.1</v>
      </c>
      <c r="J169" s="2">
        <v>36738.82</v>
      </c>
      <c r="K169" s="71">
        <f t="shared" ref="K169:K171" si="58">SUM(I169/J169)-1</f>
        <v>0.54194119462737222</v>
      </c>
      <c r="L169" s="2">
        <v>486940.48</v>
      </c>
      <c r="M169" s="2">
        <v>592898.13</v>
      </c>
    </row>
    <row r="170" spans="1:13" ht="15.75" thickBot="1" x14ac:dyDescent="0.3">
      <c r="A170" s="13" t="s">
        <v>186</v>
      </c>
      <c r="B170" s="46" t="s">
        <v>187</v>
      </c>
      <c r="C170" s="14"/>
      <c r="D170" s="14"/>
      <c r="E170" s="3"/>
      <c r="F170" s="3"/>
      <c r="G170" s="2"/>
      <c r="H170" s="2">
        <v>1583.44</v>
      </c>
      <c r="I170" s="2">
        <f>SUM(E170:H170)</f>
        <v>1583.44</v>
      </c>
      <c r="J170" s="2">
        <v>0</v>
      </c>
      <c r="K170" s="71"/>
      <c r="L170" s="2">
        <v>16424.650000000001</v>
      </c>
      <c r="M170" s="2">
        <v>19158.27</v>
      </c>
    </row>
    <row r="171" spans="1:13" ht="15.75" thickBot="1" x14ac:dyDescent="0.3">
      <c r="A171" s="9" t="s">
        <v>33</v>
      </c>
      <c r="B171" s="58"/>
      <c r="C171" s="10"/>
      <c r="D171" s="10"/>
      <c r="E171" s="4">
        <f>SUM(E169:E170)</f>
        <v>15404.82</v>
      </c>
      <c r="F171" s="4">
        <f t="shared" ref="F171:G171" si="59">SUM(F169:F170)</f>
        <v>17165.3</v>
      </c>
      <c r="G171" s="4">
        <f t="shared" si="59"/>
        <v>0</v>
      </c>
      <c r="H171" s="4">
        <f>SUM(H169:H170)</f>
        <v>25662.42</v>
      </c>
      <c r="I171" s="4">
        <f>SUM(I169:I170)</f>
        <v>58232.54</v>
      </c>
      <c r="J171" s="4">
        <f>SUM(J169:J170)</f>
        <v>36738.82</v>
      </c>
      <c r="K171" s="78">
        <f t="shared" si="58"/>
        <v>0.58504110910475626</v>
      </c>
      <c r="L171" s="4">
        <f>SUM(L169:L170)</f>
        <v>503365.13</v>
      </c>
      <c r="M171" s="4">
        <f>SUM(M169:M170)</f>
        <v>612056.4</v>
      </c>
    </row>
    <row r="172" spans="1:13" ht="15.75" thickBot="1" x14ac:dyDescent="0.3">
      <c r="A172" s="19" t="s">
        <v>34</v>
      </c>
      <c r="B172" s="18"/>
      <c r="C172" s="6"/>
      <c r="D172" s="6"/>
      <c r="E172" s="23"/>
      <c r="F172" s="23"/>
      <c r="G172" s="23"/>
      <c r="H172" s="23"/>
      <c r="I172" s="23"/>
      <c r="J172" s="23"/>
      <c r="K172" s="23"/>
      <c r="L172" s="23"/>
      <c r="M172" s="23"/>
    </row>
    <row r="173" spans="1:13" x14ac:dyDescent="0.25">
      <c r="A173" s="20"/>
      <c r="B173" s="57" t="s">
        <v>59</v>
      </c>
      <c r="C173" s="11"/>
      <c r="D173" s="11"/>
      <c r="E173" s="25" t="s">
        <v>2</v>
      </c>
      <c r="F173" s="26" t="s">
        <v>3</v>
      </c>
      <c r="G173" s="27" t="s">
        <v>4</v>
      </c>
      <c r="H173" s="54" t="s">
        <v>422</v>
      </c>
      <c r="I173" s="65" t="s">
        <v>476</v>
      </c>
      <c r="J173" s="25" t="s">
        <v>473</v>
      </c>
      <c r="K173" s="72" t="s">
        <v>456</v>
      </c>
      <c r="L173" s="25" t="s">
        <v>473</v>
      </c>
      <c r="M173" s="25" t="s">
        <v>450</v>
      </c>
    </row>
    <row r="174" spans="1:13" ht="15.75" thickBot="1" x14ac:dyDescent="0.3">
      <c r="A174" s="21" t="s">
        <v>59</v>
      </c>
      <c r="B174" s="50" t="s">
        <v>60</v>
      </c>
      <c r="C174" s="12"/>
      <c r="D174" s="12"/>
      <c r="E174" s="28" t="s">
        <v>5</v>
      </c>
      <c r="F174" s="28" t="s">
        <v>5</v>
      </c>
      <c r="G174" s="28" t="s">
        <v>5</v>
      </c>
      <c r="H174" s="55" t="s">
        <v>423</v>
      </c>
      <c r="I174" s="28" t="s">
        <v>451</v>
      </c>
      <c r="J174" s="28" t="s">
        <v>451</v>
      </c>
      <c r="K174" s="73" t="s">
        <v>474</v>
      </c>
      <c r="L174" s="28" t="s">
        <v>452</v>
      </c>
      <c r="M174" s="28" t="s">
        <v>452</v>
      </c>
    </row>
    <row r="175" spans="1:13" ht="15.75" thickBot="1" x14ac:dyDescent="0.3">
      <c r="A175" s="46" t="s">
        <v>188</v>
      </c>
      <c r="B175" s="46" t="s">
        <v>189</v>
      </c>
      <c r="C175" s="47"/>
      <c r="D175" s="47"/>
      <c r="E175" s="3">
        <v>8268.2900000000009</v>
      </c>
      <c r="F175" s="3">
        <v>3308.85</v>
      </c>
      <c r="G175" s="2"/>
      <c r="H175" s="2">
        <v>13061.2</v>
      </c>
      <c r="I175" s="2">
        <f>SUM(E175:H175)</f>
        <v>24638.340000000004</v>
      </c>
      <c r="J175" s="2">
        <v>20801.240000000002</v>
      </c>
      <c r="K175" s="71">
        <f t="shared" ref="K175:K177" si="60">SUM(I175/J175)-1</f>
        <v>0.18446496458864958</v>
      </c>
      <c r="L175" s="2">
        <v>286961.73</v>
      </c>
      <c r="M175" s="2">
        <v>302444.27</v>
      </c>
    </row>
    <row r="176" spans="1:13" ht="15.75" thickBot="1" x14ac:dyDescent="0.3">
      <c r="A176" s="13" t="s">
        <v>352</v>
      </c>
      <c r="B176" s="46" t="s">
        <v>353</v>
      </c>
      <c r="C176" s="14"/>
      <c r="D176" s="14"/>
      <c r="E176" s="3"/>
      <c r="F176" s="3"/>
      <c r="G176" s="2"/>
      <c r="H176" s="2">
        <v>4817.01</v>
      </c>
      <c r="I176" s="2">
        <f>SUM(E176:H176)</f>
        <v>4817.01</v>
      </c>
      <c r="J176" s="2">
        <v>2406.21</v>
      </c>
      <c r="K176" s="71">
        <f t="shared" si="60"/>
        <v>1.0019075641776904</v>
      </c>
      <c r="L176" s="2">
        <v>61020.26</v>
      </c>
      <c r="M176" s="2">
        <v>65445.15</v>
      </c>
    </row>
    <row r="177" spans="1:13" ht="15.75" thickBot="1" x14ac:dyDescent="0.3">
      <c r="A177" s="9" t="s">
        <v>35</v>
      </c>
      <c r="B177" s="58"/>
      <c r="C177" s="10"/>
      <c r="D177" s="10"/>
      <c r="E177" s="4">
        <f>SUM(E175:E176)</f>
        <v>8268.2900000000009</v>
      </c>
      <c r="F177" s="4">
        <f t="shared" ref="F177:I177" si="61">SUM(F175:F176)</f>
        <v>3308.85</v>
      </c>
      <c r="G177" s="4">
        <f t="shared" si="61"/>
        <v>0</v>
      </c>
      <c r="H177" s="4">
        <f>SUM(H175:H176)</f>
        <v>17878.21</v>
      </c>
      <c r="I177" s="4">
        <f t="shared" si="61"/>
        <v>29455.350000000006</v>
      </c>
      <c r="J177" s="4">
        <f>SUM(J175:J176)</f>
        <v>23207.45</v>
      </c>
      <c r="K177" s="78">
        <f t="shared" si="60"/>
        <v>0.26921958250475631</v>
      </c>
      <c r="L177" s="4">
        <f>SUM(L175:L176)</f>
        <v>347981.99</v>
      </c>
      <c r="M177" s="4">
        <f>SUM(M175:M176)</f>
        <v>367889.42000000004</v>
      </c>
    </row>
    <row r="178" spans="1:13" ht="15.75" thickBot="1" x14ac:dyDescent="0.3">
      <c r="A178" s="19" t="s">
        <v>36</v>
      </c>
      <c r="B178" s="18"/>
      <c r="C178" s="6"/>
      <c r="D178" s="6"/>
      <c r="E178" s="23"/>
      <c r="F178" s="23"/>
      <c r="G178" s="23"/>
      <c r="H178" s="23"/>
      <c r="I178" s="23"/>
      <c r="J178" s="23"/>
      <c r="K178" s="23"/>
      <c r="L178" s="23"/>
      <c r="M178" s="23"/>
    </row>
    <row r="179" spans="1:13" x14ac:dyDescent="0.25">
      <c r="A179" s="20"/>
      <c r="B179" s="57" t="s">
        <v>59</v>
      </c>
      <c r="C179" s="11"/>
      <c r="D179" s="11"/>
      <c r="E179" s="25" t="s">
        <v>2</v>
      </c>
      <c r="F179" s="26" t="s">
        <v>3</v>
      </c>
      <c r="G179" s="27" t="s">
        <v>4</v>
      </c>
      <c r="H179" s="54" t="s">
        <v>422</v>
      </c>
      <c r="I179" s="65" t="s">
        <v>476</v>
      </c>
      <c r="J179" s="25" t="s">
        <v>473</v>
      </c>
      <c r="K179" s="72" t="s">
        <v>456</v>
      </c>
      <c r="L179" s="25" t="s">
        <v>473</v>
      </c>
      <c r="M179" s="25" t="s">
        <v>450</v>
      </c>
    </row>
    <row r="180" spans="1:13" ht="15.75" thickBot="1" x14ac:dyDescent="0.3">
      <c r="A180" s="21" t="s">
        <v>59</v>
      </c>
      <c r="B180" s="50" t="s">
        <v>60</v>
      </c>
      <c r="C180" s="12"/>
      <c r="D180" s="12"/>
      <c r="E180" s="28" t="s">
        <v>5</v>
      </c>
      <c r="F180" s="28" t="s">
        <v>5</v>
      </c>
      <c r="G180" s="28" t="s">
        <v>5</v>
      </c>
      <c r="H180" s="55" t="s">
        <v>423</v>
      </c>
      <c r="I180" s="28" t="s">
        <v>451</v>
      </c>
      <c r="J180" s="28" t="s">
        <v>451</v>
      </c>
      <c r="K180" s="73" t="s">
        <v>474</v>
      </c>
      <c r="L180" s="28" t="s">
        <v>452</v>
      </c>
      <c r="M180" s="28" t="s">
        <v>452</v>
      </c>
    </row>
    <row r="181" spans="1:13" ht="15.75" thickBot="1" x14ac:dyDescent="0.3">
      <c r="A181" s="13" t="s">
        <v>190</v>
      </c>
      <c r="B181" s="46" t="s">
        <v>191</v>
      </c>
      <c r="C181" s="14"/>
      <c r="D181" s="14"/>
      <c r="E181" s="3">
        <v>1595.9</v>
      </c>
      <c r="F181" s="3">
        <v>10005.799999999999</v>
      </c>
      <c r="G181" s="2">
        <v>6743.29</v>
      </c>
      <c r="H181" s="2">
        <v>1635.49</v>
      </c>
      <c r="I181" s="2">
        <f>SUM(E181:H181)</f>
        <v>19980.48</v>
      </c>
      <c r="J181" s="2">
        <v>55402.33</v>
      </c>
      <c r="K181" s="71">
        <f t="shared" ref="K181:K185" si="62">SUM(I181/J181)-1</f>
        <v>-0.63935668409613822</v>
      </c>
      <c r="L181" s="2">
        <v>199927.23</v>
      </c>
      <c r="M181" s="2">
        <v>178374.47</v>
      </c>
    </row>
    <row r="182" spans="1:13" ht="15.75" thickBot="1" x14ac:dyDescent="0.3">
      <c r="A182" s="46" t="s">
        <v>192</v>
      </c>
      <c r="B182" s="46" t="s">
        <v>193</v>
      </c>
      <c r="C182" s="47"/>
      <c r="D182" s="47"/>
      <c r="E182" s="3">
        <v>827.99</v>
      </c>
      <c r="F182" s="3">
        <v>849.24</v>
      </c>
      <c r="G182" s="2">
        <v>1577</v>
      </c>
      <c r="H182" s="2">
        <v>5686.69</v>
      </c>
      <c r="I182" s="2">
        <f t="shared" ref="I182:I184" si="63">SUM(E182:H182)</f>
        <v>8940.92</v>
      </c>
      <c r="J182" s="2">
        <v>5177.1400000000003</v>
      </c>
      <c r="K182" s="71">
        <f t="shared" si="62"/>
        <v>0.72699984933766504</v>
      </c>
      <c r="L182" s="2">
        <v>90665.95</v>
      </c>
      <c r="M182" s="2">
        <v>93816.61</v>
      </c>
    </row>
    <row r="183" spans="1:13" ht="15.75" thickBot="1" x14ac:dyDescent="0.3">
      <c r="A183" s="46" t="s">
        <v>194</v>
      </c>
      <c r="B183" s="46" t="s">
        <v>195</v>
      </c>
      <c r="C183" s="47"/>
      <c r="D183" s="47"/>
      <c r="E183" s="3">
        <v>4323.3100000000004</v>
      </c>
      <c r="F183" s="3">
        <v>10810.82</v>
      </c>
      <c r="G183" s="2">
        <v>8374.44</v>
      </c>
      <c r="H183" s="2">
        <v>84967.46</v>
      </c>
      <c r="I183" s="2">
        <f t="shared" si="63"/>
        <v>108476.03</v>
      </c>
      <c r="J183" s="2">
        <v>36400.18</v>
      </c>
      <c r="K183" s="71">
        <f t="shared" si="62"/>
        <v>1.9800959775473639</v>
      </c>
      <c r="L183" s="2">
        <v>544239.9</v>
      </c>
      <c r="M183" s="2">
        <v>627422.56999999995</v>
      </c>
    </row>
    <row r="184" spans="1:13" ht="15.75" thickBot="1" x14ac:dyDescent="0.3">
      <c r="A184" s="13" t="s">
        <v>196</v>
      </c>
      <c r="B184" s="46" t="s">
        <v>197</v>
      </c>
      <c r="C184" s="14"/>
      <c r="D184" s="14"/>
      <c r="E184" s="3">
        <v>773.23</v>
      </c>
      <c r="F184" s="3">
        <v>10939.53</v>
      </c>
      <c r="G184" s="2">
        <v>204.95</v>
      </c>
      <c r="H184" s="2">
        <v>9180.0499999999993</v>
      </c>
      <c r="I184" s="2">
        <f t="shared" si="63"/>
        <v>21097.760000000002</v>
      </c>
      <c r="J184" s="2">
        <v>16103.69</v>
      </c>
      <c r="K184" s="71">
        <f t="shared" si="62"/>
        <v>0.31011960612753975</v>
      </c>
      <c r="L184" s="2">
        <v>151919.56</v>
      </c>
      <c r="M184" s="2">
        <v>147701.67000000001</v>
      </c>
    </row>
    <row r="185" spans="1:13" ht="15.75" thickBot="1" x14ac:dyDescent="0.3">
      <c r="A185" s="9" t="s">
        <v>37</v>
      </c>
      <c r="B185" s="58"/>
      <c r="C185" s="10"/>
      <c r="D185" s="10"/>
      <c r="E185" s="4">
        <f t="shared" ref="E185:M185" si="64">SUM(E181:E184)</f>
        <v>7520.43</v>
      </c>
      <c r="F185" s="4">
        <f t="shared" si="64"/>
        <v>32605.39</v>
      </c>
      <c r="G185" s="4">
        <f t="shared" si="64"/>
        <v>16899.680000000004</v>
      </c>
      <c r="H185" s="4">
        <f t="shared" si="64"/>
        <v>101469.69</v>
      </c>
      <c r="I185" s="4">
        <f t="shared" si="64"/>
        <v>158495.19</v>
      </c>
      <c r="J185" s="4">
        <f t="shared" si="64"/>
        <v>113083.34</v>
      </c>
      <c r="K185" s="78">
        <f t="shared" si="62"/>
        <v>0.4015786056549091</v>
      </c>
      <c r="L185" s="4">
        <f t="shared" ref="L185" si="65">SUM(L181:L184)</f>
        <v>986752.64000000013</v>
      </c>
      <c r="M185" s="4">
        <f t="shared" si="64"/>
        <v>1047315.32</v>
      </c>
    </row>
    <row r="186" spans="1:13" ht="15.75" thickBot="1" x14ac:dyDescent="0.3">
      <c r="A186" s="19" t="s">
        <v>293</v>
      </c>
      <c r="B186" s="18"/>
      <c r="C186" s="6"/>
      <c r="D186" s="6"/>
      <c r="E186" s="23"/>
      <c r="F186" s="23"/>
      <c r="G186" s="23"/>
      <c r="H186" s="23"/>
      <c r="I186" s="23"/>
      <c r="J186" s="23"/>
      <c r="K186" s="23"/>
      <c r="L186" s="23"/>
      <c r="M186" s="23"/>
    </row>
    <row r="187" spans="1:13" x14ac:dyDescent="0.25">
      <c r="A187" s="20"/>
      <c r="B187" s="57" t="s">
        <v>59</v>
      </c>
      <c r="C187" s="11"/>
      <c r="D187" s="11"/>
      <c r="E187" s="25" t="s">
        <v>2</v>
      </c>
      <c r="F187" s="26" t="s">
        <v>3</v>
      </c>
      <c r="G187" s="27" t="s">
        <v>4</v>
      </c>
      <c r="H187" s="54" t="s">
        <v>422</v>
      </c>
      <c r="I187" s="65" t="s">
        <v>476</v>
      </c>
      <c r="J187" s="25" t="s">
        <v>473</v>
      </c>
      <c r="K187" s="72" t="s">
        <v>456</v>
      </c>
      <c r="L187" s="25" t="s">
        <v>473</v>
      </c>
      <c r="M187" s="25" t="s">
        <v>450</v>
      </c>
    </row>
    <row r="188" spans="1:13" ht="15.75" thickBot="1" x14ac:dyDescent="0.3">
      <c r="A188" s="21" t="s">
        <v>59</v>
      </c>
      <c r="B188" s="50" t="s">
        <v>60</v>
      </c>
      <c r="C188" s="12"/>
      <c r="D188" s="12"/>
      <c r="E188" s="28" t="s">
        <v>5</v>
      </c>
      <c r="F188" s="28" t="s">
        <v>5</v>
      </c>
      <c r="G188" s="28" t="s">
        <v>5</v>
      </c>
      <c r="H188" s="55" t="s">
        <v>423</v>
      </c>
      <c r="I188" s="28" t="s">
        <v>451</v>
      </c>
      <c r="J188" s="28" t="s">
        <v>451</v>
      </c>
      <c r="K188" s="73" t="s">
        <v>474</v>
      </c>
      <c r="L188" s="28" t="s">
        <v>452</v>
      </c>
      <c r="M188" s="28" t="s">
        <v>452</v>
      </c>
    </row>
    <row r="189" spans="1:13" ht="15.75" thickBot="1" x14ac:dyDescent="0.3">
      <c r="A189" s="46" t="s">
        <v>198</v>
      </c>
      <c r="B189" s="46" t="s">
        <v>199</v>
      </c>
      <c r="C189" s="47"/>
      <c r="D189" s="47"/>
      <c r="E189" s="5">
        <v>9541.34</v>
      </c>
      <c r="F189" s="3">
        <v>1243.68</v>
      </c>
      <c r="G189" s="2"/>
      <c r="H189" s="2">
        <v>2995</v>
      </c>
      <c r="I189" s="2">
        <f>SUM(E189:H189)</f>
        <v>13780.02</v>
      </c>
      <c r="J189" s="2">
        <v>8454.19</v>
      </c>
      <c r="K189" s="71">
        <f t="shared" ref="K189:K196" si="66">SUM(I189/J189)-1</f>
        <v>0.62996336727705438</v>
      </c>
      <c r="L189" s="2">
        <v>119691.1</v>
      </c>
      <c r="M189" s="2">
        <v>56411.5</v>
      </c>
    </row>
    <row r="190" spans="1:13" ht="15.75" thickBot="1" x14ac:dyDescent="0.3">
      <c r="A190" s="46" t="s">
        <v>200</v>
      </c>
      <c r="B190" s="46" t="s">
        <v>201</v>
      </c>
      <c r="C190" s="47"/>
      <c r="D190" s="47"/>
      <c r="E190" s="5">
        <v>292.14</v>
      </c>
      <c r="F190" s="3">
        <v>2542.94</v>
      </c>
      <c r="G190" s="2"/>
      <c r="H190" s="2">
        <v>760</v>
      </c>
      <c r="I190" s="2">
        <f t="shared" ref="I190:I198" si="67">SUM(E190:H190)</f>
        <v>3595.08</v>
      </c>
      <c r="J190" s="2">
        <v>2675.24</v>
      </c>
      <c r="K190" s="71">
        <f t="shared" si="66"/>
        <v>0.34383457185149746</v>
      </c>
      <c r="L190" s="2">
        <v>19732.560000000001</v>
      </c>
      <c r="M190" s="2">
        <v>15690.28</v>
      </c>
    </row>
    <row r="191" spans="1:13" ht="15.75" thickBot="1" x14ac:dyDescent="0.3">
      <c r="A191" s="46" t="s">
        <v>434</v>
      </c>
      <c r="B191" s="46" t="s">
        <v>435</v>
      </c>
      <c r="C191" s="47"/>
      <c r="D191" s="47"/>
      <c r="E191" s="5"/>
      <c r="F191" s="3"/>
      <c r="G191" s="2"/>
      <c r="H191" s="2"/>
      <c r="I191" s="2">
        <f t="shared" si="67"/>
        <v>0</v>
      </c>
      <c r="J191" s="2">
        <v>0</v>
      </c>
      <c r="K191" s="71"/>
      <c r="L191" s="2"/>
      <c r="M191" s="2">
        <v>42.91</v>
      </c>
    </row>
    <row r="192" spans="1:13" ht="15.75" thickBot="1" x14ac:dyDescent="0.3">
      <c r="A192" s="13" t="s">
        <v>202</v>
      </c>
      <c r="B192" s="46" t="s">
        <v>203</v>
      </c>
      <c r="C192" s="14"/>
      <c r="D192" s="14"/>
      <c r="E192" s="5">
        <v>862.04</v>
      </c>
      <c r="F192" s="3"/>
      <c r="G192" s="2"/>
      <c r="H192" s="2"/>
      <c r="I192" s="2">
        <f t="shared" si="67"/>
        <v>862.04</v>
      </c>
      <c r="J192" s="2">
        <v>228.96</v>
      </c>
      <c r="K192" s="71">
        <f t="shared" si="66"/>
        <v>2.7650244584206845</v>
      </c>
      <c r="L192" s="2">
        <v>15114.49</v>
      </c>
      <c r="M192" s="2">
        <v>28335.59</v>
      </c>
    </row>
    <row r="193" spans="1:13" ht="15.75" thickBot="1" x14ac:dyDescent="0.3">
      <c r="A193" s="46" t="s">
        <v>204</v>
      </c>
      <c r="B193" s="46" t="s">
        <v>205</v>
      </c>
      <c r="C193" s="47"/>
      <c r="D193" s="47"/>
      <c r="E193" s="3"/>
      <c r="F193" s="3"/>
      <c r="G193" s="2"/>
      <c r="H193" s="2"/>
      <c r="I193" s="2">
        <f t="shared" si="67"/>
        <v>0</v>
      </c>
      <c r="J193" s="2">
        <v>1213.0899999999999</v>
      </c>
      <c r="K193" s="71">
        <f t="shared" si="66"/>
        <v>-1</v>
      </c>
      <c r="L193" s="2">
        <v>4202</v>
      </c>
      <c r="M193" s="2">
        <v>4643.6000000000004</v>
      </c>
    </row>
    <row r="194" spans="1:13" ht="15.75" thickBot="1" x14ac:dyDescent="0.3">
      <c r="A194" s="46" t="s">
        <v>206</v>
      </c>
      <c r="B194" s="46" t="s">
        <v>277</v>
      </c>
      <c r="C194" s="47"/>
      <c r="D194" s="47"/>
      <c r="E194" s="3"/>
      <c r="F194" s="3"/>
      <c r="G194" s="2"/>
      <c r="H194" s="2"/>
      <c r="I194" s="2">
        <f t="shared" si="67"/>
        <v>0</v>
      </c>
      <c r="J194" s="2">
        <v>0</v>
      </c>
      <c r="K194" s="71"/>
      <c r="L194" s="2">
        <v>4525.83</v>
      </c>
      <c r="M194" s="2">
        <v>21806.29</v>
      </c>
    </row>
    <row r="195" spans="1:13" ht="15.75" thickBot="1" x14ac:dyDescent="0.3">
      <c r="A195" s="46" t="s">
        <v>400</v>
      </c>
      <c r="B195" s="46" t="s">
        <v>401</v>
      </c>
      <c r="C195" s="47"/>
      <c r="D195" s="47"/>
      <c r="E195" s="3"/>
      <c r="F195" s="3"/>
      <c r="G195" s="2"/>
      <c r="H195" s="2"/>
      <c r="I195" s="2">
        <f t="shared" ref="I195:I197" si="68">SUM(E195:H195)</f>
        <v>0</v>
      </c>
      <c r="J195" s="2">
        <v>0</v>
      </c>
      <c r="K195" s="71"/>
      <c r="L195" s="2">
        <v>1664.91</v>
      </c>
      <c r="M195" s="2">
        <v>1323.61</v>
      </c>
    </row>
    <row r="196" spans="1:13" ht="15.75" thickBot="1" x14ac:dyDescent="0.3">
      <c r="A196" s="46" t="s">
        <v>426</v>
      </c>
      <c r="B196" s="46" t="s">
        <v>427</v>
      </c>
      <c r="C196" s="47"/>
      <c r="D196" s="47"/>
      <c r="E196" s="3">
        <v>961.73</v>
      </c>
      <c r="F196" s="3"/>
      <c r="G196" s="2"/>
      <c r="H196" s="2">
        <v>575</v>
      </c>
      <c r="I196" s="2">
        <f t="shared" ref="I196" si="69">SUM(E196:H196)</f>
        <v>1536.73</v>
      </c>
      <c r="J196" s="2">
        <v>1316.2</v>
      </c>
      <c r="K196" s="71">
        <f t="shared" si="66"/>
        <v>0.16755052423643813</v>
      </c>
      <c r="L196" s="2">
        <v>5479.24</v>
      </c>
      <c r="M196" s="2">
        <v>0</v>
      </c>
    </row>
    <row r="197" spans="1:13" ht="15.75" thickBot="1" x14ac:dyDescent="0.3">
      <c r="A197" s="46" t="s">
        <v>471</v>
      </c>
      <c r="B197" s="46" t="s">
        <v>472</v>
      </c>
      <c r="C197" s="47"/>
      <c r="D197" s="47"/>
      <c r="E197" s="3"/>
      <c r="F197" s="3"/>
      <c r="G197" s="2"/>
      <c r="H197" s="2"/>
      <c r="I197" s="2">
        <f t="shared" si="68"/>
        <v>0</v>
      </c>
      <c r="J197" s="2">
        <v>0</v>
      </c>
      <c r="K197" s="71"/>
      <c r="L197" s="2">
        <v>195</v>
      </c>
      <c r="M197" s="2">
        <v>0</v>
      </c>
    </row>
    <row r="198" spans="1:13" ht="15.75" thickBot="1" x14ac:dyDescent="0.3">
      <c r="A198" s="13" t="s">
        <v>461</v>
      </c>
      <c r="B198" s="46" t="s">
        <v>462</v>
      </c>
      <c r="C198" s="14"/>
      <c r="D198" s="14"/>
      <c r="E198" s="3"/>
      <c r="F198" s="3"/>
      <c r="G198" s="2"/>
      <c r="H198" s="2"/>
      <c r="I198" s="2">
        <f t="shared" si="67"/>
        <v>0</v>
      </c>
      <c r="J198" s="2">
        <v>0</v>
      </c>
      <c r="K198" s="71"/>
      <c r="L198" s="2">
        <v>337.06</v>
      </c>
      <c r="M198" s="2">
        <v>0</v>
      </c>
    </row>
    <row r="199" spans="1:13" ht="15.75" thickBot="1" x14ac:dyDescent="0.3">
      <c r="A199" s="9" t="s">
        <v>292</v>
      </c>
      <c r="B199" s="58"/>
      <c r="C199" s="10"/>
      <c r="D199" s="10"/>
      <c r="E199" s="4">
        <f>SUM(E189:E198)</f>
        <v>11657.25</v>
      </c>
      <c r="F199" s="4">
        <f t="shared" ref="F199:I199" si="70">SUM(F189:F198)</f>
        <v>3786.62</v>
      </c>
      <c r="G199" s="4">
        <f t="shared" si="70"/>
        <v>0</v>
      </c>
      <c r="H199" s="4">
        <f>SUM(H189:H198)</f>
        <v>4330</v>
      </c>
      <c r="I199" s="4">
        <f t="shared" si="70"/>
        <v>19773.87</v>
      </c>
      <c r="J199" s="4">
        <f>SUM(J189:J198)</f>
        <v>13887.68</v>
      </c>
      <c r="K199" s="78">
        <f t="shared" ref="K199" si="71">SUM(I199/J199)-1</f>
        <v>0.4238425712574021</v>
      </c>
      <c r="L199" s="4">
        <f>SUM(L189:L198)</f>
        <v>170942.18999999997</v>
      </c>
      <c r="M199" s="4">
        <f>SUM(M189:M198)</f>
        <v>128253.78000000001</v>
      </c>
    </row>
    <row r="200" spans="1:13" ht="15.75" thickBot="1" x14ac:dyDescent="0.3">
      <c r="A200" s="19" t="s">
        <v>38</v>
      </c>
      <c r="B200" s="18"/>
      <c r="C200" s="6"/>
      <c r="D200" s="6"/>
      <c r="E200" s="23"/>
      <c r="F200" s="23"/>
      <c r="G200" s="23"/>
      <c r="H200" s="23"/>
      <c r="I200" s="23"/>
      <c r="J200" s="23"/>
      <c r="K200" s="23"/>
      <c r="L200" s="23"/>
      <c r="M200" s="23"/>
    </row>
    <row r="201" spans="1:13" x14ac:dyDescent="0.25">
      <c r="A201" s="20"/>
      <c r="B201" s="57" t="s">
        <v>59</v>
      </c>
      <c r="C201" s="11"/>
      <c r="D201" s="11"/>
      <c r="E201" s="25" t="s">
        <v>2</v>
      </c>
      <c r="F201" s="26" t="s">
        <v>3</v>
      </c>
      <c r="G201" s="27" t="s">
        <v>4</v>
      </c>
      <c r="H201" s="54" t="s">
        <v>422</v>
      </c>
      <c r="I201" s="65" t="s">
        <v>476</v>
      </c>
      <c r="J201" s="25" t="s">
        <v>473</v>
      </c>
      <c r="K201" s="72" t="s">
        <v>456</v>
      </c>
      <c r="L201" s="25" t="s">
        <v>473</v>
      </c>
      <c r="M201" s="25" t="s">
        <v>450</v>
      </c>
    </row>
    <row r="202" spans="1:13" ht="15.75" thickBot="1" x14ac:dyDescent="0.3">
      <c r="A202" s="21" t="s">
        <v>59</v>
      </c>
      <c r="B202" s="50" t="s">
        <v>60</v>
      </c>
      <c r="C202" s="12"/>
      <c r="D202" s="12"/>
      <c r="E202" s="28" t="s">
        <v>5</v>
      </c>
      <c r="F202" s="28" t="s">
        <v>5</v>
      </c>
      <c r="G202" s="28" t="s">
        <v>5</v>
      </c>
      <c r="H202" s="55" t="s">
        <v>423</v>
      </c>
      <c r="I202" s="28" t="s">
        <v>451</v>
      </c>
      <c r="J202" s="28" t="s">
        <v>451</v>
      </c>
      <c r="K202" s="73" t="s">
        <v>474</v>
      </c>
      <c r="L202" s="28" t="s">
        <v>452</v>
      </c>
      <c r="M202" s="28" t="s">
        <v>452</v>
      </c>
    </row>
    <row r="203" spans="1:13" ht="15.75" thickBot="1" x14ac:dyDescent="0.3">
      <c r="A203" s="13" t="s">
        <v>207</v>
      </c>
      <c r="B203" s="46" t="s">
        <v>208</v>
      </c>
      <c r="C203" s="14"/>
      <c r="D203" s="14"/>
      <c r="E203" s="3">
        <v>961.86</v>
      </c>
      <c r="F203" s="3">
        <v>4119.49</v>
      </c>
      <c r="G203" s="2"/>
      <c r="H203" s="2">
        <v>2327.04</v>
      </c>
      <c r="I203" s="2">
        <f t="shared" ref="I203:I215" si="72">SUM(E203:H203)</f>
        <v>7408.3899999999994</v>
      </c>
      <c r="J203" s="2">
        <v>19775.150000000001</v>
      </c>
      <c r="K203" s="71">
        <f t="shared" ref="K203:K216" si="73">SUM(I203/J203)-1</f>
        <v>-0.62536870769627551</v>
      </c>
      <c r="L203" s="2">
        <v>56382.33</v>
      </c>
      <c r="M203" s="2">
        <v>27703.84</v>
      </c>
    </row>
    <row r="204" spans="1:13" ht="15.75" thickBot="1" x14ac:dyDescent="0.3">
      <c r="A204" s="46" t="s">
        <v>333</v>
      </c>
      <c r="B204" s="46" t="s">
        <v>334</v>
      </c>
      <c r="C204" s="47"/>
      <c r="D204" s="47"/>
      <c r="E204" s="3"/>
      <c r="F204" s="3">
        <v>1883.98</v>
      </c>
      <c r="G204" s="2"/>
      <c r="H204" s="2"/>
      <c r="I204" s="2">
        <f t="shared" si="72"/>
        <v>1883.98</v>
      </c>
      <c r="J204" s="2">
        <v>3683.34</v>
      </c>
      <c r="K204" s="71">
        <f t="shared" si="73"/>
        <v>-0.48851314296263715</v>
      </c>
      <c r="L204" s="2">
        <v>8244.84</v>
      </c>
      <c r="M204" s="2">
        <v>16068.24</v>
      </c>
    </row>
    <row r="205" spans="1:13" ht="15.75" thickBot="1" x14ac:dyDescent="0.3">
      <c r="A205" s="46" t="s">
        <v>415</v>
      </c>
      <c r="B205" s="46" t="s">
        <v>416</v>
      </c>
      <c r="C205" s="47"/>
      <c r="D205" s="47"/>
      <c r="E205" s="3">
        <v>95.23</v>
      </c>
      <c r="F205" s="3">
        <v>450.24</v>
      </c>
      <c r="G205" s="2"/>
      <c r="H205" s="2">
        <v>17430.169999999998</v>
      </c>
      <c r="I205" s="2">
        <f t="shared" si="72"/>
        <v>17975.64</v>
      </c>
      <c r="J205" s="2">
        <v>16497.939999999999</v>
      </c>
      <c r="K205" s="71">
        <f t="shared" si="73"/>
        <v>8.9568758281336924E-2</v>
      </c>
      <c r="L205" s="2">
        <v>375618.48</v>
      </c>
      <c r="M205" s="2">
        <v>325615.19</v>
      </c>
    </row>
    <row r="206" spans="1:13" ht="15.75" thickBot="1" x14ac:dyDescent="0.3">
      <c r="A206" s="46" t="s">
        <v>354</v>
      </c>
      <c r="B206" s="46" t="s">
        <v>355</v>
      </c>
      <c r="C206" s="47"/>
      <c r="D206" s="47"/>
      <c r="E206" s="3"/>
      <c r="F206" s="3"/>
      <c r="G206" s="2"/>
      <c r="H206" s="2">
        <v>295</v>
      </c>
      <c r="I206" s="2">
        <f t="shared" si="72"/>
        <v>295</v>
      </c>
      <c r="J206" s="2">
        <v>5642.84</v>
      </c>
      <c r="K206" s="71">
        <f t="shared" si="73"/>
        <v>-0.94772136016615749</v>
      </c>
      <c r="L206" s="2">
        <v>127390.79</v>
      </c>
      <c r="M206" s="2">
        <v>112297.88</v>
      </c>
    </row>
    <row r="207" spans="1:13" ht="15.75" thickBot="1" x14ac:dyDescent="0.3">
      <c r="A207" s="46" t="s">
        <v>295</v>
      </c>
      <c r="B207" s="46" t="s">
        <v>296</v>
      </c>
      <c r="C207" s="47"/>
      <c r="D207" s="47"/>
      <c r="E207" s="3">
        <v>1028.33</v>
      </c>
      <c r="F207" s="3">
        <v>1743.95</v>
      </c>
      <c r="G207" s="2"/>
      <c r="H207" s="2">
        <v>3207.03</v>
      </c>
      <c r="I207" s="2">
        <f t="shared" si="72"/>
        <v>5979.3099999999995</v>
      </c>
      <c r="J207" s="2">
        <v>1322.75</v>
      </c>
      <c r="K207" s="71">
        <f t="shared" si="73"/>
        <v>3.5203628803628799</v>
      </c>
      <c r="L207" s="2">
        <v>97979.72</v>
      </c>
      <c r="M207" s="2">
        <v>110834.4</v>
      </c>
    </row>
    <row r="208" spans="1:13" ht="15.75" thickBot="1" x14ac:dyDescent="0.3">
      <c r="A208" s="46" t="s">
        <v>294</v>
      </c>
      <c r="B208" s="46" t="s">
        <v>297</v>
      </c>
      <c r="C208" s="47"/>
      <c r="D208" s="47"/>
      <c r="E208" s="3">
        <v>738.62</v>
      </c>
      <c r="F208" s="3"/>
      <c r="G208" s="2"/>
      <c r="H208" s="2">
        <v>1570</v>
      </c>
      <c r="I208" s="2">
        <f t="shared" si="72"/>
        <v>2308.62</v>
      </c>
      <c r="J208" s="2">
        <v>0</v>
      </c>
      <c r="K208" s="71"/>
      <c r="L208" s="2">
        <v>8560.65</v>
      </c>
      <c r="M208" s="2">
        <v>9279.09</v>
      </c>
    </row>
    <row r="209" spans="1:13" ht="15.75" thickBot="1" x14ac:dyDescent="0.3">
      <c r="A209" s="46" t="s">
        <v>209</v>
      </c>
      <c r="B209" s="46" t="s">
        <v>210</v>
      </c>
      <c r="C209" s="47"/>
      <c r="D209" s="47"/>
      <c r="E209" s="3">
        <v>181.9</v>
      </c>
      <c r="F209" s="3">
        <v>2158.84</v>
      </c>
      <c r="G209" s="2"/>
      <c r="H209" s="2"/>
      <c r="I209" s="2">
        <f t="shared" si="72"/>
        <v>2340.7400000000002</v>
      </c>
      <c r="J209" s="2">
        <v>830.2</v>
      </c>
      <c r="K209" s="71">
        <f t="shared" si="73"/>
        <v>1.8194892796916409</v>
      </c>
      <c r="L209" s="2">
        <v>21308.38</v>
      </c>
      <c r="M209" s="2">
        <v>12695.51</v>
      </c>
    </row>
    <row r="210" spans="1:13" ht="15.75" thickBot="1" x14ac:dyDescent="0.3">
      <c r="A210" s="46" t="s">
        <v>211</v>
      </c>
      <c r="B210" s="46" t="s">
        <v>212</v>
      </c>
      <c r="C210" s="47"/>
      <c r="D210" s="47"/>
      <c r="E210" s="3"/>
      <c r="F210" s="3"/>
      <c r="G210" s="2"/>
      <c r="H210" s="2">
        <v>950</v>
      </c>
      <c r="I210" s="2">
        <f t="shared" si="72"/>
        <v>950</v>
      </c>
      <c r="J210" s="2">
        <v>409</v>
      </c>
      <c r="K210" s="71">
        <f t="shared" si="73"/>
        <v>1.3227383863080684</v>
      </c>
      <c r="L210" s="2">
        <v>5868.26</v>
      </c>
      <c r="M210" s="2">
        <v>7231.99</v>
      </c>
    </row>
    <row r="211" spans="1:13" ht="15.75" thickBot="1" x14ac:dyDescent="0.3">
      <c r="A211" s="46" t="s">
        <v>213</v>
      </c>
      <c r="B211" s="46" t="s">
        <v>214</v>
      </c>
      <c r="C211" s="47"/>
      <c r="D211" s="47"/>
      <c r="E211" s="3"/>
      <c r="F211" s="3"/>
      <c r="G211" s="2"/>
      <c r="H211" s="2">
        <v>5710.94</v>
      </c>
      <c r="I211" s="2">
        <f t="shared" si="72"/>
        <v>5710.94</v>
      </c>
      <c r="J211" s="2">
        <v>3712.6</v>
      </c>
      <c r="K211" s="71">
        <f t="shared" si="73"/>
        <v>0.53825890211711469</v>
      </c>
      <c r="L211" s="2">
        <v>28726.27</v>
      </c>
      <c r="M211" s="2">
        <v>35519.870000000003</v>
      </c>
    </row>
    <row r="212" spans="1:13" ht="15.75" thickBot="1" x14ac:dyDescent="0.3">
      <c r="A212" s="46" t="s">
        <v>215</v>
      </c>
      <c r="B212" s="46" t="s">
        <v>216</v>
      </c>
      <c r="C212" s="47"/>
      <c r="D212" s="47"/>
      <c r="E212" s="3">
        <v>249.2</v>
      </c>
      <c r="F212" s="3">
        <v>2203.7600000000002</v>
      </c>
      <c r="G212" s="2"/>
      <c r="H212" s="2">
        <v>1082.98</v>
      </c>
      <c r="I212" s="2">
        <f t="shared" si="72"/>
        <v>3535.94</v>
      </c>
      <c r="J212" s="2">
        <v>3160.01</v>
      </c>
      <c r="K212" s="71">
        <f t="shared" si="73"/>
        <v>0.11896481340248921</v>
      </c>
      <c r="L212" s="2">
        <v>18697.47</v>
      </c>
      <c r="M212" s="2">
        <v>15425.6</v>
      </c>
    </row>
    <row r="213" spans="1:13" ht="15.75" thickBot="1" x14ac:dyDescent="0.3">
      <c r="A213" s="46" t="s">
        <v>298</v>
      </c>
      <c r="B213" s="46" t="s">
        <v>299</v>
      </c>
      <c r="C213" s="47"/>
      <c r="D213" s="47"/>
      <c r="E213" s="3">
        <v>5268.49</v>
      </c>
      <c r="F213" s="3">
        <v>5453.81</v>
      </c>
      <c r="G213" s="2"/>
      <c r="H213" s="2">
        <v>2492</v>
      </c>
      <c r="I213" s="2">
        <f t="shared" si="72"/>
        <v>13214.3</v>
      </c>
      <c r="J213" s="2">
        <v>15720.69</v>
      </c>
      <c r="K213" s="71">
        <f t="shared" si="73"/>
        <v>-0.15943256943556561</v>
      </c>
      <c r="L213" s="2">
        <v>90137.37</v>
      </c>
      <c r="M213" s="2">
        <v>125815.43</v>
      </c>
    </row>
    <row r="214" spans="1:13" ht="15.75" thickBot="1" x14ac:dyDescent="0.3">
      <c r="A214" s="46" t="s">
        <v>380</v>
      </c>
      <c r="B214" s="46" t="s">
        <v>381</v>
      </c>
      <c r="C214" s="47"/>
      <c r="D214" s="47"/>
      <c r="E214" s="3"/>
      <c r="F214" s="3"/>
      <c r="G214" s="2"/>
      <c r="H214" s="2">
        <v>2527.7600000000002</v>
      </c>
      <c r="I214" s="2">
        <f t="shared" si="72"/>
        <v>2527.7600000000002</v>
      </c>
      <c r="J214" s="2">
        <v>1512.2</v>
      </c>
      <c r="K214" s="71">
        <f t="shared" si="73"/>
        <v>0.67157783361989165</v>
      </c>
      <c r="L214" s="2">
        <v>6188.36</v>
      </c>
      <c r="M214" s="2">
        <v>17656.080000000002</v>
      </c>
    </row>
    <row r="215" spans="1:13" ht="15.75" thickBot="1" x14ac:dyDescent="0.3">
      <c r="A215" s="13" t="s">
        <v>300</v>
      </c>
      <c r="B215" s="46" t="s">
        <v>301</v>
      </c>
      <c r="C215" s="14"/>
      <c r="D215" s="14"/>
      <c r="E215" s="3">
        <v>2310</v>
      </c>
      <c r="F215" s="3"/>
      <c r="G215" s="2"/>
      <c r="H215" s="2">
        <v>1314.71</v>
      </c>
      <c r="I215" s="2">
        <f t="shared" si="72"/>
        <v>3624.71</v>
      </c>
      <c r="J215" s="2">
        <v>7559.82</v>
      </c>
      <c r="K215" s="71">
        <f t="shared" si="73"/>
        <v>-0.52052958932884641</v>
      </c>
      <c r="L215" s="2">
        <v>65129.94</v>
      </c>
      <c r="M215" s="2">
        <v>190715.51999999999</v>
      </c>
    </row>
    <row r="216" spans="1:13" ht="15.75" thickBot="1" x14ac:dyDescent="0.3">
      <c r="A216" s="9" t="s">
        <v>39</v>
      </c>
      <c r="B216" s="58"/>
      <c r="C216" s="10"/>
      <c r="D216" s="10"/>
      <c r="E216" s="4">
        <f t="shared" ref="E216:M216" si="74">SUM(E203:E215)</f>
        <v>10833.63</v>
      </c>
      <c r="F216" s="4">
        <f t="shared" si="74"/>
        <v>18014.07</v>
      </c>
      <c r="G216" s="4">
        <f t="shared" si="74"/>
        <v>0</v>
      </c>
      <c r="H216" s="4">
        <f t="shared" si="74"/>
        <v>38907.629999999997</v>
      </c>
      <c r="I216" s="4">
        <f t="shared" si="74"/>
        <v>67755.33</v>
      </c>
      <c r="J216" s="4">
        <f t="shared" si="74"/>
        <v>79826.540000000008</v>
      </c>
      <c r="K216" s="78">
        <f t="shared" si="73"/>
        <v>-0.15121800343595004</v>
      </c>
      <c r="L216" s="4">
        <f t="shared" ref="L216" si="75">SUM(L203:L215)</f>
        <v>910232.85999999987</v>
      </c>
      <c r="M216" s="4">
        <f t="shared" si="74"/>
        <v>1006858.64</v>
      </c>
    </row>
    <row r="217" spans="1:13" ht="15.75" thickBot="1" x14ac:dyDescent="0.3">
      <c r="A217" s="19" t="s">
        <v>477</v>
      </c>
      <c r="B217" s="18"/>
      <c r="C217" s="6"/>
      <c r="D217" s="6"/>
      <c r="E217" s="23"/>
      <c r="F217" s="23"/>
      <c r="G217" s="23"/>
      <c r="H217" s="23"/>
      <c r="I217" s="23"/>
      <c r="J217" s="23"/>
      <c r="K217" s="23"/>
      <c r="L217" s="23"/>
      <c r="M217" s="23"/>
    </row>
    <row r="218" spans="1:13" x14ac:dyDescent="0.25">
      <c r="A218" s="20"/>
      <c r="B218" s="57" t="s">
        <v>59</v>
      </c>
      <c r="C218" s="11"/>
      <c r="D218" s="11"/>
      <c r="E218" s="25" t="s">
        <v>2</v>
      </c>
      <c r="F218" s="26" t="s">
        <v>3</v>
      </c>
      <c r="G218" s="27" t="s">
        <v>4</v>
      </c>
      <c r="H218" s="54" t="s">
        <v>422</v>
      </c>
      <c r="I218" s="65" t="s">
        <v>476</v>
      </c>
      <c r="J218" s="25" t="s">
        <v>473</v>
      </c>
      <c r="K218" s="72" t="s">
        <v>456</v>
      </c>
      <c r="L218" s="25" t="s">
        <v>473</v>
      </c>
      <c r="M218" s="25" t="s">
        <v>450</v>
      </c>
    </row>
    <row r="219" spans="1:13" ht="15.75" thickBot="1" x14ac:dyDescent="0.3">
      <c r="A219" s="21" t="s">
        <v>59</v>
      </c>
      <c r="B219" s="50" t="s">
        <v>60</v>
      </c>
      <c r="C219" s="12"/>
      <c r="D219" s="12"/>
      <c r="E219" s="28" t="s">
        <v>5</v>
      </c>
      <c r="F219" s="28" t="s">
        <v>5</v>
      </c>
      <c r="G219" s="28" t="s">
        <v>5</v>
      </c>
      <c r="H219" s="55" t="s">
        <v>423</v>
      </c>
      <c r="I219" s="28" t="s">
        <v>451</v>
      </c>
      <c r="J219" s="28" t="s">
        <v>451</v>
      </c>
      <c r="K219" s="73" t="s">
        <v>474</v>
      </c>
      <c r="L219" s="28" t="s">
        <v>452</v>
      </c>
      <c r="M219" s="28" t="s">
        <v>452</v>
      </c>
    </row>
    <row r="220" spans="1:13" ht="15.75" thickBot="1" x14ac:dyDescent="0.3">
      <c r="A220" s="46" t="s">
        <v>217</v>
      </c>
      <c r="B220" s="46" t="s">
        <v>478</v>
      </c>
      <c r="C220" s="47"/>
      <c r="D220" s="47"/>
      <c r="E220" s="3">
        <v>6233.13</v>
      </c>
      <c r="F220" s="3"/>
      <c r="G220" s="2">
        <v>363.9</v>
      </c>
      <c r="H220" s="2">
        <v>3815</v>
      </c>
      <c r="I220" s="2">
        <f t="shared" ref="I220:I224" si="76">SUM(E220:H220)</f>
        <v>10412.029999999999</v>
      </c>
      <c r="J220" s="2">
        <v>2574.35</v>
      </c>
      <c r="K220" s="71">
        <f t="shared" ref="K220:K225" si="77">SUM(I220/J220)-1</f>
        <v>3.0445277448676364</v>
      </c>
      <c r="L220" s="2">
        <v>30256.63</v>
      </c>
      <c r="M220" s="2">
        <v>60132.2</v>
      </c>
    </row>
    <row r="221" spans="1:13" ht="15.75" thickBot="1" x14ac:dyDescent="0.3">
      <c r="A221" s="46" t="s">
        <v>382</v>
      </c>
      <c r="B221" s="46" t="s">
        <v>479</v>
      </c>
      <c r="C221" s="47"/>
      <c r="D221" s="47"/>
      <c r="E221" s="3"/>
      <c r="F221" s="3"/>
      <c r="G221" s="2"/>
      <c r="H221" s="2"/>
      <c r="I221" s="2">
        <f t="shared" si="76"/>
        <v>0</v>
      </c>
      <c r="J221" s="2">
        <v>0</v>
      </c>
      <c r="K221" s="71"/>
      <c r="L221" s="2">
        <v>6884.53</v>
      </c>
      <c r="M221" s="2">
        <v>20941.87</v>
      </c>
    </row>
    <row r="222" spans="1:13" ht="15.75" thickBot="1" x14ac:dyDescent="0.3">
      <c r="A222" s="46" t="s">
        <v>321</v>
      </c>
      <c r="B222" s="46" t="s">
        <v>480</v>
      </c>
      <c r="C222" s="47"/>
      <c r="D222" s="47"/>
      <c r="E222" s="3"/>
      <c r="F222" s="3"/>
      <c r="G222" s="2"/>
      <c r="H222" s="2"/>
      <c r="I222" s="2">
        <f t="shared" si="76"/>
        <v>0</v>
      </c>
      <c r="J222" s="2">
        <v>2517.13</v>
      </c>
      <c r="K222" s="71">
        <f t="shared" si="77"/>
        <v>-1</v>
      </c>
      <c r="L222" s="2">
        <v>4782.13</v>
      </c>
      <c r="M222" s="2">
        <v>6654.02</v>
      </c>
    </row>
    <row r="223" spans="1:13" ht="15.75" thickBot="1" x14ac:dyDescent="0.3">
      <c r="A223" s="46" t="s">
        <v>321</v>
      </c>
      <c r="B223" s="46" t="s">
        <v>481</v>
      </c>
      <c r="C223" s="47"/>
      <c r="D223" s="47"/>
      <c r="E223" s="3"/>
      <c r="F223" s="3"/>
      <c r="G223" s="2"/>
      <c r="H223" s="2"/>
      <c r="I223" s="2">
        <f t="shared" ref="I223" si="78">SUM(E223:H223)</f>
        <v>0</v>
      </c>
      <c r="J223" s="2">
        <v>0</v>
      </c>
      <c r="K223" s="71"/>
      <c r="L223" s="2">
        <v>1353.18</v>
      </c>
      <c r="M223" s="2">
        <v>0</v>
      </c>
    </row>
    <row r="224" spans="1:13" ht="15.75" thickBot="1" x14ac:dyDescent="0.3">
      <c r="A224" s="13" t="s">
        <v>218</v>
      </c>
      <c r="B224" s="46" t="s">
        <v>482</v>
      </c>
      <c r="C224" s="14"/>
      <c r="D224" s="14"/>
      <c r="E224" s="3"/>
      <c r="F224" s="3"/>
      <c r="G224" s="2"/>
      <c r="H224" s="2"/>
      <c r="I224" s="2">
        <f t="shared" si="76"/>
        <v>0</v>
      </c>
      <c r="J224" s="2">
        <v>2157.7600000000002</v>
      </c>
      <c r="K224" s="71">
        <f t="shared" si="77"/>
        <v>-1</v>
      </c>
      <c r="L224" s="2">
        <v>17352.71</v>
      </c>
      <c r="M224" s="2">
        <v>23342.35</v>
      </c>
    </row>
    <row r="225" spans="1:13" ht="15.75" thickBot="1" x14ac:dyDescent="0.3">
      <c r="A225" s="9" t="s">
        <v>40</v>
      </c>
      <c r="B225" s="58"/>
      <c r="C225" s="10"/>
      <c r="D225" s="10"/>
      <c r="E225" s="4">
        <f>SUM(E220:E224)</f>
        <v>6233.13</v>
      </c>
      <c r="F225" s="4">
        <f t="shared" ref="F225:I225" si="79">SUM(F220:F224)</f>
        <v>0</v>
      </c>
      <c r="G225" s="4">
        <f t="shared" si="79"/>
        <v>363.9</v>
      </c>
      <c r="H225" s="4">
        <f>SUM(H220:H224)</f>
        <v>3815</v>
      </c>
      <c r="I225" s="4">
        <f t="shared" si="79"/>
        <v>10412.029999999999</v>
      </c>
      <c r="J225" s="4">
        <f>SUM(J220:J224)</f>
        <v>7249.24</v>
      </c>
      <c r="K225" s="78">
        <f t="shared" si="77"/>
        <v>0.43629263205522228</v>
      </c>
      <c r="L225" s="4">
        <f>SUM(L220:L224)</f>
        <v>60629.18</v>
      </c>
      <c r="M225" s="4">
        <f>SUM(M220:M224)</f>
        <v>111070.44</v>
      </c>
    </row>
    <row r="226" spans="1:13" ht="15.75" thickBot="1" x14ac:dyDescent="0.3">
      <c r="A226" s="48" t="s">
        <v>278</v>
      </c>
      <c r="B226" s="18"/>
      <c r="C226" s="40"/>
      <c r="D226" s="40"/>
      <c r="E226" s="23"/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49"/>
      <c r="B227" s="57" t="s">
        <v>59</v>
      </c>
      <c r="C227" s="44"/>
      <c r="D227" s="44"/>
      <c r="E227" s="25" t="s">
        <v>2</v>
      </c>
      <c r="F227" s="26" t="s">
        <v>3</v>
      </c>
      <c r="G227" s="27" t="s">
        <v>4</v>
      </c>
      <c r="H227" s="54" t="s">
        <v>422</v>
      </c>
      <c r="I227" s="65" t="s">
        <v>476</v>
      </c>
      <c r="J227" s="25" t="s">
        <v>473</v>
      </c>
      <c r="K227" s="72" t="s">
        <v>456</v>
      </c>
      <c r="L227" s="25" t="s">
        <v>473</v>
      </c>
      <c r="M227" s="25" t="s">
        <v>450</v>
      </c>
    </row>
    <row r="228" spans="1:13" ht="15.75" thickBot="1" x14ac:dyDescent="0.3">
      <c r="A228" s="50" t="s">
        <v>59</v>
      </c>
      <c r="B228" s="50" t="s">
        <v>60</v>
      </c>
      <c r="C228" s="45"/>
      <c r="D228" s="45"/>
      <c r="E228" s="28" t="s">
        <v>5</v>
      </c>
      <c r="F228" s="28" t="s">
        <v>5</v>
      </c>
      <c r="G228" s="28" t="s">
        <v>5</v>
      </c>
      <c r="H228" s="55" t="s">
        <v>423</v>
      </c>
      <c r="I228" s="28" t="s">
        <v>451</v>
      </c>
      <c r="J228" s="28" t="s">
        <v>451</v>
      </c>
      <c r="K228" s="73" t="s">
        <v>474</v>
      </c>
      <c r="L228" s="28" t="s">
        <v>452</v>
      </c>
      <c r="M228" s="28" t="s">
        <v>452</v>
      </c>
    </row>
    <row r="229" spans="1:13" ht="15.75" thickBot="1" x14ac:dyDescent="0.3">
      <c r="A229" s="46" t="s">
        <v>219</v>
      </c>
      <c r="B229" s="46" t="s">
        <v>220</v>
      </c>
      <c r="C229" s="47"/>
      <c r="D229" s="47"/>
      <c r="E229" s="3">
        <v>1660.61</v>
      </c>
      <c r="F229" s="3">
        <v>438.64</v>
      </c>
      <c r="G229" s="2">
        <v>457.36</v>
      </c>
      <c r="H229" s="2">
        <v>1039.48</v>
      </c>
      <c r="I229" s="2">
        <f>SUM(E229:H229)</f>
        <v>3596.09</v>
      </c>
      <c r="J229" s="2">
        <v>4653.5</v>
      </c>
      <c r="K229" s="71">
        <f>SUM(I229/J229)-1</f>
        <v>-0.22722896744385945</v>
      </c>
      <c r="L229" s="2">
        <v>46819.61</v>
      </c>
      <c r="M229" s="2">
        <v>35466.720000000001</v>
      </c>
    </row>
    <row r="230" spans="1:13" ht="15.75" thickBot="1" x14ac:dyDescent="0.3">
      <c r="A230" s="42" t="s">
        <v>279</v>
      </c>
      <c r="B230" s="58"/>
      <c r="C230" s="43"/>
      <c r="D230" s="43"/>
      <c r="E230" s="4">
        <f>SUM(E229:E229)</f>
        <v>1660.61</v>
      </c>
      <c r="F230" s="4">
        <f>SUM(F229:F229)</f>
        <v>438.64</v>
      </c>
      <c r="G230" s="4">
        <f>SUM(G229:G229)</f>
        <v>457.36</v>
      </c>
      <c r="H230" s="4">
        <f>SUM(H229)</f>
        <v>1039.48</v>
      </c>
      <c r="I230" s="4">
        <f>SUM(I229:I229)</f>
        <v>3596.09</v>
      </c>
      <c r="J230" s="4">
        <f>SUM(J229)</f>
        <v>4653.5</v>
      </c>
      <c r="K230" s="78">
        <f t="shared" ref="K230" si="80">SUM(I230/J230)-1</f>
        <v>-0.22722896744385945</v>
      </c>
      <c r="L230" s="4">
        <f>SUM(L229)</f>
        <v>46819.61</v>
      </c>
      <c r="M230" s="4">
        <f>SUM(M229)</f>
        <v>35466.720000000001</v>
      </c>
    </row>
    <row r="231" spans="1:13" ht="15.75" thickBot="1" x14ac:dyDescent="0.3">
      <c r="A231" s="48" t="s">
        <v>443</v>
      </c>
      <c r="B231" s="18"/>
      <c r="C231" s="40"/>
      <c r="D231" s="40"/>
      <c r="E231" s="23"/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49"/>
      <c r="B232" s="57" t="s">
        <v>59</v>
      </c>
      <c r="C232" s="44"/>
      <c r="D232" s="44"/>
      <c r="E232" s="25" t="s">
        <v>2</v>
      </c>
      <c r="F232" s="26" t="s">
        <v>3</v>
      </c>
      <c r="G232" s="27" t="s">
        <v>4</v>
      </c>
      <c r="H232" s="54" t="s">
        <v>422</v>
      </c>
      <c r="I232" s="65" t="s">
        <v>476</v>
      </c>
      <c r="J232" s="25" t="s">
        <v>473</v>
      </c>
      <c r="K232" s="72" t="s">
        <v>456</v>
      </c>
      <c r="L232" s="25" t="s">
        <v>473</v>
      </c>
      <c r="M232" s="25" t="s">
        <v>450</v>
      </c>
    </row>
    <row r="233" spans="1:13" ht="15.75" thickBot="1" x14ac:dyDescent="0.3">
      <c r="A233" s="50" t="s">
        <v>59</v>
      </c>
      <c r="B233" s="50" t="s">
        <v>60</v>
      </c>
      <c r="C233" s="45"/>
      <c r="D233" s="45"/>
      <c r="E233" s="28" t="s">
        <v>5</v>
      </c>
      <c r="F233" s="28" t="s">
        <v>5</v>
      </c>
      <c r="G233" s="28" t="s">
        <v>5</v>
      </c>
      <c r="H233" s="55" t="s">
        <v>423</v>
      </c>
      <c r="I233" s="28" t="s">
        <v>451</v>
      </c>
      <c r="J233" s="28" t="s">
        <v>451</v>
      </c>
      <c r="K233" s="73" t="s">
        <v>474</v>
      </c>
      <c r="L233" s="28" t="s">
        <v>452</v>
      </c>
      <c r="M233" s="28" t="s">
        <v>452</v>
      </c>
    </row>
    <row r="234" spans="1:13" ht="15.75" thickBot="1" x14ac:dyDescent="0.3">
      <c r="A234" s="46" t="s">
        <v>444</v>
      </c>
      <c r="B234" s="46" t="s">
        <v>445</v>
      </c>
      <c r="C234" s="47"/>
      <c r="D234" s="47"/>
      <c r="E234" s="3">
        <v>1088.22</v>
      </c>
      <c r="F234" s="3"/>
      <c r="G234" s="2"/>
      <c r="H234" s="2"/>
      <c r="I234" s="2">
        <f>SUM(E234:H234)</f>
        <v>1088.22</v>
      </c>
      <c r="J234" s="2">
        <v>2693.61</v>
      </c>
      <c r="K234" s="71">
        <f>SUM(I234/J234)-1</f>
        <v>-0.59599942085157087</v>
      </c>
      <c r="L234" s="2">
        <v>26000.27</v>
      </c>
      <c r="M234" s="2">
        <v>0</v>
      </c>
    </row>
    <row r="235" spans="1:13" ht="15.75" thickBot="1" x14ac:dyDescent="0.3">
      <c r="A235" s="42" t="s">
        <v>446</v>
      </c>
      <c r="B235" s="58"/>
      <c r="C235" s="43"/>
      <c r="D235" s="43"/>
      <c r="E235" s="4">
        <f>SUM(E234:E234)</f>
        <v>1088.22</v>
      </c>
      <c r="F235" s="4">
        <f>SUM(F234:F234)</f>
        <v>0</v>
      </c>
      <c r="G235" s="4">
        <f>SUM(G234:G234)</f>
        <v>0</v>
      </c>
      <c r="H235" s="4">
        <f>SUM(H234)</f>
        <v>0</v>
      </c>
      <c r="I235" s="4">
        <f>SUM(I234:I234)</f>
        <v>1088.22</v>
      </c>
      <c r="J235" s="4">
        <f>SUM(J234)</f>
        <v>2693.61</v>
      </c>
      <c r="K235" s="78">
        <f t="shared" ref="K235" si="81">SUM(I235/J235)-1</f>
        <v>-0.59599942085157087</v>
      </c>
      <c r="L235" s="4">
        <f>SUM(L234)</f>
        <v>26000.27</v>
      </c>
      <c r="M235" s="4">
        <f>SUM(M234)</f>
        <v>0</v>
      </c>
    </row>
    <row r="236" spans="1:13" ht="15.75" thickBot="1" x14ac:dyDescent="0.3">
      <c r="A236" s="48" t="s">
        <v>356</v>
      </c>
      <c r="B236" s="18"/>
      <c r="C236" s="40"/>
      <c r="D236" s="40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49"/>
      <c r="B237" s="57" t="s">
        <v>59</v>
      </c>
      <c r="C237" s="44"/>
      <c r="D237" s="44"/>
      <c r="E237" s="25" t="s">
        <v>2</v>
      </c>
      <c r="F237" s="26" t="s">
        <v>3</v>
      </c>
      <c r="G237" s="27" t="s">
        <v>4</v>
      </c>
      <c r="H237" s="54" t="s">
        <v>422</v>
      </c>
      <c r="I237" s="65" t="s">
        <v>476</v>
      </c>
      <c r="J237" s="25" t="s">
        <v>473</v>
      </c>
      <c r="K237" s="72" t="s">
        <v>456</v>
      </c>
      <c r="L237" s="25" t="s">
        <v>473</v>
      </c>
      <c r="M237" s="25" t="s">
        <v>450</v>
      </c>
    </row>
    <row r="238" spans="1:13" ht="15.75" thickBot="1" x14ac:dyDescent="0.3">
      <c r="A238" s="50" t="s">
        <v>59</v>
      </c>
      <c r="B238" s="50" t="s">
        <v>60</v>
      </c>
      <c r="C238" s="45"/>
      <c r="D238" s="45"/>
      <c r="E238" s="28" t="s">
        <v>5</v>
      </c>
      <c r="F238" s="28" t="s">
        <v>5</v>
      </c>
      <c r="G238" s="28" t="s">
        <v>5</v>
      </c>
      <c r="H238" s="55" t="s">
        <v>423</v>
      </c>
      <c r="I238" s="28" t="s">
        <v>451</v>
      </c>
      <c r="J238" s="28" t="s">
        <v>451</v>
      </c>
      <c r="K238" s="73" t="s">
        <v>474</v>
      </c>
      <c r="L238" s="28" t="s">
        <v>452</v>
      </c>
      <c r="M238" s="28" t="s">
        <v>452</v>
      </c>
    </row>
    <row r="239" spans="1:13" ht="15.75" thickBot="1" x14ac:dyDescent="0.3">
      <c r="A239" s="46" t="s">
        <v>335</v>
      </c>
      <c r="B239" s="46" t="s">
        <v>336</v>
      </c>
      <c r="C239" s="47"/>
      <c r="D239" s="47"/>
      <c r="E239" s="3"/>
      <c r="F239" s="3"/>
      <c r="G239" s="2"/>
      <c r="H239" s="2">
        <v>1315</v>
      </c>
      <c r="I239" s="2">
        <f>SUM(E239:H239)</f>
        <v>1315</v>
      </c>
      <c r="J239" s="2">
        <v>0</v>
      </c>
      <c r="K239" s="71"/>
      <c r="L239" s="2">
        <v>14076.84</v>
      </c>
      <c r="M239" s="2">
        <v>9832.08</v>
      </c>
    </row>
    <row r="240" spans="1:13" ht="15.75" thickBot="1" x14ac:dyDescent="0.3">
      <c r="A240" s="42" t="s">
        <v>447</v>
      </c>
      <c r="B240" s="58"/>
      <c r="C240" s="43"/>
      <c r="D240" s="43"/>
      <c r="E240" s="4">
        <f>SUM(E239:E239)</f>
        <v>0</v>
      </c>
      <c r="F240" s="4">
        <f>SUM(F239:F239)</f>
        <v>0</v>
      </c>
      <c r="G240" s="4">
        <f>SUM(G239:G239)</f>
        <v>0</v>
      </c>
      <c r="H240" s="4">
        <f>SUM(H239)</f>
        <v>1315</v>
      </c>
      <c r="I240" s="4">
        <f>SUM(I239:I239)</f>
        <v>1315</v>
      </c>
      <c r="J240" s="4">
        <f>SUM(J239)</f>
        <v>0</v>
      </c>
      <c r="K240" s="78"/>
      <c r="L240" s="4">
        <f>SUM(L239)</f>
        <v>14076.84</v>
      </c>
      <c r="M240" s="4">
        <f>SUM(M239)</f>
        <v>9832.08</v>
      </c>
    </row>
    <row r="241" spans="1:13" ht="15.75" thickBot="1" x14ac:dyDescent="0.3">
      <c r="A241" s="48" t="s">
        <v>402</v>
      </c>
      <c r="B241" s="18"/>
      <c r="C241" s="40"/>
      <c r="D241" s="40"/>
      <c r="E241" s="23"/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49"/>
      <c r="B242" s="57" t="s">
        <v>59</v>
      </c>
      <c r="C242" s="44"/>
      <c r="D242" s="44"/>
      <c r="E242" s="25" t="s">
        <v>2</v>
      </c>
      <c r="F242" s="26" t="s">
        <v>3</v>
      </c>
      <c r="G242" s="27" t="s">
        <v>4</v>
      </c>
      <c r="H242" s="54" t="s">
        <v>422</v>
      </c>
      <c r="I242" s="65" t="s">
        <v>476</v>
      </c>
      <c r="J242" s="25" t="s">
        <v>473</v>
      </c>
      <c r="K242" s="72" t="s">
        <v>456</v>
      </c>
      <c r="L242" s="25" t="s">
        <v>473</v>
      </c>
      <c r="M242" s="25" t="s">
        <v>450</v>
      </c>
    </row>
    <row r="243" spans="1:13" ht="15.75" thickBot="1" x14ac:dyDescent="0.3">
      <c r="A243" s="50" t="s">
        <v>59</v>
      </c>
      <c r="B243" s="50" t="s">
        <v>60</v>
      </c>
      <c r="C243" s="45"/>
      <c r="D243" s="45"/>
      <c r="E243" s="28" t="s">
        <v>5</v>
      </c>
      <c r="F243" s="28" t="s">
        <v>5</v>
      </c>
      <c r="G243" s="28" t="s">
        <v>5</v>
      </c>
      <c r="H243" s="55" t="s">
        <v>423</v>
      </c>
      <c r="I243" s="28" t="s">
        <v>451</v>
      </c>
      <c r="J243" s="28" t="s">
        <v>451</v>
      </c>
      <c r="K243" s="73" t="s">
        <v>474</v>
      </c>
      <c r="L243" s="28" t="s">
        <v>452</v>
      </c>
      <c r="M243" s="28" t="s">
        <v>452</v>
      </c>
    </row>
    <row r="244" spans="1:13" ht="15.75" thickBot="1" x14ac:dyDescent="0.3">
      <c r="A244" s="46" t="s">
        <v>403</v>
      </c>
      <c r="B244" s="46" t="s">
        <v>404</v>
      </c>
      <c r="C244" s="47"/>
      <c r="D244" s="47"/>
      <c r="E244" s="3"/>
      <c r="F244" s="3"/>
      <c r="G244" s="2"/>
      <c r="H244" s="2"/>
      <c r="I244" s="2">
        <f>SUM(E244:H244)</f>
        <v>0</v>
      </c>
      <c r="J244" s="2">
        <v>0</v>
      </c>
      <c r="K244" s="71"/>
      <c r="L244" s="2">
        <v>3675.76</v>
      </c>
      <c r="M244" s="2">
        <v>2941.92</v>
      </c>
    </row>
    <row r="245" spans="1:13" ht="15.75" thickBot="1" x14ac:dyDescent="0.3">
      <c r="A245" s="42" t="s">
        <v>405</v>
      </c>
      <c r="B245" s="58"/>
      <c r="C245" s="43"/>
      <c r="D245" s="43"/>
      <c r="E245" s="4">
        <f>SUM(E244:E244)</f>
        <v>0</v>
      </c>
      <c r="F245" s="4">
        <f>SUM(F244:F244)</f>
        <v>0</v>
      </c>
      <c r="G245" s="4">
        <f>SUM(G244:G244)</f>
        <v>0</v>
      </c>
      <c r="H245" s="4">
        <f>SUM(H244)</f>
        <v>0</v>
      </c>
      <c r="I245" s="4">
        <f>SUM(I244:I244)</f>
        <v>0</v>
      </c>
      <c r="J245" s="4">
        <f>SUM(J244)</f>
        <v>0</v>
      </c>
      <c r="K245" s="78"/>
      <c r="L245" s="4">
        <f>SUM(L244)</f>
        <v>3675.76</v>
      </c>
      <c r="M245" s="4">
        <f>SUM(M244)</f>
        <v>2941.92</v>
      </c>
    </row>
    <row r="246" spans="1:13" ht="15.75" thickBot="1" x14ac:dyDescent="0.3">
      <c r="A246" s="48" t="s">
        <v>357</v>
      </c>
      <c r="B246" s="18"/>
      <c r="C246" s="40"/>
      <c r="D246" s="40"/>
      <c r="E246" s="23"/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49"/>
      <c r="B247" s="57" t="s">
        <v>59</v>
      </c>
      <c r="C247" s="44"/>
      <c r="D247" s="44"/>
      <c r="E247" s="25" t="s">
        <v>2</v>
      </c>
      <c r="F247" s="26" t="s">
        <v>3</v>
      </c>
      <c r="G247" s="27" t="s">
        <v>4</v>
      </c>
      <c r="H247" s="54" t="s">
        <v>422</v>
      </c>
      <c r="I247" s="65" t="s">
        <v>476</v>
      </c>
      <c r="J247" s="25" t="s">
        <v>473</v>
      </c>
      <c r="K247" s="74" t="s">
        <v>456</v>
      </c>
      <c r="L247" s="25" t="s">
        <v>473</v>
      </c>
      <c r="M247" s="25" t="s">
        <v>450</v>
      </c>
    </row>
    <row r="248" spans="1:13" ht="15.75" thickBot="1" x14ac:dyDescent="0.3">
      <c r="A248" s="50" t="s">
        <v>59</v>
      </c>
      <c r="B248" s="50" t="s">
        <v>60</v>
      </c>
      <c r="C248" s="45"/>
      <c r="D248" s="45"/>
      <c r="E248" s="28" t="s">
        <v>5</v>
      </c>
      <c r="F248" s="28" t="s">
        <v>5</v>
      </c>
      <c r="G248" s="28" t="s">
        <v>5</v>
      </c>
      <c r="H248" s="55" t="s">
        <v>423</v>
      </c>
      <c r="I248" s="28" t="s">
        <v>451</v>
      </c>
      <c r="J248" s="28" t="s">
        <v>451</v>
      </c>
      <c r="K248" s="73" t="s">
        <v>474</v>
      </c>
      <c r="L248" s="28" t="s">
        <v>452</v>
      </c>
      <c r="M248" s="28" t="s">
        <v>452</v>
      </c>
    </row>
    <row r="249" spans="1:13" ht="15.75" thickBot="1" x14ac:dyDescent="0.3">
      <c r="A249" s="46" t="s">
        <v>302</v>
      </c>
      <c r="B249" s="46" t="s">
        <v>303</v>
      </c>
      <c r="C249" s="47"/>
      <c r="D249" s="47"/>
      <c r="E249" s="3">
        <v>16.100000000000001</v>
      </c>
      <c r="F249" s="3">
        <v>3209.17</v>
      </c>
      <c r="G249" s="2"/>
      <c r="H249" s="2"/>
      <c r="I249" s="2">
        <f>SUM(E249:H249)</f>
        <v>3225.27</v>
      </c>
      <c r="J249" s="2">
        <v>2622.68</v>
      </c>
      <c r="K249" s="75">
        <f>SUM(I249/J249)-1</f>
        <v>0.22976116033980509</v>
      </c>
      <c r="L249" s="2">
        <v>39022.51</v>
      </c>
      <c r="M249" s="2">
        <v>39362.14</v>
      </c>
    </row>
    <row r="250" spans="1:13" ht="15.75" thickBot="1" x14ac:dyDescent="0.3">
      <c r="A250" s="42" t="s">
        <v>304</v>
      </c>
      <c r="B250" s="58"/>
      <c r="C250" s="43"/>
      <c r="D250" s="43"/>
      <c r="E250" s="4">
        <f>SUM(E249:E249)</f>
        <v>16.100000000000001</v>
      </c>
      <c r="F250" s="4">
        <f>SUM(F249:F249)</f>
        <v>3209.17</v>
      </c>
      <c r="G250" s="4">
        <f>SUM(G249:G249)</f>
        <v>0</v>
      </c>
      <c r="H250" s="4">
        <f>SUM(H249)</f>
        <v>0</v>
      </c>
      <c r="I250" s="4">
        <f>SUM(I249:I249)</f>
        <v>3225.27</v>
      </c>
      <c r="J250" s="4">
        <f>SUM(J249)</f>
        <v>2622.68</v>
      </c>
      <c r="K250" s="78">
        <f t="shared" ref="K250" si="82">SUM(I250/J250)-1</f>
        <v>0.22976116033980509</v>
      </c>
      <c r="L250" s="4">
        <f>SUM(L249)</f>
        <v>39022.51</v>
      </c>
      <c r="M250" s="4">
        <f>SUM(M249)</f>
        <v>39362.14</v>
      </c>
    </row>
    <row r="251" spans="1:13" ht="15.75" thickBot="1" x14ac:dyDescent="0.3">
      <c r="A251" s="19" t="s">
        <v>41</v>
      </c>
      <c r="B251" s="18"/>
      <c r="C251" s="6"/>
      <c r="D251" s="6"/>
      <c r="E251" s="23"/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/>
      <c r="B252" s="57" t="s">
        <v>59</v>
      </c>
      <c r="C252" s="11"/>
      <c r="D252" s="11"/>
      <c r="E252" s="25" t="s">
        <v>2</v>
      </c>
      <c r="F252" s="26" t="s">
        <v>3</v>
      </c>
      <c r="G252" s="27" t="s">
        <v>4</v>
      </c>
      <c r="H252" s="54" t="s">
        <v>422</v>
      </c>
      <c r="I252" s="65" t="s">
        <v>476</v>
      </c>
      <c r="J252" s="25" t="s">
        <v>473</v>
      </c>
      <c r="K252" s="72" t="s">
        <v>456</v>
      </c>
      <c r="L252" s="25" t="s">
        <v>473</v>
      </c>
      <c r="M252" s="25" t="s">
        <v>450</v>
      </c>
    </row>
    <row r="253" spans="1:13" ht="15.75" thickBot="1" x14ac:dyDescent="0.3">
      <c r="A253" s="21" t="s">
        <v>59</v>
      </c>
      <c r="B253" s="50" t="s">
        <v>60</v>
      </c>
      <c r="C253" s="12"/>
      <c r="D253" s="12"/>
      <c r="E253" s="28" t="s">
        <v>5</v>
      </c>
      <c r="F253" s="28" t="s">
        <v>5</v>
      </c>
      <c r="G253" s="28" t="s">
        <v>5</v>
      </c>
      <c r="H253" s="55" t="s">
        <v>423</v>
      </c>
      <c r="I253" s="28" t="s">
        <v>451</v>
      </c>
      <c r="J253" s="28" t="s">
        <v>451</v>
      </c>
      <c r="K253" s="73" t="s">
        <v>474</v>
      </c>
      <c r="L253" s="28" t="s">
        <v>452</v>
      </c>
      <c r="M253" s="28" t="s">
        <v>452</v>
      </c>
    </row>
    <row r="254" spans="1:13" ht="15.75" thickBot="1" x14ac:dyDescent="0.3">
      <c r="A254" s="46" t="s">
        <v>221</v>
      </c>
      <c r="B254" s="46" t="s">
        <v>222</v>
      </c>
      <c r="C254" s="47"/>
      <c r="D254" s="47"/>
      <c r="E254" s="3"/>
      <c r="F254" s="3"/>
      <c r="G254" s="2"/>
      <c r="H254" s="2"/>
      <c r="I254" s="2">
        <f t="shared" ref="I254:I260" si="83">SUM(E254:H254)</f>
        <v>0</v>
      </c>
      <c r="J254" s="53">
        <v>1096.53</v>
      </c>
      <c r="K254" s="71">
        <f t="shared" ref="K254:K261" si="84">SUM(I254/J254)-1</f>
        <v>-1</v>
      </c>
      <c r="L254" s="53">
        <v>13140.3</v>
      </c>
      <c r="M254" s="53">
        <v>9671.68</v>
      </c>
    </row>
    <row r="255" spans="1:13" ht="15.75" thickBot="1" x14ac:dyDescent="0.3">
      <c r="A255" s="46" t="s">
        <v>410</v>
      </c>
      <c r="B255" s="46" t="s">
        <v>414</v>
      </c>
      <c r="C255" s="47"/>
      <c r="D255" s="47"/>
      <c r="E255" s="3"/>
      <c r="F255" s="3"/>
      <c r="G255" s="2"/>
      <c r="H255" s="2">
        <v>1000</v>
      </c>
      <c r="I255" s="2">
        <f t="shared" si="83"/>
        <v>1000</v>
      </c>
      <c r="J255" s="2">
        <v>5006.38</v>
      </c>
      <c r="K255" s="71">
        <f t="shared" si="84"/>
        <v>-0.80025487477978097</v>
      </c>
      <c r="L255" s="2">
        <v>11925.46</v>
      </c>
      <c r="M255" s="2">
        <v>11401.33</v>
      </c>
    </row>
    <row r="256" spans="1:13" ht="15.75" thickBot="1" x14ac:dyDescent="0.3">
      <c r="A256" s="46" t="s">
        <v>223</v>
      </c>
      <c r="B256" s="46" t="s">
        <v>224</v>
      </c>
      <c r="C256" s="47"/>
      <c r="D256" s="47"/>
      <c r="E256" s="3"/>
      <c r="F256" s="3"/>
      <c r="G256" s="2"/>
      <c r="H256" s="2">
        <v>225</v>
      </c>
      <c r="I256" s="2">
        <f t="shared" si="83"/>
        <v>225</v>
      </c>
      <c r="J256" s="2">
        <v>4015.73</v>
      </c>
      <c r="K256" s="71">
        <f t="shared" si="84"/>
        <v>-0.94397033665111951</v>
      </c>
      <c r="L256" s="2">
        <v>75618.38</v>
      </c>
      <c r="M256" s="2">
        <v>59561.82</v>
      </c>
    </row>
    <row r="257" spans="1:13" ht="15.75" thickBot="1" x14ac:dyDescent="0.3">
      <c r="A257" s="46" t="s">
        <v>225</v>
      </c>
      <c r="B257" s="46" t="s">
        <v>226</v>
      </c>
      <c r="C257" s="47"/>
      <c r="D257" s="47"/>
      <c r="E257" s="3"/>
      <c r="F257" s="3"/>
      <c r="G257" s="2"/>
      <c r="H257" s="2"/>
      <c r="I257" s="2">
        <f t="shared" si="83"/>
        <v>0</v>
      </c>
      <c r="J257" s="2">
        <v>0</v>
      </c>
      <c r="K257" s="71"/>
      <c r="L257" s="2">
        <v>0</v>
      </c>
      <c r="M257" s="2">
        <v>2939.29</v>
      </c>
    </row>
    <row r="258" spans="1:13" ht="15.75" thickBot="1" x14ac:dyDescent="0.3">
      <c r="A258" s="46" t="s">
        <v>305</v>
      </c>
      <c r="B258" s="46" t="s">
        <v>306</v>
      </c>
      <c r="C258" s="47"/>
      <c r="D258" s="47"/>
      <c r="E258" s="3">
        <v>2875.49</v>
      </c>
      <c r="F258" s="3">
        <v>1624.7</v>
      </c>
      <c r="G258" s="2"/>
      <c r="H258" s="2">
        <v>295</v>
      </c>
      <c r="I258" s="2">
        <f t="shared" si="83"/>
        <v>4795.1899999999996</v>
      </c>
      <c r="J258" s="2">
        <v>6328.66</v>
      </c>
      <c r="K258" s="71">
        <f t="shared" si="84"/>
        <v>-0.24230563816036887</v>
      </c>
      <c r="L258" s="2">
        <v>15775.01</v>
      </c>
      <c r="M258" s="2">
        <v>31312.39</v>
      </c>
    </row>
    <row r="259" spans="1:13" ht="15.75" thickBot="1" x14ac:dyDescent="0.3">
      <c r="A259" s="46" t="s">
        <v>429</v>
      </c>
      <c r="B259" s="46" t="s">
        <v>428</v>
      </c>
      <c r="C259" s="47"/>
      <c r="D259" s="47"/>
      <c r="E259" s="3"/>
      <c r="F259" s="3"/>
      <c r="G259" s="2"/>
      <c r="H259" s="2"/>
      <c r="I259" s="2">
        <f t="shared" si="83"/>
        <v>0</v>
      </c>
      <c r="J259" s="2">
        <v>0</v>
      </c>
      <c r="K259" s="71"/>
      <c r="L259" s="2">
        <v>0</v>
      </c>
      <c r="M259" s="2">
        <v>-1095</v>
      </c>
    </row>
    <row r="260" spans="1:13" ht="15.75" thickBot="1" x14ac:dyDescent="0.3">
      <c r="A260" s="13" t="s">
        <v>389</v>
      </c>
      <c r="B260" s="46" t="s">
        <v>390</v>
      </c>
      <c r="C260" s="14"/>
      <c r="D260" s="14"/>
      <c r="E260" s="3"/>
      <c r="F260" s="3"/>
      <c r="G260" s="2"/>
      <c r="H260" s="2"/>
      <c r="I260" s="2">
        <f t="shared" si="83"/>
        <v>0</v>
      </c>
      <c r="J260" s="2">
        <v>0</v>
      </c>
      <c r="K260" s="71"/>
      <c r="L260" s="2">
        <v>0</v>
      </c>
      <c r="M260" s="2">
        <v>7481.78</v>
      </c>
    </row>
    <row r="261" spans="1:13" ht="15.75" thickBot="1" x14ac:dyDescent="0.3">
      <c r="A261" s="9" t="s">
        <v>42</v>
      </c>
      <c r="B261" s="58"/>
      <c r="C261" s="10"/>
      <c r="D261" s="10"/>
      <c r="E261" s="4">
        <f>SUM(E254:E260)</f>
        <v>2875.49</v>
      </c>
      <c r="F261" s="4">
        <f t="shared" ref="F261:I261" si="85">SUM(F254:F260)</f>
        <v>1624.7</v>
      </c>
      <c r="G261" s="4">
        <f t="shared" si="85"/>
        <v>0</v>
      </c>
      <c r="H261" s="4">
        <f>SUM(H254:H260)</f>
        <v>1520</v>
      </c>
      <c r="I261" s="4">
        <f t="shared" si="85"/>
        <v>6020.19</v>
      </c>
      <c r="J261" s="4">
        <f>SUM(J254:J260)</f>
        <v>16447.3</v>
      </c>
      <c r="K261" s="78">
        <f t="shared" si="84"/>
        <v>-0.63397092531904931</v>
      </c>
      <c r="L261" s="4">
        <f>SUM(L254:L260)</f>
        <v>116459.15</v>
      </c>
      <c r="M261" s="4">
        <f>SUM(M254:M260)</f>
        <v>121273.29</v>
      </c>
    </row>
    <row r="262" spans="1:13" ht="15.75" thickBot="1" x14ac:dyDescent="0.3">
      <c r="A262" s="48" t="s">
        <v>43</v>
      </c>
      <c r="B262" s="18"/>
      <c r="C262" s="40"/>
      <c r="D262" s="40"/>
      <c r="E262" s="23"/>
      <c r="F262" s="23"/>
      <c r="G262" s="23"/>
      <c r="H262" s="23"/>
      <c r="I262" s="23"/>
      <c r="J262" s="23"/>
      <c r="K262" s="23"/>
      <c r="L262" s="23"/>
      <c r="M262" s="23"/>
    </row>
    <row r="263" spans="1:13" x14ac:dyDescent="0.25">
      <c r="A263" s="49"/>
      <c r="B263" s="57" t="s">
        <v>59</v>
      </c>
      <c r="C263" s="44"/>
      <c r="D263" s="44"/>
      <c r="E263" s="25" t="s">
        <v>2</v>
      </c>
      <c r="F263" s="26" t="s">
        <v>3</v>
      </c>
      <c r="G263" s="27" t="s">
        <v>4</v>
      </c>
      <c r="H263" s="54" t="s">
        <v>422</v>
      </c>
      <c r="I263" s="65" t="s">
        <v>476</v>
      </c>
      <c r="J263" s="25" t="s">
        <v>473</v>
      </c>
      <c r="K263" s="72" t="s">
        <v>456</v>
      </c>
      <c r="L263" s="25" t="s">
        <v>473</v>
      </c>
      <c r="M263" s="25" t="s">
        <v>450</v>
      </c>
    </row>
    <row r="264" spans="1:13" ht="15.75" thickBot="1" x14ac:dyDescent="0.3">
      <c r="A264" s="50" t="s">
        <v>59</v>
      </c>
      <c r="B264" s="50" t="s">
        <v>60</v>
      </c>
      <c r="C264" s="45"/>
      <c r="D264" s="45"/>
      <c r="E264" s="28" t="s">
        <v>5</v>
      </c>
      <c r="F264" s="28" t="s">
        <v>5</v>
      </c>
      <c r="G264" s="28" t="s">
        <v>5</v>
      </c>
      <c r="H264" s="55" t="s">
        <v>423</v>
      </c>
      <c r="I264" s="28" t="s">
        <v>451</v>
      </c>
      <c r="J264" s="28" t="s">
        <v>451</v>
      </c>
      <c r="K264" s="73" t="s">
        <v>474</v>
      </c>
      <c r="L264" s="28" t="s">
        <v>452</v>
      </c>
      <c r="M264" s="28" t="s">
        <v>452</v>
      </c>
    </row>
    <row r="265" spans="1:13" ht="15.75" thickBot="1" x14ac:dyDescent="0.3">
      <c r="A265" s="46" t="s">
        <v>307</v>
      </c>
      <c r="B265" s="46" t="s">
        <v>308</v>
      </c>
      <c r="C265" s="47"/>
      <c r="D265" s="47"/>
      <c r="E265" s="3">
        <v>1411.27</v>
      </c>
      <c r="F265" s="3">
        <v>9643.43</v>
      </c>
      <c r="G265" s="2"/>
      <c r="H265" s="2">
        <v>16222</v>
      </c>
      <c r="I265" s="2">
        <f t="shared" ref="I265:I271" si="86">SUM(E265:H265)</f>
        <v>27276.7</v>
      </c>
      <c r="J265" s="2">
        <v>8779.89</v>
      </c>
      <c r="K265" s="71">
        <f t="shared" ref="K265:K272" si="87">SUM(I265/J265)-1</f>
        <v>2.106724571720147</v>
      </c>
      <c r="L265" s="2">
        <v>78570.929999999993</v>
      </c>
      <c r="M265" s="2">
        <v>92471.53</v>
      </c>
    </row>
    <row r="266" spans="1:13" ht="15.75" thickBot="1" x14ac:dyDescent="0.3">
      <c r="A266" s="46" t="s">
        <v>337</v>
      </c>
      <c r="B266" s="46" t="s">
        <v>338</v>
      </c>
      <c r="C266" s="47"/>
      <c r="D266" s="47"/>
      <c r="E266" s="3"/>
      <c r="F266" s="3"/>
      <c r="G266" s="2"/>
      <c r="H266" s="2"/>
      <c r="I266" s="2">
        <f t="shared" si="86"/>
        <v>0</v>
      </c>
      <c r="J266" s="2">
        <v>413.96</v>
      </c>
      <c r="K266" s="71">
        <f t="shared" si="87"/>
        <v>-1</v>
      </c>
      <c r="L266" s="2">
        <v>7228.57</v>
      </c>
      <c r="M266" s="2">
        <v>17542.400000000001</v>
      </c>
    </row>
    <row r="267" spans="1:13" ht="15.75" thickBot="1" x14ac:dyDescent="0.3">
      <c r="A267" s="46" t="s">
        <v>227</v>
      </c>
      <c r="B267" s="46" t="s">
        <v>228</v>
      </c>
      <c r="C267" s="47"/>
      <c r="D267" s="47"/>
      <c r="E267" s="3">
        <v>3513.32</v>
      </c>
      <c r="F267" s="3">
        <v>23749.200000000001</v>
      </c>
      <c r="G267" s="2"/>
      <c r="H267" s="2">
        <v>17090.29</v>
      </c>
      <c r="I267" s="2">
        <f t="shared" si="86"/>
        <v>44352.81</v>
      </c>
      <c r="J267" s="2">
        <v>29489.17</v>
      </c>
      <c r="K267" s="71">
        <f t="shared" si="87"/>
        <v>0.50403724485972301</v>
      </c>
      <c r="L267" s="2">
        <v>204593.69</v>
      </c>
      <c r="M267" s="2">
        <v>274880.63</v>
      </c>
    </row>
    <row r="268" spans="1:13" ht="15.75" thickBot="1" x14ac:dyDescent="0.3">
      <c r="A268" s="46" t="s">
        <v>341</v>
      </c>
      <c r="B268" s="46" t="s">
        <v>342</v>
      </c>
      <c r="C268" s="47"/>
      <c r="D268" s="47"/>
      <c r="E268" s="3"/>
      <c r="F268" s="3"/>
      <c r="G268" s="2"/>
      <c r="H268" s="2">
        <v>5033.2</v>
      </c>
      <c r="I268" s="2">
        <f t="shared" si="86"/>
        <v>5033.2</v>
      </c>
      <c r="J268" s="2">
        <v>14417.43</v>
      </c>
      <c r="K268" s="71">
        <f t="shared" si="87"/>
        <v>-0.65089478499288711</v>
      </c>
      <c r="L268" s="2">
        <v>63982.11</v>
      </c>
      <c r="M268" s="2">
        <v>76307.520000000004</v>
      </c>
    </row>
    <row r="269" spans="1:13" ht="15.75" thickBot="1" x14ac:dyDescent="0.3">
      <c r="A269" s="46" t="s">
        <v>229</v>
      </c>
      <c r="B269" s="46" t="s">
        <v>230</v>
      </c>
      <c r="C269" s="47"/>
      <c r="D269" s="47"/>
      <c r="E269" s="3">
        <v>67.16</v>
      </c>
      <c r="F269" s="3">
        <v>412.99</v>
      </c>
      <c r="G269" s="2"/>
      <c r="H269" s="2">
        <v>11569.75</v>
      </c>
      <c r="I269" s="2">
        <f t="shared" si="86"/>
        <v>12049.9</v>
      </c>
      <c r="J269" s="2">
        <v>11903.68</v>
      </c>
      <c r="K269" s="71">
        <f t="shared" si="87"/>
        <v>1.2283596333234614E-2</v>
      </c>
      <c r="L269" s="2">
        <v>90391.9</v>
      </c>
      <c r="M269" s="2">
        <v>105648.42</v>
      </c>
    </row>
    <row r="270" spans="1:13" ht="15.75" thickBot="1" x14ac:dyDescent="0.3">
      <c r="A270" s="46" t="s">
        <v>231</v>
      </c>
      <c r="B270" s="46" t="s">
        <v>232</v>
      </c>
      <c r="C270" s="47"/>
      <c r="D270" s="47"/>
      <c r="E270" s="5"/>
      <c r="F270" s="3"/>
      <c r="G270" s="2"/>
      <c r="H270" s="2"/>
      <c r="I270" s="2">
        <f t="shared" si="86"/>
        <v>0</v>
      </c>
      <c r="J270" s="2">
        <v>795</v>
      </c>
      <c r="K270" s="71">
        <f t="shared" si="87"/>
        <v>-1</v>
      </c>
      <c r="L270" s="2">
        <v>9366.59</v>
      </c>
      <c r="M270" s="2">
        <v>16838.71</v>
      </c>
    </row>
    <row r="271" spans="1:13" ht="15.75" thickBot="1" x14ac:dyDescent="0.3">
      <c r="A271" s="46" t="s">
        <v>233</v>
      </c>
      <c r="B271" s="46" t="s">
        <v>234</v>
      </c>
      <c r="C271" s="47"/>
      <c r="D271" s="47"/>
      <c r="E271" s="3">
        <v>910</v>
      </c>
      <c r="F271" s="3">
        <v>6575.91</v>
      </c>
      <c r="G271" s="2"/>
      <c r="H271" s="2">
        <v>2500</v>
      </c>
      <c r="I271" s="2">
        <f t="shared" si="86"/>
        <v>9985.91</v>
      </c>
      <c r="J271" s="2">
        <v>2934.76</v>
      </c>
      <c r="K271" s="71">
        <f t="shared" si="87"/>
        <v>2.4026325832436037</v>
      </c>
      <c r="L271" s="2">
        <v>21162.84</v>
      </c>
      <c r="M271" s="2">
        <v>22239.200000000001</v>
      </c>
    </row>
    <row r="272" spans="1:13" ht="15.75" thickBot="1" x14ac:dyDescent="0.3">
      <c r="A272" s="42" t="s">
        <v>44</v>
      </c>
      <c r="B272" s="58"/>
      <c r="C272" s="43"/>
      <c r="D272" s="43"/>
      <c r="E272" s="4">
        <f>SUM(E265:E271)</f>
        <v>5901.75</v>
      </c>
      <c r="F272" s="4">
        <f t="shared" ref="F272:I272" si="88">SUM(F265:F271)</f>
        <v>40381.53</v>
      </c>
      <c r="G272" s="4">
        <f t="shared" si="88"/>
        <v>0</v>
      </c>
      <c r="H272" s="4">
        <f>SUM(H265:H271)</f>
        <v>52415.24</v>
      </c>
      <c r="I272" s="4">
        <f t="shared" si="88"/>
        <v>98698.51999999999</v>
      </c>
      <c r="J272" s="4">
        <f>SUM(J265:J271)</f>
        <v>68733.89</v>
      </c>
      <c r="K272" s="78">
        <f t="shared" si="87"/>
        <v>0.43595131891996797</v>
      </c>
      <c r="L272" s="4">
        <f>SUM(L265:L271)</f>
        <v>475296.63</v>
      </c>
      <c r="M272" s="4">
        <f>SUM(M265:M271)</f>
        <v>605928.40999999992</v>
      </c>
    </row>
    <row r="273" spans="1:13" ht="15.75" thickBot="1" x14ac:dyDescent="0.3">
      <c r="A273" s="19" t="s">
        <v>358</v>
      </c>
      <c r="B273" s="18"/>
      <c r="C273" s="6"/>
      <c r="D273" s="6"/>
      <c r="E273" s="23"/>
      <c r="F273" s="23"/>
      <c r="G273" s="23"/>
      <c r="H273" s="23"/>
      <c r="I273" s="23"/>
      <c r="J273" s="23"/>
      <c r="K273" s="23"/>
      <c r="L273" s="23"/>
      <c r="M273" s="23"/>
    </row>
    <row r="274" spans="1:13" x14ac:dyDescent="0.25">
      <c r="A274" s="20"/>
      <c r="B274" s="57" t="s">
        <v>59</v>
      </c>
      <c r="C274" s="11"/>
      <c r="D274" s="11"/>
      <c r="E274" s="25" t="s">
        <v>2</v>
      </c>
      <c r="F274" s="26" t="s">
        <v>3</v>
      </c>
      <c r="G274" s="27" t="s">
        <v>4</v>
      </c>
      <c r="H274" s="54" t="s">
        <v>422</v>
      </c>
      <c r="I274" s="65" t="s">
        <v>476</v>
      </c>
      <c r="J274" s="25" t="s">
        <v>473</v>
      </c>
      <c r="K274" s="72" t="s">
        <v>456</v>
      </c>
      <c r="L274" s="25" t="s">
        <v>473</v>
      </c>
      <c r="M274" s="25" t="s">
        <v>450</v>
      </c>
    </row>
    <row r="275" spans="1:13" ht="15.75" thickBot="1" x14ac:dyDescent="0.3">
      <c r="A275" s="21" t="s">
        <v>59</v>
      </c>
      <c r="B275" s="50" t="s">
        <v>60</v>
      </c>
      <c r="C275" s="12"/>
      <c r="D275" s="12"/>
      <c r="E275" s="28" t="s">
        <v>5</v>
      </c>
      <c r="F275" s="28" t="s">
        <v>5</v>
      </c>
      <c r="G275" s="28" t="s">
        <v>5</v>
      </c>
      <c r="H275" s="55" t="s">
        <v>423</v>
      </c>
      <c r="I275" s="28" t="s">
        <v>451</v>
      </c>
      <c r="J275" s="28" t="s">
        <v>451</v>
      </c>
      <c r="K275" s="73" t="s">
        <v>474</v>
      </c>
      <c r="L275" s="28" t="s">
        <v>452</v>
      </c>
      <c r="M275" s="28" t="s">
        <v>452</v>
      </c>
    </row>
    <row r="276" spans="1:13" ht="15.75" thickBot="1" x14ac:dyDescent="0.3">
      <c r="A276" s="46" t="s">
        <v>309</v>
      </c>
      <c r="B276" s="46" t="s">
        <v>312</v>
      </c>
      <c r="C276" s="47"/>
      <c r="D276" s="47"/>
      <c r="E276" s="5"/>
      <c r="F276" s="3"/>
      <c r="G276" s="2"/>
      <c r="H276" s="2"/>
      <c r="I276" s="2">
        <f t="shared" ref="I276:I283" si="89">SUM(E276:H276)</f>
        <v>0</v>
      </c>
      <c r="J276" s="2">
        <v>6995.11</v>
      </c>
      <c r="K276" s="71">
        <f t="shared" ref="K276:K284" si="90">SUM(I276/J276)-1</f>
        <v>-1</v>
      </c>
      <c r="L276" s="2">
        <v>26935.48</v>
      </c>
      <c r="M276" s="2">
        <v>29392.38</v>
      </c>
    </row>
    <row r="277" spans="1:13" ht="15.75" thickBot="1" x14ac:dyDescent="0.3">
      <c r="A277" s="46" t="s">
        <v>310</v>
      </c>
      <c r="B277" s="46" t="s">
        <v>313</v>
      </c>
      <c r="C277" s="47"/>
      <c r="D277" s="47"/>
      <c r="E277" s="3">
        <v>766.65</v>
      </c>
      <c r="F277" s="3"/>
      <c r="G277" s="2"/>
      <c r="H277" s="2">
        <v>1475.5</v>
      </c>
      <c r="I277" s="2">
        <f t="shared" si="89"/>
        <v>2242.15</v>
      </c>
      <c r="J277" s="2">
        <v>618.97</v>
      </c>
      <c r="K277" s="71">
        <f t="shared" si="90"/>
        <v>2.6223888072119812</v>
      </c>
      <c r="L277" s="2">
        <v>5546.72</v>
      </c>
      <c r="M277" s="2">
        <v>6774.03</v>
      </c>
    </row>
    <row r="278" spans="1:13" ht="15.75" thickBot="1" x14ac:dyDescent="0.3">
      <c r="A278" s="46" t="s">
        <v>311</v>
      </c>
      <c r="B278" s="46" t="s">
        <v>314</v>
      </c>
      <c r="C278" s="47"/>
      <c r="D278" s="47"/>
      <c r="E278" s="3">
        <v>1046.78</v>
      </c>
      <c r="F278" s="3"/>
      <c r="G278" s="2"/>
      <c r="H278" s="2">
        <v>581</v>
      </c>
      <c r="I278" s="2">
        <f t="shared" si="89"/>
        <v>1627.78</v>
      </c>
      <c r="J278" s="2">
        <v>4844.0600000000004</v>
      </c>
      <c r="K278" s="71">
        <f t="shared" si="90"/>
        <v>-0.66396369987159543</v>
      </c>
      <c r="L278" s="2">
        <v>31458.36</v>
      </c>
      <c r="M278" s="2">
        <v>18070.02</v>
      </c>
    </row>
    <row r="279" spans="1:13" ht="15.75" thickBot="1" x14ac:dyDescent="0.3">
      <c r="A279" s="46" t="s">
        <v>235</v>
      </c>
      <c r="B279" s="46" t="s">
        <v>236</v>
      </c>
      <c r="C279" s="47"/>
      <c r="D279" s="47"/>
      <c r="E279" s="3"/>
      <c r="F279" s="3"/>
      <c r="G279" s="2"/>
      <c r="H279" s="2"/>
      <c r="I279" s="2">
        <f t="shared" si="89"/>
        <v>0</v>
      </c>
      <c r="J279" s="2">
        <v>6704.11</v>
      </c>
      <c r="K279" s="71">
        <f t="shared" si="90"/>
        <v>-1</v>
      </c>
      <c r="L279" s="2">
        <v>12116.54</v>
      </c>
      <c r="M279" s="2">
        <v>16549.87</v>
      </c>
    </row>
    <row r="280" spans="1:13" ht="15.75" thickBot="1" x14ac:dyDescent="0.3">
      <c r="A280" s="46" t="s">
        <v>237</v>
      </c>
      <c r="B280" s="46" t="s">
        <v>238</v>
      </c>
      <c r="C280" s="47"/>
      <c r="D280" s="47"/>
      <c r="E280" s="3"/>
      <c r="F280" s="3"/>
      <c r="G280" s="2"/>
      <c r="H280" s="2">
        <v>714.5</v>
      </c>
      <c r="I280" s="2">
        <f t="shared" si="89"/>
        <v>714.5</v>
      </c>
      <c r="J280" s="2">
        <v>610</v>
      </c>
      <c r="K280" s="71">
        <f t="shared" si="90"/>
        <v>0.17131147540983616</v>
      </c>
      <c r="L280" s="2">
        <v>17636.900000000001</v>
      </c>
      <c r="M280" s="2">
        <v>39174.04</v>
      </c>
    </row>
    <row r="281" spans="1:13" ht="15.75" thickBot="1" x14ac:dyDescent="0.3">
      <c r="A281" s="46" t="s">
        <v>322</v>
      </c>
      <c r="B281" s="46" t="s">
        <v>323</v>
      </c>
      <c r="C281" s="47"/>
      <c r="D281" s="47"/>
      <c r="E281" s="3"/>
      <c r="F281" s="5"/>
      <c r="G281" s="2"/>
      <c r="H281" s="2"/>
      <c r="I281" s="2">
        <f t="shared" si="89"/>
        <v>0</v>
      </c>
      <c r="J281" s="2">
        <v>0</v>
      </c>
      <c r="K281" s="71"/>
      <c r="L281" s="2">
        <v>1045.81</v>
      </c>
      <c r="M281" s="2">
        <v>1856.75</v>
      </c>
    </row>
    <row r="282" spans="1:13" ht="15.75" thickBot="1" x14ac:dyDescent="0.3">
      <c r="A282" s="46" t="s">
        <v>372</v>
      </c>
      <c r="B282" s="46" t="s">
        <v>373</v>
      </c>
      <c r="C282" s="47"/>
      <c r="D282" s="47"/>
      <c r="E282" s="3"/>
      <c r="F282" s="5">
        <v>1835.57</v>
      </c>
      <c r="G282" s="2"/>
      <c r="H282" s="2">
        <v>1623.5</v>
      </c>
      <c r="I282" s="2">
        <f t="shared" si="89"/>
        <v>3459.0699999999997</v>
      </c>
      <c r="J282" s="2">
        <v>4382.8500000000004</v>
      </c>
      <c r="K282" s="71">
        <f t="shared" si="90"/>
        <v>-0.21077152994056392</v>
      </c>
      <c r="L282" s="2">
        <v>13700.17</v>
      </c>
      <c r="M282" s="2">
        <v>12960.57</v>
      </c>
    </row>
    <row r="283" spans="1:13" ht="15.75" thickBot="1" x14ac:dyDescent="0.3">
      <c r="A283" s="46" t="s">
        <v>239</v>
      </c>
      <c r="B283" s="46" t="s">
        <v>240</v>
      </c>
      <c r="C283" s="47"/>
      <c r="D283" s="47"/>
      <c r="E283" s="5"/>
      <c r="F283" s="3">
        <v>2122.89</v>
      </c>
      <c r="G283" s="2"/>
      <c r="H283" s="2">
        <v>678.5</v>
      </c>
      <c r="I283" s="2">
        <f t="shared" si="89"/>
        <v>2801.39</v>
      </c>
      <c r="J283" s="2">
        <v>2961.45</v>
      </c>
      <c r="K283" s="71">
        <f t="shared" si="90"/>
        <v>-5.4047848182478209E-2</v>
      </c>
      <c r="L283" s="2">
        <v>30231.63</v>
      </c>
      <c r="M283" s="2">
        <v>21163.08</v>
      </c>
    </row>
    <row r="284" spans="1:13" ht="15.75" thickBot="1" x14ac:dyDescent="0.3">
      <c r="A284" s="9" t="s">
        <v>359</v>
      </c>
      <c r="B284" s="58"/>
      <c r="C284" s="10"/>
      <c r="D284" s="10"/>
      <c r="E284" s="4">
        <f t="shared" ref="E284:M284" si="91">SUM(E276:E283)</f>
        <v>1813.4299999999998</v>
      </c>
      <c r="F284" s="4">
        <f t="shared" si="91"/>
        <v>3958.46</v>
      </c>
      <c r="G284" s="4">
        <f t="shared" si="91"/>
        <v>0</v>
      </c>
      <c r="H284" s="4">
        <f t="shared" si="91"/>
        <v>5073</v>
      </c>
      <c r="I284" s="4">
        <f t="shared" si="91"/>
        <v>10844.89</v>
      </c>
      <c r="J284" s="77">
        <f t="shared" si="91"/>
        <v>27116.55</v>
      </c>
      <c r="K284" s="78">
        <f t="shared" si="90"/>
        <v>-0.6000637986764541</v>
      </c>
      <c r="L284" s="4">
        <f t="shared" ref="L284" si="92">SUM(L276:L283)</f>
        <v>138671.60999999999</v>
      </c>
      <c r="M284" s="4">
        <f t="shared" si="91"/>
        <v>145940.74</v>
      </c>
    </row>
    <row r="285" spans="1:13" ht="15.75" thickBot="1" x14ac:dyDescent="0.3">
      <c r="A285" s="22" t="s">
        <v>45</v>
      </c>
      <c r="B285" s="59"/>
      <c r="C285" s="7"/>
      <c r="D285" s="7"/>
      <c r="E285" s="30"/>
      <c r="F285" s="30"/>
      <c r="G285" s="31"/>
      <c r="H285" s="31"/>
      <c r="I285" s="30"/>
      <c r="J285" s="30"/>
      <c r="K285" s="30"/>
      <c r="L285" s="31"/>
      <c r="M285" s="31"/>
    </row>
    <row r="286" spans="1:13" x14ac:dyDescent="0.25">
      <c r="A286" s="20"/>
      <c r="B286" s="57" t="s">
        <v>59</v>
      </c>
      <c r="C286" s="11"/>
      <c r="D286" s="11"/>
      <c r="E286" s="25" t="s">
        <v>2</v>
      </c>
      <c r="F286" s="26" t="s">
        <v>3</v>
      </c>
      <c r="G286" s="27" t="s">
        <v>4</v>
      </c>
      <c r="H286" s="54" t="s">
        <v>422</v>
      </c>
      <c r="I286" s="65" t="s">
        <v>476</v>
      </c>
      <c r="J286" s="25" t="s">
        <v>473</v>
      </c>
      <c r="K286" s="72" t="s">
        <v>456</v>
      </c>
      <c r="L286" s="25" t="s">
        <v>473</v>
      </c>
      <c r="M286" s="25" t="s">
        <v>450</v>
      </c>
    </row>
    <row r="287" spans="1:13" ht="15.75" thickBot="1" x14ac:dyDescent="0.3">
      <c r="A287" s="21" t="s">
        <v>59</v>
      </c>
      <c r="B287" s="50" t="s">
        <v>60</v>
      </c>
      <c r="C287" s="12"/>
      <c r="D287" s="12"/>
      <c r="E287" s="28" t="s">
        <v>5</v>
      </c>
      <c r="F287" s="28" t="s">
        <v>5</v>
      </c>
      <c r="G287" s="28" t="s">
        <v>5</v>
      </c>
      <c r="H287" s="55" t="s">
        <v>423</v>
      </c>
      <c r="I287" s="28" t="s">
        <v>451</v>
      </c>
      <c r="J287" s="28" t="s">
        <v>451</v>
      </c>
      <c r="K287" s="73" t="s">
        <v>474</v>
      </c>
      <c r="L287" s="28" t="s">
        <v>452</v>
      </c>
      <c r="M287" s="28" t="s">
        <v>452</v>
      </c>
    </row>
    <row r="288" spans="1:13" ht="15.75" thickBot="1" x14ac:dyDescent="0.3">
      <c r="A288" s="46" t="s">
        <v>241</v>
      </c>
      <c r="B288" s="46" t="s">
        <v>242</v>
      </c>
      <c r="C288" s="47"/>
      <c r="D288" s="47"/>
      <c r="E288" s="3">
        <v>707.78</v>
      </c>
      <c r="F288" s="3">
        <v>4954.3999999999996</v>
      </c>
      <c r="G288" s="2">
        <v>10727.17</v>
      </c>
      <c r="H288" s="2">
        <v>980</v>
      </c>
      <c r="I288" s="2">
        <f>SUM(E288:H288)</f>
        <v>17369.349999999999</v>
      </c>
      <c r="J288" s="2">
        <v>14715.65</v>
      </c>
      <c r="K288" s="71">
        <f>SUM(I288/J288)-1</f>
        <v>0.1803318236027629</v>
      </c>
      <c r="L288" s="2">
        <v>119863.9</v>
      </c>
      <c r="M288" s="2">
        <v>197470.68</v>
      </c>
    </row>
    <row r="289" spans="1:19" s="83" customFormat="1" ht="15.75" thickBot="1" x14ac:dyDescent="0.3">
      <c r="A289" s="79" t="s">
        <v>463</v>
      </c>
      <c r="B289" s="79" t="s">
        <v>464</v>
      </c>
      <c r="C289" s="80"/>
      <c r="D289" s="80"/>
      <c r="E289" s="69">
        <v>1165.1400000000001</v>
      </c>
      <c r="F289" s="69">
        <v>3023.15</v>
      </c>
      <c r="G289" s="81"/>
      <c r="H289" s="81"/>
      <c r="I289" s="81">
        <f>SUM(E289:H289)</f>
        <v>4188.29</v>
      </c>
      <c r="J289" s="81">
        <v>0</v>
      </c>
      <c r="K289" s="82"/>
      <c r="L289" s="81">
        <v>12002.72</v>
      </c>
      <c r="M289" s="81">
        <v>0</v>
      </c>
      <c r="S289" s="84"/>
    </row>
    <row r="290" spans="1:19" ht="15.75" thickBot="1" x14ac:dyDescent="0.3">
      <c r="A290" s="9" t="s">
        <v>46</v>
      </c>
      <c r="B290" s="58"/>
      <c r="C290" s="10"/>
      <c r="D290" s="10"/>
      <c r="E290" s="4">
        <f>SUM(E288:E289)</f>
        <v>1872.92</v>
      </c>
      <c r="F290" s="4">
        <f t="shared" ref="F290:I290" si="93">SUM(F288:F289)</f>
        <v>7977.5499999999993</v>
      </c>
      <c r="G290" s="4">
        <f t="shared" si="93"/>
        <v>10727.17</v>
      </c>
      <c r="H290" s="4">
        <f t="shared" si="93"/>
        <v>980</v>
      </c>
      <c r="I290" s="4">
        <f t="shared" si="93"/>
        <v>21557.64</v>
      </c>
      <c r="J290" s="4">
        <f>SUM(J288:J289)</f>
        <v>14715.65</v>
      </c>
      <c r="K290" s="78">
        <f t="shared" ref="K290" si="94">SUM(I290/J290)-1</f>
        <v>0.4649465025330175</v>
      </c>
      <c r="L290" s="4">
        <f>SUM(L288:L289)</f>
        <v>131866.62</v>
      </c>
      <c r="M290" s="4">
        <f>SUM(M288:M289)</f>
        <v>197470.68</v>
      </c>
    </row>
    <row r="291" spans="1:19" ht="15.75" thickBot="1" x14ac:dyDescent="0.3">
      <c r="A291" s="19" t="s">
        <v>47</v>
      </c>
      <c r="B291" s="18"/>
      <c r="C291" s="6"/>
      <c r="D291" s="6"/>
      <c r="E291" s="23"/>
      <c r="F291" s="23"/>
      <c r="G291" s="23"/>
      <c r="H291" s="23"/>
      <c r="I291" s="23"/>
      <c r="J291" s="23"/>
      <c r="K291" s="23"/>
      <c r="L291" s="23"/>
      <c r="M291" s="23"/>
    </row>
    <row r="292" spans="1:19" x14ac:dyDescent="0.25">
      <c r="A292" s="20"/>
      <c r="B292" s="57" t="s">
        <v>59</v>
      </c>
      <c r="C292" s="11"/>
      <c r="D292" s="11"/>
      <c r="E292" s="25" t="s">
        <v>2</v>
      </c>
      <c r="F292" s="26" t="s">
        <v>3</v>
      </c>
      <c r="G292" s="27" t="s">
        <v>4</v>
      </c>
      <c r="H292" s="54" t="s">
        <v>422</v>
      </c>
      <c r="I292" s="65" t="s">
        <v>476</v>
      </c>
      <c r="J292" s="25" t="s">
        <v>473</v>
      </c>
      <c r="K292" s="72" t="s">
        <v>456</v>
      </c>
      <c r="L292" s="25" t="s">
        <v>473</v>
      </c>
      <c r="M292" s="25" t="s">
        <v>450</v>
      </c>
    </row>
    <row r="293" spans="1:19" ht="15.75" thickBot="1" x14ac:dyDescent="0.3">
      <c r="A293" s="21" t="s">
        <v>59</v>
      </c>
      <c r="B293" s="50" t="s">
        <v>60</v>
      </c>
      <c r="C293" s="12"/>
      <c r="D293" s="12"/>
      <c r="E293" s="28" t="s">
        <v>5</v>
      </c>
      <c r="F293" s="28" t="s">
        <v>5</v>
      </c>
      <c r="G293" s="28" t="s">
        <v>5</v>
      </c>
      <c r="H293" s="55" t="s">
        <v>423</v>
      </c>
      <c r="I293" s="28" t="s">
        <v>451</v>
      </c>
      <c r="J293" s="28" t="s">
        <v>451</v>
      </c>
      <c r="K293" s="73" t="s">
        <v>474</v>
      </c>
      <c r="L293" s="28" t="s">
        <v>452</v>
      </c>
      <c r="M293" s="28" t="s">
        <v>452</v>
      </c>
    </row>
    <row r="294" spans="1:19" ht="15.75" thickBot="1" x14ac:dyDescent="0.3">
      <c r="A294" s="13" t="s">
        <v>243</v>
      </c>
      <c r="B294" s="46" t="s">
        <v>244</v>
      </c>
      <c r="C294" s="14"/>
      <c r="D294" s="14"/>
      <c r="E294" s="3"/>
      <c r="F294" s="3">
        <v>3922.94</v>
      </c>
      <c r="G294" s="2"/>
      <c r="H294" s="2"/>
      <c r="I294" s="2">
        <f>SUM(E294:H294)</f>
        <v>3922.94</v>
      </c>
      <c r="J294" s="2">
        <v>5703.59</v>
      </c>
      <c r="K294" s="71">
        <f>SUM(I294/J294)-1</f>
        <v>-0.31219810680641491</v>
      </c>
      <c r="L294" s="2">
        <v>43826.35</v>
      </c>
      <c r="M294" s="2">
        <v>43217.26</v>
      </c>
    </row>
    <row r="295" spans="1:19" ht="15.75" thickBot="1" x14ac:dyDescent="0.3">
      <c r="A295" s="9" t="s">
        <v>48</v>
      </c>
      <c r="B295" s="58"/>
      <c r="C295" s="10"/>
      <c r="D295" s="10"/>
      <c r="E295" s="4">
        <f>SUM(E294)</f>
        <v>0</v>
      </c>
      <c r="F295" s="4">
        <f t="shared" ref="F295:I295" si="95">SUM(F294)</f>
        <v>3922.94</v>
      </c>
      <c r="G295" s="4">
        <f t="shared" si="95"/>
        <v>0</v>
      </c>
      <c r="H295" s="4">
        <f>SUM(H294)</f>
        <v>0</v>
      </c>
      <c r="I295" s="4">
        <f t="shared" si="95"/>
        <v>3922.94</v>
      </c>
      <c r="J295" s="4">
        <f>SUM(J294)</f>
        <v>5703.59</v>
      </c>
      <c r="K295" s="78">
        <f>SUM(I295/J295)-1</f>
        <v>-0.31219810680641491</v>
      </c>
      <c r="L295" s="4">
        <f>SUM(L294)</f>
        <v>43826.35</v>
      </c>
      <c r="M295" s="4">
        <f>SUM(M294)</f>
        <v>43217.26</v>
      </c>
    </row>
    <row r="296" spans="1:19" ht="15.75" thickBot="1" x14ac:dyDescent="0.3">
      <c r="A296" s="19" t="s">
        <v>49</v>
      </c>
      <c r="B296" s="18"/>
      <c r="C296" s="6"/>
      <c r="D296" s="6"/>
      <c r="E296" s="23"/>
      <c r="F296" s="23"/>
      <c r="G296" s="23"/>
      <c r="H296" s="23"/>
      <c r="I296" s="23"/>
      <c r="J296" s="23"/>
      <c r="K296" s="23"/>
      <c r="L296" s="23"/>
      <c r="M296" s="23"/>
    </row>
    <row r="297" spans="1:19" x14ac:dyDescent="0.25">
      <c r="A297" s="20"/>
      <c r="B297" s="57" t="s">
        <v>59</v>
      </c>
      <c r="C297" s="11"/>
      <c r="D297" s="11"/>
      <c r="E297" s="25" t="s">
        <v>2</v>
      </c>
      <c r="F297" s="26" t="s">
        <v>3</v>
      </c>
      <c r="G297" s="27" t="s">
        <v>4</v>
      </c>
      <c r="H297" s="54" t="s">
        <v>422</v>
      </c>
      <c r="I297" s="65" t="s">
        <v>476</v>
      </c>
      <c r="J297" s="25" t="s">
        <v>473</v>
      </c>
      <c r="K297" s="72" t="s">
        <v>456</v>
      </c>
      <c r="L297" s="25" t="s">
        <v>473</v>
      </c>
      <c r="M297" s="25" t="s">
        <v>450</v>
      </c>
    </row>
    <row r="298" spans="1:19" ht="15.75" thickBot="1" x14ac:dyDescent="0.3">
      <c r="A298" s="21" t="s">
        <v>59</v>
      </c>
      <c r="B298" s="50" t="s">
        <v>60</v>
      </c>
      <c r="C298" s="12"/>
      <c r="D298" s="12"/>
      <c r="E298" s="28" t="s">
        <v>5</v>
      </c>
      <c r="F298" s="28" t="s">
        <v>5</v>
      </c>
      <c r="G298" s="28" t="s">
        <v>5</v>
      </c>
      <c r="H298" s="55" t="s">
        <v>423</v>
      </c>
      <c r="I298" s="28" t="s">
        <v>451</v>
      </c>
      <c r="J298" s="28" t="s">
        <v>451</v>
      </c>
      <c r="K298" s="73" t="s">
        <v>474</v>
      </c>
      <c r="L298" s="28" t="s">
        <v>452</v>
      </c>
      <c r="M298" s="28" t="s">
        <v>452</v>
      </c>
    </row>
    <row r="299" spans="1:19" ht="15.75" thickBot="1" x14ac:dyDescent="0.3">
      <c r="A299" s="46" t="s">
        <v>245</v>
      </c>
      <c r="B299" s="46" t="s">
        <v>246</v>
      </c>
      <c r="C299" s="47"/>
      <c r="D299" s="47"/>
      <c r="E299" s="3">
        <v>5502.13</v>
      </c>
      <c r="F299" s="3">
        <v>10727.62</v>
      </c>
      <c r="G299" s="2"/>
      <c r="H299" s="2">
        <v>2028.14</v>
      </c>
      <c r="I299" s="2">
        <f t="shared" ref="I299:I300" si="96">SUM(E299:H299)</f>
        <v>18257.89</v>
      </c>
      <c r="J299" s="2">
        <v>31322.37</v>
      </c>
      <c r="K299" s="71">
        <f t="shared" ref="K299:K301" si="97">SUM(I299/J299)-1</f>
        <v>-0.41709742908981662</v>
      </c>
      <c r="L299" s="2">
        <v>163905.97</v>
      </c>
      <c r="M299" s="2">
        <v>174083.36</v>
      </c>
    </row>
    <row r="300" spans="1:19" ht="15.75" thickBot="1" x14ac:dyDescent="0.3">
      <c r="A300" s="13" t="s">
        <v>280</v>
      </c>
      <c r="B300" s="46" t="s">
        <v>281</v>
      </c>
      <c r="C300" s="14"/>
      <c r="D300" s="14"/>
      <c r="E300" s="3"/>
      <c r="F300" s="3">
        <v>417.94</v>
      </c>
      <c r="G300" s="2"/>
      <c r="H300" s="2">
        <v>125</v>
      </c>
      <c r="I300" s="2">
        <f t="shared" si="96"/>
        <v>542.94000000000005</v>
      </c>
      <c r="J300" s="2">
        <v>1016.89</v>
      </c>
      <c r="K300" s="71">
        <f t="shared" si="97"/>
        <v>-0.46607794353371546</v>
      </c>
      <c r="L300" s="2">
        <v>17584.84</v>
      </c>
      <c r="M300" s="2">
        <v>11687.99</v>
      </c>
    </row>
    <row r="301" spans="1:19" ht="15.75" thickBot="1" x14ac:dyDescent="0.3">
      <c r="A301" s="9" t="s">
        <v>50</v>
      </c>
      <c r="B301" s="58"/>
      <c r="C301" s="10"/>
      <c r="D301" s="10"/>
      <c r="E301" s="4">
        <f>SUM(E299:E300)</f>
        <v>5502.13</v>
      </c>
      <c r="F301" s="4">
        <f t="shared" ref="F301:I301" si="98">SUM(F299:F300)</f>
        <v>11145.560000000001</v>
      </c>
      <c r="G301" s="4">
        <f t="shared" si="98"/>
        <v>0</v>
      </c>
      <c r="H301" s="4">
        <f>SUM(H299:H300)</f>
        <v>2153.1400000000003</v>
      </c>
      <c r="I301" s="4">
        <f t="shared" si="98"/>
        <v>18800.829999999998</v>
      </c>
      <c r="J301" s="4">
        <f>SUM(J299:J300)</f>
        <v>32339.26</v>
      </c>
      <c r="K301" s="78">
        <f t="shared" si="97"/>
        <v>-0.41863759405750167</v>
      </c>
      <c r="L301" s="4">
        <f>SUM(L299:L300)</f>
        <v>181490.81</v>
      </c>
      <c r="M301" s="4">
        <f>SUM(M299:M300)</f>
        <v>185771.34999999998</v>
      </c>
    </row>
    <row r="302" spans="1:19" ht="15.75" thickBot="1" x14ac:dyDescent="0.3">
      <c r="A302" s="19" t="s">
        <v>51</v>
      </c>
      <c r="B302" s="18"/>
      <c r="C302" s="6"/>
      <c r="D302" s="6"/>
      <c r="E302" s="23"/>
      <c r="F302" s="23"/>
      <c r="G302" s="23"/>
      <c r="H302" s="23"/>
      <c r="I302" s="23"/>
      <c r="J302" s="23"/>
      <c r="K302" s="23"/>
      <c r="L302" s="23"/>
      <c r="M302" s="23"/>
    </row>
    <row r="303" spans="1:19" x14ac:dyDescent="0.25">
      <c r="A303" s="20"/>
      <c r="B303" s="57" t="s">
        <v>59</v>
      </c>
      <c r="C303" s="11"/>
      <c r="D303" s="11"/>
      <c r="E303" s="25" t="s">
        <v>2</v>
      </c>
      <c r="F303" s="26" t="s">
        <v>3</v>
      </c>
      <c r="G303" s="27" t="s">
        <v>4</v>
      </c>
      <c r="H303" s="54" t="s">
        <v>422</v>
      </c>
      <c r="I303" s="65" t="s">
        <v>476</v>
      </c>
      <c r="J303" s="25" t="s">
        <v>473</v>
      </c>
      <c r="K303" s="72" t="s">
        <v>456</v>
      </c>
      <c r="L303" s="25" t="s">
        <v>473</v>
      </c>
      <c r="M303" s="25" t="s">
        <v>450</v>
      </c>
    </row>
    <row r="304" spans="1:19" ht="15.75" thickBot="1" x14ac:dyDescent="0.3">
      <c r="A304" s="21" t="s">
        <v>59</v>
      </c>
      <c r="B304" s="50" t="s">
        <v>60</v>
      </c>
      <c r="C304" s="12"/>
      <c r="D304" s="12"/>
      <c r="E304" s="28" t="s">
        <v>5</v>
      </c>
      <c r="F304" s="28" t="s">
        <v>5</v>
      </c>
      <c r="G304" s="28" t="s">
        <v>5</v>
      </c>
      <c r="H304" s="55" t="s">
        <v>423</v>
      </c>
      <c r="I304" s="28" t="s">
        <v>451</v>
      </c>
      <c r="J304" s="28" t="s">
        <v>451</v>
      </c>
      <c r="K304" s="73" t="s">
        <v>474</v>
      </c>
      <c r="L304" s="28" t="s">
        <v>452</v>
      </c>
      <c r="M304" s="28" t="s">
        <v>452</v>
      </c>
    </row>
    <row r="305" spans="1:13" ht="15.75" thickBot="1" x14ac:dyDescent="0.3">
      <c r="A305" s="46" t="s">
        <v>247</v>
      </c>
      <c r="B305" s="46" t="s">
        <v>248</v>
      </c>
      <c r="C305" s="47"/>
      <c r="D305" s="47"/>
      <c r="E305" s="3">
        <v>3931.67</v>
      </c>
      <c r="F305" s="3"/>
      <c r="G305" s="2"/>
      <c r="H305" s="2">
        <v>695</v>
      </c>
      <c r="I305" s="2">
        <f t="shared" ref="I305:I307" si="99">SUM(E305:H305)</f>
        <v>4626.67</v>
      </c>
      <c r="J305" s="2">
        <v>545</v>
      </c>
      <c r="K305" s="71">
        <f t="shared" ref="K305:K308" si="100">SUM(I305/J305)-1</f>
        <v>7.4893027522935789</v>
      </c>
      <c r="L305" s="2">
        <v>22529.5</v>
      </c>
      <c r="M305" s="2">
        <v>29292.720000000001</v>
      </c>
    </row>
    <row r="306" spans="1:13" ht="15.75" thickBot="1" x14ac:dyDescent="0.3">
      <c r="A306" s="46" t="s">
        <v>391</v>
      </c>
      <c r="B306" s="46" t="s">
        <v>392</v>
      </c>
      <c r="C306" s="47"/>
      <c r="D306" s="47"/>
      <c r="E306" s="3"/>
      <c r="F306" s="3"/>
      <c r="G306" s="2"/>
      <c r="H306" s="2"/>
      <c r="I306" s="2">
        <f t="shared" si="99"/>
        <v>0</v>
      </c>
      <c r="J306" s="2">
        <v>2550</v>
      </c>
      <c r="K306" s="71">
        <f t="shared" si="100"/>
        <v>-1</v>
      </c>
      <c r="L306" s="2">
        <v>13764.51</v>
      </c>
      <c r="M306" s="2">
        <v>16237.31</v>
      </c>
    </row>
    <row r="307" spans="1:13" ht="15.75" thickBot="1" x14ac:dyDescent="0.3">
      <c r="A307" s="13" t="s">
        <v>249</v>
      </c>
      <c r="B307" s="46" t="s">
        <v>250</v>
      </c>
      <c r="C307" s="14"/>
      <c r="D307" s="14"/>
      <c r="E307" s="3">
        <v>3336.15</v>
      </c>
      <c r="F307" s="3">
        <v>367.05</v>
      </c>
      <c r="G307" s="2"/>
      <c r="H307" s="2">
        <v>2660.88</v>
      </c>
      <c r="I307" s="2">
        <f t="shared" si="99"/>
        <v>6364.08</v>
      </c>
      <c r="J307" s="2">
        <v>4299.66</v>
      </c>
      <c r="K307" s="71">
        <f t="shared" si="100"/>
        <v>0.48013563863189179</v>
      </c>
      <c r="L307" s="2">
        <v>37379.81</v>
      </c>
      <c r="M307" s="2">
        <v>39054.97</v>
      </c>
    </row>
    <row r="308" spans="1:13" ht="15.75" thickBot="1" x14ac:dyDescent="0.3">
      <c r="A308" s="9" t="s">
        <v>52</v>
      </c>
      <c r="B308" s="58"/>
      <c r="C308" s="10"/>
      <c r="D308" s="10"/>
      <c r="E308" s="4">
        <f>SUM(E305:E307)</f>
        <v>7267.82</v>
      </c>
      <c r="F308" s="4">
        <f t="shared" ref="F308:I308" si="101">SUM(F305:F307)</f>
        <v>367.05</v>
      </c>
      <c r="G308" s="4">
        <f t="shared" si="101"/>
        <v>0</v>
      </c>
      <c r="H308" s="4">
        <f>SUM(H305:H307)</f>
        <v>3355.88</v>
      </c>
      <c r="I308" s="4">
        <f t="shared" si="101"/>
        <v>10990.75</v>
      </c>
      <c r="J308" s="4">
        <f>SUM(J305:J307)</f>
        <v>7394.66</v>
      </c>
      <c r="K308" s="78">
        <f t="shared" si="100"/>
        <v>0.48630903922560331</v>
      </c>
      <c r="L308" s="4">
        <f>SUM(L305:L307)</f>
        <v>73673.820000000007</v>
      </c>
      <c r="M308" s="4">
        <f>SUM(M305:M307)</f>
        <v>84585</v>
      </c>
    </row>
    <row r="309" spans="1:13" ht="15.75" thickBot="1" x14ac:dyDescent="0.3">
      <c r="A309" s="48" t="s">
        <v>360</v>
      </c>
      <c r="B309" s="18"/>
      <c r="C309" s="40"/>
      <c r="D309" s="40"/>
      <c r="E309" s="23"/>
      <c r="F309" s="23"/>
      <c r="G309" s="23"/>
      <c r="H309" s="23"/>
      <c r="I309" s="23"/>
      <c r="J309" s="23"/>
      <c r="K309" s="23"/>
      <c r="L309" s="23"/>
      <c r="M309" s="23"/>
    </row>
    <row r="310" spans="1:13" x14ac:dyDescent="0.25">
      <c r="A310" s="49"/>
      <c r="B310" s="57" t="s">
        <v>59</v>
      </c>
      <c r="C310" s="44"/>
      <c r="D310" s="44"/>
      <c r="E310" s="25" t="s">
        <v>2</v>
      </c>
      <c r="F310" s="26" t="s">
        <v>3</v>
      </c>
      <c r="G310" s="27" t="s">
        <v>4</v>
      </c>
      <c r="H310" s="54" t="s">
        <v>422</v>
      </c>
      <c r="I310" s="65" t="s">
        <v>476</v>
      </c>
      <c r="J310" s="25" t="s">
        <v>473</v>
      </c>
      <c r="K310" s="72" t="s">
        <v>456</v>
      </c>
      <c r="L310" s="25" t="s">
        <v>473</v>
      </c>
      <c r="M310" s="25" t="s">
        <v>450</v>
      </c>
    </row>
    <row r="311" spans="1:13" ht="15.75" thickBot="1" x14ac:dyDescent="0.3">
      <c r="A311" s="50" t="s">
        <v>59</v>
      </c>
      <c r="B311" s="50" t="s">
        <v>60</v>
      </c>
      <c r="C311" s="45"/>
      <c r="D311" s="45"/>
      <c r="E311" s="28" t="s">
        <v>5</v>
      </c>
      <c r="F311" s="28" t="s">
        <v>5</v>
      </c>
      <c r="G311" s="28" t="s">
        <v>5</v>
      </c>
      <c r="H311" s="55" t="s">
        <v>423</v>
      </c>
      <c r="I311" s="28" t="s">
        <v>451</v>
      </c>
      <c r="J311" s="28" t="s">
        <v>451</v>
      </c>
      <c r="K311" s="73" t="s">
        <v>474</v>
      </c>
      <c r="L311" s="28" t="s">
        <v>452</v>
      </c>
      <c r="M311" s="28" t="s">
        <v>452</v>
      </c>
    </row>
    <row r="312" spans="1:13" ht="15.75" thickBot="1" x14ac:dyDescent="0.3">
      <c r="A312" s="46" t="s">
        <v>339</v>
      </c>
      <c r="B312" s="46" t="s">
        <v>340</v>
      </c>
      <c r="C312" s="47"/>
      <c r="D312" s="47"/>
      <c r="E312" s="3"/>
      <c r="F312" s="3"/>
      <c r="G312" s="2"/>
      <c r="H312" s="2"/>
      <c r="I312" s="2">
        <f t="shared" ref="I312:I317" si="102">SUM(E312:H312)</f>
        <v>0</v>
      </c>
      <c r="J312" s="2">
        <v>0</v>
      </c>
      <c r="K312" s="71"/>
      <c r="L312" s="2">
        <v>9054.09</v>
      </c>
      <c r="M312" s="2">
        <v>38393.39</v>
      </c>
    </row>
    <row r="313" spans="1:13" ht="15.75" thickBot="1" x14ac:dyDescent="0.3">
      <c r="A313" s="46" t="s">
        <v>251</v>
      </c>
      <c r="B313" s="46" t="s">
        <v>252</v>
      </c>
      <c r="C313" s="47"/>
      <c r="D313" s="47"/>
      <c r="E313" s="3">
        <v>1796.34</v>
      </c>
      <c r="F313" s="3">
        <v>8833.84</v>
      </c>
      <c r="G313" s="2">
        <v>391.47</v>
      </c>
      <c r="H313" s="2">
        <v>12906.66</v>
      </c>
      <c r="I313" s="2">
        <f t="shared" si="102"/>
        <v>23928.309999999998</v>
      </c>
      <c r="J313" s="2">
        <v>10817.21</v>
      </c>
      <c r="K313" s="71">
        <f t="shared" ref="K313:K318" si="103">SUM(I313/J313)-1</f>
        <v>1.2120593017977832</v>
      </c>
      <c r="L313" s="2">
        <v>150776.17000000001</v>
      </c>
      <c r="M313" s="2">
        <v>81006.25</v>
      </c>
    </row>
    <row r="314" spans="1:13" ht="15.75" thickBot="1" x14ac:dyDescent="0.3">
      <c r="A314" s="46" t="s">
        <v>436</v>
      </c>
      <c r="B314" s="46" t="s">
        <v>437</v>
      </c>
      <c r="C314" s="47"/>
      <c r="D314" s="47"/>
      <c r="E314" s="3"/>
      <c r="F314" s="3"/>
      <c r="G314" s="2"/>
      <c r="H314" s="2"/>
      <c r="I314" s="2">
        <f t="shared" si="102"/>
        <v>0</v>
      </c>
      <c r="J314" s="2">
        <v>0</v>
      </c>
      <c r="K314" s="71"/>
      <c r="L314" s="2">
        <v>162</v>
      </c>
      <c r="M314" s="2">
        <v>1741.01</v>
      </c>
    </row>
    <row r="315" spans="1:13" ht="15.75" thickBot="1" x14ac:dyDescent="0.3">
      <c r="A315" s="46" t="s">
        <v>383</v>
      </c>
      <c r="B315" s="46" t="s">
        <v>384</v>
      </c>
      <c r="C315" s="47"/>
      <c r="D315" s="47"/>
      <c r="E315" s="3"/>
      <c r="F315" s="3"/>
      <c r="G315" s="2"/>
      <c r="H315" s="2">
        <v>-19.37</v>
      </c>
      <c r="I315" s="2">
        <f t="shared" si="102"/>
        <v>-19.37</v>
      </c>
      <c r="J315" s="2">
        <v>0</v>
      </c>
      <c r="K315" s="71"/>
      <c r="L315" s="2">
        <v>3211.69</v>
      </c>
      <c r="M315" s="2">
        <v>4839.43</v>
      </c>
    </row>
    <row r="316" spans="1:13" ht="15.75" thickBot="1" x14ac:dyDescent="0.3">
      <c r="A316" s="46" t="s">
        <v>397</v>
      </c>
      <c r="B316" s="46" t="s">
        <v>398</v>
      </c>
      <c r="C316" s="47"/>
      <c r="D316" s="47"/>
      <c r="E316" s="3"/>
      <c r="F316" s="3"/>
      <c r="G316" s="2"/>
      <c r="H316" s="2"/>
      <c r="I316" s="2">
        <f t="shared" si="102"/>
        <v>0</v>
      </c>
      <c r="J316" s="2">
        <v>7898.9</v>
      </c>
      <c r="K316" s="71">
        <f t="shared" si="103"/>
        <v>-1</v>
      </c>
      <c r="L316" s="2">
        <v>60486.239999999998</v>
      </c>
      <c r="M316" s="2">
        <v>41701.24</v>
      </c>
    </row>
    <row r="317" spans="1:13" ht="15.75" thickBot="1" x14ac:dyDescent="0.3">
      <c r="A317" s="46" t="s">
        <v>448</v>
      </c>
      <c r="B317" s="46" t="s">
        <v>449</v>
      </c>
      <c r="C317" s="47"/>
      <c r="D317" s="47"/>
      <c r="E317" s="3">
        <v>633.54999999999995</v>
      </c>
      <c r="F317" s="3">
        <v>3614.31</v>
      </c>
      <c r="G317" s="2"/>
      <c r="H317" s="2">
        <v>55</v>
      </c>
      <c r="I317" s="2">
        <f t="shared" si="102"/>
        <v>4302.8599999999997</v>
      </c>
      <c r="J317" s="2">
        <v>394.57</v>
      </c>
      <c r="K317" s="71">
        <f t="shared" si="103"/>
        <v>9.9051879260967635</v>
      </c>
      <c r="L317" s="2">
        <v>13482.61</v>
      </c>
      <c r="M317" s="2">
        <v>0</v>
      </c>
    </row>
    <row r="318" spans="1:13" ht="15.75" thickBot="1" x14ac:dyDescent="0.3">
      <c r="A318" s="42" t="s">
        <v>361</v>
      </c>
      <c r="B318" s="58"/>
      <c r="C318" s="43"/>
      <c r="D318" s="43"/>
      <c r="E318" s="4">
        <f>SUM(E312:E317)</f>
        <v>2429.89</v>
      </c>
      <c r="F318" s="4">
        <f t="shared" ref="F318:I318" si="104">SUM(F312:F317)</f>
        <v>12448.15</v>
      </c>
      <c r="G318" s="4">
        <f t="shared" si="104"/>
        <v>391.47</v>
      </c>
      <c r="H318" s="4">
        <f>SUM(H312:H317)</f>
        <v>12942.289999999999</v>
      </c>
      <c r="I318" s="4">
        <f t="shared" si="104"/>
        <v>28211.8</v>
      </c>
      <c r="J318" s="4">
        <f>SUM(J312:J317)</f>
        <v>19110.68</v>
      </c>
      <c r="K318" s="78">
        <f t="shared" si="103"/>
        <v>0.4762321382598631</v>
      </c>
      <c r="L318" s="4">
        <f>SUM(L312:L317)</f>
        <v>237172.8</v>
      </c>
      <c r="M318" s="4">
        <f>SUM(M312:M317)</f>
        <v>167681.31999999998</v>
      </c>
    </row>
    <row r="319" spans="1:13" ht="15.75" thickBot="1" x14ac:dyDescent="0.3">
      <c r="A319" s="48" t="s">
        <v>53</v>
      </c>
      <c r="B319" s="18"/>
      <c r="C319" s="40"/>
      <c r="D319" s="40"/>
      <c r="E319" s="23"/>
      <c r="F319" s="23"/>
      <c r="G319" s="23"/>
      <c r="H319" s="23"/>
      <c r="I319" s="23"/>
      <c r="J319" s="23"/>
      <c r="K319" s="23"/>
      <c r="L319" s="23"/>
      <c r="M319" s="23"/>
    </row>
    <row r="320" spans="1:13" x14ac:dyDescent="0.25">
      <c r="A320" s="49"/>
      <c r="B320" s="57" t="s">
        <v>59</v>
      </c>
      <c r="C320" s="44"/>
      <c r="D320" s="44"/>
      <c r="E320" s="25" t="s">
        <v>2</v>
      </c>
      <c r="F320" s="26" t="s">
        <v>3</v>
      </c>
      <c r="G320" s="27" t="s">
        <v>4</v>
      </c>
      <c r="H320" s="54" t="s">
        <v>422</v>
      </c>
      <c r="I320" s="65" t="s">
        <v>476</v>
      </c>
      <c r="J320" s="25" t="s">
        <v>473</v>
      </c>
      <c r="K320" s="72" t="s">
        <v>456</v>
      </c>
      <c r="L320" s="25" t="s">
        <v>473</v>
      </c>
      <c r="M320" s="25" t="s">
        <v>450</v>
      </c>
    </row>
    <row r="321" spans="1:13" ht="15.75" thickBot="1" x14ac:dyDescent="0.3">
      <c r="A321" s="50" t="s">
        <v>59</v>
      </c>
      <c r="B321" s="50" t="s">
        <v>60</v>
      </c>
      <c r="C321" s="45"/>
      <c r="D321" s="45"/>
      <c r="E321" s="28" t="s">
        <v>5</v>
      </c>
      <c r="F321" s="28" t="s">
        <v>5</v>
      </c>
      <c r="G321" s="28" t="s">
        <v>5</v>
      </c>
      <c r="H321" s="55" t="s">
        <v>423</v>
      </c>
      <c r="I321" s="28" t="s">
        <v>451</v>
      </c>
      <c r="J321" s="28" t="s">
        <v>451</v>
      </c>
      <c r="K321" s="73" t="s">
        <v>474</v>
      </c>
      <c r="L321" s="28" t="s">
        <v>452</v>
      </c>
      <c r="M321" s="28" t="s">
        <v>452</v>
      </c>
    </row>
    <row r="322" spans="1:13" ht="15.75" thickBot="1" x14ac:dyDescent="0.3">
      <c r="A322" s="46" t="s">
        <v>253</v>
      </c>
      <c r="B322" s="46" t="s">
        <v>254</v>
      </c>
      <c r="C322" s="47"/>
      <c r="D322" s="47"/>
      <c r="E322" s="3">
        <v>3476.56</v>
      </c>
      <c r="F322" s="3">
        <v>6140.44</v>
      </c>
      <c r="G322" s="2"/>
      <c r="H322" s="2">
        <v>2187.04</v>
      </c>
      <c r="I322" s="2">
        <f>SUM(E322:H322)</f>
        <v>11804.04</v>
      </c>
      <c r="J322" s="2">
        <v>5332.77</v>
      </c>
      <c r="K322" s="71">
        <f>SUM(I322/J322)-1</f>
        <v>1.2134913000185645</v>
      </c>
      <c r="L322" s="2">
        <v>69197.53</v>
      </c>
      <c r="M322" s="2">
        <v>79287.8</v>
      </c>
    </row>
    <row r="323" spans="1:13" ht="15.75" thickBot="1" x14ac:dyDescent="0.3">
      <c r="A323" s="42" t="s">
        <v>54</v>
      </c>
      <c r="B323" s="58"/>
      <c r="C323" s="43"/>
      <c r="D323" s="43"/>
      <c r="E323" s="4">
        <f>SUM(E322:E322)</f>
        <v>3476.56</v>
      </c>
      <c r="F323" s="4">
        <f>SUM(F322:F322)</f>
        <v>6140.44</v>
      </c>
      <c r="G323" s="4">
        <f>SUM(G322:G322)</f>
        <v>0</v>
      </c>
      <c r="H323" s="4">
        <f>SUM(H322)</f>
        <v>2187.04</v>
      </c>
      <c r="I323" s="4">
        <f>SUM(I322:I322)</f>
        <v>11804.04</v>
      </c>
      <c r="J323" s="4">
        <f>SUM(J322)</f>
        <v>5332.77</v>
      </c>
      <c r="K323" s="78">
        <f>SUM(I323/J323)-1</f>
        <v>1.2134913000185645</v>
      </c>
      <c r="L323" s="4">
        <f>SUM(L322)</f>
        <v>69197.53</v>
      </c>
      <c r="M323" s="4">
        <f>SUM(M322)</f>
        <v>79287.8</v>
      </c>
    </row>
    <row r="324" spans="1:13" ht="15.75" thickBot="1" x14ac:dyDescent="0.3">
      <c r="A324" s="19" t="s">
        <v>55</v>
      </c>
      <c r="B324" s="18"/>
      <c r="C324" s="6"/>
      <c r="D324" s="6"/>
      <c r="E324" s="23"/>
      <c r="F324" s="23"/>
      <c r="G324" s="23"/>
      <c r="H324" s="23"/>
      <c r="I324" s="23"/>
      <c r="J324" s="23"/>
      <c r="K324" s="23"/>
      <c r="L324" s="23"/>
      <c r="M324" s="23"/>
    </row>
    <row r="325" spans="1:13" x14ac:dyDescent="0.25">
      <c r="A325" s="20"/>
      <c r="B325" s="57" t="s">
        <v>59</v>
      </c>
      <c r="C325" s="11"/>
      <c r="D325" s="11"/>
      <c r="E325" s="25" t="s">
        <v>2</v>
      </c>
      <c r="F325" s="26" t="s">
        <v>3</v>
      </c>
      <c r="G325" s="27" t="s">
        <v>4</v>
      </c>
      <c r="H325" s="54" t="s">
        <v>422</v>
      </c>
      <c r="I325" s="65" t="s">
        <v>476</v>
      </c>
      <c r="J325" s="25" t="s">
        <v>473</v>
      </c>
      <c r="K325" s="72" t="s">
        <v>456</v>
      </c>
      <c r="L325" s="25" t="s">
        <v>473</v>
      </c>
      <c r="M325" s="25" t="s">
        <v>450</v>
      </c>
    </row>
    <row r="326" spans="1:13" ht="15.75" thickBot="1" x14ac:dyDescent="0.3">
      <c r="A326" s="21" t="s">
        <v>59</v>
      </c>
      <c r="B326" s="50" t="s">
        <v>60</v>
      </c>
      <c r="C326" s="12"/>
      <c r="D326" s="12"/>
      <c r="E326" s="28" t="s">
        <v>5</v>
      </c>
      <c r="F326" s="28" t="s">
        <v>5</v>
      </c>
      <c r="G326" s="28" t="s">
        <v>5</v>
      </c>
      <c r="H326" s="55" t="s">
        <v>423</v>
      </c>
      <c r="I326" s="28" t="s">
        <v>451</v>
      </c>
      <c r="J326" s="28" t="s">
        <v>451</v>
      </c>
      <c r="K326" s="73" t="s">
        <v>474</v>
      </c>
      <c r="L326" s="28" t="s">
        <v>452</v>
      </c>
      <c r="M326" s="28" t="s">
        <v>452</v>
      </c>
    </row>
    <row r="327" spans="1:13" ht="15.75" thickBot="1" x14ac:dyDescent="0.3">
      <c r="A327" s="13" t="s">
        <v>386</v>
      </c>
      <c r="B327" s="46" t="s">
        <v>385</v>
      </c>
      <c r="C327" s="14"/>
      <c r="D327" s="14"/>
      <c r="E327" s="3">
        <v>1601.48</v>
      </c>
      <c r="F327" s="3"/>
      <c r="G327" s="2"/>
      <c r="H327" s="2">
        <v>14781.83</v>
      </c>
      <c r="I327" s="2">
        <f t="shared" ref="I327:I330" si="105">SUM(E327:H327)</f>
        <v>16383.31</v>
      </c>
      <c r="J327" s="2"/>
      <c r="K327" s="71"/>
      <c r="L327" s="2">
        <v>39699.050000000003</v>
      </c>
      <c r="M327" s="2">
        <v>6501.99</v>
      </c>
    </row>
    <row r="328" spans="1:13" ht="15.75" thickBot="1" x14ac:dyDescent="0.3">
      <c r="A328" s="46" t="s">
        <v>255</v>
      </c>
      <c r="B328" s="46" t="s">
        <v>256</v>
      </c>
      <c r="C328" s="47"/>
      <c r="D328" s="47"/>
      <c r="E328" s="3">
        <v>13248.01</v>
      </c>
      <c r="F328" s="3">
        <v>10194.51</v>
      </c>
      <c r="G328" s="2"/>
      <c r="H328" s="2">
        <v>10798.77</v>
      </c>
      <c r="I328" s="2">
        <f t="shared" si="105"/>
        <v>34241.29</v>
      </c>
      <c r="J328" s="2">
        <v>24447.61</v>
      </c>
      <c r="K328" s="71">
        <f t="shared" ref="K327:K331" si="106">SUM(I328/J328)-1</f>
        <v>0.40059866792704901</v>
      </c>
      <c r="L328" s="2">
        <v>634146.44999999995</v>
      </c>
      <c r="M328" s="2">
        <v>853308.17</v>
      </c>
    </row>
    <row r="329" spans="1:13" ht="15.75" thickBot="1" x14ac:dyDescent="0.3">
      <c r="A329" s="13" t="s">
        <v>257</v>
      </c>
      <c r="B329" s="46" t="s">
        <v>258</v>
      </c>
      <c r="C329" s="14"/>
      <c r="D329" s="14"/>
      <c r="E329" s="3">
        <v>22482.93</v>
      </c>
      <c r="F329" s="3">
        <v>23762.85</v>
      </c>
      <c r="G329" s="2"/>
      <c r="H329" s="2">
        <v>1500897.69</v>
      </c>
      <c r="I329" s="2">
        <f t="shared" si="105"/>
        <v>1547143.47</v>
      </c>
      <c r="J329" s="2">
        <v>1744393.48</v>
      </c>
      <c r="K329" s="71">
        <f t="shared" si="106"/>
        <v>-0.11307655770417124</v>
      </c>
      <c r="L329" s="2">
        <v>4289023.13</v>
      </c>
      <c r="M329" s="2">
        <v>4089063.8</v>
      </c>
    </row>
    <row r="330" spans="1:13" ht="15.75" thickBot="1" x14ac:dyDescent="0.3">
      <c r="A330" s="13" t="s">
        <v>259</v>
      </c>
      <c r="B330" s="46" t="s">
        <v>260</v>
      </c>
      <c r="C330" s="14"/>
      <c r="D330" s="14"/>
      <c r="E330" s="5">
        <v>169864.77</v>
      </c>
      <c r="F330" s="3">
        <v>20626.54</v>
      </c>
      <c r="G330" s="2">
        <v>1825.83</v>
      </c>
      <c r="H330" s="2">
        <v>536869.38</v>
      </c>
      <c r="I330" s="2">
        <f t="shared" si="105"/>
        <v>729186.52</v>
      </c>
      <c r="J330" s="2">
        <v>633066.11</v>
      </c>
      <c r="K330" s="71">
        <f t="shared" si="106"/>
        <v>0.15183313161401113</v>
      </c>
      <c r="L330" s="2">
        <v>2601942.7200000002</v>
      </c>
      <c r="M330" s="2">
        <v>2217221.48</v>
      </c>
    </row>
    <row r="331" spans="1:13" ht="15.75" thickBot="1" x14ac:dyDescent="0.3">
      <c r="A331" s="9" t="s">
        <v>56</v>
      </c>
      <c r="B331" s="58"/>
      <c r="C331" s="10"/>
      <c r="D331" s="10"/>
      <c r="E331" s="4">
        <f t="shared" ref="E331:M331" si="107">SUM(E327:E330)</f>
        <v>207197.19</v>
      </c>
      <c r="F331" s="4">
        <f t="shared" si="107"/>
        <v>54583.9</v>
      </c>
      <c r="G331" s="4">
        <f t="shared" si="107"/>
        <v>1825.83</v>
      </c>
      <c r="H331" s="4">
        <f t="shared" si="107"/>
        <v>2063347.67</v>
      </c>
      <c r="I331" s="4">
        <f t="shared" si="107"/>
        <v>2326954.59</v>
      </c>
      <c r="J331" s="4">
        <f t="shared" si="107"/>
        <v>2401907.2000000002</v>
      </c>
      <c r="K331" s="78">
        <f t="shared" si="106"/>
        <v>-3.120545623078208E-2</v>
      </c>
      <c r="L331" s="4">
        <f t="shared" ref="L331" si="108">SUM(L327:L330)</f>
        <v>7564811.3499999996</v>
      </c>
      <c r="M331" s="4">
        <f t="shared" si="107"/>
        <v>7166095.4399999995</v>
      </c>
    </row>
    <row r="332" spans="1:13" ht="15.75" thickBot="1" x14ac:dyDescent="0.3">
      <c r="A332" s="48" t="s">
        <v>362</v>
      </c>
      <c r="B332" s="18"/>
      <c r="C332" s="40"/>
      <c r="D332" s="40"/>
      <c r="E332" s="23"/>
      <c r="F332" s="23"/>
      <c r="G332" s="23"/>
      <c r="H332" s="23"/>
      <c r="I332" s="23"/>
      <c r="J332" s="23"/>
      <c r="K332" s="23"/>
      <c r="L332" s="23"/>
      <c r="M332" s="23"/>
    </row>
    <row r="333" spans="1:13" x14ac:dyDescent="0.25">
      <c r="A333" s="49"/>
      <c r="B333" s="57" t="s">
        <v>59</v>
      </c>
      <c r="C333" s="44"/>
      <c r="D333" s="44"/>
      <c r="E333" s="25" t="s">
        <v>2</v>
      </c>
      <c r="F333" s="26" t="s">
        <v>3</v>
      </c>
      <c r="G333" s="27" t="s">
        <v>4</v>
      </c>
      <c r="H333" s="54" t="s">
        <v>422</v>
      </c>
      <c r="I333" s="65" t="s">
        <v>476</v>
      </c>
      <c r="J333" s="25" t="s">
        <v>473</v>
      </c>
      <c r="K333" s="72" t="s">
        <v>456</v>
      </c>
      <c r="L333" s="25" t="s">
        <v>473</v>
      </c>
      <c r="M333" s="25" t="s">
        <v>450</v>
      </c>
    </row>
    <row r="334" spans="1:13" ht="15.75" thickBot="1" x14ac:dyDescent="0.3">
      <c r="A334" s="50" t="s">
        <v>59</v>
      </c>
      <c r="B334" s="50" t="s">
        <v>60</v>
      </c>
      <c r="C334" s="45"/>
      <c r="D334" s="45"/>
      <c r="E334" s="28" t="s">
        <v>5</v>
      </c>
      <c r="F334" s="28" t="s">
        <v>5</v>
      </c>
      <c r="G334" s="28" t="s">
        <v>5</v>
      </c>
      <c r="H334" s="55" t="s">
        <v>423</v>
      </c>
      <c r="I334" s="28" t="s">
        <v>451</v>
      </c>
      <c r="J334" s="28" t="s">
        <v>451</v>
      </c>
      <c r="K334" s="73" t="s">
        <v>474</v>
      </c>
      <c r="L334" s="28" t="s">
        <v>452</v>
      </c>
      <c r="M334" s="28" t="s">
        <v>452</v>
      </c>
    </row>
    <row r="335" spans="1:13" ht="15.75" thickBot="1" x14ac:dyDescent="0.3">
      <c r="A335" s="46" t="s">
        <v>261</v>
      </c>
      <c r="B335" s="46" t="s">
        <v>262</v>
      </c>
      <c r="C335" s="47"/>
      <c r="D335" s="47"/>
      <c r="E335" s="3">
        <v>1143.19</v>
      </c>
      <c r="F335" s="3">
        <v>1238.54</v>
      </c>
      <c r="G335" s="2"/>
      <c r="H335" s="2">
        <v>15044.02</v>
      </c>
      <c r="I335" s="2">
        <f t="shared" ref="I335:I338" si="109">SUM(E335:H335)</f>
        <v>17425.75</v>
      </c>
      <c r="J335" s="2">
        <v>21600.560000000001</v>
      </c>
      <c r="K335" s="71">
        <f t="shared" ref="K335:K339" si="110">SUM(I335/J335)-1</f>
        <v>-0.19327322995329754</v>
      </c>
      <c r="L335" s="2">
        <v>328575.42</v>
      </c>
      <c r="M335" s="2">
        <v>356062.36</v>
      </c>
    </row>
    <row r="336" spans="1:13" ht="15.75" thickBot="1" x14ac:dyDescent="0.3">
      <c r="A336" s="46" t="s">
        <v>454</v>
      </c>
      <c r="B336" s="46" t="s">
        <v>455</v>
      </c>
      <c r="C336" s="47"/>
      <c r="D336" s="47"/>
      <c r="E336" s="3"/>
      <c r="F336" s="3"/>
      <c r="G336" s="2"/>
      <c r="H336" s="2"/>
      <c r="I336" s="2">
        <f>SUM(E336:H336)</f>
        <v>0</v>
      </c>
      <c r="J336" s="2">
        <v>340.96</v>
      </c>
      <c r="K336" s="71">
        <f t="shared" si="110"/>
        <v>-1</v>
      </c>
      <c r="L336" s="2">
        <v>642.63</v>
      </c>
      <c r="M336" s="2">
        <v>0</v>
      </c>
    </row>
    <row r="337" spans="1:13" ht="15.75" thickBot="1" x14ac:dyDescent="0.3">
      <c r="A337" s="46" t="s">
        <v>438</v>
      </c>
      <c r="B337" s="46" t="s">
        <v>439</v>
      </c>
      <c r="C337" s="47"/>
      <c r="D337" s="47"/>
      <c r="E337" s="3"/>
      <c r="F337" s="3"/>
      <c r="G337" s="2"/>
      <c r="H337" s="2"/>
      <c r="I337" s="2">
        <f t="shared" si="109"/>
        <v>0</v>
      </c>
      <c r="J337" s="2">
        <v>521.20000000000005</v>
      </c>
      <c r="K337" s="71">
        <f t="shared" si="110"/>
        <v>-1</v>
      </c>
      <c r="L337" s="2">
        <v>9432.7199999999993</v>
      </c>
      <c r="M337" s="2">
        <v>1706.06</v>
      </c>
    </row>
    <row r="338" spans="1:13" ht="15.75" thickBot="1" x14ac:dyDescent="0.3">
      <c r="A338" s="46" t="s">
        <v>263</v>
      </c>
      <c r="B338" s="46" t="s">
        <v>264</v>
      </c>
      <c r="C338" s="47"/>
      <c r="D338" s="47"/>
      <c r="E338" s="3"/>
      <c r="F338" s="3"/>
      <c r="G338" s="2"/>
      <c r="H338" s="2"/>
      <c r="I338" s="2">
        <f t="shared" si="109"/>
        <v>0</v>
      </c>
      <c r="J338" s="2">
        <v>1903.64</v>
      </c>
      <c r="K338" s="71">
        <f t="shared" si="110"/>
        <v>-1</v>
      </c>
      <c r="L338" s="2">
        <v>15644.06</v>
      </c>
      <c r="M338" s="2">
        <v>29903.35</v>
      </c>
    </row>
    <row r="339" spans="1:13" ht="15.75" thickBot="1" x14ac:dyDescent="0.3">
      <c r="A339" s="42" t="s">
        <v>57</v>
      </c>
      <c r="B339" s="58"/>
      <c r="C339" s="43"/>
      <c r="D339" s="43"/>
      <c r="E339" s="4">
        <f>SUM(E335:E338)</f>
        <v>1143.19</v>
      </c>
      <c r="F339" s="4">
        <f t="shared" ref="F339:I339" si="111">SUM(F335:F338)</f>
        <v>1238.54</v>
      </c>
      <c r="G339" s="4">
        <f t="shared" si="111"/>
        <v>0</v>
      </c>
      <c r="H339" s="4">
        <f>SUM(H335:H338)</f>
        <v>15044.02</v>
      </c>
      <c r="I339" s="4">
        <f t="shared" si="111"/>
        <v>17425.75</v>
      </c>
      <c r="J339" s="4">
        <f>SUM(J335:J338)</f>
        <v>24366.36</v>
      </c>
      <c r="K339" s="78">
        <f t="shared" si="110"/>
        <v>-0.28484394058037399</v>
      </c>
      <c r="L339" s="4">
        <f>SUM(L335:L338)</f>
        <v>354294.82999999996</v>
      </c>
      <c r="M339" s="4">
        <f>SUM(M335:M338)</f>
        <v>387671.76999999996</v>
      </c>
    </row>
    <row r="340" spans="1:13" ht="15.75" thickBot="1" x14ac:dyDescent="0.3">
      <c r="A340" s="19" t="s">
        <v>363</v>
      </c>
      <c r="B340" s="18"/>
      <c r="C340" s="6"/>
      <c r="D340" s="6"/>
      <c r="E340" s="23"/>
      <c r="F340" s="23"/>
      <c r="G340" s="23"/>
      <c r="H340" s="23"/>
      <c r="I340" s="23"/>
      <c r="J340" s="23"/>
      <c r="K340" s="23"/>
      <c r="L340" s="23"/>
      <c r="M340" s="23"/>
    </row>
    <row r="341" spans="1:13" x14ac:dyDescent="0.25">
      <c r="A341" s="20"/>
      <c r="B341" s="57" t="s">
        <v>59</v>
      </c>
      <c r="C341" s="11"/>
      <c r="D341" s="11"/>
      <c r="E341" s="25" t="s">
        <v>2</v>
      </c>
      <c r="F341" s="26" t="s">
        <v>3</v>
      </c>
      <c r="G341" s="27" t="s">
        <v>4</v>
      </c>
      <c r="H341" s="54" t="s">
        <v>422</v>
      </c>
      <c r="I341" s="65" t="s">
        <v>476</v>
      </c>
      <c r="J341" s="25" t="s">
        <v>473</v>
      </c>
      <c r="K341" s="72" t="s">
        <v>456</v>
      </c>
      <c r="L341" s="25" t="s">
        <v>473</v>
      </c>
      <c r="M341" s="25" t="s">
        <v>450</v>
      </c>
    </row>
    <row r="342" spans="1:13" ht="15.75" thickBot="1" x14ac:dyDescent="0.3">
      <c r="A342" s="21" t="s">
        <v>59</v>
      </c>
      <c r="B342" s="50" t="s">
        <v>60</v>
      </c>
      <c r="C342" s="12"/>
      <c r="D342" s="12"/>
      <c r="E342" s="28" t="s">
        <v>5</v>
      </c>
      <c r="F342" s="28" t="s">
        <v>5</v>
      </c>
      <c r="G342" s="28" t="s">
        <v>5</v>
      </c>
      <c r="H342" s="55" t="s">
        <v>423</v>
      </c>
      <c r="I342" s="28" t="s">
        <v>451</v>
      </c>
      <c r="J342" s="28" t="s">
        <v>451</v>
      </c>
      <c r="K342" s="73" t="s">
        <v>474</v>
      </c>
      <c r="L342" s="28" t="s">
        <v>452</v>
      </c>
      <c r="M342" s="28" t="s">
        <v>452</v>
      </c>
    </row>
    <row r="343" spans="1:13" ht="15.75" thickBot="1" x14ac:dyDescent="0.3">
      <c r="A343" s="13" t="s">
        <v>315</v>
      </c>
      <c r="B343" s="46" t="s">
        <v>316</v>
      </c>
      <c r="C343" s="14"/>
      <c r="D343" s="14"/>
      <c r="E343" s="3">
        <v>1515.74</v>
      </c>
      <c r="F343" s="3">
        <v>4414.2299999999996</v>
      </c>
      <c r="G343" s="2"/>
      <c r="H343" s="2">
        <v>4746</v>
      </c>
      <c r="I343" s="2">
        <f t="shared" ref="I343:I344" si="112">SUM(E343:H343)</f>
        <v>10675.97</v>
      </c>
      <c r="J343" s="2">
        <v>11849.29</v>
      </c>
      <c r="K343" s="71">
        <f t="shared" ref="K343:K345" si="113">SUM(I343/J343)-1</f>
        <v>-9.9020278852150811E-2</v>
      </c>
      <c r="L343" s="2">
        <v>37069.65</v>
      </c>
      <c r="M343" s="2">
        <v>49997.88</v>
      </c>
    </row>
    <row r="344" spans="1:13" ht="15.75" thickBot="1" x14ac:dyDescent="0.3">
      <c r="A344" s="13" t="s">
        <v>324</v>
      </c>
      <c r="B344" s="46" t="s">
        <v>325</v>
      </c>
      <c r="C344" s="14"/>
      <c r="D344" s="14"/>
      <c r="E344" s="3"/>
      <c r="F344" s="3"/>
      <c r="G344" s="2"/>
      <c r="H344" s="2"/>
      <c r="I344" s="2">
        <f t="shared" si="112"/>
        <v>0</v>
      </c>
      <c r="J344" s="2">
        <v>0</v>
      </c>
      <c r="K344" s="71"/>
      <c r="L344" s="2">
        <v>0</v>
      </c>
      <c r="M344" s="2">
        <v>6587.38</v>
      </c>
    </row>
    <row r="345" spans="1:13" ht="15.75" thickBot="1" x14ac:dyDescent="0.3">
      <c r="A345" s="9" t="s">
        <v>365</v>
      </c>
      <c r="B345" s="58"/>
      <c r="C345" s="10"/>
      <c r="D345" s="10"/>
      <c r="E345" s="4">
        <f>SUM(E343:E344)</f>
        <v>1515.74</v>
      </c>
      <c r="F345" s="4">
        <f t="shared" ref="F345:I345" si="114">SUM(F343:F344)</f>
        <v>4414.2299999999996</v>
      </c>
      <c r="G345" s="4">
        <f t="shared" si="114"/>
        <v>0</v>
      </c>
      <c r="H345" s="4">
        <f>SUM(H343:H344)</f>
        <v>4746</v>
      </c>
      <c r="I345" s="4">
        <f t="shared" si="114"/>
        <v>10675.97</v>
      </c>
      <c r="J345" s="4">
        <f>SUM(J343:J344)</f>
        <v>11849.29</v>
      </c>
      <c r="K345" s="78">
        <f t="shared" si="113"/>
        <v>-9.9020278852150811E-2</v>
      </c>
      <c r="L345" s="4">
        <f>SUM(L343:L344)</f>
        <v>37069.65</v>
      </c>
      <c r="M345" s="4">
        <f>SUM(M343:M344)</f>
        <v>56585.259999999995</v>
      </c>
    </row>
    <row r="346" spans="1:13" ht="15.75" thickBot="1" x14ac:dyDescent="0.3">
      <c r="A346" s="33" t="s">
        <v>366</v>
      </c>
      <c r="B346" s="61"/>
      <c r="C346" s="40"/>
      <c r="D346" s="40"/>
      <c r="E346" s="23"/>
      <c r="F346" s="23"/>
      <c r="G346" s="32"/>
      <c r="H346" s="32"/>
      <c r="I346" s="23"/>
      <c r="J346" s="23"/>
      <c r="K346" s="23"/>
      <c r="L346" s="32"/>
      <c r="M346" s="32"/>
    </row>
    <row r="347" spans="1:13" x14ac:dyDescent="0.25">
      <c r="A347" s="49"/>
      <c r="B347" s="57" t="s">
        <v>59</v>
      </c>
      <c r="C347" s="44"/>
      <c r="D347" s="44"/>
      <c r="E347" s="25" t="s">
        <v>2</v>
      </c>
      <c r="F347" s="26" t="s">
        <v>3</v>
      </c>
      <c r="G347" s="27" t="s">
        <v>4</v>
      </c>
      <c r="H347" s="54" t="s">
        <v>422</v>
      </c>
      <c r="I347" s="65" t="s">
        <v>476</v>
      </c>
      <c r="J347" s="25" t="s">
        <v>473</v>
      </c>
      <c r="K347" s="72" t="s">
        <v>456</v>
      </c>
      <c r="L347" s="25" t="s">
        <v>473</v>
      </c>
      <c r="M347" s="25" t="s">
        <v>450</v>
      </c>
    </row>
    <row r="348" spans="1:13" ht="15.75" thickBot="1" x14ac:dyDescent="0.3">
      <c r="A348" s="50" t="s">
        <v>59</v>
      </c>
      <c r="B348" s="50" t="s">
        <v>60</v>
      </c>
      <c r="C348" s="45"/>
      <c r="D348" s="45"/>
      <c r="E348" s="28" t="s">
        <v>5</v>
      </c>
      <c r="F348" s="28" t="s">
        <v>5</v>
      </c>
      <c r="G348" s="28" t="s">
        <v>5</v>
      </c>
      <c r="H348" s="55" t="s">
        <v>423</v>
      </c>
      <c r="I348" s="28" t="s">
        <v>451</v>
      </c>
      <c r="J348" s="28" t="s">
        <v>451</v>
      </c>
      <c r="K348" s="73" t="s">
        <v>474</v>
      </c>
      <c r="L348" s="28" t="s">
        <v>452</v>
      </c>
      <c r="M348" s="28" t="s">
        <v>452</v>
      </c>
    </row>
    <row r="349" spans="1:13" ht="15.75" thickBot="1" x14ac:dyDescent="0.3">
      <c r="A349" s="46" t="s">
        <v>317</v>
      </c>
      <c r="B349" s="46" t="s">
        <v>318</v>
      </c>
      <c r="C349" s="47"/>
      <c r="D349" s="47"/>
      <c r="E349" s="3">
        <v>608.4</v>
      </c>
      <c r="F349" s="3"/>
      <c r="G349" s="2"/>
      <c r="H349" s="2">
        <v>125</v>
      </c>
      <c r="I349" s="2">
        <f t="shared" ref="I349:I350" si="115">SUM(E349:H349)</f>
        <v>733.4</v>
      </c>
      <c r="J349" s="2">
        <v>1918.75</v>
      </c>
      <c r="K349" s="71">
        <f t="shared" ref="K349:K351" si="116">SUM(I349/J349)-1</f>
        <v>-0.61777198697068403</v>
      </c>
      <c r="L349" s="2">
        <v>5215.78</v>
      </c>
      <c r="M349" s="2">
        <v>6164.73</v>
      </c>
    </row>
    <row r="350" spans="1:13" ht="15.75" thickBot="1" x14ac:dyDescent="0.3">
      <c r="A350" s="46" t="s">
        <v>265</v>
      </c>
      <c r="B350" s="46" t="s">
        <v>266</v>
      </c>
      <c r="C350" s="47"/>
      <c r="D350" s="47"/>
      <c r="E350" s="3">
        <v>6269.24</v>
      </c>
      <c r="F350" s="3">
        <v>2022.34</v>
      </c>
      <c r="G350" s="2"/>
      <c r="H350" s="2"/>
      <c r="I350" s="2">
        <f t="shared" si="115"/>
        <v>8291.58</v>
      </c>
      <c r="J350" s="2">
        <v>4584.6400000000003</v>
      </c>
      <c r="K350" s="71">
        <f t="shared" si="116"/>
        <v>0.80855639701263327</v>
      </c>
      <c r="L350" s="2">
        <v>45277.95</v>
      </c>
      <c r="M350" s="2">
        <v>61759.92</v>
      </c>
    </row>
    <row r="351" spans="1:13" ht="15.75" thickBot="1" x14ac:dyDescent="0.3">
      <c r="A351" s="42" t="s">
        <v>367</v>
      </c>
      <c r="B351" s="58"/>
      <c r="C351" s="43"/>
      <c r="D351" s="43"/>
      <c r="E351" s="4">
        <f>SUM(E349:E350)</f>
        <v>6877.6399999999994</v>
      </c>
      <c r="F351" s="4">
        <f t="shared" ref="F351:G351" si="117">SUM(F349:F350)</f>
        <v>2022.34</v>
      </c>
      <c r="G351" s="4">
        <f t="shared" si="117"/>
        <v>0</v>
      </c>
      <c r="H351" s="4">
        <f>SUM(H349:H350)</f>
        <v>125</v>
      </c>
      <c r="I351" s="4">
        <f>SUM(I349:I350)</f>
        <v>9024.98</v>
      </c>
      <c r="J351" s="4">
        <f>SUM(J349:J350)</f>
        <v>6503.39</v>
      </c>
      <c r="K351" s="78">
        <f t="shared" si="116"/>
        <v>0.38773470451564473</v>
      </c>
      <c r="L351" s="4">
        <f>SUM(L349:L350)</f>
        <v>50493.729999999996</v>
      </c>
      <c r="M351" s="4">
        <f>SUM(M349:M350)</f>
        <v>67924.649999999994</v>
      </c>
    </row>
    <row r="352" spans="1:13" ht="15.75" thickBot="1" x14ac:dyDescent="0.3">
      <c r="A352" s="33" t="s">
        <v>417</v>
      </c>
      <c r="B352" s="61"/>
      <c r="C352" s="40"/>
      <c r="D352" s="40"/>
      <c r="E352" s="23"/>
      <c r="F352" s="23"/>
      <c r="G352" s="32"/>
      <c r="H352" s="32"/>
      <c r="I352" s="23"/>
      <c r="J352" s="23"/>
      <c r="K352" s="23"/>
      <c r="L352" s="32"/>
      <c r="M352" s="32"/>
    </row>
    <row r="353" spans="1:13" x14ac:dyDescent="0.25">
      <c r="A353" s="49"/>
      <c r="B353" s="57" t="s">
        <v>59</v>
      </c>
      <c r="C353" s="44"/>
      <c r="D353" s="44"/>
      <c r="E353" s="25" t="s">
        <v>2</v>
      </c>
      <c r="F353" s="26" t="s">
        <v>3</v>
      </c>
      <c r="G353" s="27" t="s">
        <v>4</v>
      </c>
      <c r="H353" s="54" t="s">
        <v>422</v>
      </c>
      <c r="I353" s="65" t="s">
        <v>476</v>
      </c>
      <c r="J353" s="25" t="s">
        <v>473</v>
      </c>
      <c r="K353" s="72" t="s">
        <v>456</v>
      </c>
      <c r="L353" s="25" t="s">
        <v>473</v>
      </c>
      <c r="M353" s="25" t="s">
        <v>450</v>
      </c>
    </row>
    <row r="354" spans="1:13" ht="15.75" thickBot="1" x14ac:dyDescent="0.3">
      <c r="A354" s="50" t="s">
        <v>59</v>
      </c>
      <c r="B354" s="50" t="s">
        <v>60</v>
      </c>
      <c r="C354" s="45"/>
      <c r="D354" s="45"/>
      <c r="E354" s="28" t="s">
        <v>5</v>
      </c>
      <c r="F354" s="28" t="s">
        <v>5</v>
      </c>
      <c r="G354" s="28" t="s">
        <v>5</v>
      </c>
      <c r="H354" s="55" t="s">
        <v>423</v>
      </c>
      <c r="I354" s="28" t="s">
        <v>451</v>
      </c>
      <c r="J354" s="28" t="s">
        <v>451</v>
      </c>
      <c r="K354" s="73" t="s">
        <v>474</v>
      </c>
      <c r="L354" s="28" t="s">
        <v>452</v>
      </c>
      <c r="M354" s="28" t="s">
        <v>452</v>
      </c>
    </row>
    <row r="355" spans="1:13" ht="15.75" thickBot="1" x14ac:dyDescent="0.3">
      <c r="A355" s="46" t="s">
        <v>418</v>
      </c>
      <c r="B355" s="46" t="s">
        <v>419</v>
      </c>
      <c r="C355" s="47"/>
      <c r="D355" s="47"/>
      <c r="E355" s="3">
        <v>0</v>
      </c>
      <c r="F355" s="3">
        <v>0</v>
      </c>
      <c r="G355" s="2">
        <v>0</v>
      </c>
      <c r="H355" s="2">
        <v>0</v>
      </c>
      <c r="I355" s="2">
        <f>SUM(E355:H355)</f>
        <v>0</v>
      </c>
      <c r="J355" s="2">
        <v>0</v>
      </c>
      <c r="K355" s="71"/>
      <c r="L355" s="2">
        <v>0</v>
      </c>
      <c r="M355" s="2">
        <v>25558.1</v>
      </c>
    </row>
    <row r="356" spans="1:13" ht="15.75" thickBot="1" x14ac:dyDescent="0.3">
      <c r="A356" s="42" t="s">
        <v>420</v>
      </c>
      <c r="B356" s="58"/>
      <c r="C356" s="43"/>
      <c r="D356" s="43"/>
      <c r="E356" s="4">
        <f>SUM(E355)</f>
        <v>0</v>
      </c>
      <c r="F356" s="4">
        <f t="shared" ref="F356:I356" si="118">SUM(F355)</f>
        <v>0</v>
      </c>
      <c r="G356" s="4">
        <f t="shared" si="118"/>
        <v>0</v>
      </c>
      <c r="H356" s="4">
        <f>SUM(H355)</f>
        <v>0</v>
      </c>
      <c r="I356" s="4">
        <f t="shared" si="118"/>
        <v>0</v>
      </c>
      <c r="J356" s="4">
        <f>SUM(J355)</f>
        <v>0</v>
      </c>
      <c r="K356" s="4"/>
      <c r="L356" s="4">
        <f>SUM(L355)</f>
        <v>0</v>
      </c>
      <c r="M356" s="4">
        <f>SUM(M355)</f>
        <v>25558.1</v>
      </c>
    </row>
    <row r="357" spans="1:13" ht="15.75" thickBot="1" x14ac:dyDescent="0.3">
      <c r="A357" s="33" t="s">
        <v>364</v>
      </c>
      <c r="B357" s="61"/>
      <c r="C357" s="40"/>
      <c r="D357" s="40"/>
      <c r="E357" s="23"/>
      <c r="F357" s="23"/>
      <c r="G357" s="32"/>
      <c r="H357" s="32"/>
      <c r="I357" s="23"/>
      <c r="J357" s="23"/>
      <c r="K357" s="23"/>
      <c r="L357" s="32"/>
      <c r="M357" s="32"/>
    </row>
    <row r="358" spans="1:13" x14ac:dyDescent="0.25">
      <c r="A358" s="49"/>
      <c r="B358" s="57" t="s">
        <v>59</v>
      </c>
      <c r="C358" s="44"/>
      <c r="D358" s="44"/>
      <c r="E358" s="25" t="s">
        <v>2</v>
      </c>
      <c r="F358" s="26" t="s">
        <v>3</v>
      </c>
      <c r="G358" s="27" t="s">
        <v>4</v>
      </c>
      <c r="H358" s="54" t="s">
        <v>422</v>
      </c>
      <c r="I358" s="65" t="s">
        <v>476</v>
      </c>
      <c r="J358" s="25" t="s">
        <v>473</v>
      </c>
      <c r="K358" s="72" t="s">
        <v>456</v>
      </c>
      <c r="L358" s="25" t="s">
        <v>473</v>
      </c>
      <c r="M358" s="25" t="s">
        <v>450</v>
      </c>
    </row>
    <row r="359" spans="1:13" ht="15.75" thickBot="1" x14ac:dyDescent="0.3">
      <c r="A359" s="50" t="s">
        <v>59</v>
      </c>
      <c r="B359" s="50" t="s">
        <v>60</v>
      </c>
      <c r="C359" s="45"/>
      <c r="D359" s="45"/>
      <c r="E359" s="28" t="s">
        <v>5</v>
      </c>
      <c r="F359" s="28" t="s">
        <v>5</v>
      </c>
      <c r="G359" s="28" t="s">
        <v>5</v>
      </c>
      <c r="H359" s="55" t="s">
        <v>423</v>
      </c>
      <c r="I359" s="28" t="s">
        <v>451</v>
      </c>
      <c r="J359" s="28" t="s">
        <v>451</v>
      </c>
      <c r="K359" s="73" t="s">
        <v>474</v>
      </c>
      <c r="L359" s="28" t="s">
        <v>452</v>
      </c>
      <c r="M359" s="28" t="s">
        <v>452</v>
      </c>
    </row>
    <row r="360" spans="1:13" ht="15.75" thickBot="1" x14ac:dyDescent="0.3">
      <c r="A360" s="46" t="s">
        <v>267</v>
      </c>
      <c r="B360" s="46" t="s">
        <v>268</v>
      </c>
      <c r="C360" s="47"/>
      <c r="D360" s="47"/>
      <c r="E360" s="3">
        <v>6891.75</v>
      </c>
      <c r="F360" s="3">
        <v>18153.169999999998</v>
      </c>
      <c r="G360" s="2"/>
      <c r="H360" s="2"/>
      <c r="I360" s="2">
        <f>SUM(E360:H360)</f>
        <v>25044.92</v>
      </c>
      <c r="J360" s="2">
        <v>25251.439999999999</v>
      </c>
      <c r="K360" s="71">
        <f>SUM(I360/J360)-1</f>
        <v>-8.1785434810847102E-3</v>
      </c>
      <c r="L360" s="2">
        <v>226883.8</v>
      </c>
      <c r="M360" s="2">
        <v>210499.09</v>
      </c>
    </row>
    <row r="361" spans="1:13" ht="15.75" thickBot="1" x14ac:dyDescent="0.3">
      <c r="A361" s="42" t="s">
        <v>58</v>
      </c>
      <c r="B361" s="58"/>
      <c r="C361" s="43"/>
      <c r="D361" s="43"/>
      <c r="E361" s="4">
        <f>SUM(E360)</f>
        <v>6891.75</v>
      </c>
      <c r="F361" s="4">
        <f t="shared" ref="F361:I361" si="119">SUM(F360)</f>
        <v>18153.169999999998</v>
      </c>
      <c r="G361" s="4">
        <f t="shared" si="119"/>
        <v>0</v>
      </c>
      <c r="H361" s="4">
        <f>SUM(H360)</f>
        <v>0</v>
      </c>
      <c r="I361" s="4">
        <f t="shared" si="119"/>
        <v>25044.92</v>
      </c>
      <c r="J361" s="4">
        <f>SUM(J360)</f>
        <v>25251.439999999999</v>
      </c>
      <c r="K361" s="78">
        <f>SUM(I361/J361)-1</f>
        <v>-8.1785434810847102E-3</v>
      </c>
      <c r="L361" s="4">
        <f>SUM(L360)</f>
        <v>226883.8</v>
      </c>
      <c r="M361" s="4">
        <f>SUM(M360)</f>
        <v>210499.09</v>
      </c>
    </row>
    <row r="362" spans="1:13" ht="15.75" thickBot="1" x14ac:dyDescent="0.3">
      <c r="A362" s="33" t="s">
        <v>406</v>
      </c>
      <c r="B362" s="61"/>
      <c r="C362" s="6"/>
      <c r="D362" s="6"/>
      <c r="E362" s="23"/>
      <c r="F362" s="23"/>
      <c r="G362" s="32"/>
      <c r="H362" s="32"/>
      <c r="I362" s="23"/>
      <c r="J362" s="23"/>
      <c r="K362" s="23"/>
      <c r="L362" s="32"/>
      <c r="M362" s="32"/>
    </row>
    <row r="363" spans="1:13" x14ac:dyDescent="0.25">
      <c r="A363" s="20"/>
      <c r="B363" s="57" t="s">
        <v>59</v>
      </c>
      <c r="C363" s="11"/>
      <c r="D363" s="11"/>
      <c r="E363" s="25" t="s">
        <v>2</v>
      </c>
      <c r="F363" s="26" t="s">
        <v>3</v>
      </c>
      <c r="G363" s="27" t="s">
        <v>4</v>
      </c>
      <c r="H363" s="54" t="s">
        <v>422</v>
      </c>
      <c r="I363" s="65" t="s">
        <v>476</v>
      </c>
      <c r="J363" s="25" t="s">
        <v>473</v>
      </c>
      <c r="K363" s="72" t="s">
        <v>456</v>
      </c>
      <c r="L363" s="25" t="s">
        <v>473</v>
      </c>
      <c r="M363" s="25" t="s">
        <v>450</v>
      </c>
    </row>
    <row r="364" spans="1:13" ht="15.75" thickBot="1" x14ac:dyDescent="0.3">
      <c r="A364" s="21" t="s">
        <v>59</v>
      </c>
      <c r="B364" s="50" t="s">
        <v>60</v>
      </c>
      <c r="C364" s="12"/>
      <c r="D364" s="12"/>
      <c r="E364" s="28" t="s">
        <v>5</v>
      </c>
      <c r="F364" s="28" t="s">
        <v>5</v>
      </c>
      <c r="G364" s="28" t="s">
        <v>5</v>
      </c>
      <c r="H364" s="55" t="s">
        <v>423</v>
      </c>
      <c r="I364" s="28" t="s">
        <v>451</v>
      </c>
      <c r="J364" s="28" t="s">
        <v>451</v>
      </c>
      <c r="K364" s="73" t="s">
        <v>474</v>
      </c>
      <c r="L364" s="28" t="s">
        <v>452</v>
      </c>
      <c r="M364" s="28" t="s">
        <v>452</v>
      </c>
    </row>
    <row r="365" spans="1:13" ht="15.75" thickBot="1" x14ac:dyDescent="0.3">
      <c r="A365" s="13" t="s">
        <v>407</v>
      </c>
      <c r="B365" s="46" t="s">
        <v>408</v>
      </c>
      <c r="C365" s="14"/>
      <c r="D365" s="14"/>
      <c r="E365" s="3">
        <v>0</v>
      </c>
      <c r="F365" s="3">
        <v>0</v>
      </c>
      <c r="G365" s="2">
        <v>0</v>
      </c>
      <c r="H365" s="2">
        <v>922.6</v>
      </c>
      <c r="I365" s="2">
        <f>SUM(E365:H365)</f>
        <v>922.6</v>
      </c>
      <c r="J365" s="2">
        <v>0</v>
      </c>
      <c r="K365" s="71"/>
      <c r="L365" s="2">
        <v>0</v>
      </c>
      <c r="M365" s="2">
        <v>7449.64</v>
      </c>
    </row>
    <row r="366" spans="1:13" ht="15.75" thickBot="1" x14ac:dyDescent="0.3">
      <c r="A366" s="9" t="s">
        <v>409</v>
      </c>
      <c r="B366" s="58"/>
      <c r="C366" s="10"/>
      <c r="D366" s="10"/>
      <c r="E366" s="4">
        <f>SUM(E365)</f>
        <v>0</v>
      </c>
      <c r="F366" s="4">
        <f t="shared" ref="F366:G366" si="120">SUM(F365)</f>
        <v>0</v>
      </c>
      <c r="G366" s="4">
        <f t="shared" si="120"/>
        <v>0</v>
      </c>
      <c r="H366" s="4">
        <f>SUM(H365)</f>
        <v>922.6</v>
      </c>
      <c r="I366" s="4">
        <f t="shared" ref="I366" si="121">SUM(I365)</f>
        <v>922.6</v>
      </c>
      <c r="J366" s="4">
        <f>SUM(J365)</f>
        <v>0</v>
      </c>
      <c r="K366" s="78"/>
      <c r="L366" s="4">
        <f>SUM(L365)</f>
        <v>0</v>
      </c>
      <c r="M366" s="4">
        <f>SUM(M365)</f>
        <v>7449.64</v>
      </c>
    </row>
    <row r="367" spans="1:13" ht="15.75" thickBot="1" x14ac:dyDescent="0.3">
      <c r="A367" s="33" t="s">
        <v>411</v>
      </c>
      <c r="B367" s="61"/>
      <c r="C367" s="40"/>
      <c r="D367" s="40"/>
      <c r="E367" s="23"/>
      <c r="F367" s="23"/>
      <c r="G367" s="32"/>
      <c r="H367" s="32"/>
      <c r="I367" s="23"/>
      <c r="J367" s="23"/>
      <c r="K367" s="23"/>
      <c r="L367" s="32"/>
      <c r="M367" s="32"/>
    </row>
    <row r="368" spans="1:13" x14ac:dyDescent="0.25">
      <c r="A368" s="49"/>
      <c r="B368" s="57" t="s">
        <v>59</v>
      </c>
      <c r="C368" s="44"/>
      <c r="D368" s="44"/>
      <c r="E368" s="25" t="s">
        <v>2</v>
      </c>
      <c r="F368" s="26" t="s">
        <v>3</v>
      </c>
      <c r="G368" s="27" t="s">
        <v>4</v>
      </c>
      <c r="H368" s="54" t="s">
        <v>422</v>
      </c>
      <c r="I368" s="65" t="s">
        <v>476</v>
      </c>
      <c r="J368" s="25" t="s">
        <v>473</v>
      </c>
      <c r="K368" s="72" t="s">
        <v>456</v>
      </c>
      <c r="L368" s="25" t="s">
        <v>473</v>
      </c>
      <c r="M368" s="25" t="s">
        <v>450</v>
      </c>
    </row>
    <row r="369" spans="1:13" ht="15.75" thickBot="1" x14ac:dyDescent="0.3">
      <c r="A369" s="50" t="s">
        <v>59</v>
      </c>
      <c r="B369" s="50" t="s">
        <v>60</v>
      </c>
      <c r="C369" s="45"/>
      <c r="D369" s="45"/>
      <c r="E369" s="28" t="s">
        <v>5</v>
      </c>
      <c r="F369" s="28" t="s">
        <v>5</v>
      </c>
      <c r="G369" s="28" t="s">
        <v>5</v>
      </c>
      <c r="H369" s="55" t="s">
        <v>423</v>
      </c>
      <c r="I369" s="28" t="s">
        <v>451</v>
      </c>
      <c r="J369" s="28" t="s">
        <v>451</v>
      </c>
      <c r="K369" s="73" t="s">
        <v>474</v>
      </c>
      <c r="L369" s="28" t="s">
        <v>452</v>
      </c>
      <c r="M369" s="28" t="s">
        <v>452</v>
      </c>
    </row>
    <row r="370" spans="1:13" ht="15.75" thickBot="1" x14ac:dyDescent="0.3">
      <c r="A370" s="46" t="s">
        <v>412</v>
      </c>
      <c r="B370" s="46" t="s">
        <v>413</v>
      </c>
      <c r="C370" s="47"/>
      <c r="D370" s="47"/>
      <c r="E370" s="3"/>
      <c r="F370" s="3"/>
      <c r="G370" s="2"/>
      <c r="H370" s="2"/>
      <c r="I370" s="2">
        <f>SUM(E370:H370)</f>
        <v>0</v>
      </c>
      <c r="J370" s="2">
        <v>1677.34</v>
      </c>
      <c r="K370" s="71">
        <f t="shared" ref="K370" si="122">SUM(I370/J370)-1</f>
        <v>-1</v>
      </c>
      <c r="L370" s="2">
        <v>10551.88</v>
      </c>
      <c r="M370" s="2">
        <v>9106.5300000000007</v>
      </c>
    </row>
    <row r="371" spans="1:13" ht="15.75" thickBot="1" x14ac:dyDescent="0.3">
      <c r="A371" s="42" t="s">
        <v>411</v>
      </c>
      <c r="B371" s="58"/>
      <c r="C371" s="43"/>
      <c r="D371" s="43"/>
      <c r="E371" s="4">
        <f>SUM(E370)</f>
        <v>0</v>
      </c>
      <c r="F371" s="4">
        <f t="shared" ref="F371:G371" si="123">SUM(F370)</f>
        <v>0</v>
      </c>
      <c r="G371" s="4">
        <f t="shared" si="123"/>
        <v>0</v>
      </c>
      <c r="H371" s="4">
        <f>SUM(H370)</f>
        <v>0</v>
      </c>
      <c r="I371" s="4">
        <f t="shared" ref="I371" si="124">SUM(I370)</f>
        <v>0</v>
      </c>
      <c r="J371" s="4">
        <f>SUM(J370)</f>
        <v>1677.34</v>
      </c>
      <c r="K371" s="78">
        <f>SUM(I371/J371)-1</f>
        <v>-1</v>
      </c>
      <c r="L371" s="4">
        <f>SUM(L370)</f>
        <v>10551.88</v>
      </c>
      <c r="M371" s="4">
        <f>SUM(M370)</f>
        <v>9106.5300000000007</v>
      </c>
    </row>
    <row r="372" spans="1:13" ht="15.75" thickBot="1" x14ac:dyDescent="0.3">
      <c r="A372" s="33" t="s">
        <v>440</v>
      </c>
      <c r="B372" s="61"/>
      <c r="C372" s="40"/>
      <c r="D372" s="40"/>
      <c r="E372" s="23"/>
      <c r="F372" s="23"/>
      <c r="G372" s="32"/>
      <c r="H372" s="32"/>
      <c r="I372" s="23"/>
      <c r="J372" s="23"/>
      <c r="K372" s="23"/>
      <c r="L372" s="32"/>
      <c r="M372" s="32"/>
    </row>
    <row r="373" spans="1:13" x14ac:dyDescent="0.25">
      <c r="A373" s="49"/>
      <c r="B373" s="57" t="s">
        <v>59</v>
      </c>
      <c r="C373" s="44"/>
      <c r="D373" s="44"/>
      <c r="E373" s="25" t="s">
        <v>2</v>
      </c>
      <c r="F373" s="26" t="s">
        <v>3</v>
      </c>
      <c r="G373" s="27" t="s">
        <v>4</v>
      </c>
      <c r="H373" s="54" t="s">
        <v>422</v>
      </c>
      <c r="I373" s="65" t="s">
        <v>476</v>
      </c>
      <c r="J373" s="25" t="s">
        <v>473</v>
      </c>
      <c r="K373" s="72" t="s">
        <v>456</v>
      </c>
      <c r="L373" s="25" t="s">
        <v>473</v>
      </c>
      <c r="M373" s="25" t="s">
        <v>450</v>
      </c>
    </row>
    <row r="374" spans="1:13" ht="15.75" thickBot="1" x14ac:dyDescent="0.3">
      <c r="A374" s="50" t="s">
        <v>59</v>
      </c>
      <c r="B374" s="50" t="s">
        <v>60</v>
      </c>
      <c r="C374" s="45"/>
      <c r="D374" s="45"/>
      <c r="E374" s="28" t="s">
        <v>5</v>
      </c>
      <c r="F374" s="28" t="s">
        <v>5</v>
      </c>
      <c r="G374" s="28" t="s">
        <v>5</v>
      </c>
      <c r="H374" s="55" t="s">
        <v>423</v>
      </c>
      <c r="I374" s="28" t="s">
        <v>451</v>
      </c>
      <c r="J374" s="28" t="s">
        <v>451</v>
      </c>
      <c r="K374" s="73" t="s">
        <v>474</v>
      </c>
      <c r="L374" s="28" t="s">
        <v>452</v>
      </c>
      <c r="M374" s="28" t="s">
        <v>452</v>
      </c>
    </row>
    <row r="375" spans="1:13" ht="15.75" thickBot="1" x14ac:dyDescent="0.3">
      <c r="A375" s="46" t="s">
        <v>441</v>
      </c>
      <c r="B375" s="46" t="s">
        <v>442</v>
      </c>
      <c r="C375" s="47"/>
      <c r="D375" s="47"/>
      <c r="E375" s="3"/>
      <c r="F375" s="3"/>
      <c r="G375" s="2"/>
      <c r="H375" s="2"/>
      <c r="I375" s="2">
        <f>SUM(E375:H375)</f>
        <v>0</v>
      </c>
      <c r="J375" s="2">
        <v>0</v>
      </c>
      <c r="K375" s="71"/>
      <c r="L375" s="2">
        <v>11443.29</v>
      </c>
      <c r="M375" s="2">
        <v>2536.7800000000002</v>
      </c>
    </row>
    <row r="376" spans="1:13" ht="15.75" thickBot="1" x14ac:dyDescent="0.3">
      <c r="A376" s="42" t="s">
        <v>440</v>
      </c>
      <c r="B376" s="58"/>
      <c r="C376" s="43"/>
      <c r="D376" s="43"/>
      <c r="E376" s="4">
        <f>SUM(E375)</f>
        <v>0</v>
      </c>
      <c r="F376" s="4">
        <f t="shared" ref="F376:I376" si="125">SUM(F375)</f>
        <v>0</v>
      </c>
      <c r="G376" s="4">
        <f t="shared" si="125"/>
        <v>0</v>
      </c>
      <c r="H376" s="4">
        <f>SUM(H375)</f>
        <v>0</v>
      </c>
      <c r="I376" s="4">
        <f t="shared" si="125"/>
        <v>0</v>
      </c>
      <c r="J376" s="4">
        <f>SUM(J375)</f>
        <v>0</v>
      </c>
      <c r="K376" s="78"/>
      <c r="L376" s="4">
        <f>SUM(L375)</f>
        <v>11443.29</v>
      </c>
      <c r="M376" s="4">
        <f>SUM(M375)</f>
        <v>2536.7800000000002</v>
      </c>
    </row>
    <row r="377" spans="1:13" x14ac:dyDescent="0.25">
      <c r="A377" s="18"/>
      <c r="B377" s="18"/>
      <c r="C377" s="6"/>
      <c r="D377" s="6"/>
      <c r="E377" s="23"/>
      <c r="F377" s="23"/>
      <c r="G377" s="32"/>
      <c r="H377" s="32"/>
      <c r="I377" s="23"/>
      <c r="J377" s="23"/>
      <c r="K377" s="23"/>
      <c r="L377" s="29"/>
      <c r="M377" s="29"/>
    </row>
    <row r="378" spans="1:13" ht="15.75" thickBot="1" x14ac:dyDescent="0.3">
      <c r="A378" s="18"/>
      <c r="B378" s="18"/>
      <c r="C378" s="6"/>
      <c r="D378" s="6"/>
      <c r="E378" s="23"/>
      <c r="F378" s="23"/>
      <c r="G378" s="32"/>
      <c r="H378" s="32"/>
      <c r="I378" s="23"/>
      <c r="J378" s="23"/>
      <c r="K378" s="23"/>
      <c r="L378" s="29"/>
      <c r="M378" s="29"/>
    </row>
    <row r="379" spans="1:13" ht="15.75" thickBot="1" x14ac:dyDescent="0.3">
      <c r="A379" s="15"/>
      <c r="B379" s="62" t="s">
        <v>453</v>
      </c>
      <c r="C379" s="16"/>
      <c r="D379" s="16"/>
      <c r="E379" s="4">
        <f t="shared" ref="E379:L379" si="126">SUM(E376,E12,E20,E26,E33,E41,E48,E59,E65,E78,E83,E108,E121,E129,E143,E148,E153,E165,E171,E177,E185,E199,E216,E225,E230,E235,E240,E245,E250,E261,E272,E284,E290,E295,E301,E308,E318,E323,E331,E339,E345,E351,E356,E361,E366,E371)</f>
        <v>579935.25999999989</v>
      </c>
      <c r="F379" s="4">
        <f t="shared" si="126"/>
        <v>599357.94000000006</v>
      </c>
      <c r="G379" s="4">
        <f t="shared" si="126"/>
        <v>329823.90999999997</v>
      </c>
      <c r="H379" s="4">
        <f t="shared" si="126"/>
        <v>2834097.33</v>
      </c>
      <c r="I379" s="4">
        <f t="shared" si="126"/>
        <v>4343214.4399999995</v>
      </c>
      <c r="J379" s="4">
        <f t="shared" si="126"/>
        <v>4261055.2600000007</v>
      </c>
      <c r="K379" s="76">
        <f>SUM(I379/J379)-1</f>
        <v>1.92814162189483E-2</v>
      </c>
      <c r="L379" s="4">
        <f t="shared" si="126"/>
        <v>27006830.16</v>
      </c>
      <c r="M379" s="39">
        <f>SUM(M376,M12,M20,M26,M33,M41,M48,M59,M65,M78,M83,M108,M121,M129,M143,M148,M153,M165,M171,M177,M185,M199,M216,M225,M230,M235,M240,M245,M250,M261,M272,M284,M290,M295,M301,M308,M318,M323,M331,M339,M345,M351,M356,M361,M366,M371)</f>
        <v>26586921.210000005</v>
      </c>
    </row>
    <row r="380" spans="1:13" x14ac:dyDescent="0.25">
      <c r="E380" s="70" t="s">
        <v>475</v>
      </c>
      <c r="F380" s="70" t="s">
        <v>475</v>
      </c>
      <c r="G380" s="70" t="s">
        <v>475</v>
      </c>
      <c r="H380" s="70" t="s">
        <v>475</v>
      </c>
      <c r="I380" s="70" t="s">
        <v>475</v>
      </c>
      <c r="J380" s="70" t="s">
        <v>424</v>
      </c>
      <c r="K380" s="70"/>
      <c r="L380" s="70" t="s">
        <v>424</v>
      </c>
      <c r="M380" s="70" t="s">
        <v>282</v>
      </c>
    </row>
    <row r="381" spans="1:13" x14ac:dyDescent="0.25">
      <c r="A381" s="18"/>
      <c r="B381" s="18"/>
      <c r="C381" s="6"/>
      <c r="D381" s="6"/>
      <c r="E381" s="23"/>
      <c r="F381" s="23"/>
      <c r="G381" s="32"/>
      <c r="H381" s="32"/>
      <c r="I381" s="23"/>
      <c r="J381" s="23"/>
      <c r="K381" s="23"/>
      <c r="L381" s="23"/>
      <c r="M381" s="66"/>
    </row>
    <row r="382" spans="1:13" x14ac:dyDescent="0.25">
      <c r="M382" s="67"/>
    </row>
    <row r="383" spans="1:13" x14ac:dyDescent="0.25">
      <c r="M383" s="67"/>
    </row>
    <row r="384" spans="1:13" x14ac:dyDescent="0.25">
      <c r="M384" s="67"/>
    </row>
    <row r="385" spans="13:13" x14ac:dyDescent="0.25">
      <c r="M385" s="67"/>
    </row>
    <row r="386" spans="13:13" x14ac:dyDescent="0.25">
      <c r="M386" s="67"/>
    </row>
    <row r="387" spans="13:13" x14ac:dyDescent="0.25">
      <c r="M387" s="67"/>
    </row>
    <row r="388" spans="13:13" x14ac:dyDescent="0.25">
      <c r="M388" s="68"/>
    </row>
    <row r="389" spans="13:13" x14ac:dyDescent="0.25">
      <c r="M389" s="66"/>
    </row>
    <row r="390" spans="13:13" x14ac:dyDescent="0.25">
      <c r="M390" s="29"/>
    </row>
    <row r="391" spans="13:13" x14ac:dyDescent="0.25">
      <c r="M391" s="29"/>
    </row>
    <row r="392" spans="13:13" x14ac:dyDescent="0.25">
      <c r="M392" s="67"/>
    </row>
    <row r="393" spans="13:13" x14ac:dyDescent="0.25">
      <c r="M393" s="67"/>
    </row>
    <row r="394" spans="13:13" x14ac:dyDescent="0.25">
      <c r="M394" s="67"/>
    </row>
    <row r="395" spans="13:13" x14ac:dyDescent="0.25">
      <c r="M395" s="67"/>
    </row>
    <row r="396" spans="13:13" x14ac:dyDescent="0.25">
      <c r="M396" s="67"/>
    </row>
    <row r="397" spans="13:13" x14ac:dyDescent="0.25">
      <c r="M397" s="67"/>
    </row>
    <row r="398" spans="13:13" x14ac:dyDescent="0.25">
      <c r="M398" s="67"/>
    </row>
    <row r="399" spans="13:13" x14ac:dyDescent="0.25">
      <c r="M399" s="68"/>
    </row>
    <row r="400" spans="13:13" x14ac:dyDescent="0.25">
      <c r="M400" s="66"/>
    </row>
    <row r="401" spans="13:13" x14ac:dyDescent="0.25">
      <c r="M401" s="29"/>
    </row>
    <row r="402" spans="13:13" x14ac:dyDescent="0.25">
      <c r="M402" s="29"/>
    </row>
    <row r="403" spans="13:13" x14ac:dyDescent="0.25">
      <c r="M403" s="67"/>
    </row>
    <row r="404" spans="13:13" x14ac:dyDescent="0.25">
      <c r="M404" s="67"/>
    </row>
    <row r="405" spans="13:13" x14ac:dyDescent="0.25">
      <c r="M405" s="67"/>
    </row>
    <row r="406" spans="13:13" x14ac:dyDescent="0.25">
      <c r="M406" s="67"/>
    </row>
    <row r="407" spans="13:13" x14ac:dyDescent="0.25">
      <c r="M407" s="67"/>
    </row>
    <row r="408" spans="13:13" x14ac:dyDescent="0.25">
      <c r="M408" s="67"/>
    </row>
    <row r="409" spans="13:13" x14ac:dyDescent="0.25">
      <c r="M409" s="68"/>
    </row>
    <row r="410" spans="13:13" x14ac:dyDescent="0.25">
      <c r="M410" s="66"/>
    </row>
    <row r="411" spans="13:13" x14ac:dyDescent="0.25">
      <c r="M411" s="29"/>
    </row>
    <row r="412" spans="13:13" x14ac:dyDescent="0.25">
      <c r="M412" s="29"/>
    </row>
    <row r="413" spans="13:13" x14ac:dyDescent="0.25">
      <c r="M413" s="67"/>
    </row>
    <row r="414" spans="13:13" x14ac:dyDescent="0.25">
      <c r="M414" s="68"/>
    </row>
    <row r="415" spans="13:13" x14ac:dyDescent="0.25">
      <c r="M415" s="66"/>
    </row>
    <row r="416" spans="13:13" x14ac:dyDescent="0.25">
      <c r="M416" s="29"/>
    </row>
    <row r="417" spans="13:13" x14ac:dyDescent="0.25">
      <c r="M417" s="29"/>
    </row>
    <row r="418" spans="13:13" x14ac:dyDescent="0.25">
      <c r="M418" s="67"/>
    </row>
    <row r="419" spans="13:13" x14ac:dyDescent="0.25">
      <c r="M419" s="68"/>
    </row>
    <row r="420" spans="13:13" x14ac:dyDescent="0.25">
      <c r="M420" s="66"/>
    </row>
    <row r="421" spans="13:13" x14ac:dyDescent="0.25">
      <c r="M421" s="29"/>
    </row>
    <row r="422" spans="13:13" x14ac:dyDescent="0.25">
      <c r="M422" s="29"/>
    </row>
    <row r="423" spans="13:13" x14ac:dyDescent="0.25">
      <c r="M423" s="67"/>
    </row>
    <row r="424" spans="13:13" x14ac:dyDescent="0.25">
      <c r="M424" s="68"/>
    </row>
    <row r="425" spans="13:13" x14ac:dyDescent="0.25">
      <c r="M425" s="66"/>
    </row>
    <row r="426" spans="13:13" x14ac:dyDescent="0.25">
      <c r="M426" s="29"/>
    </row>
    <row r="427" spans="13:13" x14ac:dyDescent="0.25">
      <c r="M427" s="29"/>
    </row>
    <row r="428" spans="13:13" x14ac:dyDescent="0.25">
      <c r="M428" s="67"/>
    </row>
    <row r="429" spans="13:13" x14ac:dyDescent="0.25">
      <c r="M429" s="67"/>
    </row>
    <row r="430" spans="13:13" x14ac:dyDescent="0.25">
      <c r="M430" s="67"/>
    </row>
    <row r="431" spans="13:13" x14ac:dyDescent="0.25">
      <c r="M431" s="67"/>
    </row>
    <row r="432" spans="13:13" x14ac:dyDescent="0.25">
      <c r="M432" s="68"/>
    </row>
    <row r="433" spans="13:13" x14ac:dyDescent="0.25">
      <c r="M433" s="66"/>
    </row>
    <row r="434" spans="13:13" x14ac:dyDescent="0.25">
      <c r="M434" s="29"/>
    </row>
    <row r="435" spans="13:13" x14ac:dyDescent="0.25">
      <c r="M435" s="29"/>
    </row>
    <row r="436" spans="13:13" x14ac:dyDescent="0.25">
      <c r="M436" s="29"/>
    </row>
    <row r="437" spans="13:13" x14ac:dyDescent="0.25">
      <c r="M437" s="67"/>
    </row>
    <row r="438" spans="13:13" x14ac:dyDescent="0.25">
      <c r="M438" s="67"/>
    </row>
    <row r="439" spans="13:13" x14ac:dyDescent="0.25">
      <c r="M439" s="68"/>
    </row>
    <row r="440" spans="13:13" x14ac:dyDescent="0.25">
      <c r="M440" s="66"/>
    </row>
    <row r="441" spans="13:13" x14ac:dyDescent="0.25">
      <c r="M441" s="29"/>
    </row>
    <row r="442" spans="13:13" x14ac:dyDescent="0.25">
      <c r="M442" s="29"/>
    </row>
    <row r="443" spans="13:13" x14ac:dyDescent="0.25">
      <c r="M443" s="67"/>
    </row>
    <row r="444" spans="13:13" x14ac:dyDescent="0.25">
      <c r="M444" s="68"/>
    </row>
    <row r="445" spans="13:13" x14ac:dyDescent="0.25">
      <c r="M445" s="66"/>
    </row>
    <row r="446" spans="13:13" x14ac:dyDescent="0.25">
      <c r="M446" s="29"/>
    </row>
    <row r="447" spans="13:13" x14ac:dyDescent="0.25">
      <c r="M447" s="29"/>
    </row>
    <row r="448" spans="13:13" x14ac:dyDescent="0.25">
      <c r="M448" s="67"/>
    </row>
    <row r="449" spans="13:13" x14ac:dyDescent="0.25">
      <c r="M449" s="67"/>
    </row>
    <row r="450" spans="13:13" x14ac:dyDescent="0.25">
      <c r="M450" s="67"/>
    </row>
    <row r="451" spans="13:13" x14ac:dyDescent="0.25">
      <c r="M451" s="67"/>
    </row>
    <row r="452" spans="13:13" x14ac:dyDescent="0.25">
      <c r="M452" s="68"/>
    </row>
    <row r="453" spans="13:13" x14ac:dyDescent="0.25">
      <c r="M453" s="66"/>
    </row>
    <row r="454" spans="13:13" x14ac:dyDescent="0.25">
      <c r="M454" s="29"/>
    </row>
    <row r="455" spans="13:13" x14ac:dyDescent="0.25">
      <c r="M455" s="29"/>
    </row>
    <row r="456" spans="13:13" x14ac:dyDescent="0.25">
      <c r="M456" s="67"/>
    </row>
    <row r="457" spans="13:13" x14ac:dyDescent="0.25">
      <c r="M457" s="67"/>
    </row>
    <row r="458" spans="13:13" x14ac:dyDescent="0.25">
      <c r="M458" s="68"/>
    </row>
    <row r="459" spans="13:13" x14ac:dyDescent="0.25">
      <c r="M459" s="66"/>
    </row>
    <row r="460" spans="13:13" x14ac:dyDescent="0.25">
      <c r="M460" s="29"/>
    </row>
    <row r="461" spans="13:13" x14ac:dyDescent="0.25">
      <c r="M461" s="29"/>
    </row>
    <row r="462" spans="13:13" x14ac:dyDescent="0.25">
      <c r="M462" s="67"/>
    </row>
    <row r="463" spans="13:13" x14ac:dyDescent="0.25">
      <c r="M463" s="67"/>
    </row>
    <row r="464" spans="13:13" x14ac:dyDescent="0.25">
      <c r="M464" s="68"/>
    </row>
    <row r="465" spans="13:13" x14ac:dyDescent="0.25">
      <c r="M465" s="66"/>
    </row>
    <row r="466" spans="13:13" x14ac:dyDescent="0.25">
      <c r="M466" s="29"/>
    </row>
    <row r="467" spans="13:13" x14ac:dyDescent="0.25">
      <c r="M467" s="29"/>
    </row>
    <row r="468" spans="13:13" x14ac:dyDescent="0.25">
      <c r="M468" s="67"/>
    </row>
    <row r="469" spans="13:13" x14ac:dyDescent="0.25">
      <c r="M469" s="67"/>
    </row>
    <row r="470" spans="13:13" x14ac:dyDescent="0.25">
      <c r="M470" s="68"/>
    </row>
    <row r="471" spans="13:13" x14ac:dyDescent="0.25">
      <c r="M471" s="66"/>
    </row>
    <row r="472" spans="13:13" x14ac:dyDescent="0.25">
      <c r="M472" s="29"/>
    </row>
    <row r="473" spans="13:13" x14ac:dyDescent="0.25">
      <c r="M473" s="29"/>
    </row>
    <row r="474" spans="13:13" x14ac:dyDescent="0.25">
      <c r="M474" s="67"/>
    </row>
    <row r="475" spans="13:13" x14ac:dyDescent="0.25">
      <c r="M475" s="68"/>
    </row>
    <row r="476" spans="13:13" x14ac:dyDescent="0.25">
      <c r="M476" s="66"/>
    </row>
    <row r="477" spans="13:13" x14ac:dyDescent="0.25">
      <c r="M477" s="29"/>
    </row>
    <row r="478" spans="13:13" x14ac:dyDescent="0.25">
      <c r="M478" s="29"/>
    </row>
    <row r="479" spans="13:13" x14ac:dyDescent="0.25">
      <c r="M479" s="67"/>
    </row>
    <row r="480" spans="13:13" x14ac:dyDescent="0.25">
      <c r="M480" s="68"/>
    </row>
    <row r="481" spans="13:13" x14ac:dyDescent="0.25">
      <c r="M481" s="66"/>
    </row>
    <row r="482" spans="13:13" x14ac:dyDescent="0.25">
      <c r="M482" s="29"/>
    </row>
    <row r="483" spans="13:13" x14ac:dyDescent="0.25">
      <c r="M483" s="29"/>
    </row>
    <row r="484" spans="13:13" x14ac:dyDescent="0.25">
      <c r="M484" s="67"/>
    </row>
    <row r="485" spans="13:13" x14ac:dyDescent="0.25">
      <c r="M485" s="68"/>
    </row>
    <row r="486" spans="13:13" x14ac:dyDescent="0.25">
      <c r="M486" s="66"/>
    </row>
    <row r="487" spans="13:13" x14ac:dyDescent="0.25">
      <c r="M487" s="29"/>
    </row>
    <row r="488" spans="13:13" x14ac:dyDescent="0.25">
      <c r="M488" s="29"/>
    </row>
    <row r="489" spans="13:13" x14ac:dyDescent="0.25">
      <c r="M489" s="67"/>
    </row>
    <row r="490" spans="13:13" x14ac:dyDescent="0.25">
      <c r="M490" s="68"/>
    </row>
    <row r="491" spans="13:13" x14ac:dyDescent="0.25">
      <c r="M491" s="66"/>
    </row>
    <row r="492" spans="13:13" x14ac:dyDescent="0.25">
      <c r="M492" s="66"/>
    </row>
    <row r="493" spans="13:13" x14ac:dyDescent="0.25">
      <c r="M493" s="66"/>
    </row>
    <row r="494" spans="13:13" x14ac:dyDescent="0.25">
      <c r="M494" s="68"/>
    </row>
    <row r="496" spans="13:13" x14ac:dyDescent="0.25">
      <c r="M496" s="66"/>
    </row>
  </sheetData>
  <mergeCells count="7">
    <mergeCell ref="B19:D19"/>
    <mergeCell ref="B9:D9"/>
    <mergeCell ref="B11:D11"/>
    <mergeCell ref="A1:M1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2017-06-30T16:12:33Z</cp:lastPrinted>
  <dcterms:created xsi:type="dcterms:W3CDTF">2015-05-01T20:35:26Z</dcterms:created>
  <dcterms:modified xsi:type="dcterms:W3CDTF">2017-11-21T19:45:17Z</dcterms:modified>
</cp:coreProperties>
</file>