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AFISM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75" i="2" l="1"/>
  <c r="I196" i="2"/>
  <c r="I39" i="2" l="1"/>
  <c r="I38" i="2"/>
  <c r="K38" i="2" s="1"/>
  <c r="I223" i="2"/>
  <c r="I31" i="2" l="1"/>
  <c r="K31" i="2" s="1"/>
  <c r="I106" i="2" l="1"/>
  <c r="K106" i="2" s="1"/>
  <c r="I105" i="2"/>
  <c r="L65" i="2" l="1"/>
  <c r="J65" i="2"/>
  <c r="H65" i="2"/>
  <c r="G65" i="2"/>
  <c r="F65" i="2"/>
  <c r="E65" i="2"/>
  <c r="I63" i="2"/>
  <c r="K63" i="2" s="1"/>
  <c r="I128" i="2" l="1"/>
  <c r="I127" i="2"/>
  <c r="I126" i="2"/>
  <c r="I125" i="2"/>
  <c r="L290" i="2" l="1"/>
  <c r="J290" i="2"/>
  <c r="H290" i="2"/>
  <c r="G290" i="2"/>
  <c r="F290" i="2"/>
  <c r="E290" i="2"/>
  <c r="I288" i="2"/>
  <c r="K288" i="2" s="1"/>
  <c r="I197" i="2"/>
  <c r="I195" i="2"/>
  <c r="K195" i="2" s="1"/>
  <c r="I161" i="2" l="1"/>
  <c r="J376" i="2" l="1"/>
  <c r="K376" i="2" s="1"/>
  <c r="J371" i="2"/>
  <c r="J366" i="2"/>
  <c r="J361" i="2"/>
  <c r="J356" i="2"/>
  <c r="J351" i="2"/>
  <c r="J345" i="2"/>
  <c r="J339" i="2"/>
  <c r="J331" i="2"/>
  <c r="J323" i="2"/>
  <c r="J318" i="2"/>
  <c r="J308" i="2"/>
  <c r="J301" i="2"/>
  <c r="J295" i="2"/>
  <c r="J284" i="2"/>
  <c r="J272" i="2"/>
  <c r="J261" i="2"/>
  <c r="J250" i="2"/>
  <c r="J245" i="2"/>
  <c r="J240" i="2"/>
  <c r="J230" i="2"/>
  <c r="J225" i="2"/>
  <c r="J216" i="2"/>
  <c r="J199" i="2"/>
  <c r="J185" i="2"/>
  <c r="J177" i="2"/>
  <c r="J171" i="2"/>
  <c r="J165" i="2"/>
  <c r="J153" i="2"/>
  <c r="J148" i="2"/>
  <c r="J143" i="2"/>
  <c r="J129" i="2"/>
  <c r="J121" i="2"/>
  <c r="J108" i="2"/>
  <c r="J83" i="2"/>
  <c r="J78" i="2"/>
  <c r="J59" i="2"/>
  <c r="J48" i="2"/>
  <c r="J41" i="2"/>
  <c r="J33" i="2"/>
  <c r="J26" i="2"/>
  <c r="J20" i="2"/>
  <c r="J12" i="2"/>
  <c r="J379" i="2" l="1"/>
  <c r="H41" i="2"/>
  <c r="H376" i="2" l="1"/>
  <c r="H371" i="2"/>
  <c r="H366" i="2"/>
  <c r="H361" i="2"/>
  <c r="H356" i="2"/>
  <c r="H351" i="2"/>
  <c r="H345" i="2"/>
  <c r="H339" i="2"/>
  <c r="I336" i="2"/>
  <c r="H331" i="2"/>
  <c r="H323" i="2"/>
  <c r="H318" i="2"/>
  <c r="H308" i="2"/>
  <c r="H301" i="2"/>
  <c r="H295" i="2"/>
  <c r="H284" i="2"/>
  <c r="H272" i="2"/>
  <c r="H261" i="2"/>
  <c r="H250" i="2"/>
  <c r="H245" i="2"/>
  <c r="H240" i="2"/>
  <c r="H230" i="2"/>
  <c r="H235" i="2"/>
  <c r="H225" i="2"/>
  <c r="H216" i="2"/>
  <c r="H199" i="2"/>
  <c r="I375" i="2"/>
  <c r="I370" i="2"/>
  <c r="K370" i="2" s="1"/>
  <c r="I365" i="2"/>
  <c r="K365" i="2" s="1"/>
  <c r="I360" i="2"/>
  <c r="K360" i="2" s="1"/>
  <c r="I355" i="2"/>
  <c r="I350" i="2"/>
  <c r="K350" i="2" s="1"/>
  <c r="I349" i="2"/>
  <c r="K349" i="2" s="1"/>
  <c r="I344" i="2"/>
  <c r="I343" i="2"/>
  <c r="K343" i="2" s="1"/>
  <c r="I338" i="2"/>
  <c r="K338" i="2" s="1"/>
  <c r="I337" i="2"/>
  <c r="K337" i="2" s="1"/>
  <c r="I335" i="2"/>
  <c r="K335" i="2" s="1"/>
  <c r="I330" i="2"/>
  <c r="K330" i="2" s="1"/>
  <c r="I329" i="2"/>
  <c r="K329" i="2" s="1"/>
  <c r="I328" i="2"/>
  <c r="K328" i="2" s="1"/>
  <c r="I327" i="2"/>
  <c r="K327" i="2" s="1"/>
  <c r="I322" i="2"/>
  <c r="K322" i="2" s="1"/>
  <c r="I317" i="2"/>
  <c r="I316" i="2"/>
  <c r="K316" i="2" s="1"/>
  <c r="I315" i="2"/>
  <c r="K315" i="2" s="1"/>
  <c r="I314" i="2"/>
  <c r="I313" i="2"/>
  <c r="K313" i="2" s="1"/>
  <c r="I312" i="2"/>
  <c r="K312" i="2" s="1"/>
  <c r="I307" i="2"/>
  <c r="K307" i="2" s="1"/>
  <c r="I306" i="2"/>
  <c r="K306" i="2" s="1"/>
  <c r="I305" i="2"/>
  <c r="K305" i="2" s="1"/>
  <c r="I300" i="2"/>
  <c r="K300" i="2" s="1"/>
  <c r="I299" i="2"/>
  <c r="K299" i="2" s="1"/>
  <c r="I294" i="2"/>
  <c r="K294" i="2" s="1"/>
  <c r="I289" i="2"/>
  <c r="I290" i="2" s="1"/>
  <c r="K290" i="2" s="1"/>
  <c r="I283" i="2"/>
  <c r="K283" i="2" s="1"/>
  <c r="I282" i="2"/>
  <c r="K282" i="2" s="1"/>
  <c r="I281" i="2"/>
  <c r="K281" i="2" s="1"/>
  <c r="I280" i="2"/>
  <c r="K280" i="2" s="1"/>
  <c r="I279" i="2"/>
  <c r="K279" i="2" s="1"/>
  <c r="I278" i="2"/>
  <c r="K278" i="2" s="1"/>
  <c r="I277" i="2"/>
  <c r="K277" i="2" s="1"/>
  <c r="I276" i="2"/>
  <c r="K276" i="2" s="1"/>
  <c r="I271" i="2"/>
  <c r="K271" i="2" s="1"/>
  <c r="I270" i="2"/>
  <c r="K270" i="2" s="1"/>
  <c r="I269" i="2"/>
  <c r="K269" i="2" s="1"/>
  <c r="I268" i="2"/>
  <c r="K268" i="2" s="1"/>
  <c r="I267" i="2"/>
  <c r="K267" i="2" s="1"/>
  <c r="I266" i="2"/>
  <c r="K266" i="2" s="1"/>
  <c r="I265" i="2"/>
  <c r="K265" i="2" s="1"/>
  <c r="I260" i="2"/>
  <c r="I259" i="2"/>
  <c r="I258" i="2"/>
  <c r="K258" i="2" s="1"/>
  <c r="I257" i="2"/>
  <c r="I256" i="2"/>
  <c r="K256" i="2" s="1"/>
  <c r="I255" i="2"/>
  <c r="K255" i="2" s="1"/>
  <c r="I254" i="2"/>
  <c r="K254" i="2" s="1"/>
  <c r="I249" i="2"/>
  <c r="K249" i="2" s="1"/>
  <c r="I244" i="2"/>
  <c r="K244" i="2" s="1"/>
  <c r="I239" i="2"/>
  <c r="K239" i="2" s="1"/>
  <c r="I234" i="2"/>
  <c r="I229" i="2"/>
  <c r="K229" i="2" s="1"/>
  <c r="I224" i="2"/>
  <c r="K224" i="2" s="1"/>
  <c r="I222" i="2"/>
  <c r="K222" i="2" s="1"/>
  <c r="I221" i="2"/>
  <c r="K221" i="2" s="1"/>
  <c r="I220" i="2"/>
  <c r="K220" i="2" s="1"/>
  <c r="I215" i="2"/>
  <c r="K215" i="2" s="1"/>
  <c r="I214" i="2"/>
  <c r="K214" i="2" s="1"/>
  <c r="I213" i="2"/>
  <c r="K213" i="2" s="1"/>
  <c r="I212" i="2"/>
  <c r="K212" i="2" s="1"/>
  <c r="I211" i="2"/>
  <c r="K211" i="2" s="1"/>
  <c r="I210" i="2"/>
  <c r="K210" i="2" s="1"/>
  <c r="I209" i="2"/>
  <c r="K209" i="2" s="1"/>
  <c r="I208" i="2"/>
  <c r="K208" i="2" s="1"/>
  <c r="I207" i="2"/>
  <c r="K207" i="2" s="1"/>
  <c r="I206" i="2"/>
  <c r="K206" i="2" s="1"/>
  <c r="I205" i="2"/>
  <c r="K205" i="2" s="1"/>
  <c r="I204" i="2"/>
  <c r="K204" i="2" s="1"/>
  <c r="I203" i="2"/>
  <c r="K203" i="2" s="1"/>
  <c r="I198" i="2"/>
  <c r="I194" i="2"/>
  <c r="K194" i="2" s="1"/>
  <c r="I193" i="2"/>
  <c r="K193" i="2" s="1"/>
  <c r="I192" i="2"/>
  <c r="K192" i="2" s="1"/>
  <c r="I191" i="2"/>
  <c r="K191" i="2" s="1"/>
  <c r="I190" i="2"/>
  <c r="K190" i="2" s="1"/>
  <c r="I189" i="2"/>
  <c r="K189" i="2" s="1"/>
  <c r="H185" i="2"/>
  <c r="I184" i="2"/>
  <c r="K184" i="2" s="1"/>
  <c r="I183" i="2"/>
  <c r="K183" i="2" s="1"/>
  <c r="I182" i="2"/>
  <c r="K182" i="2" s="1"/>
  <c r="I181" i="2"/>
  <c r="K181" i="2" s="1"/>
  <c r="H177" i="2"/>
  <c r="I176" i="2"/>
  <c r="K176" i="2" s="1"/>
  <c r="I175" i="2"/>
  <c r="K175" i="2" s="1"/>
  <c r="H171" i="2"/>
  <c r="I170" i="2"/>
  <c r="K170" i="2" s="1"/>
  <c r="I169" i="2"/>
  <c r="K169" i="2" s="1"/>
  <c r="H165" i="2"/>
  <c r="I164" i="2"/>
  <c r="K164" i="2" s="1"/>
  <c r="I163" i="2"/>
  <c r="K163" i="2" s="1"/>
  <c r="I162" i="2"/>
  <c r="K162" i="2" s="1"/>
  <c r="I160" i="2"/>
  <c r="K160" i="2" s="1"/>
  <c r="I159" i="2"/>
  <c r="K159" i="2" s="1"/>
  <c r="I158" i="2"/>
  <c r="K158" i="2" s="1"/>
  <c r="I157" i="2"/>
  <c r="K157" i="2" s="1"/>
  <c r="H153" i="2"/>
  <c r="I152" i="2"/>
  <c r="K152" i="2" s="1"/>
  <c r="H148" i="2"/>
  <c r="I147" i="2"/>
  <c r="K147" i="2" s="1"/>
  <c r="H143" i="2"/>
  <c r="I142" i="2"/>
  <c r="K142" i="2" s="1"/>
  <c r="I141" i="2"/>
  <c r="K141" i="2" s="1"/>
  <c r="I140" i="2"/>
  <c r="K140" i="2" s="1"/>
  <c r="I139" i="2"/>
  <c r="K139" i="2" s="1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H129" i="2"/>
  <c r="K128" i="2"/>
  <c r="K127" i="2"/>
  <c r="K126" i="2"/>
  <c r="K125" i="2"/>
  <c r="H121" i="2"/>
  <c r="I120" i="2"/>
  <c r="K120" i="2" s="1"/>
  <c r="I119" i="2"/>
  <c r="K119" i="2" s="1"/>
  <c r="I118" i="2"/>
  <c r="K118" i="2" s="1"/>
  <c r="I117" i="2"/>
  <c r="K117" i="2" s="1"/>
  <c r="I116" i="2"/>
  <c r="K116" i="2" s="1"/>
  <c r="I115" i="2"/>
  <c r="K115" i="2" s="1"/>
  <c r="I114" i="2"/>
  <c r="K114" i="2" s="1"/>
  <c r="I113" i="2"/>
  <c r="K113" i="2" s="1"/>
  <c r="I112" i="2"/>
  <c r="K112" i="2" s="1"/>
  <c r="H108" i="2"/>
  <c r="I107" i="2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I97" i="2"/>
  <c r="K97" i="2" s="1"/>
  <c r="I96" i="2"/>
  <c r="K96" i="2" s="1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I89" i="2"/>
  <c r="K89" i="2" s="1"/>
  <c r="I88" i="2"/>
  <c r="I87" i="2"/>
  <c r="K87" i="2" s="1"/>
  <c r="I82" i="2"/>
  <c r="K82" i="2" s="1"/>
  <c r="H83" i="2"/>
  <c r="H78" i="2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I64" i="2"/>
  <c r="I65" i="2" s="1"/>
  <c r="K65" i="2" s="1"/>
  <c r="I58" i="2"/>
  <c r="K58" i="2" s="1"/>
  <c r="I57" i="2"/>
  <c r="K57" i="2" s="1"/>
  <c r="I56" i="2"/>
  <c r="K56" i="2" s="1"/>
  <c r="I55" i="2"/>
  <c r="K55" i="2" s="1"/>
  <c r="I54" i="2"/>
  <c r="K54" i="2" s="1"/>
  <c r="I53" i="2"/>
  <c r="K53" i="2" s="1"/>
  <c r="I52" i="2"/>
  <c r="K52" i="2" s="1"/>
  <c r="H59" i="2"/>
  <c r="H48" i="2"/>
  <c r="I47" i="2"/>
  <c r="K47" i="2" s="1"/>
  <c r="I46" i="2"/>
  <c r="K46" i="2" s="1"/>
  <c r="I45" i="2"/>
  <c r="K45" i="2" s="1"/>
  <c r="I40" i="2"/>
  <c r="I37" i="2"/>
  <c r="K37" i="2" s="1"/>
  <c r="I11" i="2"/>
  <c r="K11" i="2" s="1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0" i="2"/>
  <c r="K30" i="2" s="1"/>
  <c r="I32" i="2"/>
  <c r="H33" i="2"/>
  <c r="H26" i="2"/>
  <c r="L235" i="2"/>
  <c r="G235" i="2"/>
  <c r="F235" i="2"/>
  <c r="E235" i="2"/>
  <c r="I235" i="2" l="1"/>
  <c r="L356" i="2"/>
  <c r="L371" i="2"/>
  <c r="G371" i="2"/>
  <c r="F371" i="2"/>
  <c r="E371" i="2"/>
  <c r="I371" i="2"/>
  <c r="K371" i="2" s="1"/>
  <c r="L366" i="2"/>
  <c r="L376" i="2"/>
  <c r="L361" i="2"/>
  <c r="L351" i="2"/>
  <c r="L345" i="2"/>
  <c r="L339" i="2"/>
  <c r="L331" i="2"/>
  <c r="L323" i="2"/>
  <c r="L318" i="2"/>
  <c r="L308" i="2"/>
  <c r="L301" i="2"/>
  <c r="L295" i="2"/>
  <c r="L284" i="2"/>
  <c r="L272" i="2"/>
  <c r="L261" i="2"/>
  <c r="L250" i="2"/>
  <c r="L245" i="2"/>
  <c r="L240" i="2"/>
  <c r="L230" i="2"/>
  <c r="L225" i="2"/>
  <c r="L216" i="2"/>
  <c r="L199" i="2"/>
  <c r="L185" i="2"/>
  <c r="L177" i="2"/>
  <c r="L171" i="2"/>
  <c r="L165" i="2"/>
  <c r="L153" i="2"/>
  <c r="L148" i="2"/>
  <c r="L143" i="2"/>
  <c r="L129" i="2"/>
  <c r="L121" i="2"/>
  <c r="L108" i="2"/>
  <c r="L83" i="2"/>
  <c r="L78" i="2"/>
  <c r="L59" i="2"/>
  <c r="L48" i="2"/>
  <c r="L41" i="2"/>
  <c r="L33" i="2"/>
  <c r="L26" i="2"/>
  <c r="L20" i="2" l="1"/>
  <c r="L379" i="2" s="1"/>
  <c r="L12" i="2"/>
  <c r="H20" i="2" l="1"/>
  <c r="H12" i="2"/>
  <c r="H379" i="2" l="1"/>
  <c r="G356" i="2"/>
  <c r="F356" i="2"/>
  <c r="E356" i="2"/>
  <c r="I356" i="2"/>
  <c r="G376" i="2" l="1"/>
  <c r="F376" i="2"/>
  <c r="E376" i="2"/>
  <c r="I376" i="2"/>
  <c r="G361" i="2" l="1"/>
  <c r="F361" i="2"/>
  <c r="E361" i="2"/>
  <c r="I361" i="2"/>
  <c r="K361" i="2" s="1"/>
  <c r="G245" i="2"/>
  <c r="F245" i="2"/>
  <c r="E245" i="2"/>
  <c r="I245" i="2"/>
  <c r="K245" i="2" s="1"/>
  <c r="G318" i="2" l="1"/>
  <c r="F318" i="2"/>
  <c r="E318" i="2"/>
  <c r="G351" i="2" l="1"/>
  <c r="F351" i="2"/>
  <c r="G366" i="2"/>
  <c r="F366" i="2"/>
  <c r="E351" i="2"/>
  <c r="G171" i="2" l="1"/>
  <c r="F171" i="2"/>
  <c r="E171" i="2"/>
  <c r="G121" i="2" l="1"/>
  <c r="F121" i="2"/>
  <c r="E121" i="2"/>
  <c r="G41" i="2"/>
  <c r="F41" i="2"/>
  <c r="E41" i="2"/>
  <c r="I351" i="2"/>
  <c r="K351" i="2" s="1"/>
  <c r="G339" i="2"/>
  <c r="F339" i="2"/>
  <c r="E339" i="2"/>
  <c r="I318" i="2"/>
  <c r="K318" i="2" s="1"/>
  <c r="G284" i="2"/>
  <c r="F284" i="2"/>
  <c r="E284" i="2"/>
  <c r="G272" i="2"/>
  <c r="F272" i="2"/>
  <c r="E272" i="2"/>
  <c r="I339" i="2" l="1"/>
  <c r="K339" i="2" s="1"/>
  <c r="I272" i="2"/>
  <c r="K272" i="2" s="1"/>
  <c r="G250" i="2"/>
  <c r="F250" i="2"/>
  <c r="E250" i="2"/>
  <c r="I250" i="2"/>
  <c r="K250" i="2" s="1"/>
  <c r="G230" i="2"/>
  <c r="F230" i="2"/>
  <c r="E230" i="2"/>
  <c r="I230" i="2"/>
  <c r="K230" i="2" s="1"/>
  <c r="G177" i="2"/>
  <c r="F177" i="2"/>
  <c r="E177" i="2"/>
  <c r="G59" i="2"/>
  <c r="F59" i="2"/>
  <c r="E59" i="2"/>
  <c r="I41" i="2"/>
  <c r="K41" i="2" s="1"/>
  <c r="G26" i="2"/>
  <c r="F26" i="2"/>
  <c r="E26" i="2"/>
  <c r="G12" i="2"/>
  <c r="F12" i="2"/>
  <c r="E12" i="2"/>
  <c r="G261" i="2" l="1"/>
  <c r="F261" i="2"/>
  <c r="E261" i="2"/>
  <c r="G323" i="2"/>
  <c r="F323" i="2"/>
  <c r="E323" i="2"/>
  <c r="I323" i="2"/>
  <c r="K323" i="2" s="1"/>
  <c r="G308" i="2"/>
  <c r="F308" i="2"/>
  <c r="E308" i="2"/>
  <c r="G301" i="2"/>
  <c r="F301" i="2"/>
  <c r="E301" i="2"/>
  <c r="G240" i="2"/>
  <c r="F240" i="2"/>
  <c r="E240" i="2"/>
  <c r="I240" i="2"/>
  <c r="K240" i="2" s="1"/>
  <c r="G225" i="2"/>
  <c r="F225" i="2"/>
  <c r="E225" i="2"/>
  <c r="G199" i="2"/>
  <c r="F199" i="2"/>
  <c r="E199" i="2"/>
  <c r="G153" i="2"/>
  <c r="F153" i="2"/>
  <c r="E153" i="2"/>
  <c r="I153" i="2"/>
  <c r="K153" i="2" s="1"/>
  <c r="E366" i="2"/>
  <c r="I366" i="2"/>
  <c r="K366" i="2" s="1"/>
  <c r="G345" i="2"/>
  <c r="F345" i="2"/>
  <c r="E345" i="2"/>
  <c r="G331" i="2"/>
  <c r="F331" i="2"/>
  <c r="E331" i="2"/>
  <c r="G295" i="2"/>
  <c r="F295" i="2"/>
  <c r="E295" i="2"/>
  <c r="I295" i="2"/>
  <c r="K295" i="2" s="1"/>
  <c r="G216" i="2"/>
  <c r="F216" i="2"/>
  <c r="E216" i="2"/>
  <c r="G185" i="2"/>
  <c r="F185" i="2"/>
  <c r="E185" i="2"/>
  <c r="I177" i="2"/>
  <c r="K177" i="2" s="1"/>
  <c r="I171" i="2"/>
  <c r="K171" i="2" s="1"/>
  <c r="G165" i="2"/>
  <c r="F165" i="2"/>
  <c r="E165" i="2"/>
  <c r="G148" i="2"/>
  <c r="F148" i="2"/>
  <c r="E148" i="2"/>
  <c r="I148" i="2"/>
  <c r="K148" i="2" s="1"/>
  <c r="G143" i="2"/>
  <c r="F143" i="2"/>
  <c r="E143" i="2"/>
  <c r="G129" i="2"/>
  <c r="F129" i="2"/>
  <c r="E129" i="2"/>
  <c r="G108" i="2"/>
  <c r="F108" i="2"/>
  <c r="E108" i="2"/>
  <c r="G83" i="2"/>
  <c r="F83" i="2"/>
  <c r="E83" i="2"/>
  <c r="I83" i="2"/>
  <c r="K83" i="2" s="1"/>
  <c r="G78" i="2"/>
  <c r="F78" i="2"/>
  <c r="E78" i="2"/>
  <c r="G48" i="2"/>
  <c r="F48" i="2"/>
  <c r="E48" i="2"/>
  <c r="G33" i="2"/>
  <c r="F33" i="2"/>
  <c r="E33" i="2"/>
  <c r="I26" i="2"/>
  <c r="K26" i="2" s="1"/>
  <c r="G20" i="2"/>
  <c r="F20" i="2"/>
  <c r="E20" i="2"/>
  <c r="I12" i="2"/>
  <c r="K12" i="2" s="1"/>
  <c r="G379" i="2" l="1"/>
  <c r="F379" i="2"/>
  <c r="E379" i="2"/>
  <c r="I121" i="2"/>
  <c r="K121" i="2" s="1"/>
  <c r="I284" i="2"/>
  <c r="K284" i="2" s="1"/>
  <c r="I59" i="2"/>
  <c r="K59" i="2" s="1"/>
  <c r="I345" i="2"/>
  <c r="K345" i="2" s="1"/>
  <c r="I225" i="2"/>
  <c r="K225" i="2" s="1"/>
  <c r="I301" i="2"/>
  <c r="K301" i="2" s="1"/>
  <c r="I261" i="2"/>
  <c r="K261" i="2" s="1"/>
  <c r="I199" i="2"/>
  <c r="K199" i="2" s="1"/>
  <c r="I331" i="2"/>
  <c r="K331" i="2" s="1"/>
  <c r="I308" i="2"/>
  <c r="K308" i="2" s="1"/>
  <c r="I143" i="2"/>
  <c r="K143" i="2" s="1"/>
  <c r="I129" i="2"/>
  <c r="K129" i="2" s="1"/>
  <c r="I216" i="2"/>
  <c r="K216" i="2" s="1"/>
  <c r="I20" i="2"/>
  <c r="K20" i="2" s="1"/>
  <c r="I78" i="2"/>
  <c r="K78" i="2" s="1"/>
  <c r="I108" i="2"/>
  <c r="K108" i="2" s="1"/>
  <c r="I165" i="2"/>
  <c r="K165" i="2" s="1"/>
  <c r="I185" i="2"/>
  <c r="K185" i="2" s="1"/>
  <c r="I48" i="2"/>
  <c r="K48" i="2" s="1"/>
  <c r="I33" i="2"/>
  <c r="K33" i="2" s="1"/>
  <c r="I379" i="2" l="1"/>
  <c r="K379" i="2" s="1"/>
</calcChain>
</file>

<file path=xl/sharedStrings.xml><?xml version="1.0" encoding="utf-8"?>
<sst xmlns="http://schemas.openxmlformats.org/spreadsheetml/2006/main" count="1352" uniqueCount="482">
  <si>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</si>
  <si>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</si>
  <si>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</si>
  <si>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</si>
  <si>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</si>
  <si>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</si>
  <si>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</si>
  <si>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</si>
  <si>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</si>
  <si>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</si>
  <si>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</si>
  <si>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</si>
  <si>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</si>
  <si>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</si>
  <si>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</si>
  <si>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</si>
  <si>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</si>
  <si>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</si>
  <si>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</si>
  <si>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</si>
  <si>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</si>
  <si>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</si>
  <si>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</si>
  <si>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</si>
  <si>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</si>
  <si>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</si>
  <si>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</si>
  <si>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</si>
  <si>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</si>
  <si>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</si>
  <si>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</si>
  <si>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</si>
  <si>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</si>
  <si>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</si>
  <si>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</si>
  <si>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</si>
  <si>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</si>
  <si>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</si>
  <si>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</si>
  <si>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</si>
  <si>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</si>
  <si>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</si>
  <si>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</si>
  <si>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</si>
  <si>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</si>
  <si>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</si>
  <si>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</si>
  <si>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</si>
  <si>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</si>
  <si>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</si>
  <si>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</si>
  <si>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</si>
  <si>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</si>
  <si>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</si>
  <si>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</si>
  <si>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</si>
  <si>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</si>
  <si>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</si>
  <si>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</si>
  <si>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</si>
  <si>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</si>
  <si>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</si>
  <si>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</si>
  <si>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</si>
  <si>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</si>
  <si>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</si>
  <si>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</si>
  <si>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</si>
  <si>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</si>
  <si>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</si>
  <si>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</si>
  <si>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</si>
  <si>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</si>
  <si>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</si>
  <si>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</si>
  <si>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</si>
  <si>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</si>
  <si>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</si>
  <si>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</si>
  <si>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</si>
  <si>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</si>
  <si>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</si>
  <si>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</si>
  <si>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</si>
  <si>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</si>
  <si>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</si>
  <si>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</si>
  <si>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</si>
  <si>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</si>
  <si>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</si>
  <si>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</si>
  <si>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</si>
  <si>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</si>
  <si>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</si>
  <si>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</si>
  <si>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</si>
  <si>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</si>
  <si>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</si>
  <si>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</si>
  <si>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</si>
  <si>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</si>
  <si>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</si>
  <si>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</si>
  <si>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</si>
  <si>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</si>
  <si>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</si>
  <si>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</si>
  <si>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</si>
  <si>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</si>
  <si>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</si>
  <si>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</si>
  <si>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</si>
  <si>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</si>
  <si>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</si>
  <si>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</si>
  <si>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</si>
  <si>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</si>
  <si>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</si>
  <si>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</si>
  <si>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</si>
  <si>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</si>
  <si>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</si>
  <si>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</si>
  <si>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</si>
  <si>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</si>
  <si>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</si>
  <si>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</si>
  <si>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</si>
  <si>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</si>
  <si>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</si>
  <si>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</si>
  <si>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</si>
  <si>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</si>
  <si>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</si>
  <si>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</si>
  <si>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</si>
  <si>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</si>
  <si>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</si>
  <si>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</si>
  <si>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</si>
  <si>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</si>
  <si>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</si>
  <si>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</si>
  <si>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</si>
  <si>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</si>
  <si>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</si>
  <si>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</si>
  <si>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</si>
  <si>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</si>
  <si>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</si>
  <si>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</si>
  <si>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</si>
  <si>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</si>
  <si>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</si>
  <si>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</si>
  <si>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</si>
  <si>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</si>
  <si>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</si>
  <si>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</si>
  <si>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</si>
  <si>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</si>
  <si>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</si>
  <si>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</si>
  <si>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</si>
  <si>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</si>
  <si>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</si>
  <si>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</si>
  <si>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</si>
  <si>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</si>
  <si>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</si>
  <si>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</si>
  <si>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</si>
  <si>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</si>
  <si>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</si>
  <si>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</si>
  <si>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</si>
  <si>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</si>
  <si>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</si>
  <si>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</si>
  <si>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</si>
  <si>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</si>
  <si>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</si>
  <si>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</si>
  <si>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</si>
  <si>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</si>
  <si>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</si>
  <si>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</si>
  <si>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</si>
  <si>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</si>
  <si>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</si>
  <si>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</si>
  <si>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</si>
  <si>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</si>
  <si>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</si>
  <si>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</si>
  <si>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</si>
  <si>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</si>
  <si>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</si>
  <si>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</si>
  <si>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</si>
  <si>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UC for Credit Programming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</si>
  <si>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</si>
  <si>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</si>
  <si>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</si>
  <si>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</si>
  <si>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</si>
  <si>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</si>
  <si>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</si>
  <si>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</si>
  <si>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Senior Vice President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</si>
  <si>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</si>
  <si>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</si>
  <si>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</si>
  <si>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</si>
  <si>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</si>
  <si>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</si>
  <si>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</si>
  <si>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</si>
  <si>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</si>
  <si>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TTUISD Administration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</si>
  <si>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</si>
  <si>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</si>
  <si>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</si>
  <si>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</si>
  <si>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</si>
  <si>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</si>
  <si>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</si>
  <si>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</si>
  <si>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</si>
  <si>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</si>
  <si>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</si>
  <si>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</si>
  <si>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</si>
  <si>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</si>
  <si>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</si>
  <si>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</si>
  <si>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</si>
  <si>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</si>
  <si>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</si>
  <si>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</si>
  <si>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</si>
  <si>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</si>
  <si>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</si>
  <si>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</si>
  <si>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</si>
  <si>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</si>
  <si>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</si>
  <si>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</si>
  <si>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</si>
  <si>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</si>
  <si>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</si>
  <si>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</si>
  <si>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</si>
  <si>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</si>
  <si>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</si>
  <si>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</si>
  <si>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</si>
  <si>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</si>
  <si>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</si>
  <si>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</si>
  <si>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</si>
  <si>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</si>
  <si>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</si>
  <si>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</si>
  <si>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</si>
  <si>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</si>
  <si>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</si>
  <si>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</si>
  <si>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</si>
  <si>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</si>
  <si>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</si>
  <si>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TTUISD External 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</si>
  <si>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</si>
  <si>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</si>
  <si>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</si>
  <si>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</si>
  <si>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</si>
  <si>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</si>
  <si>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</si>
  <si>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</si>
  <si>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</si>
  <si>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</si>
  <si>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</si>
  <si>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</si>
  <si>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</si>
  <si>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</si>
  <si>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</si>
  <si>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</si>
  <si>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</si>
  <si>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</si>
  <si>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</si>
  <si>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</si>
  <si>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</si>
  <si>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</si>
  <si>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</si>
  <si>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</si>
  <si>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</si>
  <si>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</si>
  <si>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</si>
  <si>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</si>
  <si>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</si>
  <si>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</si>
  <si>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</si>
  <si>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</si>
  <si>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</si>
  <si>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</si>
  <si>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</si>
  <si>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</si>
  <si>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</si>
  <si>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</si>
  <si>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</si>
  <si>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</si>
  <si>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</si>
  <si>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</si>
  <si>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</si>
  <si>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</si>
  <si>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</si>
  <si>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</si>
  <si>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</si>
  <si>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</si>
  <si>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</si>
  <si>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</si>
  <si>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</si>
  <si>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</si>
  <si>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</si>
  <si>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TTUISD Operations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</si>
  <si>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</si>
  <si>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</si>
  <si>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</si>
  <si>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</si>
  <si>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</si>
  <si>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</si>
  <si>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</si>
  <si>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</si>
  <si>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</si>
  <si>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</si>
  <si>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</si>
  <si>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</si>
  <si>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</si>
  <si>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</si>
  <si>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</si>
  <si>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</si>
  <si>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</si>
  <si>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</si>
  <si>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</si>
  <si>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</si>
  <si>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</si>
  <si>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</si>
  <si>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</si>
  <si>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</si>
  <si>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</si>
  <si>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</si>
  <si>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</si>
  <si>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</si>
  <si>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</si>
  <si>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</si>
  <si>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</si>
  <si>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Communication Studies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</si>
  <si>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</si>
  <si>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</si>
  <si>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</si>
  <si>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</si>
  <si>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</si>
  <si>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</si>
  <si>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</si>
  <si>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</si>
  <si>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</si>
  <si>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</si>
  <si>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</si>
  <si>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</si>
  <si>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</si>
  <si>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</si>
  <si>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</si>
  <si>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</si>
  <si>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</si>
  <si>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</si>
  <si>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</si>
  <si>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</si>
  <si>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</si>
  <si>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</si>
  <si>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</si>
  <si>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</si>
  <si>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</si>
  <si>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</si>
  <si>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</si>
  <si>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</si>
  <si>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</si>
  <si>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</si>
  <si>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</si>
  <si>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TTUISD Academic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</si>
  <si>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</si>
  <si>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</si>
  <si>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</si>
  <si>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</si>
  <si>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</si>
  <si>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</si>
  <si>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</si>
  <si>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</si>
  <si>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</si>
  <si>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</si>
  <si>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</si>
  <si>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</si>
  <si>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</si>
  <si>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</si>
  <si>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</si>
  <si>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</si>
  <si>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</si>
  <si>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</si>
  <si>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</si>
  <si>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</si>
  <si>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</si>
  <si>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</si>
  <si>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</si>
  <si>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</si>
  <si>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</si>
  <si>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</si>
  <si>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</si>
  <si>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</si>
  <si>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</si>
  <si>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</si>
  <si>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</si>
  <si>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</si>
  <si>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</si>
  <si>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</si>
  <si>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</si>
  <si>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</si>
  <si>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</si>
  <si>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</si>
  <si>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</si>
  <si>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</si>
  <si>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</si>
  <si>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</si>
  <si>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</si>
  <si>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</si>
  <si>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</si>
  <si>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</si>
  <si>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</si>
  <si>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</si>
  <si>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</si>
  <si>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</si>
  <si>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</si>
  <si>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</si>
  <si>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</si>
  <si>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</si>
  <si>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</si>
  <si>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</si>
  <si>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</si>
  <si>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</si>
  <si>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</si>
  <si>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</si>
  <si>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</si>
  <si>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</si>
  <si>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</si>
  <si>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</si>
  <si>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</si>
  <si>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 xml:space="preserve">FY17 Total 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</si>
  <si>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</si>
  <si>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</si>
  <si>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</si>
  <si>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</si>
  <si>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</si>
  <si>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</si>
  <si>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</si>
  <si>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Over FY16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</si>
  <si>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</si>
  <si>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</si>
  <si>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</si>
  <si>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</si>
  <si>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</si>
  <si>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</si>
  <si>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</si>
  <si>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</si>
  <si>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</si>
  <si>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</si>
  <si>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</si>
  <si>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</si>
  <si>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TTUISD Instructors</t>
  </si>
  <si>
    <t>B1209</t>
  </si>
  <si>
    <t>Undergraduate Programs</t>
  </si>
  <si>
    <t>B6315</t>
  </si>
  <si>
    <t>Distance Ed Continuing Education</t>
  </si>
  <si>
    <t xml:space="preserve">   For Period Beginning September 1 and Ending August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</si>
</sst>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43" fontId="2" fillId="2" borderId="26" xfId="2" applyFont="1" applyFill="1" applyBorder="1" applyAlignment="1">
      <alignment horizontal="center" vertical="center"/>
    </xf>
    <xf numFmtId="9" fontId="2" fillId="0" borderId="27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9" fontId="2" fillId="4" borderId="22" xfId="4" applyFont="1" applyFill="1" applyBorder="1" applyAlignment="1">
      <alignment horizontal="right"/>
    </xf>
    <xf numFmtId="0" fontId="0" fillId="4" borderId="0" xfId="0" applyFill="1" applyBorder="1"/>
    <xf numFmtId="43" fontId="0" fillId="4" borderId="0" xfId="3" applyFont="1" applyFill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6"/>
  <sheetViews>
    <sheetView tabSelected="1" workbookViewId="0">
      <selection activeCell="A5" sqref="A5"/>
    </sheetView>
  </sheetViews>
  <sheetFormatPr defaultRowHeight="15" x14ac:dyDescent="0.25"/>
  <cols>
    <col min="1" max="1" width="11.140625" style="1" customWidth="1"/>
    <col min="2" max="2" width="9.140625" style="63"/>
    <col min="3" max="3" width="9.140625" style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11" width="14.85546875" style="24" customWidth="1"/>
    <col min="12" max="12" width="14.5703125" style="24" customWidth="1"/>
    <col min="13" max="17" width="9.140625" style="1"/>
    <col min="18" max="18" width="11.5703125" style="24" bestFit="1" customWidth="1"/>
    <col min="19" max="16384" width="9.140625" style="1"/>
  </cols>
  <sheetData>
    <row r="1" spans="1:13" ht="1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8"/>
    </row>
    <row r="2" spans="1:13" x14ac:dyDescent="0.25">
      <c r="A2" s="93" t="s">
        <v>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"/>
    </row>
    <row r="3" spans="1:13" x14ac:dyDescent="0.25">
      <c r="A3" s="94" t="s">
        <v>426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8"/>
    </row>
    <row r="4" spans="1:13" x14ac:dyDescent="0.25">
      <c r="A4" s="93" t="s">
        <v>481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8"/>
    </row>
    <row r="6" spans="1:13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23"/>
      <c r="J6" s="23"/>
      <c r="K6" s="23"/>
      <c r="L6" s="66"/>
      <c r="M6" s="8"/>
    </row>
    <row r="7" spans="1:13" x14ac:dyDescent="0.25">
      <c r="A7" s="20"/>
      <c r="B7" s="57" t="s">
        <v>60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427</v>
      </c>
      <c r="I7" s="65" t="s">
        <v>455</v>
      </c>
      <c r="J7" s="25" t="s">
        <v>456</v>
      </c>
      <c r="K7" s="72" t="s">
        <v>462</v>
      </c>
      <c r="L7" s="25" t="s">
        <v>456</v>
      </c>
      <c r="M7" s="8"/>
    </row>
    <row r="8" spans="1:13" ht="15.75" thickBot="1" x14ac:dyDescent="0.3">
      <c r="A8" s="21" t="s">
        <v>60</v>
      </c>
      <c r="B8" s="50" t="s">
        <v>61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428</v>
      </c>
      <c r="I8" s="28" t="s">
        <v>457</v>
      </c>
      <c r="J8" s="28" t="s">
        <v>457</v>
      </c>
      <c r="K8" s="73" t="s">
        <v>463</v>
      </c>
      <c r="L8" s="28" t="s">
        <v>458</v>
      </c>
      <c r="M8" s="8"/>
    </row>
    <row r="9" spans="1:13" ht="15.75" thickBot="1" x14ac:dyDescent="0.3">
      <c r="A9" s="46" t="s">
        <v>62</v>
      </c>
      <c r="B9" s="89" t="s">
        <v>63</v>
      </c>
      <c r="C9" s="90"/>
      <c r="D9" s="91"/>
      <c r="E9" s="3">
        <v>100245.13</v>
      </c>
      <c r="F9" s="5">
        <v>43138.14</v>
      </c>
      <c r="G9" s="53">
        <v>49838.06</v>
      </c>
      <c r="H9" s="53">
        <v>20245.34</v>
      </c>
      <c r="I9" s="3">
        <f>SUM(E9:H9)</f>
        <v>213466.67</v>
      </c>
      <c r="J9" s="35">
        <v>189817.72</v>
      </c>
      <c r="K9" s="71">
        <f>SUM(I9/J9)-1</f>
        <v>0.12458768338382753</v>
      </c>
      <c r="L9" s="53">
        <v>189817.72</v>
      </c>
      <c r="M9" s="8"/>
    </row>
    <row r="10" spans="1:13" ht="15.75" thickBot="1" x14ac:dyDescent="0.3">
      <c r="A10" s="46" t="s">
        <v>330</v>
      </c>
      <c r="B10" s="46" t="s">
        <v>347</v>
      </c>
      <c r="C10" s="47"/>
      <c r="D10" s="47"/>
      <c r="E10" s="3">
        <v>5823.79</v>
      </c>
      <c r="F10" s="5">
        <v>24196.959999999999</v>
      </c>
      <c r="G10" s="2">
        <v>19.989999999999998</v>
      </c>
      <c r="H10" s="2">
        <v>9243.2800000000007</v>
      </c>
      <c r="I10" s="3">
        <f t="shared" ref="I10:I11" si="0">SUM(E10:H10)</f>
        <v>39284.020000000004</v>
      </c>
      <c r="J10" s="2">
        <v>32526.78</v>
      </c>
      <c r="K10" s="71">
        <f t="shared" ref="K10:K12" si="1">SUM(I10/J10)-1</f>
        <v>0.20774389595281195</v>
      </c>
      <c r="L10" s="2">
        <v>32526.78</v>
      </c>
      <c r="M10" s="8"/>
    </row>
    <row r="11" spans="1:13" ht="15.75" thickBot="1" x14ac:dyDescent="0.3">
      <c r="A11" s="13" t="s">
        <v>64</v>
      </c>
      <c r="B11" s="86" t="s">
        <v>65</v>
      </c>
      <c r="C11" s="87"/>
      <c r="D11" s="88"/>
      <c r="E11" s="3">
        <v>145.12</v>
      </c>
      <c r="F11" s="5"/>
      <c r="G11" s="2">
        <v>4300</v>
      </c>
      <c r="H11" s="2">
        <v>0</v>
      </c>
      <c r="I11" s="3">
        <f t="shared" si="0"/>
        <v>4445.12</v>
      </c>
      <c r="J11" s="2">
        <v>9009.7099999999991</v>
      </c>
      <c r="K11" s="71">
        <f t="shared" si="1"/>
        <v>-0.50663006911432218</v>
      </c>
      <c r="L11" s="2">
        <v>9009.7099999999991</v>
      </c>
      <c r="M11" s="8"/>
    </row>
    <row r="12" spans="1:13" ht="15.75" thickBot="1" x14ac:dyDescent="0.3">
      <c r="A12" s="9" t="s">
        <v>6</v>
      </c>
      <c r="B12" s="58"/>
      <c r="C12" s="10"/>
      <c r="D12" s="10"/>
      <c r="E12" s="4">
        <f>SUM(E9:E11)</f>
        <v>106214.04</v>
      </c>
      <c r="F12" s="4">
        <f t="shared" ref="F12:I12" si="2">SUM(F9:F11)</f>
        <v>67335.100000000006</v>
      </c>
      <c r="G12" s="4">
        <f t="shared" si="2"/>
        <v>54158.049999999996</v>
      </c>
      <c r="H12" s="4">
        <f>SUM(H9:H11)</f>
        <v>29488.620000000003</v>
      </c>
      <c r="I12" s="4">
        <f t="shared" si="2"/>
        <v>257195.81</v>
      </c>
      <c r="J12" s="4">
        <f>SUM(J9:J11)</f>
        <v>231354.21</v>
      </c>
      <c r="K12" s="79">
        <f t="shared" si="1"/>
        <v>0.11169712450877811</v>
      </c>
      <c r="L12" s="4">
        <f>SUM(L9:L11)</f>
        <v>231354.21</v>
      </c>
      <c r="M12" s="8"/>
    </row>
    <row r="13" spans="1:13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8"/>
    </row>
    <row r="14" spans="1:13" x14ac:dyDescent="0.25">
      <c r="A14" s="20"/>
      <c r="B14" s="57" t="s">
        <v>60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427</v>
      </c>
      <c r="I14" s="65" t="s">
        <v>455</v>
      </c>
      <c r="J14" s="25" t="s">
        <v>456</v>
      </c>
      <c r="K14" s="72" t="s">
        <v>462</v>
      </c>
      <c r="L14" s="25" t="s">
        <v>456</v>
      </c>
      <c r="M14" s="8"/>
    </row>
    <row r="15" spans="1:13" ht="15.75" thickBot="1" x14ac:dyDescent="0.3">
      <c r="A15" s="21" t="s">
        <v>60</v>
      </c>
      <c r="B15" s="50" t="s">
        <v>61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428</v>
      </c>
      <c r="I15" s="28" t="s">
        <v>457</v>
      </c>
      <c r="J15" s="28" t="s">
        <v>457</v>
      </c>
      <c r="K15" s="73" t="s">
        <v>463</v>
      </c>
      <c r="L15" s="28" t="s">
        <v>458</v>
      </c>
      <c r="M15" s="8"/>
    </row>
    <row r="16" spans="1:13" ht="15.75" thickBot="1" x14ac:dyDescent="0.3">
      <c r="A16" s="17" t="s">
        <v>66</v>
      </c>
      <c r="B16" s="17" t="s">
        <v>67</v>
      </c>
      <c r="C16" s="8"/>
      <c r="D16" s="8"/>
      <c r="E16" s="64">
        <v>14103.06</v>
      </c>
      <c r="F16" s="52">
        <v>14145.81</v>
      </c>
      <c r="G16" s="36">
        <v>0</v>
      </c>
      <c r="H16" s="56">
        <v>6010.93</v>
      </c>
      <c r="I16" s="35">
        <f t="shared" ref="I16:I18" si="3">SUM(E16:H16)</f>
        <v>34259.800000000003</v>
      </c>
      <c r="J16" s="56">
        <v>34436.800000000003</v>
      </c>
      <c r="K16" s="71">
        <f t="shared" ref="K16:K20" si="4">SUM(I16/J16)-1</f>
        <v>-5.1398503926032291E-3</v>
      </c>
      <c r="L16" s="56">
        <v>34436.800000000003</v>
      </c>
      <c r="M16" s="8"/>
    </row>
    <row r="17" spans="1:13" ht="15.75" thickBot="1" x14ac:dyDescent="0.3">
      <c r="A17" s="13" t="s">
        <v>68</v>
      </c>
      <c r="B17" s="46" t="s">
        <v>69</v>
      </c>
      <c r="C17" s="14"/>
      <c r="D17" s="14"/>
      <c r="E17" s="34">
        <v>184007.2</v>
      </c>
      <c r="F17" s="3">
        <v>76293.64</v>
      </c>
      <c r="G17" s="35">
        <v>0</v>
      </c>
      <c r="H17" s="35">
        <v>40954.120000000003</v>
      </c>
      <c r="I17" s="35">
        <f t="shared" si="3"/>
        <v>301254.96000000002</v>
      </c>
      <c r="J17" s="35">
        <v>321740.62</v>
      </c>
      <c r="K17" s="71">
        <f t="shared" si="4"/>
        <v>-6.3671351164798495E-2</v>
      </c>
      <c r="L17" s="35">
        <v>321740.62</v>
      </c>
      <c r="M17" s="8"/>
    </row>
    <row r="18" spans="1:13" ht="15.75" thickBot="1" x14ac:dyDescent="0.3">
      <c r="A18" s="46" t="s">
        <v>70</v>
      </c>
      <c r="B18" s="46" t="s">
        <v>71</v>
      </c>
      <c r="C18" s="47"/>
      <c r="D18" s="47"/>
      <c r="E18" s="3">
        <v>25663.4</v>
      </c>
      <c r="F18" s="3">
        <v>15873.53</v>
      </c>
      <c r="G18" s="35">
        <v>0</v>
      </c>
      <c r="H18" s="35">
        <v>10538.62</v>
      </c>
      <c r="I18" s="35">
        <f t="shared" si="3"/>
        <v>52075.55</v>
      </c>
      <c r="J18" s="35">
        <v>52258.2</v>
      </c>
      <c r="K18" s="71">
        <f t="shared" si="4"/>
        <v>-3.4951452594997878E-3</v>
      </c>
      <c r="L18" s="35">
        <v>52258.2</v>
      </c>
      <c r="M18" s="8"/>
    </row>
    <row r="19" spans="1:13" ht="15.75" thickBot="1" x14ac:dyDescent="0.3">
      <c r="A19" s="13" t="s">
        <v>331</v>
      </c>
      <c r="B19" s="86" t="s">
        <v>332</v>
      </c>
      <c r="C19" s="87"/>
      <c r="D19" s="88"/>
      <c r="E19" s="3">
        <v>10322.040000000001</v>
      </c>
      <c r="F19" s="3">
        <v>19808.11</v>
      </c>
      <c r="G19" s="35">
        <v>0</v>
      </c>
      <c r="H19" s="35">
        <v>7110</v>
      </c>
      <c r="I19" s="35">
        <f>SUM(E19:H19)</f>
        <v>37240.15</v>
      </c>
      <c r="J19" s="35">
        <v>48248.12</v>
      </c>
      <c r="K19" s="71">
        <f t="shared" si="4"/>
        <v>-0.22815334566403833</v>
      </c>
      <c r="L19" s="35">
        <v>48248.12</v>
      </c>
    </row>
    <row r="20" spans="1:13" ht="15.75" thickBot="1" x14ac:dyDescent="0.3">
      <c r="A20" s="9" t="s">
        <v>8</v>
      </c>
      <c r="B20" s="58"/>
      <c r="C20" s="10"/>
      <c r="D20" s="10"/>
      <c r="E20" s="4">
        <f t="shared" ref="E20:L20" si="5">SUM(E16:E19)</f>
        <v>234095.7</v>
      </c>
      <c r="F20" s="4">
        <f t="shared" si="5"/>
        <v>126121.09</v>
      </c>
      <c r="G20" s="4">
        <f t="shared" si="5"/>
        <v>0</v>
      </c>
      <c r="H20" s="4">
        <f t="shared" si="5"/>
        <v>64613.670000000006</v>
      </c>
      <c r="I20" s="4">
        <f t="shared" si="5"/>
        <v>424830.46</v>
      </c>
      <c r="J20" s="4">
        <f>SUM(J16:J19)</f>
        <v>456683.74</v>
      </c>
      <c r="K20" s="79">
        <f t="shared" si="4"/>
        <v>-6.9749100329256186E-2</v>
      </c>
      <c r="L20" s="4">
        <f t="shared" si="5"/>
        <v>456683.74</v>
      </c>
    </row>
    <row r="21" spans="1:13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</row>
    <row r="22" spans="1:13" x14ac:dyDescent="0.25">
      <c r="A22" s="20"/>
      <c r="B22" s="57" t="s">
        <v>60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427</v>
      </c>
      <c r="I22" s="65" t="s">
        <v>455</v>
      </c>
      <c r="J22" s="25" t="s">
        <v>456</v>
      </c>
      <c r="K22" s="72" t="s">
        <v>462</v>
      </c>
      <c r="L22" s="25" t="s">
        <v>456</v>
      </c>
    </row>
    <row r="23" spans="1:13" ht="15.75" thickBot="1" x14ac:dyDescent="0.3">
      <c r="A23" s="21" t="s">
        <v>60</v>
      </c>
      <c r="B23" s="50" t="s">
        <v>61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428</v>
      </c>
      <c r="I23" s="28" t="s">
        <v>457</v>
      </c>
      <c r="J23" s="28" t="s">
        <v>457</v>
      </c>
      <c r="K23" s="73" t="s">
        <v>463</v>
      </c>
      <c r="L23" s="28" t="s">
        <v>458</v>
      </c>
    </row>
    <row r="24" spans="1:13" ht="15.75" thickBot="1" x14ac:dyDescent="0.3">
      <c r="A24" s="46" t="s">
        <v>286</v>
      </c>
      <c r="B24" s="46" t="s">
        <v>287</v>
      </c>
      <c r="C24" s="47"/>
      <c r="D24" s="47"/>
      <c r="E24" s="3">
        <v>11384.77</v>
      </c>
      <c r="F24" s="3">
        <v>21552.01</v>
      </c>
      <c r="G24" s="2">
        <v>0</v>
      </c>
      <c r="H24" s="2">
        <v>4830</v>
      </c>
      <c r="I24" s="3">
        <f>SUM(E24:H24)</f>
        <v>37766.78</v>
      </c>
      <c r="J24" s="2">
        <v>31268.11</v>
      </c>
      <c r="K24" s="71">
        <f t="shared" ref="K24:K26" si="6">SUM(I24/J24)-1</f>
        <v>0.2078369943050602</v>
      </c>
      <c r="L24" s="2">
        <v>31268.11</v>
      </c>
    </row>
    <row r="25" spans="1:13" ht="15.75" thickBot="1" x14ac:dyDescent="0.3">
      <c r="A25" s="13" t="s">
        <v>72</v>
      </c>
      <c r="B25" s="46" t="s">
        <v>73</v>
      </c>
      <c r="C25" s="14"/>
      <c r="D25" s="14"/>
      <c r="E25" s="3">
        <v>2458.7600000000002</v>
      </c>
      <c r="F25" s="3">
        <v>7538.5</v>
      </c>
      <c r="G25" s="2">
        <v>0</v>
      </c>
      <c r="H25" s="2">
        <v>1434</v>
      </c>
      <c r="I25" s="3">
        <f>SUM(E25:H25)</f>
        <v>11431.26</v>
      </c>
      <c r="J25" s="2">
        <v>8736</v>
      </c>
      <c r="K25" s="71">
        <f t="shared" si="6"/>
        <v>0.30852335164835165</v>
      </c>
      <c r="L25" s="2">
        <v>8736</v>
      </c>
    </row>
    <row r="26" spans="1:13" ht="15.75" thickBot="1" x14ac:dyDescent="0.3">
      <c r="A26" s="9" t="s">
        <v>10</v>
      </c>
      <c r="B26" s="58"/>
      <c r="C26" s="10"/>
      <c r="D26" s="10"/>
      <c r="E26" s="4">
        <f>SUM(E24:E25)</f>
        <v>13843.53</v>
      </c>
      <c r="F26" s="4">
        <f t="shared" ref="F26:I26" si="7">SUM(F24:F25)</f>
        <v>29090.51</v>
      </c>
      <c r="G26" s="4">
        <f t="shared" si="7"/>
        <v>0</v>
      </c>
      <c r="H26" s="4">
        <f>SUM(H24:H25)</f>
        <v>6264</v>
      </c>
      <c r="I26" s="4">
        <f t="shared" si="7"/>
        <v>49198.04</v>
      </c>
      <c r="J26" s="4">
        <f>SUM(J24:J25)</f>
        <v>40004.11</v>
      </c>
      <c r="K26" s="79">
        <f t="shared" si="6"/>
        <v>0.22982463551870036</v>
      </c>
      <c r="L26" s="4">
        <f>SUM(L24:L25)</f>
        <v>40004.11</v>
      </c>
    </row>
    <row r="27" spans="1:13" ht="15.75" thickBot="1" x14ac:dyDescent="0.3">
      <c r="A27" s="19" t="s">
        <v>11</v>
      </c>
      <c r="B27" s="18"/>
      <c r="C27" s="6"/>
      <c r="D27" s="6"/>
      <c r="E27" s="23"/>
      <c r="F27" s="23"/>
      <c r="G27" s="23"/>
      <c r="H27" s="23"/>
      <c r="I27" s="23"/>
      <c r="J27" s="23"/>
      <c r="K27" s="23"/>
      <c r="L27" s="23"/>
    </row>
    <row r="28" spans="1:13" x14ac:dyDescent="0.25">
      <c r="A28" s="20"/>
      <c r="B28" s="57" t="s">
        <v>60</v>
      </c>
      <c r="C28" s="11"/>
      <c r="D28" s="11"/>
      <c r="E28" s="25" t="s">
        <v>2</v>
      </c>
      <c r="F28" s="26" t="s">
        <v>3</v>
      </c>
      <c r="G28" s="27" t="s">
        <v>4</v>
      </c>
      <c r="H28" s="54" t="s">
        <v>427</v>
      </c>
      <c r="I28" s="65" t="s">
        <v>455</v>
      </c>
      <c r="J28" s="25" t="s">
        <v>456</v>
      </c>
      <c r="K28" s="72" t="s">
        <v>462</v>
      </c>
      <c r="L28" s="25" t="s">
        <v>456</v>
      </c>
    </row>
    <row r="29" spans="1:13" ht="15.75" thickBot="1" x14ac:dyDescent="0.3">
      <c r="A29" s="21" t="s">
        <v>60</v>
      </c>
      <c r="B29" s="50" t="s">
        <v>61</v>
      </c>
      <c r="C29" s="12"/>
      <c r="D29" s="12"/>
      <c r="E29" s="28" t="s">
        <v>5</v>
      </c>
      <c r="F29" s="28" t="s">
        <v>5</v>
      </c>
      <c r="G29" s="28" t="s">
        <v>5</v>
      </c>
      <c r="H29" s="55" t="s">
        <v>428</v>
      </c>
      <c r="I29" s="28" t="s">
        <v>457</v>
      </c>
      <c r="J29" s="28" t="s">
        <v>457</v>
      </c>
      <c r="K29" s="73" t="s">
        <v>463</v>
      </c>
      <c r="L29" s="28" t="s">
        <v>458</v>
      </c>
    </row>
    <row r="30" spans="1:13" ht="15.75" thickBot="1" x14ac:dyDescent="0.3">
      <c r="A30" s="13" t="s">
        <v>74</v>
      </c>
      <c r="B30" s="46" t="s">
        <v>75</v>
      </c>
      <c r="C30" s="14"/>
      <c r="D30" s="14"/>
      <c r="E30" s="5">
        <v>115944.08</v>
      </c>
      <c r="F30" s="5">
        <v>58343.21</v>
      </c>
      <c r="G30" s="2">
        <v>9610.64</v>
      </c>
      <c r="H30" s="2">
        <v>57505.85</v>
      </c>
      <c r="I30" s="2">
        <f>SUM(E30:H30)</f>
        <v>241403.78</v>
      </c>
      <c r="J30" s="2">
        <v>333787.61</v>
      </c>
      <c r="K30" s="71">
        <f t="shared" ref="K30:K33" si="8">SUM(I30/J30)-1</f>
        <v>-0.27677429368933137</v>
      </c>
      <c r="L30" s="2">
        <v>333787.61</v>
      </c>
    </row>
    <row r="31" spans="1:13" ht="15.75" thickBot="1" x14ac:dyDescent="0.3">
      <c r="A31" s="46" t="s">
        <v>76</v>
      </c>
      <c r="B31" s="46" t="s">
        <v>77</v>
      </c>
      <c r="C31" s="47"/>
      <c r="D31" s="47"/>
      <c r="E31" s="3">
        <v>46788.6</v>
      </c>
      <c r="F31" s="3">
        <v>71488.75</v>
      </c>
      <c r="G31" s="2">
        <v>10331.19</v>
      </c>
      <c r="H31" s="2">
        <v>52425.98</v>
      </c>
      <c r="I31" s="2">
        <f>SUM(E31:H31)</f>
        <v>181034.52000000002</v>
      </c>
      <c r="J31" s="2">
        <v>222061.94</v>
      </c>
      <c r="K31" s="71">
        <f t="shared" ref="K31" si="9">SUM(I31/J31)-1</f>
        <v>-0.1847566494285332</v>
      </c>
      <c r="L31" s="2">
        <v>222061.94</v>
      </c>
    </row>
    <row r="32" spans="1:13" ht="15.75" thickBot="1" x14ac:dyDescent="0.3">
      <c r="A32" s="46" t="s">
        <v>475</v>
      </c>
      <c r="B32" s="46" t="s">
        <v>438</v>
      </c>
      <c r="C32" s="47"/>
      <c r="D32" s="47"/>
      <c r="E32" s="3">
        <v>0</v>
      </c>
      <c r="F32" s="3">
        <v>0</v>
      </c>
      <c r="G32" s="2">
        <v>0</v>
      </c>
      <c r="H32" s="2">
        <v>95.23</v>
      </c>
      <c r="I32" s="2">
        <f>SUM(E32:H32)</f>
        <v>95.23</v>
      </c>
      <c r="J32" s="2">
        <v>0</v>
      </c>
      <c r="K32" s="71"/>
      <c r="L32" s="2">
        <v>0</v>
      </c>
    </row>
    <row r="33" spans="1:12" ht="15.75" thickBot="1" x14ac:dyDescent="0.3">
      <c r="A33" s="9" t="s">
        <v>12</v>
      </c>
      <c r="B33" s="58"/>
      <c r="C33" s="10"/>
      <c r="D33" s="10"/>
      <c r="E33" s="4">
        <f t="shared" ref="E33:L33" si="10">SUM(E30:E32)</f>
        <v>162732.68</v>
      </c>
      <c r="F33" s="4">
        <f t="shared" si="10"/>
        <v>129831.95999999999</v>
      </c>
      <c r="G33" s="4">
        <f t="shared" si="10"/>
        <v>19941.830000000002</v>
      </c>
      <c r="H33" s="4">
        <f t="shared" si="10"/>
        <v>110027.06</v>
      </c>
      <c r="I33" s="4">
        <f t="shared" si="10"/>
        <v>422533.53</v>
      </c>
      <c r="J33" s="4">
        <f t="shared" si="10"/>
        <v>555849.55000000005</v>
      </c>
      <c r="K33" s="79">
        <f t="shared" si="8"/>
        <v>-0.23984191405749988</v>
      </c>
      <c r="L33" s="4">
        <f t="shared" si="10"/>
        <v>555849.55000000005</v>
      </c>
    </row>
    <row r="34" spans="1:12" ht="15.75" thickBot="1" x14ac:dyDescent="0.3">
      <c r="A34" s="51" t="s">
        <v>348</v>
      </c>
      <c r="B34" s="59"/>
      <c r="C34" s="41"/>
      <c r="D34" s="41"/>
      <c r="E34" s="30"/>
      <c r="F34" s="30"/>
      <c r="G34" s="31"/>
      <c r="H34" s="31"/>
      <c r="I34" s="30"/>
      <c r="J34" s="30"/>
      <c r="K34" s="30"/>
      <c r="L34" s="31"/>
    </row>
    <row r="35" spans="1:12" x14ac:dyDescent="0.25">
      <c r="A35" s="49"/>
      <c r="B35" s="57" t="s">
        <v>60</v>
      </c>
      <c r="C35" s="44"/>
      <c r="D35" s="44"/>
      <c r="E35" s="25" t="s">
        <v>2</v>
      </c>
      <c r="F35" s="26" t="s">
        <v>3</v>
      </c>
      <c r="G35" s="27" t="s">
        <v>4</v>
      </c>
      <c r="H35" s="54" t="s">
        <v>427</v>
      </c>
      <c r="I35" s="65" t="s">
        <v>455</v>
      </c>
      <c r="J35" s="25" t="s">
        <v>456</v>
      </c>
      <c r="K35" s="72" t="s">
        <v>462</v>
      </c>
      <c r="L35" s="25" t="s">
        <v>456</v>
      </c>
    </row>
    <row r="36" spans="1:12" ht="15.75" thickBot="1" x14ac:dyDescent="0.3">
      <c r="A36" s="50" t="s">
        <v>60</v>
      </c>
      <c r="B36" s="50" t="s">
        <v>61</v>
      </c>
      <c r="C36" s="45"/>
      <c r="D36" s="45"/>
      <c r="E36" s="28" t="s">
        <v>5</v>
      </c>
      <c r="F36" s="28" t="s">
        <v>5</v>
      </c>
      <c r="G36" s="28" t="s">
        <v>5</v>
      </c>
      <c r="H36" s="55" t="s">
        <v>428</v>
      </c>
      <c r="I36" s="28" t="s">
        <v>457</v>
      </c>
      <c r="J36" s="28" t="s">
        <v>457</v>
      </c>
      <c r="K36" s="73" t="s">
        <v>463</v>
      </c>
      <c r="L36" s="28" t="s">
        <v>458</v>
      </c>
    </row>
    <row r="37" spans="1:12" ht="15.75" thickBot="1" x14ac:dyDescent="0.3">
      <c r="A37" s="46" t="s">
        <v>372</v>
      </c>
      <c r="B37" s="46" t="s">
        <v>373</v>
      </c>
      <c r="C37" s="47"/>
      <c r="D37" s="47"/>
      <c r="E37" s="3">
        <v>0</v>
      </c>
      <c r="F37" s="69">
        <v>8204.5499999999993</v>
      </c>
      <c r="G37" s="2">
        <v>2755.16</v>
      </c>
      <c r="H37" s="53">
        <v>280</v>
      </c>
      <c r="I37" s="2">
        <f>SUM(E37:H37)</f>
        <v>11239.71</v>
      </c>
      <c r="J37" s="2">
        <v>15290.62</v>
      </c>
      <c r="K37" s="71">
        <f t="shared" ref="K37:K41" si="11">SUM(I37/J37)-1</f>
        <v>-0.26492777925290156</v>
      </c>
      <c r="L37" s="2">
        <v>15290.62</v>
      </c>
    </row>
    <row r="38" spans="1:12" ht="15.75" thickBot="1" x14ac:dyDescent="0.3">
      <c r="A38" s="46" t="s">
        <v>79</v>
      </c>
      <c r="B38" s="46" t="s">
        <v>349</v>
      </c>
      <c r="C38" s="47"/>
      <c r="D38" s="47"/>
      <c r="E38" s="3">
        <v>13782.44</v>
      </c>
      <c r="F38" s="5">
        <v>84881.9</v>
      </c>
      <c r="G38" s="2">
        <v>366.23</v>
      </c>
      <c r="H38" s="2">
        <v>88355.57</v>
      </c>
      <c r="I38" s="2">
        <f>SUM(E38:H38)</f>
        <v>187386.14</v>
      </c>
      <c r="J38" s="2">
        <v>165696.98000000001</v>
      </c>
      <c r="K38" s="71">
        <f t="shared" si="11"/>
        <v>0.13089653172918414</v>
      </c>
      <c r="L38" s="2">
        <v>165696.98000000001</v>
      </c>
    </row>
    <row r="39" spans="1:12" ht="15.75" thickBot="1" x14ac:dyDescent="0.3">
      <c r="A39" s="46" t="s">
        <v>464</v>
      </c>
      <c r="B39" s="46" t="s">
        <v>465</v>
      </c>
      <c r="C39" s="47"/>
      <c r="D39" s="47"/>
      <c r="E39" s="3">
        <v>1152.1199999999999</v>
      </c>
      <c r="F39" s="3">
        <v>2370.6999999999998</v>
      </c>
      <c r="G39" s="2">
        <v>0</v>
      </c>
      <c r="H39" s="2">
        <v>3145.46</v>
      </c>
      <c r="I39" s="2">
        <f>SUM(E39:H39)</f>
        <v>6668.28</v>
      </c>
      <c r="J39" s="2">
        <v>0</v>
      </c>
      <c r="K39" s="71"/>
      <c r="L39" s="2">
        <v>0</v>
      </c>
    </row>
    <row r="40" spans="1:12" ht="15.75" thickBot="1" x14ac:dyDescent="0.3">
      <c r="A40" s="46" t="s">
        <v>477</v>
      </c>
      <c r="B40" s="46" t="s">
        <v>478</v>
      </c>
      <c r="C40" s="47"/>
      <c r="D40" s="47"/>
      <c r="E40" s="3">
        <v>0</v>
      </c>
      <c r="F40" s="3">
        <v>1599.34</v>
      </c>
      <c r="G40" s="2">
        <v>0</v>
      </c>
      <c r="H40" s="2">
        <v>890</v>
      </c>
      <c r="I40" s="2">
        <f>SUM(E40:H40)</f>
        <v>2489.34</v>
      </c>
      <c r="J40" s="2">
        <v>0</v>
      </c>
      <c r="K40" s="71"/>
      <c r="L40" s="2">
        <v>0</v>
      </c>
    </row>
    <row r="41" spans="1:12" ht="15.75" thickBot="1" x14ac:dyDescent="0.3">
      <c r="A41" s="37" t="s">
        <v>350</v>
      </c>
      <c r="B41" s="60"/>
      <c r="C41" s="38"/>
      <c r="D41" s="38"/>
      <c r="E41" s="39">
        <f>SUM(E37:E40)</f>
        <v>14934.560000000001</v>
      </c>
      <c r="F41" s="39">
        <f t="shared" ref="F41:I41" si="12">SUM(F37:F40)</f>
        <v>97056.489999999991</v>
      </c>
      <c r="G41" s="39">
        <f t="shared" si="12"/>
        <v>3121.39</v>
      </c>
      <c r="H41" s="39">
        <f>SUM(H37:H40)</f>
        <v>92671.030000000013</v>
      </c>
      <c r="I41" s="39">
        <f t="shared" si="12"/>
        <v>207783.47</v>
      </c>
      <c r="J41" s="39">
        <f>SUM(J37:J40)</f>
        <v>180987.6</v>
      </c>
      <c r="K41" s="79">
        <f t="shared" si="11"/>
        <v>0.1480536235631611</v>
      </c>
      <c r="L41" s="39">
        <f>SUM(L37:L40)</f>
        <v>180987.6</v>
      </c>
    </row>
    <row r="42" spans="1:12" ht="15.75" thickBot="1" x14ac:dyDescent="0.3">
      <c r="A42" s="19" t="s">
        <v>13</v>
      </c>
      <c r="B42" s="18"/>
      <c r="C42" s="6"/>
      <c r="D42" s="6"/>
      <c r="E42" s="23"/>
      <c r="F42" s="23"/>
      <c r="G42" s="23"/>
      <c r="H42" s="23"/>
      <c r="I42" s="23"/>
      <c r="J42" s="23"/>
      <c r="K42" s="23"/>
      <c r="L42" s="23"/>
    </row>
    <row r="43" spans="1:12" x14ac:dyDescent="0.25">
      <c r="A43" s="20"/>
      <c r="B43" s="57" t="s">
        <v>60</v>
      </c>
      <c r="C43" s="11"/>
      <c r="D43" s="11"/>
      <c r="E43" s="25" t="s">
        <v>2</v>
      </c>
      <c r="F43" s="26" t="s">
        <v>3</v>
      </c>
      <c r="G43" s="27" t="s">
        <v>4</v>
      </c>
      <c r="H43" s="54" t="s">
        <v>427</v>
      </c>
      <c r="I43" s="65" t="s">
        <v>455</v>
      </c>
      <c r="J43" s="25" t="s">
        <v>456</v>
      </c>
      <c r="K43" s="72" t="s">
        <v>462</v>
      </c>
      <c r="L43" s="25" t="s">
        <v>456</v>
      </c>
    </row>
    <row r="44" spans="1:12" ht="15.75" thickBot="1" x14ac:dyDescent="0.3">
      <c r="A44" s="21" t="s">
        <v>60</v>
      </c>
      <c r="B44" s="50" t="s">
        <v>61</v>
      </c>
      <c r="C44" s="12"/>
      <c r="D44" s="12"/>
      <c r="E44" s="28" t="s">
        <v>5</v>
      </c>
      <c r="F44" s="28" t="s">
        <v>5</v>
      </c>
      <c r="G44" s="28" t="s">
        <v>5</v>
      </c>
      <c r="H44" s="55" t="s">
        <v>428</v>
      </c>
      <c r="I44" s="28" t="s">
        <v>457</v>
      </c>
      <c r="J44" s="28" t="s">
        <v>457</v>
      </c>
      <c r="K44" s="73" t="s">
        <v>463</v>
      </c>
      <c r="L44" s="28" t="s">
        <v>458</v>
      </c>
    </row>
    <row r="45" spans="1:12" ht="15.75" thickBot="1" x14ac:dyDescent="0.3">
      <c r="A45" s="13" t="s">
        <v>80</v>
      </c>
      <c r="B45" s="46" t="s">
        <v>81</v>
      </c>
      <c r="C45" s="14"/>
      <c r="D45" s="14"/>
      <c r="E45" s="3">
        <v>18439.900000000001</v>
      </c>
      <c r="F45" s="3">
        <v>61745.07</v>
      </c>
      <c r="G45" s="2">
        <v>319020.93</v>
      </c>
      <c r="H45" s="2">
        <v>2170610.36</v>
      </c>
      <c r="I45" s="2">
        <f>SUM(E45:H45)</f>
        <v>2569816.2599999998</v>
      </c>
      <c r="J45" s="2">
        <v>2450979.12</v>
      </c>
      <c r="K45" s="71">
        <f t="shared" ref="K45:K48" si="13">SUM(I45/J45)-1</f>
        <v>4.8485578285954345E-2</v>
      </c>
      <c r="L45" s="2">
        <v>2450979.12</v>
      </c>
    </row>
    <row r="46" spans="1:12" ht="15.75" thickBot="1" x14ac:dyDescent="0.3">
      <c r="A46" s="46" t="s">
        <v>378</v>
      </c>
      <c r="B46" s="46" t="s">
        <v>379</v>
      </c>
      <c r="C46" s="47"/>
      <c r="D46" s="47"/>
      <c r="E46" s="3">
        <v>892.47</v>
      </c>
      <c r="F46" s="3">
        <v>1557.64</v>
      </c>
      <c r="G46" s="2">
        <v>0</v>
      </c>
      <c r="H46" s="2">
        <v>2613.89</v>
      </c>
      <c r="I46" s="2">
        <f t="shared" ref="I46:I47" si="14">SUM(E46:H46)</f>
        <v>5064</v>
      </c>
      <c r="J46" s="2">
        <v>10117.77</v>
      </c>
      <c r="K46" s="71">
        <f t="shared" si="13"/>
        <v>-0.49949445381739255</v>
      </c>
      <c r="L46" s="2">
        <v>10117.77</v>
      </c>
    </row>
    <row r="47" spans="1:12" ht="15.75" thickBot="1" x14ac:dyDescent="0.3">
      <c r="A47" s="13" t="s">
        <v>82</v>
      </c>
      <c r="B47" s="46" t="s">
        <v>83</v>
      </c>
      <c r="C47" s="14"/>
      <c r="D47" s="14"/>
      <c r="E47" s="3">
        <v>436.55</v>
      </c>
      <c r="F47" s="3">
        <v>3570.97</v>
      </c>
      <c r="G47" s="2">
        <v>5595.92</v>
      </c>
      <c r="H47" s="2">
        <v>0</v>
      </c>
      <c r="I47" s="2">
        <f t="shared" si="14"/>
        <v>9603.44</v>
      </c>
      <c r="J47" s="2">
        <v>44810.28</v>
      </c>
      <c r="K47" s="71">
        <f t="shared" si="13"/>
        <v>-0.78568667725352304</v>
      </c>
      <c r="L47" s="2">
        <v>44810.28</v>
      </c>
    </row>
    <row r="48" spans="1:12" ht="15.75" thickBot="1" x14ac:dyDescent="0.3">
      <c r="A48" s="9" t="s">
        <v>14</v>
      </c>
      <c r="B48" s="58"/>
      <c r="C48" s="10"/>
      <c r="D48" s="10"/>
      <c r="E48" s="4">
        <f>SUM(E45:E47)</f>
        <v>19768.920000000002</v>
      </c>
      <c r="F48" s="4">
        <f t="shared" ref="F48:I48" si="15">SUM(F45:F47)</f>
        <v>66873.679999999993</v>
      </c>
      <c r="G48" s="4">
        <f t="shared" si="15"/>
        <v>324616.84999999998</v>
      </c>
      <c r="H48" s="4">
        <f>SUM(H45:H47)</f>
        <v>2173224.25</v>
      </c>
      <c r="I48" s="4">
        <f t="shared" si="15"/>
        <v>2584483.6999999997</v>
      </c>
      <c r="J48" s="4">
        <f>SUM(J45:J47)</f>
        <v>2505907.17</v>
      </c>
      <c r="K48" s="79">
        <f t="shared" si="13"/>
        <v>3.1356520680692279E-2</v>
      </c>
      <c r="L48" s="4">
        <f>SUM(L45:L47)</f>
        <v>2505907.17</v>
      </c>
    </row>
    <row r="49" spans="1:12" ht="15.75" thickBot="1" x14ac:dyDescent="0.3">
      <c r="A49" s="22" t="s">
        <v>15</v>
      </c>
      <c r="B49" s="59"/>
      <c r="C49" s="7"/>
      <c r="D49" s="7"/>
      <c r="E49" s="30"/>
      <c r="F49" s="30"/>
      <c r="G49" s="31"/>
      <c r="H49" s="31"/>
      <c r="I49" s="30"/>
      <c r="J49" s="30"/>
      <c r="K49" s="30"/>
      <c r="L49" s="31"/>
    </row>
    <row r="50" spans="1:12" x14ac:dyDescent="0.25">
      <c r="A50" s="20"/>
      <c r="B50" s="57" t="s">
        <v>60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427</v>
      </c>
      <c r="I50" s="65" t="s">
        <v>455</v>
      </c>
      <c r="J50" s="25" t="s">
        <v>456</v>
      </c>
      <c r="K50" s="72" t="s">
        <v>462</v>
      </c>
      <c r="L50" s="25" t="s">
        <v>456</v>
      </c>
    </row>
    <row r="51" spans="1:12" ht="15.75" thickBot="1" x14ac:dyDescent="0.3">
      <c r="A51" s="21" t="s">
        <v>60</v>
      </c>
      <c r="B51" s="50" t="s">
        <v>61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428</v>
      </c>
      <c r="I51" s="28" t="s">
        <v>457</v>
      </c>
      <c r="J51" s="28" t="s">
        <v>457</v>
      </c>
      <c r="K51" s="73" t="s">
        <v>463</v>
      </c>
      <c r="L51" s="28" t="s">
        <v>458</v>
      </c>
    </row>
    <row r="52" spans="1:12" ht="15.75" thickBot="1" x14ac:dyDescent="0.3">
      <c r="A52" s="46" t="s">
        <v>84</v>
      </c>
      <c r="B52" s="46" t="s">
        <v>85</v>
      </c>
      <c r="C52" s="47"/>
      <c r="D52" s="47"/>
      <c r="E52" s="3">
        <v>15349.33</v>
      </c>
      <c r="F52" s="3">
        <v>31215.56</v>
      </c>
      <c r="G52" s="2">
        <v>0</v>
      </c>
      <c r="H52" s="2">
        <v>14381.1</v>
      </c>
      <c r="I52" s="2">
        <f>SUM(E52:H52)</f>
        <v>60945.99</v>
      </c>
      <c r="J52" s="2">
        <v>53061.760000000002</v>
      </c>
      <c r="K52" s="71">
        <f t="shared" ref="K52:K59" si="16">SUM(I52/J52)-1</f>
        <v>0.14858591196371917</v>
      </c>
      <c r="L52" s="2">
        <v>53061.760000000002</v>
      </c>
    </row>
    <row r="53" spans="1:12" ht="15.75" thickBot="1" x14ac:dyDescent="0.3">
      <c r="A53" s="46" t="s">
        <v>288</v>
      </c>
      <c r="B53" s="46" t="s">
        <v>289</v>
      </c>
      <c r="C53" s="47"/>
      <c r="D53" s="47"/>
      <c r="E53" s="3">
        <v>15136.08</v>
      </c>
      <c r="F53" s="69">
        <v>27285.63</v>
      </c>
      <c r="G53" s="2">
        <v>1457.98</v>
      </c>
      <c r="H53" s="2">
        <v>7964</v>
      </c>
      <c r="I53" s="2">
        <f t="shared" ref="I53:I58" si="17">SUM(E53:H53)</f>
        <v>51843.69</v>
      </c>
      <c r="J53" s="2">
        <v>54643.87</v>
      </c>
      <c r="K53" s="71">
        <f t="shared" si="16"/>
        <v>-5.1244174323670677E-2</v>
      </c>
      <c r="L53" s="2">
        <v>54643.87</v>
      </c>
    </row>
    <row r="54" spans="1:12" ht="15.75" thickBot="1" x14ac:dyDescent="0.3">
      <c r="A54" s="46" t="s">
        <v>380</v>
      </c>
      <c r="B54" s="46" t="s">
        <v>381</v>
      </c>
      <c r="C54" s="47"/>
      <c r="D54" s="47"/>
      <c r="E54" s="3">
        <v>6453.23</v>
      </c>
      <c r="F54" s="3">
        <v>15647.5</v>
      </c>
      <c r="G54" s="2">
        <v>0</v>
      </c>
      <c r="H54" s="2">
        <v>3808</v>
      </c>
      <c r="I54" s="2">
        <f t="shared" si="17"/>
        <v>25908.73</v>
      </c>
      <c r="J54" s="2">
        <v>30855.82</v>
      </c>
      <c r="K54" s="71">
        <f t="shared" si="16"/>
        <v>-0.16032923448477465</v>
      </c>
      <c r="L54" s="2">
        <v>30855.82</v>
      </c>
    </row>
    <row r="55" spans="1:12" ht="15.75" thickBot="1" x14ac:dyDescent="0.3">
      <c r="A55" s="46" t="s">
        <v>86</v>
      </c>
      <c r="B55" s="46" t="s">
        <v>87</v>
      </c>
      <c r="C55" s="47"/>
      <c r="D55" s="47"/>
      <c r="E55" s="3">
        <v>8145.76</v>
      </c>
      <c r="F55" s="3">
        <v>20269.89</v>
      </c>
      <c r="G55" s="2">
        <v>0</v>
      </c>
      <c r="H55" s="2">
        <v>12254</v>
      </c>
      <c r="I55" s="2">
        <f t="shared" si="17"/>
        <v>40669.65</v>
      </c>
      <c r="J55" s="2">
        <v>40861.519999999997</v>
      </c>
      <c r="K55" s="71">
        <f t="shared" si="16"/>
        <v>-4.6956158263323777E-3</v>
      </c>
      <c r="L55" s="2">
        <v>40861.519999999997</v>
      </c>
    </row>
    <row r="56" spans="1:12" ht="15.75" thickBot="1" x14ac:dyDescent="0.3">
      <c r="A56" s="46" t="s">
        <v>88</v>
      </c>
      <c r="B56" s="46" t="s">
        <v>89</v>
      </c>
      <c r="C56" s="47"/>
      <c r="D56" s="47"/>
      <c r="E56" s="3">
        <v>8493.9599999999991</v>
      </c>
      <c r="F56" s="3">
        <v>15998.46</v>
      </c>
      <c r="G56" s="2">
        <v>0</v>
      </c>
      <c r="H56" s="2">
        <v>7591.75</v>
      </c>
      <c r="I56" s="2">
        <f t="shared" si="17"/>
        <v>32084.17</v>
      </c>
      <c r="J56" s="2">
        <v>29907.97</v>
      </c>
      <c r="K56" s="71">
        <f t="shared" si="16"/>
        <v>7.2763213283950634E-2</v>
      </c>
      <c r="L56" s="2">
        <v>29907.97</v>
      </c>
    </row>
    <row r="57" spans="1:12" ht="15.75" thickBot="1" x14ac:dyDescent="0.3">
      <c r="A57" s="46" t="s">
        <v>90</v>
      </c>
      <c r="B57" s="46" t="s">
        <v>91</v>
      </c>
      <c r="C57" s="47"/>
      <c r="D57" s="47"/>
      <c r="E57" s="3">
        <v>7496.57</v>
      </c>
      <c r="F57" s="3">
        <v>6526.84</v>
      </c>
      <c r="G57" s="2">
        <v>0</v>
      </c>
      <c r="H57" s="2">
        <v>1495</v>
      </c>
      <c r="I57" s="2">
        <f t="shared" si="17"/>
        <v>15518.41</v>
      </c>
      <c r="J57" s="2">
        <v>16945.900000000001</v>
      </c>
      <c r="K57" s="71">
        <f t="shared" si="16"/>
        <v>-8.4238075286647618E-2</v>
      </c>
      <c r="L57" s="2">
        <v>16945.900000000001</v>
      </c>
    </row>
    <row r="58" spans="1:12" ht="15.75" thickBot="1" x14ac:dyDescent="0.3">
      <c r="A58" s="13" t="s">
        <v>398</v>
      </c>
      <c r="B58" s="46" t="s">
        <v>399</v>
      </c>
      <c r="C58" s="14"/>
      <c r="D58" s="14"/>
      <c r="E58" s="3">
        <v>886.75</v>
      </c>
      <c r="F58" s="3">
        <v>0</v>
      </c>
      <c r="G58" s="2">
        <v>0</v>
      </c>
      <c r="H58" s="2">
        <v>0</v>
      </c>
      <c r="I58" s="2">
        <f t="shared" si="17"/>
        <v>886.75</v>
      </c>
      <c r="J58" s="2">
        <v>4847.6000000000004</v>
      </c>
      <c r="K58" s="71">
        <f t="shared" si="16"/>
        <v>-0.81707442858321644</v>
      </c>
      <c r="L58" s="2">
        <v>4847.6000000000004</v>
      </c>
    </row>
    <row r="59" spans="1:12" ht="15.75" thickBot="1" x14ac:dyDescent="0.3">
      <c r="A59" s="37" t="s">
        <v>16</v>
      </c>
      <c r="B59" s="60"/>
      <c r="C59" s="38"/>
      <c r="D59" s="38"/>
      <c r="E59" s="39">
        <f>SUM(E52:E58)</f>
        <v>61961.68</v>
      </c>
      <c r="F59" s="39">
        <f t="shared" ref="F59:I59" si="18">SUM(F52:F58)</f>
        <v>116943.88</v>
      </c>
      <c r="G59" s="39">
        <f t="shared" si="18"/>
        <v>1457.98</v>
      </c>
      <c r="H59" s="39">
        <f>SUM(H52:H58)</f>
        <v>47493.85</v>
      </c>
      <c r="I59" s="39">
        <f t="shared" si="18"/>
        <v>227857.38999999998</v>
      </c>
      <c r="J59" s="39">
        <f>SUM(J52:J58)</f>
        <v>231124.44</v>
      </c>
      <c r="K59" s="79">
        <f t="shared" si="16"/>
        <v>-1.4135458803058776E-2</v>
      </c>
      <c r="L59" s="39">
        <f>SUM(L52:L58)</f>
        <v>231124.44</v>
      </c>
    </row>
    <row r="60" spans="1:12" ht="15.75" thickBot="1" x14ac:dyDescent="0.3">
      <c r="A60" s="51" t="s">
        <v>273</v>
      </c>
      <c r="B60" s="59"/>
      <c r="C60" s="41"/>
      <c r="D60" s="41"/>
      <c r="E60" s="30"/>
      <c r="F60" s="30"/>
      <c r="G60" s="31"/>
      <c r="H60" s="31"/>
      <c r="I60" s="30"/>
      <c r="J60" s="30"/>
      <c r="K60" s="30"/>
      <c r="L60" s="31"/>
    </row>
    <row r="61" spans="1:12" x14ac:dyDescent="0.25">
      <c r="A61" s="49"/>
      <c r="B61" s="57" t="s">
        <v>60</v>
      </c>
      <c r="C61" s="44"/>
      <c r="D61" s="44"/>
      <c r="E61" s="25" t="s">
        <v>2</v>
      </c>
      <c r="F61" s="26" t="s">
        <v>3</v>
      </c>
      <c r="G61" s="27" t="s">
        <v>4</v>
      </c>
      <c r="H61" s="54" t="s">
        <v>427</v>
      </c>
      <c r="I61" s="65" t="s">
        <v>455</v>
      </c>
      <c r="J61" s="25" t="s">
        <v>456</v>
      </c>
      <c r="K61" s="72" t="s">
        <v>462</v>
      </c>
      <c r="L61" s="25" t="s">
        <v>456</v>
      </c>
    </row>
    <row r="62" spans="1:12" ht="15.75" thickBot="1" x14ac:dyDescent="0.3">
      <c r="A62" s="50" t="s">
        <v>60</v>
      </c>
      <c r="B62" s="50" t="s">
        <v>61</v>
      </c>
      <c r="C62" s="45"/>
      <c r="D62" s="45"/>
      <c r="E62" s="28" t="s">
        <v>5</v>
      </c>
      <c r="F62" s="28" t="s">
        <v>5</v>
      </c>
      <c r="G62" s="28" t="s">
        <v>5</v>
      </c>
      <c r="H62" s="55" t="s">
        <v>428</v>
      </c>
      <c r="I62" s="28" t="s">
        <v>457</v>
      </c>
      <c r="J62" s="28" t="s">
        <v>457</v>
      </c>
      <c r="K62" s="73" t="s">
        <v>463</v>
      </c>
      <c r="L62" s="28" t="s">
        <v>458</v>
      </c>
    </row>
    <row r="63" spans="1:12" ht="15.75" thickBot="1" x14ac:dyDescent="0.3">
      <c r="A63" s="46" t="s">
        <v>92</v>
      </c>
      <c r="B63" s="46" t="s">
        <v>93</v>
      </c>
      <c r="C63" s="47"/>
      <c r="D63" s="47"/>
      <c r="E63" s="5">
        <v>6084.99</v>
      </c>
      <c r="F63" s="3">
        <v>20756.77</v>
      </c>
      <c r="G63" s="2">
        <v>10093.27</v>
      </c>
      <c r="H63" s="2">
        <v>15490.33</v>
      </c>
      <c r="I63" s="2">
        <f>SUM(E63:H63)</f>
        <v>52425.36</v>
      </c>
      <c r="J63" s="2">
        <v>65676.929999999993</v>
      </c>
      <c r="K63" s="71">
        <f>SUM(I63/J63)-1</f>
        <v>-0.20176902300396793</v>
      </c>
      <c r="L63" s="2">
        <v>65676.929999999993</v>
      </c>
    </row>
    <row r="64" spans="1:12" ht="15.75" thickBot="1" x14ac:dyDescent="0.3">
      <c r="A64" s="46" t="s">
        <v>472</v>
      </c>
      <c r="B64" s="46" t="s">
        <v>473</v>
      </c>
      <c r="C64" s="47"/>
      <c r="D64" s="47"/>
      <c r="E64" s="3">
        <v>2076.0700000000002</v>
      </c>
      <c r="F64" s="3">
        <v>659.44</v>
      </c>
      <c r="G64" s="2">
        <v>0</v>
      </c>
      <c r="H64" s="2">
        <v>109.5</v>
      </c>
      <c r="I64" s="2">
        <f>SUM(E64:H64)</f>
        <v>2845.01</v>
      </c>
      <c r="J64" s="2">
        <v>0</v>
      </c>
      <c r="K64" s="71"/>
      <c r="L64" s="2">
        <v>0</v>
      </c>
    </row>
    <row r="65" spans="1:12" ht="15.75" thickBot="1" x14ac:dyDescent="0.3">
      <c r="A65" s="37" t="s">
        <v>274</v>
      </c>
      <c r="B65" s="60"/>
      <c r="C65" s="38"/>
      <c r="D65" s="38"/>
      <c r="E65" s="39">
        <f>SUM(E63:E64)</f>
        <v>8161.0599999999995</v>
      </c>
      <c r="F65" s="39">
        <f t="shared" ref="F65:H65" si="19">SUM(F63:F64)</f>
        <v>21416.21</v>
      </c>
      <c r="G65" s="39">
        <f t="shared" si="19"/>
        <v>10093.27</v>
      </c>
      <c r="H65" s="39">
        <f t="shared" si="19"/>
        <v>15599.83</v>
      </c>
      <c r="I65" s="39">
        <f>SUM(I63:I64)</f>
        <v>55270.37</v>
      </c>
      <c r="J65" s="39">
        <f>SUM(J63:J64)</f>
        <v>65676.929999999993</v>
      </c>
      <c r="K65" s="79">
        <f t="shared" ref="K65" si="20">SUM(I65/J65)-1</f>
        <v>-0.15845076802463198</v>
      </c>
      <c r="L65" s="39">
        <f>SUM(L63:L64)</f>
        <v>65676.929999999993</v>
      </c>
    </row>
    <row r="66" spans="1:12" ht="15.75" thickBot="1" x14ac:dyDescent="0.3">
      <c r="A66" s="48" t="s">
        <v>275</v>
      </c>
      <c r="B66" s="18"/>
      <c r="C66" s="40"/>
      <c r="D66" s="40"/>
      <c r="E66" s="23"/>
      <c r="F66" s="23"/>
      <c r="G66" s="23"/>
      <c r="H66" s="23"/>
      <c r="I66" s="23"/>
      <c r="J66" s="23"/>
      <c r="K66" s="23"/>
      <c r="L66" s="23"/>
    </row>
    <row r="67" spans="1:12" x14ac:dyDescent="0.25">
      <c r="A67" s="20"/>
      <c r="B67" s="57" t="s">
        <v>60</v>
      </c>
      <c r="C67" s="11"/>
      <c r="D67" s="11"/>
      <c r="E67" s="25" t="s">
        <v>2</v>
      </c>
      <c r="F67" s="26" t="s">
        <v>3</v>
      </c>
      <c r="G67" s="27" t="s">
        <v>4</v>
      </c>
      <c r="H67" s="54" t="s">
        <v>427</v>
      </c>
      <c r="I67" s="65" t="s">
        <v>455</v>
      </c>
      <c r="J67" s="25" t="s">
        <v>456</v>
      </c>
      <c r="K67" s="72" t="s">
        <v>462</v>
      </c>
      <c r="L67" s="25" t="s">
        <v>456</v>
      </c>
    </row>
    <row r="68" spans="1:12" ht="15.75" thickBot="1" x14ac:dyDescent="0.3">
      <c r="A68" s="21" t="s">
        <v>60</v>
      </c>
      <c r="B68" s="50" t="s">
        <v>61</v>
      </c>
      <c r="C68" s="12"/>
      <c r="D68" s="12"/>
      <c r="E68" s="28" t="s">
        <v>5</v>
      </c>
      <c r="F68" s="28" t="s">
        <v>5</v>
      </c>
      <c r="G68" s="28" t="s">
        <v>5</v>
      </c>
      <c r="H68" s="55" t="s">
        <v>428</v>
      </c>
      <c r="I68" s="28" t="s">
        <v>457</v>
      </c>
      <c r="J68" s="28" t="s">
        <v>457</v>
      </c>
      <c r="K68" s="73" t="s">
        <v>463</v>
      </c>
      <c r="L68" s="28" t="s">
        <v>458</v>
      </c>
    </row>
    <row r="69" spans="1:12" ht="15.75" thickBot="1" x14ac:dyDescent="0.3">
      <c r="A69" s="13" t="s">
        <v>94</v>
      </c>
      <c r="B69" s="46" t="s">
        <v>95</v>
      </c>
      <c r="C69" s="14"/>
      <c r="D69" s="14"/>
      <c r="E69" s="3">
        <v>54942.16</v>
      </c>
      <c r="F69" s="3">
        <v>47084.72</v>
      </c>
      <c r="G69" s="2">
        <v>0</v>
      </c>
      <c r="H69" s="2">
        <v>44998.48</v>
      </c>
      <c r="I69" s="2">
        <f>SUM(E69:H69)</f>
        <v>147025.36000000002</v>
      </c>
      <c r="J69" s="2">
        <v>153532.76</v>
      </c>
      <c r="K69" s="71">
        <f t="shared" ref="K69:K78" si="21">SUM(I69/J69)-1</f>
        <v>-4.2384439646626526E-2</v>
      </c>
      <c r="L69" s="2">
        <v>153532.76</v>
      </c>
    </row>
    <row r="70" spans="1:12" ht="15.75" thickBot="1" x14ac:dyDescent="0.3">
      <c r="A70" s="13" t="s">
        <v>96</v>
      </c>
      <c r="B70" s="46" t="s">
        <v>97</v>
      </c>
      <c r="C70" s="14"/>
      <c r="D70" s="14"/>
      <c r="E70" s="3">
        <v>9693.5499999999993</v>
      </c>
      <c r="F70" s="3">
        <v>52295.77</v>
      </c>
      <c r="G70" s="2">
        <v>31008.25</v>
      </c>
      <c r="H70" s="2">
        <v>18273.400000000001</v>
      </c>
      <c r="I70" s="2">
        <f t="shared" ref="I70:I77" si="22">SUM(E70:H70)</f>
        <v>111270.97</v>
      </c>
      <c r="J70" s="2">
        <v>125621.57</v>
      </c>
      <c r="K70" s="71">
        <f t="shared" si="21"/>
        <v>-0.11423675090193508</v>
      </c>
      <c r="L70" s="2">
        <v>125621.57</v>
      </c>
    </row>
    <row r="71" spans="1:12" ht="15.75" thickBot="1" x14ac:dyDescent="0.3">
      <c r="A71" s="13" t="s">
        <v>98</v>
      </c>
      <c r="B71" s="46" t="s">
        <v>99</v>
      </c>
      <c r="C71" s="14"/>
      <c r="D71" s="14"/>
      <c r="E71" s="3">
        <v>18000.259999999998</v>
      </c>
      <c r="F71" s="3">
        <v>40495.129999999997</v>
      </c>
      <c r="G71" s="2">
        <v>8706.2900000000009</v>
      </c>
      <c r="H71" s="2">
        <v>75364.77</v>
      </c>
      <c r="I71" s="2">
        <f t="shared" si="22"/>
        <v>142566.45000000001</v>
      </c>
      <c r="J71" s="2">
        <v>86507.02</v>
      </c>
      <c r="K71" s="71">
        <f t="shared" si="21"/>
        <v>0.64803330411797799</v>
      </c>
      <c r="L71" s="2">
        <v>86507.02</v>
      </c>
    </row>
    <row r="72" spans="1:12" ht="15.75" thickBot="1" x14ac:dyDescent="0.3">
      <c r="A72" s="13" t="s">
        <v>100</v>
      </c>
      <c r="B72" s="46" t="s">
        <v>101</v>
      </c>
      <c r="C72" s="14"/>
      <c r="D72" s="14"/>
      <c r="E72" s="3">
        <v>67394.11</v>
      </c>
      <c r="F72" s="3">
        <v>119906.02</v>
      </c>
      <c r="G72" s="2">
        <v>122761.37</v>
      </c>
      <c r="H72" s="2">
        <v>189645.79</v>
      </c>
      <c r="I72" s="2">
        <f t="shared" si="22"/>
        <v>499707.29000000004</v>
      </c>
      <c r="J72" s="2">
        <v>420224.4</v>
      </c>
      <c r="K72" s="71">
        <f t="shared" si="21"/>
        <v>0.18914391929645213</v>
      </c>
      <c r="L72" s="2">
        <v>420224.4</v>
      </c>
    </row>
    <row r="73" spans="1:12" ht="15.75" thickBot="1" x14ac:dyDescent="0.3">
      <c r="A73" s="13" t="s">
        <v>102</v>
      </c>
      <c r="B73" s="46" t="s">
        <v>103</v>
      </c>
      <c r="C73" s="14"/>
      <c r="D73" s="14"/>
      <c r="E73" s="3">
        <v>6726.24</v>
      </c>
      <c r="F73" s="3">
        <v>7524.89</v>
      </c>
      <c r="G73" s="2">
        <v>11583.66</v>
      </c>
      <c r="H73" s="2">
        <v>8909.9500000000007</v>
      </c>
      <c r="I73" s="2">
        <f t="shared" si="22"/>
        <v>34744.740000000005</v>
      </c>
      <c r="J73" s="2">
        <v>41678.31</v>
      </c>
      <c r="K73" s="71">
        <f t="shared" si="21"/>
        <v>-0.1663591925872232</v>
      </c>
      <c r="L73" s="2">
        <v>41678.31</v>
      </c>
    </row>
    <row r="74" spans="1:12" ht="15.75" thickBot="1" x14ac:dyDescent="0.3">
      <c r="A74" s="13" t="s">
        <v>104</v>
      </c>
      <c r="B74" s="46" t="s">
        <v>272</v>
      </c>
      <c r="C74" s="14"/>
      <c r="D74" s="14"/>
      <c r="E74" s="3">
        <v>52139.44</v>
      </c>
      <c r="F74" s="3">
        <v>55255.21</v>
      </c>
      <c r="G74" s="2">
        <v>26867.98</v>
      </c>
      <c r="H74" s="2">
        <v>68417.399999999994</v>
      </c>
      <c r="I74" s="2">
        <f t="shared" si="22"/>
        <v>202680.03</v>
      </c>
      <c r="J74" s="2">
        <v>188184.89</v>
      </c>
      <c r="K74" s="71">
        <f t="shared" si="21"/>
        <v>7.7026056661616105E-2</v>
      </c>
      <c r="L74" s="2">
        <v>188184.89</v>
      </c>
    </row>
    <row r="75" spans="1:12" ht="15.75" thickBot="1" x14ac:dyDescent="0.3">
      <c r="A75" s="13" t="s">
        <v>105</v>
      </c>
      <c r="B75" s="46" t="s">
        <v>106</v>
      </c>
      <c r="C75" s="14"/>
      <c r="D75" s="14"/>
      <c r="E75" s="3">
        <v>62574.58</v>
      </c>
      <c r="F75" s="3">
        <v>101899.21</v>
      </c>
      <c r="G75" s="2">
        <v>56610.23</v>
      </c>
      <c r="H75" s="2">
        <v>66352.539999999994</v>
      </c>
      <c r="I75" s="2">
        <f t="shared" si="22"/>
        <v>287436.56</v>
      </c>
      <c r="J75" s="2">
        <v>272122.38</v>
      </c>
      <c r="K75" s="71">
        <f t="shared" si="21"/>
        <v>5.6276811925575432E-2</v>
      </c>
      <c r="L75" s="2">
        <v>272122.38</v>
      </c>
    </row>
    <row r="76" spans="1:12" ht="15.75" thickBot="1" x14ac:dyDescent="0.3">
      <c r="A76" s="46" t="s">
        <v>107</v>
      </c>
      <c r="B76" s="46" t="s">
        <v>276</v>
      </c>
      <c r="C76" s="47"/>
      <c r="D76" s="47"/>
      <c r="E76" s="3">
        <v>4337.41</v>
      </c>
      <c r="F76" s="3">
        <v>20582.169999999998</v>
      </c>
      <c r="G76" s="2">
        <v>15473.52</v>
      </c>
      <c r="H76" s="2">
        <v>5243.97</v>
      </c>
      <c r="I76" s="2">
        <f t="shared" si="22"/>
        <v>45637.07</v>
      </c>
      <c r="J76" s="2">
        <v>63285.9</v>
      </c>
      <c r="K76" s="71">
        <f t="shared" si="21"/>
        <v>-0.27887459923932501</v>
      </c>
      <c r="L76" s="2">
        <v>63285.9</v>
      </c>
    </row>
    <row r="77" spans="1:12" ht="15.75" thickBot="1" x14ac:dyDescent="0.3">
      <c r="A77" s="13" t="s">
        <v>108</v>
      </c>
      <c r="B77" s="46" t="s">
        <v>109</v>
      </c>
      <c r="C77" s="14"/>
      <c r="D77" s="14"/>
      <c r="E77" s="3">
        <v>19706.060000000001</v>
      </c>
      <c r="F77" s="3">
        <v>79889.78</v>
      </c>
      <c r="G77" s="2">
        <v>166138.32</v>
      </c>
      <c r="H77" s="2">
        <v>53765.440000000002</v>
      </c>
      <c r="I77" s="2">
        <f t="shared" si="22"/>
        <v>319499.60000000003</v>
      </c>
      <c r="J77" s="2">
        <v>178438.36</v>
      </c>
      <c r="K77" s="71">
        <f t="shared" si="21"/>
        <v>0.7905320358245842</v>
      </c>
      <c r="L77" s="2">
        <v>178438.36</v>
      </c>
    </row>
    <row r="78" spans="1:12" ht="15.75" thickBot="1" x14ac:dyDescent="0.3">
      <c r="A78" s="9" t="s">
        <v>17</v>
      </c>
      <c r="B78" s="58"/>
      <c r="C78" s="10"/>
      <c r="D78" s="10"/>
      <c r="E78" s="4">
        <f t="shared" ref="E78:L78" si="23">SUM(E69:E77)</f>
        <v>295513.81</v>
      </c>
      <c r="F78" s="4">
        <f t="shared" si="23"/>
        <v>524932.9</v>
      </c>
      <c r="G78" s="4">
        <f t="shared" si="23"/>
        <v>439149.62000000005</v>
      </c>
      <c r="H78" s="4">
        <f t="shared" si="23"/>
        <v>530971.74</v>
      </c>
      <c r="I78" s="4">
        <f t="shared" si="23"/>
        <v>1790568.0700000003</v>
      </c>
      <c r="J78" s="4">
        <f t="shared" si="23"/>
        <v>1529595.5899999999</v>
      </c>
      <c r="K78" s="79">
        <f t="shared" si="21"/>
        <v>0.17061534545873025</v>
      </c>
      <c r="L78" s="4">
        <f t="shared" si="23"/>
        <v>1529595.5899999999</v>
      </c>
    </row>
    <row r="79" spans="1:12" ht="15.75" thickBot="1" x14ac:dyDescent="0.3">
      <c r="A79" s="19" t="s">
        <v>18</v>
      </c>
      <c r="B79" s="18"/>
      <c r="C79" s="6"/>
      <c r="D79" s="6"/>
      <c r="E79" s="23"/>
      <c r="F79" s="23"/>
      <c r="G79" s="23"/>
      <c r="H79" s="23"/>
      <c r="I79" s="23"/>
      <c r="J79" s="23"/>
      <c r="K79" s="23"/>
      <c r="L79" s="23"/>
    </row>
    <row r="80" spans="1:12" x14ac:dyDescent="0.25">
      <c r="A80" s="20"/>
      <c r="B80" s="57" t="s">
        <v>60</v>
      </c>
      <c r="C80" s="11"/>
      <c r="D80" s="11"/>
      <c r="E80" s="25" t="s">
        <v>2</v>
      </c>
      <c r="F80" s="26" t="s">
        <v>3</v>
      </c>
      <c r="G80" s="27" t="s">
        <v>4</v>
      </c>
      <c r="H80" s="54" t="s">
        <v>427</v>
      </c>
      <c r="I80" s="65" t="s">
        <v>455</v>
      </c>
      <c r="J80" s="25" t="s">
        <v>456</v>
      </c>
      <c r="K80" s="72" t="s">
        <v>462</v>
      </c>
      <c r="L80" s="25" t="s">
        <v>456</v>
      </c>
    </row>
    <row r="81" spans="1:12" ht="15.75" thickBot="1" x14ac:dyDescent="0.3">
      <c r="A81" s="21" t="s">
        <v>60</v>
      </c>
      <c r="B81" s="50" t="s">
        <v>61</v>
      </c>
      <c r="C81" s="12"/>
      <c r="D81" s="12"/>
      <c r="E81" s="28" t="s">
        <v>5</v>
      </c>
      <c r="F81" s="28" t="s">
        <v>5</v>
      </c>
      <c r="G81" s="28" t="s">
        <v>5</v>
      </c>
      <c r="H81" s="55" t="s">
        <v>428</v>
      </c>
      <c r="I81" s="28" t="s">
        <v>457</v>
      </c>
      <c r="J81" s="28" t="s">
        <v>457</v>
      </c>
      <c r="K81" s="73" t="s">
        <v>463</v>
      </c>
      <c r="L81" s="28" t="s">
        <v>458</v>
      </c>
    </row>
    <row r="82" spans="1:12" ht="15.75" thickBot="1" x14ac:dyDescent="0.3">
      <c r="A82" s="13" t="s">
        <v>110</v>
      </c>
      <c r="B82" s="46" t="s">
        <v>111</v>
      </c>
      <c r="C82" s="14"/>
      <c r="D82" s="14"/>
      <c r="E82" s="5">
        <v>66399.03</v>
      </c>
      <c r="F82" s="3">
        <v>72689.48</v>
      </c>
      <c r="G82" s="2">
        <v>16396.810000000001</v>
      </c>
      <c r="H82" s="2">
        <v>162302.56</v>
      </c>
      <c r="I82" s="2">
        <f>SUM(E82:H82)</f>
        <v>317787.88</v>
      </c>
      <c r="J82" s="2">
        <v>320218.65999999997</v>
      </c>
      <c r="K82" s="71">
        <f t="shared" ref="K82:K83" si="24">SUM(I82/J82)-1</f>
        <v>-7.5910004744881299E-3</v>
      </c>
      <c r="L82" s="2">
        <v>320218.65999999997</v>
      </c>
    </row>
    <row r="83" spans="1:12" ht="15.75" thickBot="1" x14ac:dyDescent="0.3">
      <c r="A83" s="9" t="s">
        <v>19</v>
      </c>
      <c r="B83" s="58"/>
      <c r="C83" s="10"/>
      <c r="D83" s="10"/>
      <c r="E83" s="4">
        <f>SUM(E82)</f>
        <v>66399.03</v>
      </c>
      <c r="F83" s="4">
        <f t="shared" ref="F83:I83" si="25">SUM(F82)</f>
        <v>72689.48</v>
      </c>
      <c r="G83" s="4">
        <f t="shared" si="25"/>
        <v>16396.810000000001</v>
      </c>
      <c r="H83" s="4">
        <f>SUM(H82)</f>
        <v>162302.56</v>
      </c>
      <c r="I83" s="4">
        <f t="shared" si="25"/>
        <v>317787.88</v>
      </c>
      <c r="J83" s="4">
        <f>SUM(J82)</f>
        <v>320218.65999999997</v>
      </c>
      <c r="K83" s="79">
        <f t="shared" si="24"/>
        <v>-7.5910004744881299E-3</v>
      </c>
      <c r="L83" s="4">
        <f>SUM(L82)</f>
        <v>320218.65999999997</v>
      </c>
    </row>
    <row r="84" spans="1:12" ht="15.75" thickBot="1" x14ac:dyDescent="0.3">
      <c r="A84" s="19" t="s">
        <v>20</v>
      </c>
      <c r="B84" s="18"/>
      <c r="C84" s="6"/>
      <c r="D84" s="6"/>
      <c r="E84" s="23"/>
      <c r="F84" s="23"/>
      <c r="G84" s="23"/>
      <c r="H84" s="23"/>
      <c r="I84" s="23"/>
      <c r="J84" s="23"/>
      <c r="K84" s="23"/>
      <c r="L84" s="23"/>
    </row>
    <row r="85" spans="1:12" x14ac:dyDescent="0.25">
      <c r="A85" s="20"/>
      <c r="B85" s="57" t="s">
        <v>60</v>
      </c>
      <c r="C85" s="11"/>
      <c r="D85" s="11"/>
      <c r="E85" s="25" t="s">
        <v>2</v>
      </c>
      <c r="F85" s="26" t="s">
        <v>3</v>
      </c>
      <c r="G85" s="27" t="s">
        <v>4</v>
      </c>
      <c r="H85" s="54" t="s">
        <v>427</v>
      </c>
      <c r="I85" s="65" t="s">
        <v>455</v>
      </c>
      <c r="J85" s="25" t="s">
        <v>456</v>
      </c>
      <c r="K85" s="72" t="s">
        <v>462</v>
      </c>
      <c r="L85" s="25" t="s">
        <v>456</v>
      </c>
    </row>
    <row r="86" spans="1:12" ht="15.75" thickBot="1" x14ac:dyDescent="0.3">
      <c r="A86" s="21" t="s">
        <v>60</v>
      </c>
      <c r="B86" s="50" t="s">
        <v>61</v>
      </c>
      <c r="C86" s="12"/>
      <c r="D86" s="12"/>
      <c r="E86" s="28" t="s">
        <v>5</v>
      </c>
      <c r="F86" s="28" t="s">
        <v>5</v>
      </c>
      <c r="G86" s="28" t="s">
        <v>5</v>
      </c>
      <c r="H86" s="55" t="s">
        <v>428</v>
      </c>
      <c r="I86" s="28" t="s">
        <v>457</v>
      </c>
      <c r="J86" s="28" t="s">
        <v>457</v>
      </c>
      <c r="K86" s="73" t="s">
        <v>463</v>
      </c>
      <c r="L86" s="28" t="s">
        <v>458</v>
      </c>
    </row>
    <row r="87" spans="1:12" ht="15.75" thickBot="1" x14ac:dyDescent="0.3">
      <c r="A87" s="13" t="s">
        <v>112</v>
      </c>
      <c r="B87" s="46" t="s">
        <v>113</v>
      </c>
      <c r="C87" s="14"/>
      <c r="D87" s="14"/>
      <c r="E87" s="3">
        <v>48347.33</v>
      </c>
      <c r="F87" s="3">
        <v>22620.38</v>
      </c>
      <c r="G87" s="2">
        <v>11667.04</v>
      </c>
      <c r="H87" s="2">
        <v>14028.36</v>
      </c>
      <c r="I87" s="2">
        <f>SUM(E87:H87)</f>
        <v>96663.11</v>
      </c>
      <c r="J87" s="53">
        <v>118112.68</v>
      </c>
      <c r="K87" s="71">
        <f t="shared" ref="K87:K108" si="26">SUM(I87/J87)-1</f>
        <v>-0.18160260185443255</v>
      </c>
      <c r="L87" s="53">
        <v>118112.68</v>
      </c>
    </row>
    <row r="88" spans="1:12" ht="15.75" thickBot="1" x14ac:dyDescent="0.3">
      <c r="A88" s="46" t="s">
        <v>435</v>
      </c>
      <c r="B88" s="46" t="s">
        <v>436</v>
      </c>
      <c r="C88" s="47"/>
      <c r="D88" s="47"/>
      <c r="E88" s="3">
        <v>0</v>
      </c>
      <c r="F88" s="3">
        <v>0</v>
      </c>
      <c r="G88" s="2">
        <v>0</v>
      </c>
      <c r="H88" s="2">
        <v>0</v>
      </c>
      <c r="I88" s="2">
        <f t="shared" ref="I88:I107" si="27">SUM(E88:H88)</f>
        <v>0</v>
      </c>
      <c r="J88" s="2">
        <v>912.8</v>
      </c>
      <c r="K88" s="71"/>
      <c r="L88" s="2">
        <v>912.8</v>
      </c>
    </row>
    <row r="89" spans="1:12" ht="15.75" thickBot="1" x14ac:dyDescent="0.3">
      <c r="A89" s="13" t="s">
        <v>114</v>
      </c>
      <c r="B89" s="46" t="s">
        <v>115</v>
      </c>
      <c r="C89" s="14"/>
      <c r="D89" s="14"/>
      <c r="E89" s="5">
        <v>25985.07</v>
      </c>
      <c r="F89" s="3">
        <v>81542.42</v>
      </c>
      <c r="G89" s="2">
        <v>53069.13</v>
      </c>
      <c r="H89" s="2">
        <v>110094.75</v>
      </c>
      <c r="I89" s="2">
        <f t="shared" si="27"/>
        <v>270691.37</v>
      </c>
      <c r="J89" s="2">
        <v>169559.87</v>
      </c>
      <c r="K89" s="71">
        <f t="shared" si="26"/>
        <v>0.59643534758548711</v>
      </c>
      <c r="L89" s="2">
        <v>169559.87</v>
      </c>
    </row>
    <row r="90" spans="1:12" ht="15.75" thickBot="1" x14ac:dyDescent="0.3">
      <c r="A90" s="46" t="s">
        <v>116</v>
      </c>
      <c r="B90" s="46" t="s">
        <v>117</v>
      </c>
      <c r="C90" s="47"/>
      <c r="D90" s="47"/>
      <c r="E90" s="3">
        <v>14424.02</v>
      </c>
      <c r="F90" s="3">
        <v>63101.760000000002</v>
      </c>
      <c r="G90" s="2">
        <v>30793.759999999998</v>
      </c>
      <c r="H90" s="2">
        <v>40473.449999999997</v>
      </c>
      <c r="I90" s="2">
        <f t="shared" si="27"/>
        <v>148792.99</v>
      </c>
      <c r="J90" s="2">
        <v>155411.10999999999</v>
      </c>
      <c r="K90" s="71">
        <f t="shared" si="26"/>
        <v>-4.2584600290159424E-2</v>
      </c>
      <c r="L90" s="2">
        <v>155411.10999999999</v>
      </c>
    </row>
    <row r="91" spans="1:12" ht="15.75" thickBot="1" x14ac:dyDescent="0.3">
      <c r="A91" s="46" t="s">
        <v>118</v>
      </c>
      <c r="B91" s="46" t="s">
        <v>119</v>
      </c>
      <c r="C91" s="47"/>
      <c r="D91" s="47"/>
      <c r="E91" s="3">
        <v>4466.03</v>
      </c>
      <c r="F91" s="3">
        <v>41911.82</v>
      </c>
      <c r="G91" s="2">
        <v>67194.080000000002</v>
      </c>
      <c r="H91" s="2">
        <v>38411.160000000003</v>
      </c>
      <c r="I91" s="2">
        <f t="shared" si="27"/>
        <v>151983.09</v>
      </c>
      <c r="J91" s="2">
        <v>139228.35999999999</v>
      </c>
      <c r="K91" s="71">
        <f t="shared" si="26"/>
        <v>9.161014322082095E-2</v>
      </c>
      <c r="L91" s="2">
        <v>139228.35999999999</v>
      </c>
    </row>
    <row r="92" spans="1:12" ht="15.75" thickBot="1" x14ac:dyDescent="0.3">
      <c r="A92" s="46" t="s">
        <v>382</v>
      </c>
      <c r="B92" s="46" t="s">
        <v>383</v>
      </c>
      <c r="C92" s="47"/>
      <c r="D92" s="47"/>
      <c r="E92" s="3">
        <v>0</v>
      </c>
      <c r="F92" s="3">
        <v>17408.64</v>
      </c>
      <c r="G92" s="2">
        <v>15679.41</v>
      </c>
      <c r="H92" s="2">
        <v>6351.31</v>
      </c>
      <c r="I92" s="2">
        <f t="shared" si="27"/>
        <v>39439.360000000001</v>
      </c>
      <c r="J92" s="2">
        <v>36847.449999999997</v>
      </c>
      <c r="K92" s="71">
        <f t="shared" si="26"/>
        <v>7.0341638295187359E-2</v>
      </c>
      <c r="L92" s="2">
        <v>36847.449999999997</v>
      </c>
    </row>
    <row r="93" spans="1:12" ht="15.75" thickBot="1" x14ac:dyDescent="0.3">
      <c r="A93" s="13" t="s">
        <v>120</v>
      </c>
      <c r="B93" s="46" t="s">
        <v>121</v>
      </c>
      <c r="C93" s="14"/>
      <c r="D93" s="14"/>
      <c r="E93" s="3">
        <v>10434.24</v>
      </c>
      <c r="F93" s="3">
        <v>57991.82</v>
      </c>
      <c r="G93" s="2">
        <v>12891.3</v>
      </c>
      <c r="H93" s="2">
        <v>40270.31</v>
      </c>
      <c r="I93" s="2">
        <f t="shared" si="27"/>
        <v>121587.67</v>
      </c>
      <c r="J93" s="2">
        <v>120483.08</v>
      </c>
      <c r="K93" s="71">
        <f t="shared" si="26"/>
        <v>9.1680093171588872E-3</v>
      </c>
      <c r="L93" s="2">
        <v>120483.08</v>
      </c>
    </row>
    <row r="94" spans="1:12" ht="15.75" thickBot="1" x14ac:dyDescent="0.3">
      <c r="A94" s="13" t="s">
        <v>122</v>
      </c>
      <c r="B94" s="46" t="s">
        <v>123</v>
      </c>
      <c r="C94" s="14"/>
      <c r="D94" s="14"/>
      <c r="E94" s="3">
        <v>27005.89</v>
      </c>
      <c r="F94" s="3">
        <v>121629.21</v>
      </c>
      <c r="G94" s="2">
        <v>23895.21</v>
      </c>
      <c r="H94" s="2">
        <v>178877.75</v>
      </c>
      <c r="I94" s="2">
        <f t="shared" si="27"/>
        <v>351408.06</v>
      </c>
      <c r="J94" s="2">
        <v>237951.94</v>
      </c>
      <c r="K94" s="71">
        <f t="shared" si="26"/>
        <v>0.4768026686397262</v>
      </c>
      <c r="L94" s="2">
        <v>237951.94</v>
      </c>
    </row>
    <row r="95" spans="1:12" ht="15.75" thickBot="1" x14ac:dyDescent="0.3">
      <c r="A95" s="46" t="s">
        <v>124</v>
      </c>
      <c r="B95" s="46" t="s">
        <v>125</v>
      </c>
      <c r="C95" s="47"/>
      <c r="D95" s="47"/>
      <c r="E95" s="3">
        <v>6463.85</v>
      </c>
      <c r="F95" s="3">
        <v>55761.36</v>
      </c>
      <c r="G95" s="2">
        <v>21873.63</v>
      </c>
      <c r="H95" s="2">
        <v>9713</v>
      </c>
      <c r="I95" s="2">
        <f t="shared" si="27"/>
        <v>93811.839999999997</v>
      </c>
      <c r="J95" s="2">
        <v>115158.6</v>
      </c>
      <c r="K95" s="71">
        <f t="shared" si="26"/>
        <v>-0.1853683528629213</v>
      </c>
      <c r="L95" s="2">
        <v>115158.6</v>
      </c>
    </row>
    <row r="96" spans="1:12" ht="15.75" thickBot="1" x14ac:dyDescent="0.3">
      <c r="A96" s="46" t="s">
        <v>126</v>
      </c>
      <c r="B96" s="46" t="s">
        <v>404</v>
      </c>
      <c r="C96" s="47"/>
      <c r="D96" s="47"/>
      <c r="E96" s="3">
        <v>7263.4</v>
      </c>
      <c r="F96" s="3">
        <v>31660.48</v>
      </c>
      <c r="G96" s="2">
        <v>7687.79</v>
      </c>
      <c r="H96" s="2">
        <v>24947.7</v>
      </c>
      <c r="I96" s="2">
        <f t="shared" si="27"/>
        <v>71559.37</v>
      </c>
      <c r="J96" s="2">
        <v>57198.79</v>
      </c>
      <c r="K96" s="71">
        <f t="shared" si="26"/>
        <v>0.25106440188682311</v>
      </c>
      <c r="L96" s="2">
        <v>57198.79</v>
      </c>
    </row>
    <row r="97" spans="1:12" ht="15.75" thickBot="1" x14ac:dyDescent="0.3">
      <c r="A97" s="13" t="s">
        <v>127</v>
      </c>
      <c r="B97" s="46" t="s">
        <v>128</v>
      </c>
      <c r="C97" s="14"/>
      <c r="D97" s="14"/>
      <c r="E97" s="3">
        <v>8040.89</v>
      </c>
      <c r="F97" s="3">
        <v>48088.37</v>
      </c>
      <c r="G97" s="2">
        <v>25800.6</v>
      </c>
      <c r="H97" s="2">
        <v>26748.81</v>
      </c>
      <c r="I97" s="2">
        <f t="shared" si="27"/>
        <v>108678.67</v>
      </c>
      <c r="J97" s="2">
        <v>131471.9</v>
      </c>
      <c r="K97" s="71">
        <f t="shared" si="26"/>
        <v>-0.17336959456735623</v>
      </c>
      <c r="L97" s="2">
        <v>131471.9</v>
      </c>
    </row>
    <row r="98" spans="1:12" ht="15.75" thickBot="1" x14ac:dyDescent="0.3">
      <c r="A98" s="46" t="s">
        <v>437</v>
      </c>
      <c r="B98" s="46" t="s">
        <v>438</v>
      </c>
      <c r="C98" s="47"/>
      <c r="D98" s="47"/>
      <c r="E98" s="3">
        <v>0</v>
      </c>
      <c r="F98" s="3">
        <v>0</v>
      </c>
      <c r="G98" s="2">
        <v>0</v>
      </c>
      <c r="H98" s="2">
        <v>0</v>
      </c>
      <c r="I98" s="2">
        <f t="shared" si="27"/>
        <v>0</v>
      </c>
      <c r="J98" s="2">
        <v>4084.48</v>
      </c>
      <c r="K98" s="71"/>
      <c r="L98" s="2">
        <v>4084.48</v>
      </c>
    </row>
    <row r="99" spans="1:12" ht="15.75" thickBot="1" x14ac:dyDescent="0.3">
      <c r="A99" s="46" t="s">
        <v>322</v>
      </c>
      <c r="B99" s="46" t="s">
        <v>323</v>
      </c>
      <c r="C99" s="47"/>
      <c r="D99" s="47"/>
      <c r="E99" s="3">
        <v>0</v>
      </c>
      <c r="F99" s="3">
        <v>9947.15</v>
      </c>
      <c r="G99" s="2">
        <v>9025.08</v>
      </c>
      <c r="H99" s="82">
        <v>8413.17</v>
      </c>
      <c r="I99" s="2">
        <f t="shared" si="27"/>
        <v>27385.4</v>
      </c>
      <c r="J99" s="2">
        <v>28562.45</v>
      </c>
      <c r="K99" s="71">
        <f t="shared" si="26"/>
        <v>-4.1209700148271522E-2</v>
      </c>
      <c r="L99" s="2">
        <v>28562.45</v>
      </c>
    </row>
    <row r="100" spans="1:12" ht="15.75" thickBot="1" x14ac:dyDescent="0.3">
      <c r="A100" s="13" t="s">
        <v>129</v>
      </c>
      <c r="B100" s="46" t="s">
        <v>130</v>
      </c>
      <c r="C100" s="14"/>
      <c r="D100" s="14"/>
      <c r="E100" s="3">
        <v>18019.59</v>
      </c>
      <c r="F100" s="3">
        <v>63628.29</v>
      </c>
      <c r="G100" s="2">
        <v>107379.63</v>
      </c>
      <c r="H100" s="2">
        <v>57492.33</v>
      </c>
      <c r="I100" s="2">
        <f t="shared" si="27"/>
        <v>246519.84000000003</v>
      </c>
      <c r="J100" s="2">
        <v>304028.24</v>
      </c>
      <c r="K100" s="71">
        <f t="shared" si="26"/>
        <v>-0.18915479693596871</v>
      </c>
      <c r="L100" s="2">
        <v>304028.24</v>
      </c>
    </row>
    <row r="101" spans="1:12" ht="15.75" thickBot="1" x14ac:dyDescent="0.3">
      <c r="A101" s="46" t="s">
        <v>131</v>
      </c>
      <c r="B101" s="46" t="s">
        <v>132</v>
      </c>
      <c r="C101" s="47"/>
      <c r="D101" s="47"/>
      <c r="E101" s="3">
        <v>9189.57</v>
      </c>
      <c r="F101" s="3">
        <v>120274.16</v>
      </c>
      <c r="G101" s="2">
        <v>26002.25</v>
      </c>
      <c r="H101" s="2">
        <v>29980.67</v>
      </c>
      <c r="I101" s="2">
        <f t="shared" si="27"/>
        <v>185446.65000000002</v>
      </c>
      <c r="J101" s="2">
        <v>190008.55</v>
      </c>
      <c r="K101" s="71">
        <f t="shared" si="26"/>
        <v>-2.4008919598617839E-2</v>
      </c>
      <c r="L101" s="2">
        <v>190008.55</v>
      </c>
    </row>
    <row r="102" spans="1:12" ht="15.75" thickBot="1" x14ac:dyDescent="0.3">
      <c r="A102" s="46" t="s">
        <v>133</v>
      </c>
      <c r="B102" s="46" t="s">
        <v>277</v>
      </c>
      <c r="C102" s="47"/>
      <c r="D102" s="47"/>
      <c r="E102" s="3">
        <v>16088.57</v>
      </c>
      <c r="F102" s="3">
        <v>58252.08</v>
      </c>
      <c r="G102" s="2">
        <v>9767.8799999999992</v>
      </c>
      <c r="H102" s="2">
        <v>30219.16</v>
      </c>
      <c r="I102" s="2">
        <f t="shared" si="27"/>
        <v>114327.69</v>
      </c>
      <c r="J102" s="2">
        <v>143482.95000000001</v>
      </c>
      <c r="K102" s="71">
        <f t="shared" si="26"/>
        <v>-0.2031966864355661</v>
      </c>
      <c r="L102" s="2">
        <v>143482.95000000001</v>
      </c>
    </row>
    <row r="103" spans="1:12" ht="15.75" thickBot="1" x14ac:dyDescent="0.3">
      <c r="A103" s="46" t="s">
        <v>134</v>
      </c>
      <c r="B103" s="46" t="s">
        <v>135</v>
      </c>
      <c r="C103" s="47"/>
      <c r="D103" s="47"/>
      <c r="E103" s="3">
        <v>4471.29</v>
      </c>
      <c r="F103" s="3">
        <v>51491.99</v>
      </c>
      <c r="G103" s="2">
        <v>6750.14</v>
      </c>
      <c r="H103" s="2">
        <v>70783.570000000007</v>
      </c>
      <c r="I103" s="2">
        <f t="shared" si="27"/>
        <v>133496.99</v>
      </c>
      <c r="J103" s="2">
        <v>102611.78</v>
      </c>
      <c r="K103" s="71">
        <f t="shared" si="26"/>
        <v>0.30099088038429889</v>
      </c>
      <c r="L103" s="2">
        <v>102611.78</v>
      </c>
    </row>
    <row r="104" spans="1:12" ht="15.75" thickBot="1" x14ac:dyDescent="0.3">
      <c r="A104" s="46" t="s">
        <v>401</v>
      </c>
      <c r="B104" s="46" t="s">
        <v>400</v>
      </c>
      <c r="C104" s="47"/>
      <c r="D104" s="47"/>
      <c r="E104" s="3">
        <v>0</v>
      </c>
      <c r="F104" s="3">
        <v>2589.54</v>
      </c>
      <c r="G104" s="2">
        <v>0</v>
      </c>
      <c r="H104" s="2">
        <v>0</v>
      </c>
      <c r="I104" s="2">
        <f t="shared" si="27"/>
        <v>2589.54</v>
      </c>
      <c r="J104" s="2">
        <v>2790.53</v>
      </c>
      <c r="K104" s="71">
        <f t="shared" si="26"/>
        <v>-7.202574421346486E-2</v>
      </c>
      <c r="L104" s="2">
        <v>2790.53</v>
      </c>
    </row>
    <row r="105" spans="1:12" ht="15.75" thickBot="1" x14ac:dyDescent="0.3">
      <c r="A105" s="46" t="s">
        <v>290</v>
      </c>
      <c r="B105" s="46" t="s">
        <v>291</v>
      </c>
      <c r="C105" s="47"/>
      <c r="D105" s="47"/>
      <c r="E105" s="3">
        <v>0</v>
      </c>
      <c r="F105" s="3">
        <v>0</v>
      </c>
      <c r="G105" s="2">
        <v>0</v>
      </c>
      <c r="H105" s="2">
        <v>0</v>
      </c>
      <c r="I105" s="2">
        <f t="shared" ref="I105:I106" si="28">SUM(E105:H105)</f>
        <v>0</v>
      </c>
      <c r="J105" s="2">
        <v>23.5</v>
      </c>
      <c r="K105" s="71"/>
      <c r="L105" s="2">
        <v>23.5</v>
      </c>
    </row>
    <row r="106" spans="1:12" ht="15.75" thickBot="1" x14ac:dyDescent="0.3">
      <c r="A106" s="46" t="s">
        <v>136</v>
      </c>
      <c r="B106" s="46" t="s">
        <v>78</v>
      </c>
      <c r="C106" s="47"/>
      <c r="D106" s="47"/>
      <c r="E106" s="3">
        <v>17402.009999999998</v>
      </c>
      <c r="F106" s="3">
        <v>36573.019999999997</v>
      </c>
      <c r="G106" s="2">
        <v>2233.7399999999998</v>
      </c>
      <c r="H106" s="2">
        <v>38169.4</v>
      </c>
      <c r="I106" s="2">
        <f t="shared" si="28"/>
        <v>94378.17</v>
      </c>
      <c r="J106" s="2">
        <v>105654.59</v>
      </c>
      <c r="K106" s="71">
        <f t="shared" ref="K106" si="29">SUM(I106/J106)-1</f>
        <v>-0.1067291066105126</v>
      </c>
      <c r="L106" s="2">
        <v>105654.59</v>
      </c>
    </row>
    <row r="107" spans="1:12" ht="15.75" thickBot="1" x14ac:dyDescent="0.3">
      <c r="A107" s="13" t="s">
        <v>474</v>
      </c>
      <c r="B107" s="46" t="s">
        <v>83</v>
      </c>
      <c r="C107" s="14"/>
      <c r="D107" s="14"/>
      <c r="E107" s="3">
        <v>69</v>
      </c>
      <c r="F107" s="3">
        <v>15602.12</v>
      </c>
      <c r="G107" s="2">
        <v>0</v>
      </c>
      <c r="H107" s="2">
        <v>6382.94</v>
      </c>
      <c r="I107" s="2">
        <f t="shared" si="27"/>
        <v>22054.06</v>
      </c>
      <c r="J107" s="2">
        <v>0</v>
      </c>
      <c r="K107" s="71"/>
      <c r="L107" s="2">
        <v>0</v>
      </c>
    </row>
    <row r="108" spans="1:12" ht="15.75" thickBot="1" x14ac:dyDescent="0.3">
      <c r="A108" s="9" t="s">
        <v>21</v>
      </c>
      <c r="B108" s="58"/>
      <c r="C108" s="10"/>
      <c r="D108" s="10"/>
      <c r="E108" s="4">
        <f t="shared" ref="E108:L108" si="30">SUM(E87:E107)</f>
        <v>217670.75000000003</v>
      </c>
      <c r="F108" s="4">
        <f t="shared" si="30"/>
        <v>900074.6100000001</v>
      </c>
      <c r="G108" s="4">
        <f t="shared" si="30"/>
        <v>431710.67000000004</v>
      </c>
      <c r="H108" s="4">
        <f t="shared" si="30"/>
        <v>731357.84</v>
      </c>
      <c r="I108" s="4">
        <f t="shared" si="30"/>
        <v>2280813.8699999996</v>
      </c>
      <c r="J108" s="4">
        <f t="shared" si="30"/>
        <v>2163583.65</v>
      </c>
      <c r="K108" s="79">
        <f t="shared" si="26"/>
        <v>5.4183354546980311E-2</v>
      </c>
      <c r="L108" s="4">
        <f t="shared" si="30"/>
        <v>2163583.65</v>
      </c>
    </row>
    <row r="109" spans="1:12" ht="15.75" thickBot="1" x14ac:dyDescent="0.3">
      <c r="A109" s="19" t="s">
        <v>22</v>
      </c>
      <c r="B109" s="18"/>
      <c r="C109" s="6"/>
      <c r="D109" s="6"/>
      <c r="E109" s="23"/>
      <c r="F109" s="23"/>
      <c r="G109" s="23"/>
      <c r="H109" s="23"/>
      <c r="I109" s="23"/>
      <c r="J109" s="23"/>
      <c r="K109" s="23"/>
      <c r="L109" s="23"/>
    </row>
    <row r="110" spans="1:12" x14ac:dyDescent="0.25">
      <c r="A110" s="20"/>
      <c r="B110" s="57" t="s">
        <v>60</v>
      </c>
      <c r="C110" s="11"/>
      <c r="D110" s="11"/>
      <c r="E110" s="25" t="s">
        <v>2</v>
      </c>
      <c r="F110" s="26" t="s">
        <v>3</v>
      </c>
      <c r="G110" s="27" t="s">
        <v>4</v>
      </c>
      <c r="H110" s="54" t="s">
        <v>427</v>
      </c>
      <c r="I110" s="65" t="s">
        <v>455</v>
      </c>
      <c r="J110" s="25" t="s">
        <v>456</v>
      </c>
      <c r="K110" s="72" t="s">
        <v>462</v>
      </c>
      <c r="L110" s="25" t="s">
        <v>456</v>
      </c>
    </row>
    <row r="111" spans="1:12" ht="15.75" thickBot="1" x14ac:dyDescent="0.3">
      <c r="A111" s="21" t="s">
        <v>60</v>
      </c>
      <c r="B111" s="50" t="s">
        <v>61</v>
      </c>
      <c r="C111" s="12"/>
      <c r="D111" s="12"/>
      <c r="E111" s="28" t="s">
        <v>5</v>
      </c>
      <c r="F111" s="28" t="s">
        <v>5</v>
      </c>
      <c r="G111" s="28" t="s">
        <v>5</v>
      </c>
      <c r="H111" s="55" t="s">
        <v>428</v>
      </c>
      <c r="I111" s="28" t="s">
        <v>457</v>
      </c>
      <c r="J111" s="28" t="s">
        <v>457</v>
      </c>
      <c r="K111" s="73" t="s">
        <v>463</v>
      </c>
      <c r="L111" s="28" t="s">
        <v>458</v>
      </c>
    </row>
    <row r="112" spans="1:12" ht="15.75" thickBot="1" x14ac:dyDescent="0.3">
      <c r="A112" s="13" t="s">
        <v>137</v>
      </c>
      <c r="B112" s="46" t="s">
        <v>138</v>
      </c>
      <c r="C112" s="14"/>
      <c r="D112" s="14"/>
      <c r="E112" s="3">
        <v>92080.79</v>
      </c>
      <c r="F112" s="3">
        <v>94050.880000000005</v>
      </c>
      <c r="G112" s="2">
        <v>44099.3</v>
      </c>
      <c r="H112" s="2">
        <v>554293.13</v>
      </c>
      <c r="I112" s="2">
        <f>SUM(E112:H112)</f>
        <v>784524.1</v>
      </c>
      <c r="J112" s="2">
        <v>1056051.32</v>
      </c>
      <c r="K112" s="71">
        <f t="shared" ref="K112:K121" si="31">SUM(I112/J112)-1</f>
        <v>-0.25711555381607787</v>
      </c>
      <c r="L112" s="2">
        <v>1056051.32</v>
      </c>
    </row>
    <row r="113" spans="1:12" ht="15.75" thickBot="1" x14ac:dyDescent="0.3">
      <c r="A113" s="13" t="s">
        <v>139</v>
      </c>
      <c r="B113" s="46" t="s">
        <v>140</v>
      </c>
      <c r="C113" s="14"/>
      <c r="D113" s="14"/>
      <c r="E113" s="3">
        <v>8245.31</v>
      </c>
      <c r="F113" s="3">
        <v>75710.05</v>
      </c>
      <c r="G113" s="2">
        <v>17201.009999999998</v>
      </c>
      <c r="H113" s="2">
        <v>37775.120000000003</v>
      </c>
      <c r="I113" s="2">
        <f t="shared" ref="I113:I120" si="32">SUM(E113:H113)</f>
        <v>138931.49</v>
      </c>
      <c r="J113" s="2">
        <v>98751.86</v>
      </c>
      <c r="K113" s="71">
        <f t="shared" si="31"/>
        <v>0.40687466544933937</v>
      </c>
      <c r="L113" s="2">
        <v>98751.86</v>
      </c>
    </row>
    <row r="114" spans="1:12" ht="15.75" thickBot="1" x14ac:dyDescent="0.3">
      <c r="A114" s="46" t="s">
        <v>392</v>
      </c>
      <c r="B114" s="46" t="s">
        <v>393</v>
      </c>
      <c r="C114" s="47"/>
      <c r="D114" s="47"/>
      <c r="E114" s="3">
        <v>0</v>
      </c>
      <c r="F114" s="3">
        <v>0</v>
      </c>
      <c r="G114" s="2">
        <v>0</v>
      </c>
      <c r="H114" s="2">
        <v>22821.66</v>
      </c>
      <c r="I114" s="2">
        <f t="shared" si="32"/>
        <v>22821.66</v>
      </c>
      <c r="J114" s="2">
        <v>8770.6299999999992</v>
      </c>
      <c r="K114" s="71">
        <f t="shared" si="31"/>
        <v>1.6020548124821139</v>
      </c>
      <c r="L114" s="2">
        <v>8770.6299999999992</v>
      </c>
    </row>
    <row r="115" spans="1:12" ht="15.75" thickBot="1" x14ac:dyDescent="0.3">
      <c r="A115" s="46" t="s">
        <v>141</v>
      </c>
      <c r="B115" s="46" t="s">
        <v>142</v>
      </c>
      <c r="C115" s="47"/>
      <c r="D115" s="47"/>
      <c r="E115" s="3">
        <v>12703.02</v>
      </c>
      <c r="F115" s="3">
        <v>14777.54</v>
      </c>
      <c r="G115" s="2">
        <v>4333.3500000000004</v>
      </c>
      <c r="H115" s="2">
        <v>91401.87</v>
      </c>
      <c r="I115" s="2">
        <f t="shared" si="32"/>
        <v>123215.78</v>
      </c>
      <c r="J115" s="2">
        <v>71185.600000000006</v>
      </c>
      <c r="K115" s="71">
        <f t="shared" si="31"/>
        <v>0.73090877930367926</v>
      </c>
      <c r="L115" s="2">
        <v>71185.600000000006</v>
      </c>
    </row>
    <row r="116" spans="1:12" ht="15.75" thickBot="1" x14ac:dyDescent="0.3">
      <c r="A116" s="46" t="s">
        <v>143</v>
      </c>
      <c r="B116" s="46" t="s">
        <v>144</v>
      </c>
      <c r="C116" s="47"/>
      <c r="D116" s="47"/>
      <c r="E116" s="3">
        <v>11290.16</v>
      </c>
      <c r="F116" s="3">
        <v>25465.94</v>
      </c>
      <c r="G116" s="2">
        <v>2625</v>
      </c>
      <c r="H116" s="2">
        <v>22657.96</v>
      </c>
      <c r="I116" s="2">
        <f t="shared" si="32"/>
        <v>62039.06</v>
      </c>
      <c r="J116" s="2">
        <v>42996.44</v>
      </c>
      <c r="K116" s="71">
        <f t="shared" si="31"/>
        <v>0.44288829493790627</v>
      </c>
      <c r="L116" s="2">
        <v>42996.44</v>
      </c>
    </row>
    <row r="117" spans="1:12" ht="15.75" thickBot="1" x14ac:dyDescent="0.3">
      <c r="A117" s="46" t="s">
        <v>333</v>
      </c>
      <c r="B117" s="46" t="s">
        <v>334</v>
      </c>
      <c r="C117" s="47"/>
      <c r="D117" s="47"/>
      <c r="E117" s="3">
        <v>2780.2</v>
      </c>
      <c r="F117" s="3">
        <v>28679.96</v>
      </c>
      <c r="G117" s="2">
        <v>12472.19</v>
      </c>
      <c r="H117" s="2">
        <v>10279.5</v>
      </c>
      <c r="I117" s="2">
        <f t="shared" si="32"/>
        <v>54211.85</v>
      </c>
      <c r="J117" s="2">
        <v>42567.22</v>
      </c>
      <c r="K117" s="71">
        <f t="shared" si="31"/>
        <v>0.27355862092943806</v>
      </c>
      <c r="L117" s="2">
        <v>42567.22</v>
      </c>
    </row>
    <row r="118" spans="1:12" ht="15.75" thickBot="1" x14ac:dyDescent="0.3">
      <c r="A118" s="46" t="s">
        <v>374</v>
      </c>
      <c r="B118" s="46" t="s">
        <v>375</v>
      </c>
      <c r="C118" s="47"/>
      <c r="D118" s="47"/>
      <c r="E118" s="3">
        <v>2229.3200000000002</v>
      </c>
      <c r="F118" s="3">
        <v>67994.27</v>
      </c>
      <c r="G118" s="2">
        <v>25554.46</v>
      </c>
      <c r="H118" s="2">
        <v>20537.650000000001</v>
      </c>
      <c r="I118" s="2">
        <f t="shared" si="32"/>
        <v>116315.70000000001</v>
      </c>
      <c r="J118" s="2">
        <v>81361.570000000007</v>
      </c>
      <c r="K118" s="71">
        <f t="shared" si="31"/>
        <v>0.42961474317666193</v>
      </c>
      <c r="L118" s="2">
        <v>81361.570000000007</v>
      </c>
    </row>
    <row r="119" spans="1:12" ht="15.75" thickBot="1" x14ac:dyDescent="0.3">
      <c r="A119" s="46" t="s">
        <v>292</v>
      </c>
      <c r="B119" s="46" t="s">
        <v>293</v>
      </c>
      <c r="C119" s="47"/>
      <c r="D119" s="47"/>
      <c r="E119" s="3">
        <v>2434.5</v>
      </c>
      <c r="F119" s="3">
        <v>45357.63</v>
      </c>
      <c r="G119" s="2">
        <v>6083.78</v>
      </c>
      <c r="H119" s="2">
        <v>26603.77</v>
      </c>
      <c r="I119" s="2">
        <f t="shared" si="32"/>
        <v>80479.679999999993</v>
      </c>
      <c r="J119" s="2">
        <v>38460.300000000003</v>
      </c>
      <c r="K119" s="71">
        <f t="shared" si="31"/>
        <v>1.092539059757724</v>
      </c>
      <c r="L119" s="2">
        <v>38460.300000000003</v>
      </c>
    </row>
    <row r="120" spans="1:12" ht="15.75" thickBot="1" x14ac:dyDescent="0.3">
      <c r="A120" s="13" t="s">
        <v>335</v>
      </c>
      <c r="B120" s="46" t="s">
        <v>336</v>
      </c>
      <c r="C120" s="14"/>
      <c r="D120" s="14"/>
      <c r="E120" s="3">
        <v>798.77</v>
      </c>
      <c r="F120" s="3">
        <v>11615.1</v>
      </c>
      <c r="G120" s="2">
        <v>8756.4500000000007</v>
      </c>
      <c r="H120" s="2">
        <v>35763.67</v>
      </c>
      <c r="I120" s="2">
        <f t="shared" si="32"/>
        <v>56933.99</v>
      </c>
      <c r="J120" s="2">
        <v>44783.02</v>
      </c>
      <c r="K120" s="71">
        <f t="shared" si="31"/>
        <v>0.27132984778605818</v>
      </c>
      <c r="L120" s="2">
        <v>44783.02</v>
      </c>
    </row>
    <row r="121" spans="1:12" ht="15.75" thickBot="1" x14ac:dyDescent="0.3">
      <c r="A121" s="9" t="s">
        <v>23</v>
      </c>
      <c r="B121" s="58"/>
      <c r="C121" s="10"/>
      <c r="D121" s="10"/>
      <c r="E121" s="4">
        <f t="shared" ref="E121:L121" si="33">SUM(E112:E120)</f>
        <v>132562.06999999998</v>
      </c>
      <c r="F121" s="4">
        <f t="shared" si="33"/>
        <v>363651.37</v>
      </c>
      <c r="G121" s="4">
        <f t="shared" si="33"/>
        <v>121125.54</v>
      </c>
      <c r="H121" s="4">
        <f t="shared" si="33"/>
        <v>822134.33000000007</v>
      </c>
      <c r="I121" s="4">
        <f t="shared" si="33"/>
        <v>1439473.31</v>
      </c>
      <c r="J121" s="4">
        <f t="shared" si="33"/>
        <v>1484927.9600000002</v>
      </c>
      <c r="K121" s="79">
        <f t="shared" si="31"/>
        <v>-3.061067689775343E-2</v>
      </c>
      <c r="L121" s="4">
        <f t="shared" si="33"/>
        <v>1484927.9600000002</v>
      </c>
    </row>
    <row r="122" spans="1:12" ht="15.75" thickBot="1" x14ac:dyDescent="0.3">
      <c r="A122" s="19" t="s">
        <v>24</v>
      </c>
      <c r="B122" s="18"/>
      <c r="C122" s="6"/>
      <c r="D122" s="6"/>
      <c r="E122" s="23"/>
      <c r="F122" s="23"/>
      <c r="G122" s="23"/>
      <c r="H122" s="23"/>
      <c r="I122" s="23"/>
      <c r="J122" s="23"/>
      <c r="K122" s="23"/>
      <c r="L122" s="23"/>
    </row>
    <row r="123" spans="1:12" x14ac:dyDescent="0.25">
      <c r="A123" s="20"/>
      <c r="B123" s="57" t="s">
        <v>60</v>
      </c>
      <c r="C123" s="11"/>
      <c r="D123" s="11"/>
      <c r="E123" s="25" t="s">
        <v>2</v>
      </c>
      <c r="F123" s="26" t="s">
        <v>3</v>
      </c>
      <c r="G123" s="27" t="s">
        <v>4</v>
      </c>
      <c r="H123" s="54" t="s">
        <v>427</v>
      </c>
      <c r="I123" s="65" t="s">
        <v>455</v>
      </c>
      <c r="J123" s="25" t="s">
        <v>456</v>
      </c>
      <c r="K123" s="72" t="s">
        <v>462</v>
      </c>
      <c r="L123" s="25" t="s">
        <v>456</v>
      </c>
    </row>
    <row r="124" spans="1:12" ht="15.75" thickBot="1" x14ac:dyDescent="0.3">
      <c r="A124" s="21" t="s">
        <v>60</v>
      </c>
      <c r="B124" s="50" t="s">
        <v>61</v>
      </c>
      <c r="C124" s="12"/>
      <c r="D124" s="12"/>
      <c r="E124" s="28" t="s">
        <v>5</v>
      </c>
      <c r="F124" s="28" t="s">
        <v>5</v>
      </c>
      <c r="G124" s="28" t="s">
        <v>5</v>
      </c>
      <c r="H124" s="55" t="s">
        <v>428</v>
      </c>
      <c r="I124" s="28" t="s">
        <v>457</v>
      </c>
      <c r="J124" s="28" t="s">
        <v>457</v>
      </c>
      <c r="K124" s="73" t="s">
        <v>463</v>
      </c>
      <c r="L124" s="28" t="s">
        <v>458</v>
      </c>
    </row>
    <row r="125" spans="1:12" ht="15.75" thickBot="1" x14ac:dyDescent="0.3">
      <c r="A125" s="13" t="s">
        <v>145</v>
      </c>
      <c r="B125" s="46" t="s">
        <v>146</v>
      </c>
      <c r="C125" s="14"/>
      <c r="D125" s="14"/>
      <c r="E125" s="5">
        <v>269870.65999999997</v>
      </c>
      <c r="F125" s="3">
        <v>162884.46</v>
      </c>
      <c r="G125" s="2">
        <v>4721.6899999999996</v>
      </c>
      <c r="H125" s="2">
        <v>204624.49</v>
      </c>
      <c r="I125" s="2">
        <f t="shared" ref="I125:I128" si="34">SUM(E125:H125)</f>
        <v>642101.30000000005</v>
      </c>
      <c r="J125" s="2">
        <v>457950.12</v>
      </c>
      <c r="K125" s="71">
        <f t="shared" ref="K125:K129" si="35">SUM(I125/J125)-1</f>
        <v>0.40212060649749382</v>
      </c>
      <c r="L125" s="2">
        <v>457950.12</v>
      </c>
    </row>
    <row r="126" spans="1:12" ht="15.75" thickBot="1" x14ac:dyDescent="0.3">
      <c r="A126" s="13" t="s">
        <v>147</v>
      </c>
      <c r="B126" s="46" t="s">
        <v>148</v>
      </c>
      <c r="C126" s="14"/>
      <c r="D126" s="14"/>
      <c r="E126" s="3">
        <v>151178.39000000001</v>
      </c>
      <c r="F126" s="3">
        <v>102278.7</v>
      </c>
      <c r="G126" s="2">
        <v>7235.37</v>
      </c>
      <c r="H126" s="2">
        <v>49938.46</v>
      </c>
      <c r="I126" s="2">
        <f t="shared" si="34"/>
        <v>310630.92000000004</v>
      </c>
      <c r="J126" s="2">
        <v>303445.84999999998</v>
      </c>
      <c r="K126" s="71">
        <f t="shared" si="35"/>
        <v>2.3678260882460833E-2</v>
      </c>
      <c r="L126" s="2">
        <v>303445.84999999998</v>
      </c>
    </row>
    <row r="127" spans="1:12" ht="15.75" thickBot="1" x14ac:dyDescent="0.3">
      <c r="A127" s="13" t="s">
        <v>149</v>
      </c>
      <c r="B127" s="46" t="s">
        <v>150</v>
      </c>
      <c r="C127" s="14"/>
      <c r="D127" s="14"/>
      <c r="E127" s="3">
        <v>98686.75</v>
      </c>
      <c r="F127" s="3">
        <v>7986.66</v>
      </c>
      <c r="G127" s="2">
        <v>0</v>
      </c>
      <c r="H127" s="2">
        <v>11016.3</v>
      </c>
      <c r="I127" s="2">
        <f t="shared" si="34"/>
        <v>117689.71</v>
      </c>
      <c r="J127" s="2">
        <v>68174.149999999994</v>
      </c>
      <c r="K127" s="71">
        <f t="shared" si="35"/>
        <v>0.72630989898663967</v>
      </c>
      <c r="L127" s="2">
        <v>68174.149999999994</v>
      </c>
    </row>
    <row r="128" spans="1:12" ht="15.75" thickBot="1" x14ac:dyDescent="0.3">
      <c r="A128" s="13" t="s">
        <v>151</v>
      </c>
      <c r="B128" s="46" t="s">
        <v>152</v>
      </c>
      <c r="C128" s="14"/>
      <c r="D128" s="14"/>
      <c r="E128" s="3">
        <v>29240.9</v>
      </c>
      <c r="F128" s="3">
        <v>29679.18</v>
      </c>
      <c r="G128" s="2">
        <v>0</v>
      </c>
      <c r="H128" s="2">
        <v>12985.84</v>
      </c>
      <c r="I128" s="2">
        <f t="shared" si="34"/>
        <v>71905.919999999998</v>
      </c>
      <c r="J128" s="2">
        <v>72301.62</v>
      </c>
      <c r="K128" s="71">
        <f t="shared" si="35"/>
        <v>-5.4729064162047925E-3</v>
      </c>
      <c r="L128" s="2">
        <v>72301.62</v>
      </c>
    </row>
    <row r="129" spans="1:12" ht="15.75" thickBot="1" x14ac:dyDescent="0.3">
      <c r="A129" s="9" t="s">
        <v>25</v>
      </c>
      <c r="B129" s="58"/>
      <c r="C129" s="10"/>
      <c r="D129" s="10"/>
      <c r="E129" s="4">
        <f>SUM(E125:E128)</f>
        <v>548976.69999999995</v>
      </c>
      <c r="F129" s="4">
        <f t="shared" ref="F129:I129" si="36">SUM(F125:F128)</f>
        <v>302828.99999999994</v>
      </c>
      <c r="G129" s="4">
        <f t="shared" si="36"/>
        <v>11957.06</v>
      </c>
      <c r="H129" s="4">
        <f>SUM(H125:H128)</f>
        <v>278565.09000000003</v>
      </c>
      <c r="I129" s="4">
        <f t="shared" si="36"/>
        <v>1142327.8500000001</v>
      </c>
      <c r="J129" s="4">
        <f>SUM(J125:J128)</f>
        <v>901871.74</v>
      </c>
      <c r="K129" s="79">
        <f t="shared" si="35"/>
        <v>0.26661896513133909</v>
      </c>
      <c r="L129" s="4">
        <f>SUM(L125:L128)</f>
        <v>901871.74</v>
      </c>
    </row>
    <row r="130" spans="1:12" ht="15.75" thickBot="1" x14ac:dyDescent="0.3">
      <c r="A130" s="19" t="s">
        <v>26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</row>
    <row r="131" spans="1:12" x14ac:dyDescent="0.25">
      <c r="A131" s="20"/>
      <c r="B131" s="57" t="s">
        <v>60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427</v>
      </c>
      <c r="I131" s="65" t="s">
        <v>455</v>
      </c>
      <c r="J131" s="25" t="s">
        <v>456</v>
      </c>
      <c r="K131" s="72" t="s">
        <v>462</v>
      </c>
      <c r="L131" s="25" t="s">
        <v>456</v>
      </c>
    </row>
    <row r="132" spans="1:12" ht="15.75" thickBot="1" x14ac:dyDescent="0.3">
      <c r="A132" s="21" t="s">
        <v>60</v>
      </c>
      <c r="B132" s="50" t="s">
        <v>61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428</v>
      </c>
      <c r="I132" s="28" t="s">
        <v>457</v>
      </c>
      <c r="J132" s="28" t="s">
        <v>457</v>
      </c>
      <c r="K132" s="73" t="s">
        <v>463</v>
      </c>
      <c r="L132" s="28" t="s">
        <v>458</v>
      </c>
    </row>
    <row r="133" spans="1:12" ht="15.75" thickBot="1" x14ac:dyDescent="0.3">
      <c r="A133" s="13" t="s">
        <v>153</v>
      </c>
      <c r="B133" s="46" t="s">
        <v>154</v>
      </c>
      <c r="C133" s="14"/>
      <c r="D133" s="14"/>
      <c r="E133" s="3">
        <v>151962.89000000001</v>
      </c>
      <c r="F133" s="3">
        <v>192444</v>
      </c>
      <c r="G133" s="2">
        <v>127206.14</v>
      </c>
      <c r="H133" s="2">
        <v>148688.07</v>
      </c>
      <c r="I133" s="2">
        <f>SUM(E133:H133)</f>
        <v>620301.10000000009</v>
      </c>
      <c r="J133" s="2">
        <v>724089.31</v>
      </c>
      <c r="K133" s="71">
        <f t="shared" ref="K133:K143" si="37">SUM(I133/J133)-1</f>
        <v>-0.1433361997845265</v>
      </c>
      <c r="L133" s="2">
        <v>724089.31</v>
      </c>
    </row>
    <row r="134" spans="1:12" ht="15.75" thickBot="1" x14ac:dyDescent="0.3">
      <c r="A134" s="13" t="s">
        <v>155</v>
      </c>
      <c r="B134" s="46" t="s">
        <v>156</v>
      </c>
      <c r="C134" s="14"/>
      <c r="D134" s="14"/>
      <c r="E134" s="3">
        <v>22642.73</v>
      </c>
      <c r="F134" s="3">
        <v>108136.15</v>
      </c>
      <c r="G134" s="2">
        <v>9262.0499999999993</v>
      </c>
      <c r="H134" s="2">
        <v>64279.88</v>
      </c>
      <c r="I134" s="2">
        <f t="shared" ref="I134:I142" si="38">SUM(E134:H134)</f>
        <v>204320.81</v>
      </c>
      <c r="J134" s="2">
        <v>249889.54</v>
      </c>
      <c r="K134" s="71">
        <f t="shared" si="37"/>
        <v>-0.18235549195056344</v>
      </c>
      <c r="L134" s="2">
        <v>249889.54</v>
      </c>
    </row>
    <row r="135" spans="1:12" ht="15.75" thickBot="1" x14ac:dyDescent="0.3">
      <c r="A135" s="46" t="s">
        <v>157</v>
      </c>
      <c r="B135" s="46" t="s">
        <v>158</v>
      </c>
      <c r="C135" s="47"/>
      <c r="D135" s="47"/>
      <c r="E135" s="3">
        <v>10362.620000000001</v>
      </c>
      <c r="F135" s="3">
        <v>50742.76</v>
      </c>
      <c r="G135" s="2">
        <v>6052.64</v>
      </c>
      <c r="H135" s="2">
        <v>27934.63</v>
      </c>
      <c r="I135" s="2">
        <f t="shared" si="38"/>
        <v>95092.650000000009</v>
      </c>
      <c r="J135" s="2">
        <v>96526.99</v>
      </c>
      <c r="K135" s="71">
        <f t="shared" si="37"/>
        <v>-1.4859470910674744E-2</v>
      </c>
      <c r="L135" s="2">
        <v>96526.99</v>
      </c>
    </row>
    <row r="136" spans="1:12" ht="15.75" thickBot="1" x14ac:dyDescent="0.3">
      <c r="A136" s="13" t="s">
        <v>159</v>
      </c>
      <c r="B136" s="46" t="s">
        <v>160</v>
      </c>
      <c r="C136" s="14"/>
      <c r="D136" s="14"/>
      <c r="E136" s="3">
        <v>6610.99</v>
      </c>
      <c r="F136" s="3">
        <v>43465.84</v>
      </c>
      <c r="G136" s="2">
        <v>14907.94</v>
      </c>
      <c r="H136" s="2">
        <v>27373.09</v>
      </c>
      <c r="I136" s="2">
        <f t="shared" si="38"/>
        <v>92357.86</v>
      </c>
      <c r="J136" s="2">
        <v>69479.98</v>
      </c>
      <c r="K136" s="71">
        <f t="shared" si="37"/>
        <v>0.32927297906533659</v>
      </c>
      <c r="L136" s="2">
        <v>69479.98</v>
      </c>
    </row>
    <row r="137" spans="1:12" ht="15.75" thickBot="1" x14ac:dyDescent="0.3">
      <c r="A137" s="13" t="s">
        <v>161</v>
      </c>
      <c r="B137" s="46" t="s">
        <v>162</v>
      </c>
      <c r="C137" s="14"/>
      <c r="D137" s="14"/>
      <c r="E137" s="3">
        <v>26177.84</v>
      </c>
      <c r="F137" s="3">
        <v>77715.86</v>
      </c>
      <c r="G137" s="2">
        <v>113933.04</v>
      </c>
      <c r="H137" s="2">
        <v>48879.02</v>
      </c>
      <c r="I137" s="2">
        <f t="shared" si="38"/>
        <v>266705.76</v>
      </c>
      <c r="J137" s="2">
        <v>210535.89</v>
      </c>
      <c r="K137" s="71">
        <f t="shared" si="37"/>
        <v>0.26679474934178682</v>
      </c>
      <c r="L137" s="2">
        <v>210535.89</v>
      </c>
    </row>
    <row r="138" spans="1:12" ht="15.75" thickBot="1" x14ac:dyDescent="0.3">
      <c r="A138" s="46" t="s">
        <v>163</v>
      </c>
      <c r="B138" s="46" t="s">
        <v>164</v>
      </c>
      <c r="C138" s="47"/>
      <c r="D138" s="47"/>
      <c r="E138" s="3">
        <v>8440.4500000000007</v>
      </c>
      <c r="F138" s="3">
        <v>32716.66</v>
      </c>
      <c r="G138" s="2">
        <v>6393.82</v>
      </c>
      <c r="H138" s="2">
        <v>21445.78</v>
      </c>
      <c r="I138" s="2">
        <f t="shared" si="38"/>
        <v>68996.709999999992</v>
      </c>
      <c r="J138" s="2">
        <v>53334.32</v>
      </c>
      <c r="K138" s="71">
        <f t="shared" si="37"/>
        <v>0.2936643797089753</v>
      </c>
      <c r="L138" s="2">
        <v>53334.32</v>
      </c>
    </row>
    <row r="139" spans="1:12" ht="15.75" thickBot="1" x14ac:dyDescent="0.3">
      <c r="A139" s="46" t="s">
        <v>165</v>
      </c>
      <c r="B139" s="46" t="s">
        <v>166</v>
      </c>
      <c r="C139" s="47"/>
      <c r="D139" s="47"/>
      <c r="E139" s="3">
        <v>21994.9</v>
      </c>
      <c r="F139" s="3">
        <v>116939.65</v>
      </c>
      <c r="G139" s="2">
        <v>137983.4</v>
      </c>
      <c r="H139" s="2">
        <v>79994.100000000006</v>
      </c>
      <c r="I139" s="2">
        <f t="shared" si="38"/>
        <v>356912.04999999993</v>
      </c>
      <c r="J139" s="2">
        <v>270408.01</v>
      </c>
      <c r="K139" s="71">
        <f t="shared" si="37"/>
        <v>0.31990191414817892</v>
      </c>
      <c r="L139" s="2">
        <v>270408.01</v>
      </c>
    </row>
    <row r="140" spans="1:12" ht="15.75" thickBot="1" x14ac:dyDescent="0.3">
      <c r="A140" s="46" t="s">
        <v>167</v>
      </c>
      <c r="B140" s="46" t="s">
        <v>168</v>
      </c>
      <c r="C140" s="47"/>
      <c r="D140" s="47"/>
      <c r="E140" s="3">
        <v>14609.64</v>
      </c>
      <c r="F140" s="3">
        <v>12898.81</v>
      </c>
      <c r="G140" s="2">
        <v>3304.27</v>
      </c>
      <c r="H140" s="2">
        <v>31655.3</v>
      </c>
      <c r="I140" s="2">
        <f t="shared" si="38"/>
        <v>62468.02</v>
      </c>
      <c r="J140" s="2">
        <v>113332.02</v>
      </c>
      <c r="K140" s="71">
        <f t="shared" si="37"/>
        <v>-0.44880520086026887</v>
      </c>
      <c r="L140" s="2">
        <v>113332.02</v>
      </c>
    </row>
    <row r="141" spans="1:12" ht="15.75" thickBot="1" x14ac:dyDescent="0.3">
      <c r="A141" s="46" t="s">
        <v>169</v>
      </c>
      <c r="B141" s="46" t="s">
        <v>170</v>
      </c>
      <c r="C141" s="47"/>
      <c r="D141" s="47"/>
      <c r="E141" s="3">
        <v>2901.87</v>
      </c>
      <c r="F141" s="3">
        <v>1437.58</v>
      </c>
      <c r="G141" s="2">
        <v>3099.45</v>
      </c>
      <c r="H141" s="2">
        <v>936.51</v>
      </c>
      <c r="I141" s="2">
        <f t="shared" si="38"/>
        <v>8375.41</v>
      </c>
      <c r="J141" s="2">
        <v>20847</v>
      </c>
      <c r="K141" s="71">
        <f t="shared" si="37"/>
        <v>-0.59824387201995499</v>
      </c>
      <c r="L141" s="2">
        <v>20847</v>
      </c>
    </row>
    <row r="142" spans="1:12" ht="15.75" thickBot="1" x14ac:dyDescent="0.3">
      <c r="A142" s="13" t="s">
        <v>351</v>
      </c>
      <c r="B142" s="46" t="s">
        <v>352</v>
      </c>
      <c r="C142" s="14"/>
      <c r="D142" s="14"/>
      <c r="E142" s="3">
        <v>5780.11</v>
      </c>
      <c r="F142" s="3">
        <v>3064.2</v>
      </c>
      <c r="G142" s="2">
        <v>754.87</v>
      </c>
      <c r="H142" s="2">
        <v>9268.07</v>
      </c>
      <c r="I142" s="2">
        <f t="shared" si="38"/>
        <v>18867.25</v>
      </c>
      <c r="J142" s="2">
        <v>21566.89</v>
      </c>
      <c r="K142" s="71">
        <f t="shared" si="37"/>
        <v>-0.12517521070492776</v>
      </c>
      <c r="L142" s="2">
        <v>21566.89</v>
      </c>
    </row>
    <row r="143" spans="1:12" ht="15.75" thickBot="1" x14ac:dyDescent="0.3">
      <c r="A143" s="9" t="s">
        <v>27</v>
      </c>
      <c r="B143" s="58"/>
      <c r="C143" s="10"/>
      <c r="D143" s="10"/>
      <c r="E143" s="4">
        <f t="shared" ref="E143:L143" si="39">SUM(E133:E142)</f>
        <v>271484.03999999998</v>
      </c>
      <c r="F143" s="4">
        <f t="shared" si="39"/>
        <v>639561.50999999989</v>
      </c>
      <c r="G143" s="4">
        <f t="shared" si="39"/>
        <v>422897.62000000005</v>
      </c>
      <c r="H143" s="4">
        <f t="shared" si="39"/>
        <v>460454.45000000007</v>
      </c>
      <c r="I143" s="4">
        <f t="shared" si="39"/>
        <v>1794397.6199999999</v>
      </c>
      <c r="J143" s="4">
        <f t="shared" si="39"/>
        <v>1830009.95</v>
      </c>
      <c r="K143" s="79">
        <f t="shared" si="37"/>
        <v>-1.9460183809383191E-2</v>
      </c>
      <c r="L143" s="4">
        <f t="shared" si="39"/>
        <v>1830009.95</v>
      </c>
    </row>
    <row r="144" spans="1:12" ht="15.75" thickBot="1" x14ac:dyDescent="0.3">
      <c r="A144" s="19" t="s">
        <v>28</v>
      </c>
      <c r="B144" s="18"/>
      <c r="C144" s="6"/>
      <c r="D144" s="6"/>
      <c r="E144" s="23"/>
      <c r="F144" s="23"/>
      <c r="G144" s="23"/>
      <c r="H144" s="23"/>
      <c r="I144" s="23"/>
      <c r="J144" s="23"/>
      <c r="K144" s="23"/>
      <c r="L144" s="23"/>
    </row>
    <row r="145" spans="1:12" x14ac:dyDescent="0.25">
      <c r="A145" s="20"/>
      <c r="B145" s="57" t="s">
        <v>60</v>
      </c>
      <c r="C145" s="11"/>
      <c r="D145" s="11"/>
      <c r="E145" s="25" t="s">
        <v>2</v>
      </c>
      <c r="F145" s="26" t="s">
        <v>3</v>
      </c>
      <c r="G145" s="27" t="s">
        <v>4</v>
      </c>
      <c r="H145" s="54" t="s">
        <v>427</v>
      </c>
      <c r="I145" s="65" t="s">
        <v>455</v>
      </c>
      <c r="J145" s="25" t="s">
        <v>456</v>
      </c>
      <c r="K145" s="72" t="s">
        <v>462</v>
      </c>
      <c r="L145" s="25" t="s">
        <v>456</v>
      </c>
    </row>
    <row r="146" spans="1:12" ht="15.75" thickBot="1" x14ac:dyDescent="0.3">
      <c r="A146" s="21" t="s">
        <v>60</v>
      </c>
      <c r="B146" s="50" t="s">
        <v>61</v>
      </c>
      <c r="C146" s="12"/>
      <c r="D146" s="12"/>
      <c r="E146" s="28" t="s">
        <v>5</v>
      </c>
      <c r="F146" s="28" t="s">
        <v>5</v>
      </c>
      <c r="G146" s="28" t="s">
        <v>5</v>
      </c>
      <c r="H146" s="55" t="s">
        <v>428</v>
      </c>
      <c r="I146" s="28" t="s">
        <v>457</v>
      </c>
      <c r="J146" s="28" t="s">
        <v>457</v>
      </c>
      <c r="K146" s="73" t="s">
        <v>463</v>
      </c>
      <c r="L146" s="28" t="s">
        <v>458</v>
      </c>
    </row>
    <row r="147" spans="1:12" ht="15.75" thickBot="1" x14ac:dyDescent="0.3">
      <c r="A147" s="13" t="s">
        <v>171</v>
      </c>
      <c r="B147" s="46" t="s">
        <v>172</v>
      </c>
      <c r="C147" s="14"/>
      <c r="D147" s="14"/>
      <c r="E147" s="3">
        <v>23881.59</v>
      </c>
      <c r="F147" s="5">
        <v>105967.67999999999</v>
      </c>
      <c r="G147" s="2">
        <v>20036.189999999999</v>
      </c>
      <c r="H147" s="2">
        <v>77337.2</v>
      </c>
      <c r="I147" s="2">
        <f>SUM(E147:H147)</f>
        <v>227222.65999999997</v>
      </c>
      <c r="J147" s="2">
        <v>326533.92</v>
      </c>
      <c r="K147" s="71">
        <f>SUM(I147/J147)-1</f>
        <v>-0.30413765283557681</v>
      </c>
      <c r="L147" s="2">
        <v>326533.92</v>
      </c>
    </row>
    <row r="148" spans="1:12" ht="15.75" thickBot="1" x14ac:dyDescent="0.3">
      <c r="A148" s="9" t="s">
        <v>29</v>
      </c>
      <c r="B148" s="58"/>
      <c r="C148" s="10"/>
      <c r="D148" s="10"/>
      <c r="E148" s="4">
        <f>SUM(E147)</f>
        <v>23881.59</v>
      </c>
      <c r="F148" s="4">
        <f t="shared" ref="F148:I148" si="40">SUM(F147)</f>
        <v>105967.67999999999</v>
      </c>
      <c r="G148" s="4">
        <f t="shared" si="40"/>
        <v>20036.189999999999</v>
      </c>
      <c r="H148" s="4">
        <f>SUM(H147)</f>
        <v>77337.2</v>
      </c>
      <c r="I148" s="4">
        <f t="shared" si="40"/>
        <v>227222.65999999997</v>
      </c>
      <c r="J148" s="4">
        <f>SUM(J147)</f>
        <v>326533.92</v>
      </c>
      <c r="K148" s="79">
        <f t="shared" ref="K148" si="41">SUM(I148/J148)-1</f>
        <v>-0.30413765283557681</v>
      </c>
      <c r="L148" s="4">
        <f>SUM(L147)</f>
        <v>326533.92</v>
      </c>
    </row>
    <row r="149" spans="1:12" ht="15.75" thickBot="1" x14ac:dyDescent="0.3">
      <c r="A149" s="48" t="s">
        <v>278</v>
      </c>
      <c r="B149" s="18"/>
      <c r="C149" s="40"/>
      <c r="D149" s="40"/>
      <c r="E149" s="23"/>
      <c r="F149" s="23"/>
      <c r="G149" s="23"/>
      <c r="H149" s="23"/>
      <c r="I149" s="23"/>
      <c r="J149" s="23"/>
      <c r="K149" s="23"/>
      <c r="L149" s="23"/>
    </row>
    <row r="150" spans="1:12" x14ac:dyDescent="0.25">
      <c r="A150" s="49"/>
      <c r="B150" s="57" t="s">
        <v>60</v>
      </c>
      <c r="C150" s="44"/>
      <c r="D150" s="44"/>
      <c r="E150" s="25" t="s">
        <v>2</v>
      </c>
      <c r="F150" s="26" t="s">
        <v>3</v>
      </c>
      <c r="G150" s="27" t="s">
        <v>4</v>
      </c>
      <c r="H150" s="54" t="s">
        <v>427</v>
      </c>
      <c r="I150" s="65" t="s">
        <v>455</v>
      </c>
      <c r="J150" s="25" t="s">
        <v>456</v>
      </c>
      <c r="K150" s="72" t="s">
        <v>462</v>
      </c>
      <c r="L150" s="25" t="s">
        <v>456</v>
      </c>
    </row>
    <row r="151" spans="1:12" ht="15.75" thickBot="1" x14ac:dyDescent="0.3">
      <c r="A151" s="50" t="s">
        <v>60</v>
      </c>
      <c r="B151" s="50" t="s">
        <v>61</v>
      </c>
      <c r="C151" s="45"/>
      <c r="D151" s="45"/>
      <c r="E151" s="28" t="s">
        <v>5</v>
      </c>
      <c r="F151" s="28" t="s">
        <v>5</v>
      </c>
      <c r="G151" s="28" t="s">
        <v>5</v>
      </c>
      <c r="H151" s="55" t="s">
        <v>428</v>
      </c>
      <c r="I151" s="28" t="s">
        <v>457</v>
      </c>
      <c r="J151" s="28" t="s">
        <v>457</v>
      </c>
      <c r="K151" s="73" t="s">
        <v>463</v>
      </c>
      <c r="L151" s="28" t="s">
        <v>458</v>
      </c>
    </row>
    <row r="152" spans="1:12" ht="15.75" thickBot="1" x14ac:dyDescent="0.3">
      <c r="A152" s="46" t="s">
        <v>173</v>
      </c>
      <c r="B152" s="46" t="s">
        <v>174</v>
      </c>
      <c r="C152" s="47"/>
      <c r="D152" s="47"/>
      <c r="E152" s="3">
        <v>13436.24</v>
      </c>
      <c r="F152" s="3">
        <v>13844.3</v>
      </c>
      <c r="G152" s="2">
        <v>25969.41</v>
      </c>
      <c r="H152" s="2">
        <v>14478.29</v>
      </c>
      <c r="I152" s="2">
        <f>SUM(E152:H152)</f>
        <v>67728.239999999991</v>
      </c>
      <c r="J152" s="2">
        <v>47515.34</v>
      </c>
      <c r="K152" s="71">
        <f>SUM(I152/J152)-1</f>
        <v>0.42539735588548866</v>
      </c>
      <c r="L152" s="2">
        <v>47515.34</v>
      </c>
    </row>
    <row r="153" spans="1:12" ht="15.75" thickBot="1" x14ac:dyDescent="0.3">
      <c r="A153" s="42" t="s">
        <v>279</v>
      </c>
      <c r="B153" s="58"/>
      <c r="C153" s="43"/>
      <c r="D153" s="43"/>
      <c r="E153" s="4">
        <f>SUM(E152)</f>
        <v>13436.24</v>
      </c>
      <c r="F153" s="4">
        <f t="shared" ref="F153" si="42">SUM(F152)</f>
        <v>13844.3</v>
      </c>
      <c r="G153" s="4">
        <f t="shared" ref="G153" si="43">SUM(G152)</f>
        <v>25969.41</v>
      </c>
      <c r="H153" s="4">
        <f>SUM(H152)</f>
        <v>14478.29</v>
      </c>
      <c r="I153" s="4">
        <f t="shared" ref="I153" si="44">SUM(I152)</f>
        <v>67728.239999999991</v>
      </c>
      <c r="J153" s="4">
        <f>SUM(J152)</f>
        <v>47515.34</v>
      </c>
      <c r="K153" s="79">
        <f t="shared" ref="K153" si="45">SUM(I153/J153)-1</f>
        <v>0.42539735588548866</v>
      </c>
      <c r="L153" s="4">
        <f>SUM(L152)</f>
        <v>47515.34</v>
      </c>
    </row>
    <row r="154" spans="1:12" ht="15.75" thickBot="1" x14ac:dyDescent="0.3">
      <c r="A154" s="19" t="s">
        <v>30</v>
      </c>
      <c r="B154" s="18"/>
      <c r="C154" s="6"/>
      <c r="D154" s="6"/>
      <c r="E154" s="23"/>
      <c r="F154" s="23"/>
      <c r="G154" s="23"/>
      <c r="H154" s="23"/>
      <c r="I154" s="23"/>
      <c r="J154" s="23"/>
      <c r="K154" s="23"/>
      <c r="L154" s="23"/>
    </row>
    <row r="155" spans="1:12" x14ac:dyDescent="0.25">
      <c r="A155" s="20"/>
      <c r="B155" s="57" t="s">
        <v>60</v>
      </c>
      <c r="C155" s="11"/>
      <c r="D155" s="11"/>
      <c r="E155" s="25" t="s">
        <v>2</v>
      </c>
      <c r="F155" s="26" t="s">
        <v>3</v>
      </c>
      <c r="G155" s="27" t="s">
        <v>4</v>
      </c>
      <c r="H155" s="54" t="s">
        <v>427</v>
      </c>
      <c r="I155" s="65" t="s">
        <v>455</v>
      </c>
      <c r="J155" s="25" t="s">
        <v>456</v>
      </c>
      <c r="K155" s="72" t="s">
        <v>462</v>
      </c>
      <c r="L155" s="25" t="s">
        <v>456</v>
      </c>
    </row>
    <row r="156" spans="1:12" ht="15.75" thickBot="1" x14ac:dyDescent="0.3">
      <c r="A156" s="21" t="s">
        <v>60</v>
      </c>
      <c r="B156" s="50" t="s">
        <v>61</v>
      </c>
      <c r="C156" s="12"/>
      <c r="D156" s="12"/>
      <c r="E156" s="28" t="s">
        <v>5</v>
      </c>
      <c r="F156" s="28" t="s">
        <v>5</v>
      </c>
      <c r="G156" s="28" t="s">
        <v>5</v>
      </c>
      <c r="H156" s="55" t="s">
        <v>428</v>
      </c>
      <c r="I156" s="28" t="s">
        <v>457</v>
      </c>
      <c r="J156" s="28" t="s">
        <v>457</v>
      </c>
      <c r="K156" s="73" t="s">
        <v>463</v>
      </c>
      <c r="L156" s="28" t="s">
        <v>458</v>
      </c>
    </row>
    <row r="157" spans="1:12" ht="15.75" thickBot="1" x14ac:dyDescent="0.3">
      <c r="A157" s="13" t="s">
        <v>175</v>
      </c>
      <c r="B157" s="46" t="s">
        <v>176</v>
      </c>
      <c r="C157" s="14"/>
      <c r="D157" s="14"/>
      <c r="E157" s="5">
        <v>91310.61</v>
      </c>
      <c r="F157" s="3">
        <v>38146.22</v>
      </c>
      <c r="G157" s="2">
        <v>5774.09</v>
      </c>
      <c r="H157" s="2">
        <v>34613.919999999998</v>
      </c>
      <c r="I157" s="2">
        <f>SUM(E157:H157)</f>
        <v>169844.84000000003</v>
      </c>
      <c r="J157" s="2">
        <v>193923.51</v>
      </c>
      <c r="K157" s="71">
        <f t="shared" ref="K157:K165" si="46">SUM(I157/J157)-1</f>
        <v>-0.12416581156147588</v>
      </c>
      <c r="L157" s="2">
        <v>193923.51</v>
      </c>
    </row>
    <row r="158" spans="1:12" ht="15.75" thickBot="1" x14ac:dyDescent="0.3">
      <c r="A158" s="46" t="s">
        <v>353</v>
      </c>
      <c r="B158" s="46" t="s">
        <v>294</v>
      </c>
      <c r="C158" s="47"/>
      <c r="D158" s="47"/>
      <c r="E158" s="5">
        <v>10545.13</v>
      </c>
      <c r="F158" s="3">
        <v>69272.789999999994</v>
      </c>
      <c r="G158" s="2">
        <v>1794.32</v>
      </c>
      <c r="H158" s="2">
        <v>31446.52</v>
      </c>
      <c r="I158" s="2">
        <f t="shared" ref="I158:I164" si="47">SUM(E158:H158)</f>
        <v>113058.76000000001</v>
      </c>
      <c r="J158" s="2">
        <v>114775.64</v>
      </c>
      <c r="K158" s="71">
        <f t="shared" si="46"/>
        <v>-1.4958574833475069E-2</v>
      </c>
      <c r="L158" s="2">
        <v>114775.64</v>
      </c>
    </row>
    <row r="159" spans="1:12" ht="15.75" thickBot="1" x14ac:dyDescent="0.3">
      <c r="A159" s="13" t="s">
        <v>177</v>
      </c>
      <c r="B159" s="46" t="s">
        <v>178</v>
      </c>
      <c r="C159" s="14"/>
      <c r="D159" s="14"/>
      <c r="E159" s="3">
        <v>10261.33</v>
      </c>
      <c r="F159" s="3">
        <v>26200.57</v>
      </c>
      <c r="G159" s="2">
        <v>5021.3100000000004</v>
      </c>
      <c r="H159" s="2">
        <v>82712.509999999995</v>
      </c>
      <c r="I159" s="2">
        <f t="shared" si="47"/>
        <v>124195.72</v>
      </c>
      <c r="J159" s="2">
        <v>49436.05</v>
      </c>
      <c r="K159" s="71">
        <f t="shared" si="46"/>
        <v>1.5122500685228695</v>
      </c>
      <c r="L159" s="2">
        <v>49436.05</v>
      </c>
    </row>
    <row r="160" spans="1:12" ht="15.75" thickBot="1" x14ac:dyDescent="0.3">
      <c r="A160" s="13" t="s">
        <v>179</v>
      </c>
      <c r="B160" s="46" t="s">
        <v>180</v>
      </c>
      <c r="C160" s="14"/>
      <c r="D160" s="14"/>
      <c r="E160" s="3">
        <v>25135.3</v>
      </c>
      <c r="F160" s="3">
        <v>41767.47</v>
      </c>
      <c r="G160" s="2">
        <v>12792.26</v>
      </c>
      <c r="H160" s="2">
        <v>31145.48</v>
      </c>
      <c r="I160" s="2">
        <f t="shared" si="47"/>
        <v>110840.51</v>
      </c>
      <c r="J160" s="2">
        <v>106091.1</v>
      </c>
      <c r="K160" s="71">
        <f t="shared" si="46"/>
        <v>4.4767280195982417E-2</v>
      </c>
      <c r="L160" s="2">
        <v>106091.1</v>
      </c>
    </row>
    <row r="161" spans="1:12" ht="15.75" thickBot="1" x14ac:dyDescent="0.3">
      <c r="A161" s="46" t="s">
        <v>466</v>
      </c>
      <c r="B161" s="46" t="s">
        <v>467</v>
      </c>
      <c r="C161" s="47"/>
      <c r="D161" s="47"/>
      <c r="E161" s="3">
        <v>0</v>
      </c>
      <c r="F161" s="3">
        <v>482.56</v>
      </c>
      <c r="G161" s="2">
        <v>0</v>
      </c>
      <c r="H161" s="2">
        <v>0</v>
      </c>
      <c r="I161" s="2">
        <f t="shared" ref="I161" si="48">SUM(E161:H161)</f>
        <v>482.56</v>
      </c>
      <c r="J161" s="2">
        <v>0</v>
      </c>
      <c r="K161" s="71"/>
      <c r="L161" s="2">
        <v>0</v>
      </c>
    </row>
    <row r="162" spans="1:12" ht="15.75" thickBot="1" x14ac:dyDescent="0.3">
      <c r="A162" s="13" t="s">
        <v>181</v>
      </c>
      <c r="B162" s="46" t="s">
        <v>182</v>
      </c>
      <c r="C162" s="14"/>
      <c r="D162" s="14"/>
      <c r="E162" s="3">
        <v>10783.52</v>
      </c>
      <c r="F162" s="3">
        <v>35042.74</v>
      </c>
      <c r="G162" s="2">
        <v>8023.54</v>
      </c>
      <c r="H162" s="2">
        <v>37407.760000000002</v>
      </c>
      <c r="I162" s="2">
        <f t="shared" si="47"/>
        <v>91257.56</v>
      </c>
      <c r="J162" s="2">
        <v>68462.84</v>
      </c>
      <c r="K162" s="71">
        <f t="shared" si="46"/>
        <v>0.33295025447381388</v>
      </c>
      <c r="L162" s="2">
        <v>68462.84</v>
      </c>
    </row>
    <row r="163" spans="1:12" ht="15.75" thickBot="1" x14ac:dyDescent="0.3">
      <c r="A163" s="46" t="s">
        <v>354</v>
      </c>
      <c r="B163" s="46" t="s">
        <v>355</v>
      </c>
      <c r="C163" s="47"/>
      <c r="D163" s="47"/>
      <c r="E163" s="3">
        <v>9083.83</v>
      </c>
      <c r="F163" s="3">
        <v>65709.06</v>
      </c>
      <c r="G163" s="2">
        <v>27412.3</v>
      </c>
      <c r="H163" s="2">
        <v>40643.08</v>
      </c>
      <c r="I163" s="2">
        <f t="shared" si="47"/>
        <v>142848.27000000002</v>
      </c>
      <c r="J163" s="2">
        <v>116723.48</v>
      </c>
      <c r="K163" s="71">
        <f t="shared" si="46"/>
        <v>0.22381777856520402</v>
      </c>
      <c r="L163" s="2">
        <v>116723.48</v>
      </c>
    </row>
    <row r="164" spans="1:12" ht="15.75" thickBot="1" x14ac:dyDescent="0.3">
      <c r="A164" s="13" t="s">
        <v>183</v>
      </c>
      <c r="B164" s="46" t="s">
        <v>184</v>
      </c>
      <c r="C164" s="14"/>
      <c r="D164" s="14"/>
      <c r="E164" s="3">
        <v>25587.19</v>
      </c>
      <c r="F164" s="3">
        <v>21595.279999999999</v>
      </c>
      <c r="G164" s="2">
        <v>16473.79</v>
      </c>
      <c r="H164" s="2">
        <v>68470.58</v>
      </c>
      <c r="I164" s="2">
        <f t="shared" si="47"/>
        <v>132126.84</v>
      </c>
      <c r="J164" s="2">
        <v>140034.06</v>
      </c>
      <c r="K164" s="71">
        <f t="shared" si="46"/>
        <v>-5.6466405387375018E-2</v>
      </c>
      <c r="L164" s="2">
        <v>140034.06</v>
      </c>
    </row>
    <row r="165" spans="1:12" ht="15.75" thickBot="1" x14ac:dyDescent="0.3">
      <c r="A165" s="9" t="s">
        <v>31</v>
      </c>
      <c r="B165" s="58"/>
      <c r="C165" s="10"/>
      <c r="D165" s="10"/>
      <c r="E165" s="4">
        <f t="shared" ref="E165:L165" si="49">SUM(E157:E164)</f>
        <v>182706.90999999997</v>
      </c>
      <c r="F165" s="4">
        <f t="shared" si="49"/>
        <v>298216.68999999994</v>
      </c>
      <c r="G165" s="4">
        <f t="shared" si="49"/>
        <v>77291.610000000015</v>
      </c>
      <c r="H165" s="4">
        <f t="shared" si="49"/>
        <v>326439.85000000003</v>
      </c>
      <c r="I165" s="4">
        <f t="shared" si="49"/>
        <v>884655.06</v>
      </c>
      <c r="J165" s="4">
        <f t="shared" si="49"/>
        <v>789446.67999999993</v>
      </c>
      <c r="K165" s="79">
        <f t="shared" si="46"/>
        <v>0.1206014065446448</v>
      </c>
      <c r="L165" s="4">
        <f t="shared" si="49"/>
        <v>789446.67999999993</v>
      </c>
    </row>
    <row r="166" spans="1:12" ht="15.75" thickBot="1" x14ac:dyDescent="0.3">
      <c r="A166" s="19" t="s">
        <v>32</v>
      </c>
      <c r="B166" s="18"/>
      <c r="C166" s="6"/>
      <c r="D166" s="6"/>
      <c r="E166" s="23"/>
      <c r="F166" s="23"/>
      <c r="G166" s="23"/>
      <c r="H166" s="23"/>
      <c r="I166" s="23"/>
      <c r="J166" s="23"/>
      <c r="K166" s="23"/>
      <c r="L166" s="23"/>
    </row>
    <row r="167" spans="1:12" x14ac:dyDescent="0.25">
      <c r="A167" s="20"/>
      <c r="B167" s="57" t="s">
        <v>60</v>
      </c>
      <c r="C167" s="11"/>
      <c r="D167" s="11"/>
      <c r="E167" s="25" t="s">
        <v>2</v>
      </c>
      <c r="F167" s="26" t="s">
        <v>3</v>
      </c>
      <c r="G167" s="27" t="s">
        <v>4</v>
      </c>
      <c r="H167" s="54" t="s">
        <v>427</v>
      </c>
      <c r="I167" s="65" t="s">
        <v>455</v>
      </c>
      <c r="J167" s="25" t="s">
        <v>456</v>
      </c>
      <c r="K167" s="72" t="s">
        <v>462</v>
      </c>
      <c r="L167" s="25" t="s">
        <v>456</v>
      </c>
    </row>
    <row r="168" spans="1:12" ht="15.75" thickBot="1" x14ac:dyDescent="0.3">
      <c r="A168" s="21" t="s">
        <v>60</v>
      </c>
      <c r="B168" s="50" t="s">
        <v>61</v>
      </c>
      <c r="C168" s="12"/>
      <c r="D168" s="12"/>
      <c r="E168" s="28" t="s">
        <v>5</v>
      </c>
      <c r="F168" s="28" t="s">
        <v>5</v>
      </c>
      <c r="G168" s="28" t="s">
        <v>5</v>
      </c>
      <c r="H168" s="55" t="s">
        <v>428</v>
      </c>
      <c r="I168" s="28" t="s">
        <v>457</v>
      </c>
      <c r="J168" s="28" t="s">
        <v>457</v>
      </c>
      <c r="K168" s="73" t="s">
        <v>463</v>
      </c>
      <c r="L168" s="28" t="s">
        <v>458</v>
      </c>
    </row>
    <row r="169" spans="1:12" ht="15.75" thickBot="1" x14ac:dyDescent="0.3">
      <c r="A169" s="46" t="s">
        <v>185</v>
      </c>
      <c r="B169" s="46" t="s">
        <v>186</v>
      </c>
      <c r="C169" s="47"/>
      <c r="D169" s="47"/>
      <c r="E169" s="69">
        <v>89245.59</v>
      </c>
      <c r="F169" s="5">
        <v>161396</v>
      </c>
      <c r="G169" s="2">
        <v>22898.14</v>
      </c>
      <c r="H169" s="2">
        <v>213400.75</v>
      </c>
      <c r="I169" s="2">
        <f>SUM(E169:H169)</f>
        <v>486940.48</v>
      </c>
      <c r="J169" s="2">
        <v>592898.13</v>
      </c>
      <c r="K169" s="71">
        <f t="shared" ref="K169:K171" si="50">SUM(I169/J169)-1</f>
        <v>-0.17871139178664641</v>
      </c>
      <c r="L169" s="2">
        <v>592898.13</v>
      </c>
    </row>
    <row r="170" spans="1:12" ht="15.75" thickBot="1" x14ac:dyDescent="0.3">
      <c r="A170" s="13" t="s">
        <v>187</v>
      </c>
      <c r="B170" s="46" t="s">
        <v>188</v>
      </c>
      <c r="C170" s="14"/>
      <c r="D170" s="14"/>
      <c r="E170" s="3">
        <v>3091.25</v>
      </c>
      <c r="F170" s="3">
        <v>6847.06</v>
      </c>
      <c r="G170" s="2">
        <v>0</v>
      </c>
      <c r="H170" s="2">
        <v>6486.34</v>
      </c>
      <c r="I170" s="2">
        <f>SUM(E170:H170)</f>
        <v>16424.650000000001</v>
      </c>
      <c r="J170" s="2">
        <v>19158.27</v>
      </c>
      <c r="K170" s="71">
        <f t="shared" si="50"/>
        <v>-0.14268616111997579</v>
      </c>
      <c r="L170" s="2">
        <v>19158.27</v>
      </c>
    </row>
    <row r="171" spans="1:12" ht="15.75" thickBot="1" x14ac:dyDescent="0.3">
      <c r="A171" s="9" t="s">
        <v>33</v>
      </c>
      <c r="B171" s="58"/>
      <c r="C171" s="10"/>
      <c r="D171" s="10"/>
      <c r="E171" s="4">
        <f>SUM(E169:E170)</f>
        <v>92336.84</v>
      </c>
      <c r="F171" s="4">
        <f t="shared" ref="F171:G171" si="51">SUM(F169:F170)</f>
        <v>168243.06</v>
      </c>
      <c r="G171" s="4">
        <f t="shared" si="51"/>
        <v>22898.14</v>
      </c>
      <c r="H171" s="4">
        <f>SUM(H169:H170)</f>
        <v>219887.09</v>
      </c>
      <c r="I171" s="4">
        <f>SUM(I169:I170)</f>
        <v>503365.13</v>
      </c>
      <c r="J171" s="4">
        <f>SUM(J169:J170)</f>
        <v>612056.4</v>
      </c>
      <c r="K171" s="79">
        <f t="shared" si="50"/>
        <v>-0.17758374881791938</v>
      </c>
      <c r="L171" s="4">
        <f>SUM(L169:L170)</f>
        <v>612056.4</v>
      </c>
    </row>
    <row r="172" spans="1:12" ht="15.75" thickBot="1" x14ac:dyDescent="0.3">
      <c r="A172" s="19" t="s">
        <v>34</v>
      </c>
      <c r="B172" s="18"/>
      <c r="C172" s="6"/>
      <c r="D172" s="6"/>
      <c r="E172" s="23"/>
      <c r="F172" s="23"/>
      <c r="G172" s="23"/>
      <c r="H172" s="23"/>
      <c r="I172" s="23"/>
      <c r="J172" s="23"/>
      <c r="K172" s="23"/>
      <c r="L172" s="23"/>
    </row>
    <row r="173" spans="1:12" x14ac:dyDescent="0.25">
      <c r="A173" s="20"/>
      <c r="B173" s="57" t="s">
        <v>60</v>
      </c>
      <c r="C173" s="11"/>
      <c r="D173" s="11"/>
      <c r="E173" s="25" t="s">
        <v>2</v>
      </c>
      <c r="F173" s="26" t="s">
        <v>3</v>
      </c>
      <c r="G173" s="27" t="s">
        <v>4</v>
      </c>
      <c r="H173" s="54" t="s">
        <v>427</v>
      </c>
      <c r="I173" s="65" t="s">
        <v>455</v>
      </c>
      <c r="J173" s="25" t="s">
        <v>456</v>
      </c>
      <c r="K173" s="72" t="s">
        <v>462</v>
      </c>
      <c r="L173" s="25" t="s">
        <v>456</v>
      </c>
    </row>
    <row r="174" spans="1:12" ht="15.75" thickBot="1" x14ac:dyDescent="0.3">
      <c r="A174" s="21" t="s">
        <v>60</v>
      </c>
      <c r="B174" s="50" t="s">
        <v>61</v>
      </c>
      <c r="C174" s="12"/>
      <c r="D174" s="12"/>
      <c r="E174" s="28" t="s">
        <v>5</v>
      </c>
      <c r="F174" s="28" t="s">
        <v>5</v>
      </c>
      <c r="G174" s="28" t="s">
        <v>5</v>
      </c>
      <c r="H174" s="55" t="s">
        <v>428</v>
      </c>
      <c r="I174" s="28" t="s">
        <v>457</v>
      </c>
      <c r="J174" s="28" t="s">
        <v>457</v>
      </c>
      <c r="K174" s="73" t="s">
        <v>463</v>
      </c>
      <c r="L174" s="28" t="s">
        <v>458</v>
      </c>
    </row>
    <row r="175" spans="1:12" ht="15.75" thickBot="1" x14ac:dyDescent="0.3">
      <c r="A175" s="46" t="s">
        <v>189</v>
      </c>
      <c r="B175" s="46" t="s">
        <v>190</v>
      </c>
      <c r="C175" s="47"/>
      <c r="D175" s="47"/>
      <c r="E175" s="3">
        <v>81575.960000000006</v>
      </c>
      <c r="F175" s="3">
        <v>136301.34</v>
      </c>
      <c r="G175" s="2">
        <v>12631.54</v>
      </c>
      <c r="H175" s="2">
        <v>56452.89</v>
      </c>
      <c r="I175" s="2">
        <f>SUM(E175:H175)</f>
        <v>286961.73</v>
      </c>
      <c r="J175" s="2">
        <v>302444.27</v>
      </c>
      <c r="K175" s="71">
        <f t="shared" ref="K175:K177" si="52">SUM(I175/J175)-1</f>
        <v>-5.1191381473353892E-2</v>
      </c>
      <c r="L175" s="2">
        <v>302444.27</v>
      </c>
    </row>
    <row r="176" spans="1:12" ht="15.75" thickBot="1" x14ac:dyDescent="0.3">
      <c r="A176" s="13" t="s">
        <v>356</v>
      </c>
      <c r="B176" s="46" t="s">
        <v>357</v>
      </c>
      <c r="C176" s="14"/>
      <c r="D176" s="14"/>
      <c r="E176" s="3">
        <v>2232.56</v>
      </c>
      <c r="F176" s="3">
        <v>11149.26</v>
      </c>
      <c r="G176" s="2">
        <v>1905.29</v>
      </c>
      <c r="H176" s="2">
        <v>45733.15</v>
      </c>
      <c r="I176" s="2">
        <f>SUM(E176:H176)</f>
        <v>61020.26</v>
      </c>
      <c r="J176" s="2">
        <v>65445.15</v>
      </c>
      <c r="K176" s="71">
        <f t="shared" si="52"/>
        <v>-6.7612191277734102E-2</v>
      </c>
      <c r="L176" s="2">
        <v>65445.15</v>
      </c>
    </row>
    <row r="177" spans="1:12" ht="15.75" thickBot="1" x14ac:dyDescent="0.3">
      <c r="A177" s="9" t="s">
        <v>35</v>
      </c>
      <c r="B177" s="58"/>
      <c r="C177" s="10"/>
      <c r="D177" s="10"/>
      <c r="E177" s="4">
        <f>SUM(E175:E176)</f>
        <v>83808.52</v>
      </c>
      <c r="F177" s="4">
        <f t="shared" ref="F177:I177" si="53">SUM(F175:F176)</f>
        <v>147450.6</v>
      </c>
      <c r="G177" s="4">
        <f t="shared" si="53"/>
        <v>14536.830000000002</v>
      </c>
      <c r="H177" s="4">
        <f>SUM(H175:H176)</f>
        <v>102186.04000000001</v>
      </c>
      <c r="I177" s="4">
        <f t="shared" si="53"/>
        <v>347981.99</v>
      </c>
      <c r="J177" s="4">
        <f>SUM(J175:J176)</f>
        <v>367889.42000000004</v>
      </c>
      <c r="K177" s="79">
        <f t="shared" si="52"/>
        <v>-5.4112537403223082E-2</v>
      </c>
      <c r="L177" s="4">
        <f>SUM(L175:L176)</f>
        <v>367889.42000000004</v>
      </c>
    </row>
    <row r="178" spans="1:12" ht="15.75" thickBot="1" x14ac:dyDescent="0.3">
      <c r="A178" s="19" t="s">
        <v>36</v>
      </c>
      <c r="B178" s="18"/>
      <c r="C178" s="6"/>
      <c r="D178" s="6"/>
      <c r="E178" s="23"/>
      <c r="F178" s="23"/>
      <c r="G178" s="23"/>
      <c r="H178" s="23"/>
      <c r="I178" s="23"/>
      <c r="J178" s="23"/>
      <c r="K178" s="23"/>
      <c r="L178" s="23"/>
    </row>
    <row r="179" spans="1:12" x14ac:dyDescent="0.25">
      <c r="A179" s="20"/>
      <c r="B179" s="57" t="s">
        <v>60</v>
      </c>
      <c r="C179" s="11"/>
      <c r="D179" s="11"/>
      <c r="E179" s="25" t="s">
        <v>2</v>
      </c>
      <c r="F179" s="26" t="s">
        <v>3</v>
      </c>
      <c r="G179" s="27" t="s">
        <v>4</v>
      </c>
      <c r="H179" s="54" t="s">
        <v>427</v>
      </c>
      <c r="I179" s="65" t="s">
        <v>455</v>
      </c>
      <c r="J179" s="25" t="s">
        <v>456</v>
      </c>
      <c r="K179" s="72" t="s">
        <v>462</v>
      </c>
      <c r="L179" s="25" t="s">
        <v>456</v>
      </c>
    </row>
    <row r="180" spans="1:12" ht="15.75" thickBot="1" x14ac:dyDescent="0.3">
      <c r="A180" s="21" t="s">
        <v>60</v>
      </c>
      <c r="B180" s="50" t="s">
        <v>61</v>
      </c>
      <c r="C180" s="12"/>
      <c r="D180" s="12"/>
      <c r="E180" s="28" t="s">
        <v>5</v>
      </c>
      <c r="F180" s="28" t="s">
        <v>5</v>
      </c>
      <c r="G180" s="28" t="s">
        <v>5</v>
      </c>
      <c r="H180" s="55" t="s">
        <v>428</v>
      </c>
      <c r="I180" s="28" t="s">
        <v>457</v>
      </c>
      <c r="J180" s="28" t="s">
        <v>457</v>
      </c>
      <c r="K180" s="73" t="s">
        <v>463</v>
      </c>
      <c r="L180" s="28" t="s">
        <v>458</v>
      </c>
    </row>
    <row r="181" spans="1:12" ht="15.75" thickBot="1" x14ac:dyDescent="0.3">
      <c r="A181" s="13" t="s">
        <v>191</v>
      </c>
      <c r="B181" s="46" t="s">
        <v>192</v>
      </c>
      <c r="C181" s="14"/>
      <c r="D181" s="14"/>
      <c r="E181" s="3">
        <v>15893.98</v>
      </c>
      <c r="F181" s="3">
        <v>64142.51</v>
      </c>
      <c r="G181" s="2">
        <v>54093.5</v>
      </c>
      <c r="H181" s="2">
        <v>65797.240000000005</v>
      </c>
      <c r="I181" s="2">
        <f>SUM(E181:H181)</f>
        <v>199927.22999999998</v>
      </c>
      <c r="J181" s="2">
        <v>178374.47</v>
      </c>
      <c r="K181" s="71">
        <f t="shared" ref="K181:K185" si="54">SUM(I181/J181)-1</f>
        <v>0.12082872621849972</v>
      </c>
      <c r="L181" s="2">
        <v>178374.47</v>
      </c>
    </row>
    <row r="182" spans="1:12" ht="15.75" thickBot="1" x14ac:dyDescent="0.3">
      <c r="A182" s="46" t="s">
        <v>193</v>
      </c>
      <c r="B182" s="46" t="s">
        <v>194</v>
      </c>
      <c r="C182" s="47"/>
      <c r="D182" s="47"/>
      <c r="E182" s="3">
        <v>20447.38</v>
      </c>
      <c r="F182" s="3">
        <v>36288.74</v>
      </c>
      <c r="G182" s="2">
        <v>8683.26</v>
      </c>
      <c r="H182" s="2">
        <v>25246.57</v>
      </c>
      <c r="I182" s="2">
        <f t="shared" ref="I182:I184" si="55">SUM(E182:H182)</f>
        <v>90665.95</v>
      </c>
      <c r="J182" s="2">
        <v>93816.61</v>
      </c>
      <c r="K182" s="71">
        <f t="shared" si="54"/>
        <v>-3.3583178927484192E-2</v>
      </c>
      <c r="L182" s="2">
        <v>93816.61</v>
      </c>
    </row>
    <row r="183" spans="1:12" ht="15.75" thickBot="1" x14ac:dyDescent="0.3">
      <c r="A183" s="46" t="s">
        <v>195</v>
      </c>
      <c r="B183" s="46" t="s">
        <v>196</v>
      </c>
      <c r="C183" s="47"/>
      <c r="D183" s="47"/>
      <c r="E183" s="3">
        <v>56307.99</v>
      </c>
      <c r="F183" s="3">
        <v>76344.19</v>
      </c>
      <c r="G183" s="2">
        <v>29422.01</v>
      </c>
      <c r="H183" s="2">
        <v>382165.71</v>
      </c>
      <c r="I183" s="2">
        <f t="shared" si="55"/>
        <v>544239.9</v>
      </c>
      <c r="J183" s="2">
        <v>627422.56999999995</v>
      </c>
      <c r="K183" s="71">
        <f t="shared" si="54"/>
        <v>-0.13257838333740513</v>
      </c>
      <c r="L183" s="2">
        <v>627422.56999999995</v>
      </c>
    </row>
    <row r="184" spans="1:12" ht="15.75" thickBot="1" x14ac:dyDescent="0.3">
      <c r="A184" s="13" t="s">
        <v>197</v>
      </c>
      <c r="B184" s="46" t="s">
        <v>198</v>
      </c>
      <c r="C184" s="14"/>
      <c r="D184" s="14"/>
      <c r="E184" s="3">
        <v>15760.49</v>
      </c>
      <c r="F184" s="3">
        <v>49917</v>
      </c>
      <c r="G184" s="2">
        <v>12455.47</v>
      </c>
      <c r="H184" s="2">
        <v>73786.600000000006</v>
      </c>
      <c r="I184" s="2">
        <f t="shared" si="55"/>
        <v>151919.56</v>
      </c>
      <c r="J184" s="2">
        <v>147701.67000000001</v>
      </c>
      <c r="K184" s="71">
        <f t="shared" si="54"/>
        <v>2.8556819973666991E-2</v>
      </c>
      <c r="L184" s="2">
        <v>147701.67000000001</v>
      </c>
    </row>
    <row r="185" spans="1:12" ht="15.75" thickBot="1" x14ac:dyDescent="0.3">
      <c r="A185" s="9" t="s">
        <v>37</v>
      </c>
      <c r="B185" s="58"/>
      <c r="C185" s="10"/>
      <c r="D185" s="10"/>
      <c r="E185" s="4">
        <f t="shared" ref="E185:L185" si="56">SUM(E181:E184)</f>
        <v>108409.84000000001</v>
      </c>
      <c r="F185" s="4">
        <f t="shared" si="56"/>
        <v>226692.44</v>
      </c>
      <c r="G185" s="4">
        <f t="shared" si="56"/>
        <v>104654.24</v>
      </c>
      <c r="H185" s="4">
        <f t="shared" si="56"/>
        <v>546996.12</v>
      </c>
      <c r="I185" s="4">
        <f t="shared" si="56"/>
        <v>986752.64000000013</v>
      </c>
      <c r="J185" s="4">
        <f t="shared" si="56"/>
        <v>1047315.32</v>
      </c>
      <c r="K185" s="79">
        <f t="shared" si="54"/>
        <v>-5.7826596100971628E-2</v>
      </c>
      <c r="L185" s="4">
        <f t="shared" si="56"/>
        <v>1047315.32</v>
      </c>
    </row>
    <row r="186" spans="1:12" ht="15.75" thickBot="1" x14ac:dyDescent="0.3">
      <c r="A186" s="19" t="s">
        <v>296</v>
      </c>
      <c r="B186" s="18"/>
      <c r="C186" s="6"/>
      <c r="D186" s="6"/>
      <c r="E186" s="23"/>
      <c r="F186" s="23"/>
      <c r="G186" s="23"/>
      <c r="H186" s="23"/>
      <c r="I186" s="23"/>
      <c r="J186" s="23"/>
      <c r="K186" s="23"/>
      <c r="L186" s="23"/>
    </row>
    <row r="187" spans="1:12" x14ac:dyDescent="0.25">
      <c r="A187" s="20"/>
      <c r="B187" s="57" t="s">
        <v>60</v>
      </c>
      <c r="C187" s="11"/>
      <c r="D187" s="11"/>
      <c r="E187" s="25" t="s">
        <v>2</v>
      </c>
      <c r="F187" s="26" t="s">
        <v>3</v>
      </c>
      <c r="G187" s="27" t="s">
        <v>4</v>
      </c>
      <c r="H187" s="54" t="s">
        <v>427</v>
      </c>
      <c r="I187" s="65" t="s">
        <v>455</v>
      </c>
      <c r="J187" s="25" t="s">
        <v>456</v>
      </c>
      <c r="K187" s="72" t="s">
        <v>462</v>
      </c>
      <c r="L187" s="25" t="s">
        <v>456</v>
      </c>
    </row>
    <row r="188" spans="1:12" ht="15.75" thickBot="1" x14ac:dyDescent="0.3">
      <c r="A188" s="21" t="s">
        <v>60</v>
      </c>
      <c r="B188" s="50" t="s">
        <v>61</v>
      </c>
      <c r="C188" s="12"/>
      <c r="D188" s="12"/>
      <c r="E188" s="28" t="s">
        <v>5</v>
      </c>
      <c r="F188" s="28" t="s">
        <v>5</v>
      </c>
      <c r="G188" s="28" t="s">
        <v>5</v>
      </c>
      <c r="H188" s="55" t="s">
        <v>428</v>
      </c>
      <c r="I188" s="28" t="s">
        <v>457</v>
      </c>
      <c r="J188" s="28" t="s">
        <v>457</v>
      </c>
      <c r="K188" s="73" t="s">
        <v>463</v>
      </c>
      <c r="L188" s="28" t="s">
        <v>458</v>
      </c>
    </row>
    <row r="189" spans="1:12" ht="15.75" thickBot="1" x14ac:dyDescent="0.3">
      <c r="A189" s="46" t="s">
        <v>199</v>
      </c>
      <c r="B189" s="46" t="s">
        <v>200</v>
      </c>
      <c r="C189" s="47"/>
      <c r="D189" s="47"/>
      <c r="E189" s="5">
        <v>56529.72</v>
      </c>
      <c r="F189" s="3">
        <v>43096.58</v>
      </c>
      <c r="G189" s="2">
        <v>0</v>
      </c>
      <c r="H189" s="2">
        <v>20064.8</v>
      </c>
      <c r="I189" s="2">
        <f>SUM(E189:H189)</f>
        <v>119691.1</v>
      </c>
      <c r="J189" s="2">
        <v>56411.5</v>
      </c>
      <c r="K189" s="71">
        <f t="shared" ref="K189:K194" si="57">SUM(I189/J189)-1</f>
        <v>1.1217499977841396</v>
      </c>
      <c r="L189" s="2">
        <v>56411.5</v>
      </c>
    </row>
    <row r="190" spans="1:12" ht="15.75" thickBot="1" x14ac:dyDescent="0.3">
      <c r="A190" s="46" t="s">
        <v>201</v>
      </c>
      <c r="B190" s="46" t="s">
        <v>202</v>
      </c>
      <c r="C190" s="47"/>
      <c r="D190" s="47"/>
      <c r="E190" s="5">
        <v>2821.72</v>
      </c>
      <c r="F190" s="3">
        <v>12697.85</v>
      </c>
      <c r="G190" s="2">
        <v>0</v>
      </c>
      <c r="H190" s="2">
        <v>4212.99</v>
      </c>
      <c r="I190" s="2">
        <f t="shared" ref="I190:I198" si="58">SUM(E190:H190)</f>
        <v>19732.559999999998</v>
      </c>
      <c r="J190" s="2">
        <v>15690.28</v>
      </c>
      <c r="K190" s="71">
        <f t="shared" si="57"/>
        <v>0.25762956429075823</v>
      </c>
      <c r="L190" s="2">
        <v>15690.28</v>
      </c>
    </row>
    <row r="191" spans="1:12" ht="15.75" thickBot="1" x14ac:dyDescent="0.3">
      <c r="A191" s="46" t="s">
        <v>439</v>
      </c>
      <c r="B191" s="46" t="s">
        <v>440</v>
      </c>
      <c r="C191" s="47"/>
      <c r="D191" s="47"/>
      <c r="E191" s="5">
        <v>0</v>
      </c>
      <c r="F191" s="3">
        <v>0</v>
      </c>
      <c r="G191" s="2">
        <v>0</v>
      </c>
      <c r="H191" s="2">
        <v>0</v>
      </c>
      <c r="I191" s="2">
        <f t="shared" si="58"/>
        <v>0</v>
      </c>
      <c r="J191" s="2">
        <v>42.91</v>
      </c>
      <c r="K191" s="71">
        <f t="shared" si="57"/>
        <v>-1</v>
      </c>
      <c r="L191" s="2">
        <v>42.91</v>
      </c>
    </row>
    <row r="192" spans="1:12" ht="15.75" thickBot="1" x14ac:dyDescent="0.3">
      <c r="A192" s="13" t="s">
        <v>203</v>
      </c>
      <c r="B192" s="46" t="s">
        <v>204</v>
      </c>
      <c r="C192" s="14"/>
      <c r="D192" s="14"/>
      <c r="E192" s="5">
        <v>4124.28</v>
      </c>
      <c r="F192" s="3">
        <v>0</v>
      </c>
      <c r="G192" s="2">
        <v>0</v>
      </c>
      <c r="H192" s="2">
        <v>10990.21</v>
      </c>
      <c r="I192" s="2">
        <f t="shared" si="58"/>
        <v>15114.489999999998</v>
      </c>
      <c r="J192" s="2">
        <v>28335.59</v>
      </c>
      <c r="K192" s="71">
        <f t="shared" si="57"/>
        <v>-0.46658989631061154</v>
      </c>
      <c r="L192" s="2">
        <v>28335.59</v>
      </c>
    </row>
    <row r="193" spans="1:12" ht="15.75" thickBot="1" x14ac:dyDescent="0.3">
      <c r="A193" s="46" t="s">
        <v>205</v>
      </c>
      <c r="B193" s="46" t="s">
        <v>206</v>
      </c>
      <c r="C193" s="47"/>
      <c r="D193" s="47"/>
      <c r="E193" s="3">
        <v>3813</v>
      </c>
      <c r="F193" s="3">
        <v>0</v>
      </c>
      <c r="G193" s="2">
        <v>0</v>
      </c>
      <c r="H193" s="2">
        <v>389</v>
      </c>
      <c r="I193" s="2">
        <f t="shared" si="58"/>
        <v>4202</v>
      </c>
      <c r="J193" s="2">
        <v>4643.6000000000004</v>
      </c>
      <c r="K193" s="71">
        <f t="shared" si="57"/>
        <v>-9.5098630372986492E-2</v>
      </c>
      <c r="L193" s="2">
        <v>4643.6000000000004</v>
      </c>
    </row>
    <row r="194" spans="1:12" ht="15.75" thickBot="1" x14ac:dyDescent="0.3">
      <c r="A194" s="46" t="s">
        <v>207</v>
      </c>
      <c r="B194" s="46" t="s">
        <v>280</v>
      </c>
      <c r="C194" s="47"/>
      <c r="D194" s="47"/>
      <c r="E194" s="3">
        <v>4165.88</v>
      </c>
      <c r="F194" s="3">
        <v>0</v>
      </c>
      <c r="G194" s="2">
        <v>0</v>
      </c>
      <c r="H194" s="2">
        <v>359.95</v>
      </c>
      <c r="I194" s="2">
        <f t="shared" si="58"/>
        <v>4525.83</v>
      </c>
      <c r="J194" s="2">
        <v>21806.29</v>
      </c>
      <c r="K194" s="71">
        <f t="shared" si="57"/>
        <v>-0.79245300323897372</v>
      </c>
      <c r="L194" s="2">
        <v>21806.29</v>
      </c>
    </row>
    <row r="195" spans="1:12" ht="15.75" thickBot="1" x14ac:dyDescent="0.3">
      <c r="A195" s="46" t="s">
        <v>405</v>
      </c>
      <c r="B195" s="46" t="s">
        <v>406</v>
      </c>
      <c r="C195" s="47"/>
      <c r="D195" s="47"/>
      <c r="E195" s="3">
        <v>1664.91</v>
      </c>
      <c r="F195" s="3">
        <v>0</v>
      </c>
      <c r="G195" s="2">
        <v>0</v>
      </c>
      <c r="H195" s="2">
        <v>0</v>
      </c>
      <c r="I195" s="2">
        <f t="shared" ref="I195:I197" si="59">SUM(E195:H195)</f>
        <v>1664.91</v>
      </c>
      <c r="J195" s="2">
        <v>1323.61</v>
      </c>
      <c r="K195" s="71">
        <f t="shared" ref="K195" si="60">SUM(I195/J195)-1</f>
        <v>0.25785541058166705</v>
      </c>
      <c r="L195" s="2">
        <v>1323.61</v>
      </c>
    </row>
    <row r="196" spans="1:12" ht="15.75" thickBot="1" x14ac:dyDescent="0.3">
      <c r="A196" s="46" t="s">
        <v>431</v>
      </c>
      <c r="B196" s="46" t="s">
        <v>432</v>
      </c>
      <c r="C196" s="47"/>
      <c r="D196" s="47"/>
      <c r="E196" s="3">
        <v>4349.49</v>
      </c>
      <c r="F196" s="3">
        <v>0</v>
      </c>
      <c r="G196" s="2">
        <v>0</v>
      </c>
      <c r="H196" s="2">
        <v>1129.75</v>
      </c>
      <c r="I196" s="2">
        <f t="shared" ref="I196" si="61">SUM(E196:H196)</f>
        <v>5479.24</v>
      </c>
      <c r="J196" s="2">
        <v>0</v>
      </c>
      <c r="K196" s="71"/>
      <c r="L196" s="2">
        <v>0</v>
      </c>
    </row>
    <row r="197" spans="1:12" ht="15.75" thickBot="1" x14ac:dyDescent="0.3">
      <c r="A197" s="46" t="s">
        <v>479</v>
      </c>
      <c r="B197" s="46" t="s">
        <v>480</v>
      </c>
      <c r="C197" s="47"/>
      <c r="D197" s="47"/>
      <c r="E197" s="3">
        <v>0</v>
      </c>
      <c r="F197" s="3">
        <v>0</v>
      </c>
      <c r="G197" s="2">
        <v>0</v>
      </c>
      <c r="H197" s="2">
        <v>195</v>
      </c>
      <c r="I197" s="2">
        <f t="shared" si="59"/>
        <v>195</v>
      </c>
      <c r="J197" s="2">
        <v>0</v>
      </c>
      <c r="K197" s="71"/>
      <c r="L197" s="2">
        <v>0</v>
      </c>
    </row>
    <row r="198" spans="1:12" ht="15.75" thickBot="1" x14ac:dyDescent="0.3">
      <c r="A198" s="13" t="s">
        <v>468</v>
      </c>
      <c r="B198" s="46" t="s">
        <v>469</v>
      </c>
      <c r="C198" s="14"/>
      <c r="D198" s="14"/>
      <c r="E198" s="3">
        <v>337.06</v>
      </c>
      <c r="F198" s="3">
        <v>0</v>
      </c>
      <c r="G198" s="2">
        <v>0</v>
      </c>
      <c r="H198" s="2">
        <v>0</v>
      </c>
      <c r="I198" s="2">
        <f t="shared" si="58"/>
        <v>337.06</v>
      </c>
      <c r="J198" s="2">
        <v>0</v>
      </c>
      <c r="K198" s="71"/>
      <c r="L198" s="2">
        <v>0</v>
      </c>
    </row>
    <row r="199" spans="1:12" ht="15.75" thickBot="1" x14ac:dyDescent="0.3">
      <c r="A199" s="9" t="s">
        <v>295</v>
      </c>
      <c r="B199" s="58"/>
      <c r="C199" s="10"/>
      <c r="D199" s="10"/>
      <c r="E199" s="4">
        <f>SUM(E189:E198)</f>
        <v>77806.060000000012</v>
      </c>
      <c r="F199" s="4">
        <f t="shared" ref="F199:I199" si="62">SUM(F189:F198)</f>
        <v>55794.43</v>
      </c>
      <c r="G199" s="4">
        <f t="shared" si="62"/>
        <v>0</v>
      </c>
      <c r="H199" s="4">
        <f>SUM(H189:H198)</f>
        <v>37341.699999999997</v>
      </c>
      <c r="I199" s="4">
        <f t="shared" si="62"/>
        <v>170942.18999999997</v>
      </c>
      <c r="J199" s="4">
        <f>SUM(J189:J198)</f>
        <v>128253.78000000001</v>
      </c>
      <c r="K199" s="79">
        <f t="shared" ref="K199" si="63">SUM(I199/J199)-1</f>
        <v>0.33284328929720397</v>
      </c>
      <c r="L199" s="4">
        <f>SUM(L189:L198)</f>
        <v>128253.78000000001</v>
      </c>
    </row>
    <row r="200" spans="1:12" ht="15.75" thickBot="1" x14ac:dyDescent="0.3">
      <c r="A200" s="19" t="s">
        <v>38</v>
      </c>
      <c r="B200" s="18"/>
      <c r="C200" s="6"/>
      <c r="D200" s="6"/>
      <c r="E200" s="23"/>
      <c r="F200" s="23"/>
      <c r="G200" s="23"/>
      <c r="H200" s="23"/>
      <c r="I200" s="23"/>
      <c r="J200" s="23"/>
      <c r="K200" s="23"/>
      <c r="L200" s="23"/>
    </row>
    <row r="201" spans="1:12" x14ac:dyDescent="0.25">
      <c r="A201" s="20"/>
      <c r="B201" s="57" t="s">
        <v>60</v>
      </c>
      <c r="C201" s="11"/>
      <c r="D201" s="11"/>
      <c r="E201" s="25" t="s">
        <v>2</v>
      </c>
      <c r="F201" s="26" t="s">
        <v>3</v>
      </c>
      <c r="G201" s="27" t="s">
        <v>4</v>
      </c>
      <c r="H201" s="54" t="s">
        <v>427</v>
      </c>
      <c r="I201" s="65" t="s">
        <v>455</v>
      </c>
      <c r="J201" s="25" t="s">
        <v>456</v>
      </c>
      <c r="K201" s="72" t="s">
        <v>462</v>
      </c>
      <c r="L201" s="25" t="s">
        <v>456</v>
      </c>
    </row>
    <row r="202" spans="1:12" ht="15.75" thickBot="1" x14ac:dyDescent="0.3">
      <c r="A202" s="21" t="s">
        <v>60</v>
      </c>
      <c r="B202" s="50" t="s">
        <v>61</v>
      </c>
      <c r="C202" s="12"/>
      <c r="D202" s="12"/>
      <c r="E202" s="28" t="s">
        <v>5</v>
      </c>
      <c r="F202" s="28" t="s">
        <v>5</v>
      </c>
      <c r="G202" s="28" t="s">
        <v>5</v>
      </c>
      <c r="H202" s="55" t="s">
        <v>428</v>
      </c>
      <c r="I202" s="28" t="s">
        <v>457</v>
      </c>
      <c r="J202" s="28" t="s">
        <v>457</v>
      </c>
      <c r="K202" s="73" t="s">
        <v>463</v>
      </c>
      <c r="L202" s="28" t="s">
        <v>458</v>
      </c>
    </row>
    <row r="203" spans="1:12" ht="15.75" thickBot="1" x14ac:dyDescent="0.3">
      <c r="A203" s="13" t="s">
        <v>208</v>
      </c>
      <c r="B203" s="46" t="s">
        <v>209</v>
      </c>
      <c r="C203" s="14"/>
      <c r="D203" s="14"/>
      <c r="E203" s="3">
        <v>5896.91</v>
      </c>
      <c r="F203" s="3">
        <v>11690.51</v>
      </c>
      <c r="G203" s="2">
        <v>6546.02</v>
      </c>
      <c r="H203" s="2">
        <v>32248.89</v>
      </c>
      <c r="I203" s="2">
        <f t="shared" ref="I203:I215" si="64">SUM(E203:H203)</f>
        <v>56382.33</v>
      </c>
      <c r="J203" s="2">
        <v>27703.84</v>
      </c>
      <c r="K203" s="71">
        <f t="shared" ref="K203:K216" si="65">SUM(I203/J203)-1</f>
        <v>1.0351810434943314</v>
      </c>
      <c r="L203" s="2">
        <v>27703.84</v>
      </c>
    </row>
    <row r="204" spans="1:12" ht="15.75" thickBot="1" x14ac:dyDescent="0.3">
      <c r="A204" s="46" t="s">
        <v>337</v>
      </c>
      <c r="B204" s="46" t="s">
        <v>338</v>
      </c>
      <c r="C204" s="47"/>
      <c r="D204" s="47"/>
      <c r="E204" s="3">
        <v>519.25</v>
      </c>
      <c r="F204" s="3">
        <v>4665.6400000000003</v>
      </c>
      <c r="G204" s="2">
        <v>0</v>
      </c>
      <c r="H204" s="2">
        <v>3059.95</v>
      </c>
      <c r="I204" s="2">
        <f t="shared" si="64"/>
        <v>8244.84</v>
      </c>
      <c r="J204" s="2">
        <v>16068.24</v>
      </c>
      <c r="K204" s="71">
        <f t="shared" si="65"/>
        <v>-0.48688593150214332</v>
      </c>
      <c r="L204" s="2">
        <v>16068.24</v>
      </c>
    </row>
    <row r="205" spans="1:12" ht="15.75" thickBot="1" x14ac:dyDescent="0.3">
      <c r="A205" s="46" t="s">
        <v>420</v>
      </c>
      <c r="B205" s="46" t="s">
        <v>421</v>
      </c>
      <c r="C205" s="47"/>
      <c r="D205" s="47"/>
      <c r="E205" s="3">
        <v>1024.93</v>
      </c>
      <c r="F205" s="3">
        <v>13098.27</v>
      </c>
      <c r="G205" s="2">
        <v>900</v>
      </c>
      <c r="H205" s="2">
        <v>360595.28</v>
      </c>
      <c r="I205" s="2">
        <f t="shared" si="64"/>
        <v>375618.48000000004</v>
      </c>
      <c r="J205" s="2">
        <v>325615.19</v>
      </c>
      <c r="K205" s="71">
        <f t="shared" si="65"/>
        <v>0.1535655937918623</v>
      </c>
      <c r="L205" s="2">
        <v>325615.19</v>
      </c>
    </row>
    <row r="206" spans="1:12" ht="15.75" thickBot="1" x14ac:dyDescent="0.3">
      <c r="A206" s="46" t="s">
        <v>358</v>
      </c>
      <c r="B206" s="46" t="s">
        <v>359</v>
      </c>
      <c r="C206" s="47"/>
      <c r="D206" s="47"/>
      <c r="E206" s="3">
        <v>8252.18</v>
      </c>
      <c r="F206" s="3">
        <v>5928.86</v>
      </c>
      <c r="G206" s="2">
        <v>0</v>
      </c>
      <c r="H206" s="2">
        <v>113209.75</v>
      </c>
      <c r="I206" s="2">
        <f t="shared" si="64"/>
        <v>127390.79000000001</v>
      </c>
      <c r="J206" s="2">
        <v>112297.88</v>
      </c>
      <c r="K206" s="71">
        <f t="shared" si="65"/>
        <v>0.13440066722541877</v>
      </c>
      <c r="L206" s="2">
        <v>112297.88</v>
      </c>
    </row>
    <row r="207" spans="1:12" ht="15.75" thickBot="1" x14ac:dyDescent="0.3">
      <c r="A207" s="46" t="s">
        <v>298</v>
      </c>
      <c r="B207" s="46" t="s">
        <v>299</v>
      </c>
      <c r="C207" s="47"/>
      <c r="D207" s="47"/>
      <c r="E207" s="3">
        <v>12703.83</v>
      </c>
      <c r="F207" s="3">
        <v>11982.09</v>
      </c>
      <c r="G207" s="2">
        <v>0</v>
      </c>
      <c r="H207" s="2">
        <v>73293.8</v>
      </c>
      <c r="I207" s="2">
        <f t="shared" si="64"/>
        <v>97979.72</v>
      </c>
      <c r="J207" s="2">
        <v>110834.4</v>
      </c>
      <c r="K207" s="71">
        <f t="shared" si="65"/>
        <v>-0.1159809589802443</v>
      </c>
      <c r="L207" s="2">
        <v>110834.4</v>
      </c>
    </row>
    <row r="208" spans="1:12" ht="15.75" thickBot="1" x14ac:dyDescent="0.3">
      <c r="A208" s="46" t="s">
        <v>297</v>
      </c>
      <c r="B208" s="46" t="s">
        <v>300</v>
      </c>
      <c r="C208" s="47"/>
      <c r="D208" s="47"/>
      <c r="E208" s="3">
        <v>6953.46</v>
      </c>
      <c r="F208" s="3">
        <v>1191.19</v>
      </c>
      <c r="G208" s="2">
        <v>0</v>
      </c>
      <c r="H208" s="2">
        <v>416</v>
      </c>
      <c r="I208" s="2">
        <f t="shared" si="64"/>
        <v>8560.65</v>
      </c>
      <c r="J208" s="2">
        <v>9279.09</v>
      </c>
      <c r="K208" s="71">
        <f t="shared" si="65"/>
        <v>-7.7425695838708397E-2</v>
      </c>
      <c r="L208" s="2">
        <v>9279.09</v>
      </c>
    </row>
    <row r="209" spans="1:12" ht="15.75" thickBot="1" x14ac:dyDescent="0.3">
      <c r="A209" s="46" t="s">
        <v>210</v>
      </c>
      <c r="B209" s="46" t="s">
        <v>211</v>
      </c>
      <c r="C209" s="47"/>
      <c r="D209" s="47"/>
      <c r="E209" s="3">
        <v>1671.59</v>
      </c>
      <c r="F209" s="3">
        <v>15732.82</v>
      </c>
      <c r="G209" s="2">
        <v>0</v>
      </c>
      <c r="H209" s="2">
        <v>3903.97</v>
      </c>
      <c r="I209" s="2">
        <f t="shared" si="64"/>
        <v>21308.38</v>
      </c>
      <c r="J209" s="2">
        <v>12695.51</v>
      </c>
      <c r="K209" s="71">
        <f t="shared" si="65"/>
        <v>0.67841859050955811</v>
      </c>
      <c r="L209" s="2">
        <v>12695.51</v>
      </c>
    </row>
    <row r="210" spans="1:12" ht="15.75" thickBot="1" x14ac:dyDescent="0.3">
      <c r="A210" s="46" t="s">
        <v>212</v>
      </c>
      <c r="B210" s="46" t="s">
        <v>213</v>
      </c>
      <c r="C210" s="47"/>
      <c r="D210" s="47"/>
      <c r="E210" s="3">
        <v>1161.76</v>
      </c>
      <c r="F210" s="3">
        <v>1767.5</v>
      </c>
      <c r="G210" s="2">
        <v>0</v>
      </c>
      <c r="H210" s="2">
        <v>2939</v>
      </c>
      <c r="I210" s="2">
        <f t="shared" si="64"/>
        <v>5868.26</v>
      </c>
      <c r="J210" s="2">
        <v>7231.99</v>
      </c>
      <c r="K210" s="71">
        <f t="shared" si="65"/>
        <v>-0.18856912136216997</v>
      </c>
      <c r="L210" s="2">
        <v>7231.99</v>
      </c>
    </row>
    <row r="211" spans="1:12" ht="15.75" thickBot="1" x14ac:dyDescent="0.3">
      <c r="A211" s="46" t="s">
        <v>214</v>
      </c>
      <c r="B211" s="46" t="s">
        <v>215</v>
      </c>
      <c r="C211" s="47"/>
      <c r="D211" s="47"/>
      <c r="E211" s="3">
        <v>6659.64</v>
      </c>
      <c r="F211" s="3">
        <v>14467.03</v>
      </c>
      <c r="G211" s="2">
        <v>1648.16</v>
      </c>
      <c r="H211" s="2">
        <v>5951.44</v>
      </c>
      <c r="I211" s="2">
        <f t="shared" si="64"/>
        <v>28726.27</v>
      </c>
      <c r="J211" s="2">
        <v>35519.870000000003</v>
      </c>
      <c r="K211" s="71">
        <f t="shared" si="65"/>
        <v>-0.1912619612628087</v>
      </c>
      <c r="L211" s="2">
        <v>35519.870000000003</v>
      </c>
    </row>
    <row r="212" spans="1:12" ht="15.75" thickBot="1" x14ac:dyDescent="0.3">
      <c r="A212" s="46" t="s">
        <v>216</v>
      </c>
      <c r="B212" s="46" t="s">
        <v>217</v>
      </c>
      <c r="C212" s="47"/>
      <c r="D212" s="47"/>
      <c r="E212" s="3">
        <v>6449.75</v>
      </c>
      <c r="F212" s="3">
        <v>4974.7299999999996</v>
      </c>
      <c r="G212" s="2">
        <v>0</v>
      </c>
      <c r="H212" s="2">
        <v>7272.99</v>
      </c>
      <c r="I212" s="2">
        <f t="shared" si="64"/>
        <v>18697.47</v>
      </c>
      <c r="J212" s="2">
        <v>15425.6</v>
      </c>
      <c r="K212" s="71">
        <f t="shared" si="65"/>
        <v>0.21210649828855943</v>
      </c>
      <c r="L212" s="2">
        <v>15425.6</v>
      </c>
    </row>
    <row r="213" spans="1:12" ht="15.75" thickBot="1" x14ac:dyDescent="0.3">
      <c r="A213" s="46" t="s">
        <v>301</v>
      </c>
      <c r="B213" s="46" t="s">
        <v>302</v>
      </c>
      <c r="C213" s="47"/>
      <c r="D213" s="47"/>
      <c r="E213" s="3">
        <v>15578.81</v>
      </c>
      <c r="F213" s="3">
        <v>47174.080000000002</v>
      </c>
      <c r="G213" s="2">
        <v>0</v>
      </c>
      <c r="H213" s="2">
        <v>27384.48</v>
      </c>
      <c r="I213" s="2">
        <f t="shared" si="64"/>
        <v>90137.37</v>
      </c>
      <c r="J213" s="2">
        <v>125815.43</v>
      </c>
      <c r="K213" s="71">
        <f t="shared" si="65"/>
        <v>-0.28357459812361652</v>
      </c>
      <c r="L213" s="2">
        <v>125815.43</v>
      </c>
    </row>
    <row r="214" spans="1:12" ht="15.75" thickBot="1" x14ac:dyDescent="0.3">
      <c r="A214" s="46" t="s">
        <v>384</v>
      </c>
      <c r="B214" s="46" t="s">
        <v>385</v>
      </c>
      <c r="C214" s="47"/>
      <c r="D214" s="47"/>
      <c r="E214" s="3">
        <v>0</v>
      </c>
      <c r="F214" s="3">
        <v>1054.53</v>
      </c>
      <c r="G214" s="2">
        <v>0</v>
      </c>
      <c r="H214" s="2">
        <v>5133.83</v>
      </c>
      <c r="I214" s="2">
        <f t="shared" si="64"/>
        <v>6188.36</v>
      </c>
      <c r="J214" s="2">
        <v>17656.080000000002</v>
      </c>
      <c r="K214" s="71">
        <f t="shared" si="65"/>
        <v>-0.64950543948600148</v>
      </c>
      <c r="L214" s="2">
        <v>17656.080000000002</v>
      </c>
    </row>
    <row r="215" spans="1:12" ht="15.75" thickBot="1" x14ac:dyDescent="0.3">
      <c r="A215" s="13" t="s">
        <v>303</v>
      </c>
      <c r="B215" s="46" t="s">
        <v>304</v>
      </c>
      <c r="C215" s="14"/>
      <c r="D215" s="14"/>
      <c r="E215" s="3">
        <v>7878</v>
      </c>
      <c r="F215" s="3">
        <v>22189.05</v>
      </c>
      <c r="G215" s="2">
        <v>0</v>
      </c>
      <c r="H215" s="2">
        <v>35062.89</v>
      </c>
      <c r="I215" s="2">
        <f t="shared" si="64"/>
        <v>65129.94</v>
      </c>
      <c r="J215" s="2">
        <v>190715.51999999999</v>
      </c>
      <c r="K215" s="71">
        <f t="shared" si="65"/>
        <v>-0.65849690680653572</v>
      </c>
      <c r="L215" s="2">
        <v>190715.51999999999</v>
      </c>
    </row>
    <row r="216" spans="1:12" ht="15.75" thickBot="1" x14ac:dyDescent="0.3">
      <c r="A216" s="9" t="s">
        <v>39</v>
      </c>
      <c r="B216" s="58"/>
      <c r="C216" s="10"/>
      <c r="D216" s="10"/>
      <c r="E216" s="4">
        <f t="shared" ref="E216:L216" si="66">SUM(E203:E215)</f>
        <v>74750.11</v>
      </c>
      <c r="F216" s="4">
        <f t="shared" si="66"/>
        <v>155916.29999999999</v>
      </c>
      <c r="G216" s="4">
        <f t="shared" si="66"/>
        <v>9094.18</v>
      </c>
      <c r="H216" s="4">
        <f t="shared" si="66"/>
        <v>670472.2699999999</v>
      </c>
      <c r="I216" s="4">
        <f t="shared" si="66"/>
        <v>910232.8600000001</v>
      </c>
      <c r="J216" s="4">
        <f t="shared" si="66"/>
        <v>1006858.64</v>
      </c>
      <c r="K216" s="79">
        <f t="shared" si="65"/>
        <v>-9.596757296535674E-2</v>
      </c>
      <c r="L216" s="4">
        <f t="shared" si="66"/>
        <v>1006858.64</v>
      </c>
    </row>
    <row r="217" spans="1:12" ht="15.75" thickBot="1" x14ac:dyDescent="0.3">
      <c r="A217" s="19" t="s">
        <v>40</v>
      </c>
      <c r="B217" s="18"/>
      <c r="C217" s="6"/>
      <c r="D217" s="6"/>
      <c r="E217" s="23"/>
      <c r="F217" s="23"/>
      <c r="G217" s="23"/>
      <c r="H217" s="23"/>
      <c r="I217" s="23"/>
      <c r="J217" s="23"/>
      <c r="K217" s="23"/>
      <c r="L217" s="23"/>
    </row>
    <row r="218" spans="1:12" x14ac:dyDescent="0.25">
      <c r="A218" s="20"/>
      <c r="B218" s="57" t="s">
        <v>60</v>
      </c>
      <c r="C218" s="11"/>
      <c r="D218" s="11"/>
      <c r="E218" s="25" t="s">
        <v>2</v>
      </c>
      <c r="F218" s="26" t="s">
        <v>3</v>
      </c>
      <c r="G218" s="27" t="s">
        <v>4</v>
      </c>
      <c r="H218" s="54" t="s">
        <v>427</v>
      </c>
      <c r="I218" s="65" t="s">
        <v>455</v>
      </c>
      <c r="J218" s="25" t="s">
        <v>456</v>
      </c>
      <c r="K218" s="72" t="s">
        <v>462</v>
      </c>
      <c r="L218" s="25" t="s">
        <v>456</v>
      </c>
    </row>
    <row r="219" spans="1:12" ht="15.75" thickBot="1" x14ac:dyDescent="0.3">
      <c r="A219" s="21" t="s">
        <v>60</v>
      </c>
      <c r="B219" s="50" t="s">
        <v>61</v>
      </c>
      <c r="C219" s="12"/>
      <c r="D219" s="12"/>
      <c r="E219" s="28" t="s">
        <v>5</v>
      </c>
      <c r="F219" s="28" t="s">
        <v>5</v>
      </c>
      <c r="G219" s="28" t="s">
        <v>5</v>
      </c>
      <c r="H219" s="55" t="s">
        <v>428</v>
      </c>
      <c r="I219" s="28" t="s">
        <v>457</v>
      </c>
      <c r="J219" s="28" t="s">
        <v>457</v>
      </c>
      <c r="K219" s="73" t="s">
        <v>463</v>
      </c>
      <c r="L219" s="28" t="s">
        <v>458</v>
      </c>
    </row>
    <row r="220" spans="1:12" ht="15.75" thickBot="1" x14ac:dyDescent="0.3">
      <c r="A220" s="46" t="s">
        <v>218</v>
      </c>
      <c r="B220" s="46" t="s">
        <v>219</v>
      </c>
      <c r="C220" s="47"/>
      <c r="D220" s="47"/>
      <c r="E220" s="3">
        <v>12349.85</v>
      </c>
      <c r="F220" s="3">
        <v>3233.29</v>
      </c>
      <c r="G220" s="2">
        <v>4540.47</v>
      </c>
      <c r="H220" s="2">
        <v>10133.02</v>
      </c>
      <c r="I220" s="2">
        <f t="shared" ref="I220:I224" si="67">SUM(E220:H220)</f>
        <v>30256.63</v>
      </c>
      <c r="J220" s="2">
        <v>60132.2</v>
      </c>
      <c r="K220" s="71">
        <f t="shared" ref="K220:K225" si="68">SUM(I220/J220)-1</f>
        <v>-0.4968314813028627</v>
      </c>
      <c r="L220" s="2">
        <v>60132.2</v>
      </c>
    </row>
    <row r="221" spans="1:12" ht="15.75" thickBot="1" x14ac:dyDescent="0.3">
      <c r="A221" s="46" t="s">
        <v>386</v>
      </c>
      <c r="B221" s="46" t="s">
        <v>389</v>
      </c>
      <c r="C221" s="47"/>
      <c r="D221" s="47"/>
      <c r="E221" s="3">
        <v>6884.53</v>
      </c>
      <c r="F221" s="3">
        <v>0</v>
      </c>
      <c r="G221" s="2">
        <v>0</v>
      </c>
      <c r="H221" s="2">
        <v>0</v>
      </c>
      <c r="I221" s="2">
        <f t="shared" si="67"/>
        <v>6884.53</v>
      </c>
      <c r="J221" s="2">
        <v>20941.87</v>
      </c>
      <c r="K221" s="71">
        <f t="shared" si="68"/>
        <v>-0.67125524129411551</v>
      </c>
      <c r="L221" s="2">
        <v>20941.87</v>
      </c>
    </row>
    <row r="222" spans="1:12" ht="15.75" thickBot="1" x14ac:dyDescent="0.3">
      <c r="A222" s="46" t="s">
        <v>324</v>
      </c>
      <c r="B222" s="46" t="s">
        <v>325</v>
      </c>
      <c r="C222" s="47"/>
      <c r="D222" s="47"/>
      <c r="E222" s="3">
        <v>2517.13</v>
      </c>
      <c r="F222" s="3">
        <v>0</v>
      </c>
      <c r="G222" s="2">
        <v>0</v>
      </c>
      <c r="H222" s="2">
        <v>2265</v>
      </c>
      <c r="I222" s="2">
        <f t="shared" si="67"/>
        <v>4782.13</v>
      </c>
      <c r="J222" s="2">
        <v>6654.02</v>
      </c>
      <c r="K222" s="71">
        <f t="shared" si="68"/>
        <v>-0.28131715864995899</v>
      </c>
      <c r="L222" s="2">
        <v>6654.02</v>
      </c>
    </row>
    <row r="223" spans="1:12" ht="15.75" thickBot="1" x14ac:dyDescent="0.3">
      <c r="A223" s="46" t="s">
        <v>324</v>
      </c>
      <c r="B223" s="46" t="s">
        <v>476</v>
      </c>
      <c r="C223" s="47"/>
      <c r="D223" s="47"/>
      <c r="E223" s="3">
        <v>1353.18</v>
      </c>
      <c r="F223" s="3">
        <v>0</v>
      </c>
      <c r="G223" s="2">
        <v>0</v>
      </c>
      <c r="H223" s="2">
        <v>0</v>
      </c>
      <c r="I223" s="2">
        <f t="shared" ref="I223" si="69">SUM(E223:H223)</f>
        <v>1353.18</v>
      </c>
      <c r="J223" s="2">
        <v>0</v>
      </c>
      <c r="K223" s="71"/>
      <c r="L223" s="2">
        <v>0</v>
      </c>
    </row>
    <row r="224" spans="1:12" ht="15.75" thickBot="1" x14ac:dyDescent="0.3">
      <c r="A224" s="13" t="s">
        <v>220</v>
      </c>
      <c r="B224" s="46" t="s">
        <v>271</v>
      </c>
      <c r="C224" s="14"/>
      <c r="D224" s="14"/>
      <c r="E224" s="3">
        <v>9834.0300000000007</v>
      </c>
      <c r="F224" s="3">
        <v>1448.6</v>
      </c>
      <c r="G224" s="2">
        <v>4187.75</v>
      </c>
      <c r="H224" s="2">
        <v>1882.33</v>
      </c>
      <c r="I224" s="2">
        <f t="shared" si="67"/>
        <v>17352.71</v>
      </c>
      <c r="J224" s="2">
        <v>23342.35</v>
      </c>
      <c r="K224" s="71">
        <f t="shared" si="68"/>
        <v>-0.25659969968747787</v>
      </c>
      <c r="L224" s="2">
        <v>23342.35</v>
      </c>
    </row>
    <row r="225" spans="1:12" ht="15.75" thickBot="1" x14ac:dyDescent="0.3">
      <c r="A225" s="9" t="s">
        <v>41</v>
      </c>
      <c r="B225" s="58"/>
      <c r="C225" s="10"/>
      <c r="D225" s="10"/>
      <c r="E225" s="4">
        <f>SUM(E220:E224)</f>
        <v>32938.720000000001</v>
      </c>
      <c r="F225" s="4">
        <f t="shared" ref="F225:I225" si="70">SUM(F220:F224)</f>
        <v>4681.8899999999994</v>
      </c>
      <c r="G225" s="4">
        <f t="shared" si="70"/>
        <v>8728.2200000000012</v>
      </c>
      <c r="H225" s="4">
        <f>SUM(H220:H224)</f>
        <v>14280.35</v>
      </c>
      <c r="I225" s="4">
        <f t="shared" si="70"/>
        <v>60629.18</v>
      </c>
      <c r="J225" s="4">
        <f>SUM(J220:J224)</f>
        <v>111070.44</v>
      </c>
      <c r="K225" s="79">
        <f t="shared" si="68"/>
        <v>-0.45413757251704412</v>
      </c>
      <c r="L225" s="4">
        <f>SUM(L220:L224)</f>
        <v>111070.44</v>
      </c>
    </row>
    <row r="226" spans="1:12" ht="15.75" thickBot="1" x14ac:dyDescent="0.3">
      <c r="A226" s="48" t="s">
        <v>281</v>
      </c>
      <c r="B226" s="18"/>
      <c r="C226" s="40"/>
      <c r="D226" s="40"/>
      <c r="E226" s="23"/>
      <c r="F226" s="23"/>
      <c r="G226" s="23"/>
      <c r="H226" s="23"/>
      <c r="I226" s="23"/>
      <c r="J226" s="23"/>
      <c r="K226" s="23"/>
      <c r="L226" s="23"/>
    </row>
    <row r="227" spans="1:12" x14ac:dyDescent="0.25">
      <c r="A227" s="49"/>
      <c r="B227" s="57" t="s">
        <v>60</v>
      </c>
      <c r="C227" s="44"/>
      <c r="D227" s="44"/>
      <c r="E227" s="25" t="s">
        <v>2</v>
      </c>
      <c r="F227" s="26" t="s">
        <v>3</v>
      </c>
      <c r="G227" s="27" t="s">
        <v>4</v>
      </c>
      <c r="H227" s="54" t="s">
        <v>427</v>
      </c>
      <c r="I227" s="65" t="s">
        <v>455</v>
      </c>
      <c r="J227" s="25" t="s">
        <v>456</v>
      </c>
      <c r="K227" s="72" t="s">
        <v>462</v>
      </c>
      <c r="L227" s="25" t="s">
        <v>456</v>
      </c>
    </row>
    <row r="228" spans="1:12" ht="15.75" thickBot="1" x14ac:dyDescent="0.3">
      <c r="A228" s="50" t="s">
        <v>60</v>
      </c>
      <c r="B228" s="50" t="s">
        <v>61</v>
      </c>
      <c r="C228" s="45"/>
      <c r="D228" s="45"/>
      <c r="E228" s="28" t="s">
        <v>5</v>
      </c>
      <c r="F228" s="28" t="s">
        <v>5</v>
      </c>
      <c r="G228" s="28" t="s">
        <v>5</v>
      </c>
      <c r="H228" s="55" t="s">
        <v>428</v>
      </c>
      <c r="I228" s="28" t="s">
        <v>457</v>
      </c>
      <c r="J228" s="28" t="s">
        <v>457</v>
      </c>
      <c r="K228" s="73" t="s">
        <v>463</v>
      </c>
      <c r="L228" s="28" t="s">
        <v>458</v>
      </c>
    </row>
    <row r="229" spans="1:12" ht="15.75" thickBot="1" x14ac:dyDescent="0.3">
      <c r="A229" s="46" t="s">
        <v>221</v>
      </c>
      <c r="B229" s="46" t="s">
        <v>222</v>
      </c>
      <c r="C229" s="47"/>
      <c r="D229" s="47"/>
      <c r="E229" s="3">
        <v>18595.349999999999</v>
      </c>
      <c r="F229" s="3">
        <v>9914.19</v>
      </c>
      <c r="G229" s="2">
        <v>11436.84</v>
      </c>
      <c r="H229" s="2">
        <v>6873.23</v>
      </c>
      <c r="I229" s="2">
        <f>SUM(E229:H229)</f>
        <v>46819.61</v>
      </c>
      <c r="J229" s="2">
        <v>35466.720000000001</v>
      </c>
      <c r="K229" s="71">
        <f>SUM(I229/J229)-1</f>
        <v>0.32009980060180365</v>
      </c>
      <c r="L229" s="2">
        <v>35466.720000000001</v>
      </c>
    </row>
    <row r="230" spans="1:12" ht="15.75" thickBot="1" x14ac:dyDescent="0.3">
      <c r="A230" s="42" t="s">
        <v>282</v>
      </c>
      <c r="B230" s="58"/>
      <c r="C230" s="43"/>
      <c r="D230" s="43"/>
      <c r="E230" s="4">
        <f>SUM(E229:E229)</f>
        <v>18595.349999999999</v>
      </c>
      <c r="F230" s="4">
        <f>SUM(F229:F229)</f>
        <v>9914.19</v>
      </c>
      <c r="G230" s="4">
        <f>SUM(G229:G229)</f>
        <v>11436.84</v>
      </c>
      <c r="H230" s="4">
        <f>SUM(H229)</f>
        <v>6873.23</v>
      </c>
      <c r="I230" s="4">
        <f>SUM(I229:I229)</f>
        <v>46819.61</v>
      </c>
      <c r="J230" s="4">
        <f>SUM(J229)</f>
        <v>35466.720000000001</v>
      </c>
      <c r="K230" s="79">
        <f t="shared" ref="K230" si="71">SUM(I230/J230)-1</f>
        <v>0.32009980060180365</v>
      </c>
      <c r="L230" s="4">
        <f>SUM(L229)</f>
        <v>35466.720000000001</v>
      </c>
    </row>
    <row r="231" spans="1:12" ht="15.75" thickBot="1" x14ac:dyDescent="0.3">
      <c r="A231" s="48" t="s">
        <v>448</v>
      </c>
      <c r="B231" s="18"/>
      <c r="C231" s="40"/>
      <c r="D231" s="40"/>
      <c r="E231" s="23"/>
      <c r="F231" s="23"/>
      <c r="G231" s="23"/>
      <c r="H231" s="23"/>
      <c r="I231" s="23"/>
      <c r="J231" s="23"/>
      <c r="K231" s="23"/>
      <c r="L231" s="23"/>
    </row>
    <row r="232" spans="1:12" x14ac:dyDescent="0.25">
      <c r="A232" s="49"/>
      <c r="B232" s="57" t="s">
        <v>60</v>
      </c>
      <c r="C232" s="44"/>
      <c r="D232" s="44"/>
      <c r="E232" s="25" t="s">
        <v>2</v>
      </c>
      <c r="F232" s="26" t="s">
        <v>3</v>
      </c>
      <c r="G232" s="27" t="s">
        <v>4</v>
      </c>
      <c r="H232" s="54" t="s">
        <v>427</v>
      </c>
      <c r="I232" s="65" t="s">
        <v>455</v>
      </c>
      <c r="J232" s="25" t="s">
        <v>456</v>
      </c>
      <c r="K232" s="72" t="s">
        <v>462</v>
      </c>
      <c r="L232" s="25" t="s">
        <v>456</v>
      </c>
    </row>
    <row r="233" spans="1:12" ht="15.75" thickBot="1" x14ac:dyDescent="0.3">
      <c r="A233" s="50" t="s">
        <v>60</v>
      </c>
      <c r="B233" s="50" t="s">
        <v>61</v>
      </c>
      <c r="C233" s="45"/>
      <c r="D233" s="45"/>
      <c r="E233" s="28" t="s">
        <v>5</v>
      </c>
      <c r="F233" s="28" t="s">
        <v>5</v>
      </c>
      <c r="G233" s="28" t="s">
        <v>5</v>
      </c>
      <c r="H233" s="55" t="s">
        <v>428</v>
      </c>
      <c r="I233" s="28" t="s">
        <v>457</v>
      </c>
      <c r="J233" s="28" t="s">
        <v>457</v>
      </c>
      <c r="K233" s="73" t="s">
        <v>463</v>
      </c>
      <c r="L233" s="28" t="s">
        <v>458</v>
      </c>
    </row>
    <row r="234" spans="1:12" ht="15.75" thickBot="1" x14ac:dyDescent="0.3">
      <c r="A234" s="46" t="s">
        <v>449</v>
      </c>
      <c r="B234" s="46" t="s">
        <v>450</v>
      </c>
      <c r="C234" s="47"/>
      <c r="D234" s="47"/>
      <c r="E234" s="3">
        <v>4723.55</v>
      </c>
      <c r="F234" s="3">
        <v>6772.13</v>
      </c>
      <c r="G234" s="2">
        <v>0</v>
      </c>
      <c r="H234" s="2">
        <v>14504.59</v>
      </c>
      <c r="I234" s="2">
        <f>SUM(E234:H234)</f>
        <v>26000.27</v>
      </c>
      <c r="J234" s="2">
        <v>0</v>
      </c>
      <c r="K234" s="71"/>
      <c r="L234" s="2">
        <v>0</v>
      </c>
    </row>
    <row r="235" spans="1:12" ht="15.75" thickBot="1" x14ac:dyDescent="0.3">
      <c r="A235" s="42" t="s">
        <v>451</v>
      </c>
      <c r="B235" s="58"/>
      <c r="C235" s="43"/>
      <c r="D235" s="43"/>
      <c r="E235" s="4">
        <f>SUM(E234:E234)</f>
        <v>4723.55</v>
      </c>
      <c r="F235" s="4">
        <f>SUM(F234:F234)</f>
        <v>6772.13</v>
      </c>
      <c r="G235" s="4">
        <f>SUM(G234:G234)</f>
        <v>0</v>
      </c>
      <c r="H235" s="4">
        <f>SUM(H234)</f>
        <v>14504.59</v>
      </c>
      <c r="I235" s="4">
        <f>SUM(I234:I234)</f>
        <v>26000.27</v>
      </c>
      <c r="J235" s="4">
        <v>0</v>
      </c>
      <c r="K235" s="4"/>
      <c r="L235" s="4">
        <f>SUM(L234)</f>
        <v>0</v>
      </c>
    </row>
    <row r="236" spans="1:12" ht="15.75" thickBot="1" x14ac:dyDescent="0.3">
      <c r="A236" s="48" t="s">
        <v>360</v>
      </c>
      <c r="B236" s="18"/>
      <c r="C236" s="40"/>
      <c r="D236" s="40"/>
      <c r="E236" s="23"/>
      <c r="F236" s="23"/>
      <c r="G236" s="23"/>
      <c r="H236" s="23"/>
      <c r="I236" s="23"/>
      <c r="J236" s="23"/>
      <c r="K236" s="23"/>
      <c r="L236" s="23"/>
    </row>
    <row r="237" spans="1:12" x14ac:dyDescent="0.25">
      <c r="A237" s="49"/>
      <c r="B237" s="57" t="s">
        <v>60</v>
      </c>
      <c r="C237" s="44"/>
      <c r="D237" s="44"/>
      <c r="E237" s="25" t="s">
        <v>2</v>
      </c>
      <c r="F237" s="26" t="s">
        <v>3</v>
      </c>
      <c r="G237" s="27" t="s">
        <v>4</v>
      </c>
      <c r="H237" s="54" t="s">
        <v>427</v>
      </c>
      <c r="I237" s="65" t="s">
        <v>455</v>
      </c>
      <c r="J237" s="25" t="s">
        <v>456</v>
      </c>
      <c r="K237" s="72" t="s">
        <v>462</v>
      </c>
      <c r="L237" s="25" t="s">
        <v>456</v>
      </c>
    </row>
    <row r="238" spans="1:12" ht="15.75" thickBot="1" x14ac:dyDescent="0.3">
      <c r="A238" s="50" t="s">
        <v>60</v>
      </c>
      <c r="B238" s="50" t="s">
        <v>61</v>
      </c>
      <c r="C238" s="45"/>
      <c r="D238" s="45"/>
      <c r="E238" s="28" t="s">
        <v>5</v>
      </c>
      <c r="F238" s="28" t="s">
        <v>5</v>
      </c>
      <c r="G238" s="28" t="s">
        <v>5</v>
      </c>
      <c r="H238" s="55" t="s">
        <v>428</v>
      </c>
      <c r="I238" s="28" t="s">
        <v>457</v>
      </c>
      <c r="J238" s="28" t="s">
        <v>457</v>
      </c>
      <c r="K238" s="73" t="s">
        <v>463</v>
      </c>
      <c r="L238" s="28" t="s">
        <v>458</v>
      </c>
    </row>
    <row r="239" spans="1:12" ht="15.75" thickBot="1" x14ac:dyDescent="0.3">
      <c r="A239" s="46" t="s">
        <v>339</v>
      </c>
      <c r="B239" s="46" t="s">
        <v>340</v>
      </c>
      <c r="C239" s="47"/>
      <c r="D239" s="47"/>
      <c r="E239" s="3">
        <v>0</v>
      </c>
      <c r="F239" s="3">
        <v>8343.84</v>
      </c>
      <c r="G239" s="2">
        <v>0</v>
      </c>
      <c r="H239" s="2">
        <v>5733</v>
      </c>
      <c r="I239" s="2">
        <f>SUM(E239:H239)</f>
        <v>14076.84</v>
      </c>
      <c r="J239" s="2">
        <v>9832.08</v>
      </c>
      <c r="K239" s="71">
        <f>SUM(I239/J239)-1</f>
        <v>0.43172553518685763</v>
      </c>
      <c r="L239" s="2">
        <v>9832.08</v>
      </c>
    </row>
    <row r="240" spans="1:12" ht="15.75" thickBot="1" x14ac:dyDescent="0.3">
      <c r="A240" s="42" t="s">
        <v>452</v>
      </c>
      <c r="B240" s="58"/>
      <c r="C240" s="43"/>
      <c r="D240" s="43"/>
      <c r="E240" s="4">
        <f>SUM(E239:E239)</f>
        <v>0</v>
      </c>
      <c r="F240" s="4">
        <f>SUM(F239:F239)</f>
        <v>8343.84</v>
      </c>
      <c r="G240" s="4">
        <f>SUM(G239:G239)</f>
        <v>0</v>
      </c>
      <c r="H240" s="4">
        <f>SUM(H239)</f>
        <v>5733</v>
      </c>
      <c r="I240" s="4">
        <f>SUM(I239:I239)</f>
        <v>14076.84</v>
      </c>
      <c r="J240" s="4">
        <f>SUM(J239)</f>
        <v>9832.08</v>
      </c>
      <c r="K240" s="79">
        <f t="shared" ref="K240" si="72">SUM(I240/J240)-1</f>
        <v>0.43172553518685763</v>
      </c>
      <c r="L240" s="4">
        <f>SUM(L239)</f>
        <v>9832.08</v>
      </c>
    </row>
    <row r="241" spans="1:12" ht="15.75" thickBot="1" x14ac:dyDescent="0.3">
      <c r="A241" s="48" t="s">
        <v>407</v>
      </c>
      <c r="B241" s="18"/>
      <c r="C241" s="40"/>
      <c r="D241" s="40"/>
      <c r="E241" s="23"/>
      <c r="F241" s="23"/>
      <c r="G241" s="23"/>
      <c r="H241" s="23"/>
      <c r="I241" s="23"/>
      <c r="J241" s="23"/>
      <c r="K241" s="23"/>
      <c r="L241" s="23"/>
    </row>
    <row r="242" spans="1:12" x14ac:dyDescent="0.25">
      <c r="A242" s="49"/>
      <c r="B242" s="57" t="s">
        <v>60</v>
      </c>
      <c r="C242" s="44"/>
      <c r="D242" s="44"/>
      <c r="E242" s="25" t="s">
        <v>2</v>
      </c>
      <c r="F242" s="26" t="s">
        <v>3</v>
      </c>
      <c r="G242" s="27" t="s">
        <v>4</v>
      </c>
      <c r="H242" s="54" t="s">
        <v>427</v>
      </c>
      <c r="I242" s="65" t="s">
        <v>455</v>
      </c>
      <c r="J242" s="25" t="s">
        <v>456</v>
      </c>
      <c r="K242" s="72" t="s">
        <v>462</v>
      </c>
      <c r="L242" s="25" t="s">
        <v>456</v>
      </c>
    </row>
    <row r="243" spans="1:12" ht="15.75" thickBot="1" x14ac:dyDescent="0.3">
      <c r="A243" s="50" t="s">
        <v>60</v>
      </c>
      <c r="B243" s="50" t="s">
        <v>61</v>
      </c>
      <c r="C243" s="45"/>
      <c r="D243" s="45"/>
      <c r="E243" s="28" t="s">
        <v>5</v>
      </c>
      <c r="F243" s="28" t="s">
        <v>5</v>
      </c>
      <c r="G243" s="28" t="s">
        <v>5</v>
      </c>
      <c r="H243" s="55" t="s">
        <v>428</v>
      </c>
      <c r="I243" s="28" t="s">
        <v>457</v>
      </c>
      <c r="J243" s="28" t="s">
        <v>457</v>
      </c>
      <c r="K243" s="73" t="s">
        <v>463</v>
      </c>
      <c r="L243" s="28" t="s">
        <v>458</v>
      </c>
    </row>
    <row r="244" spans="1:12" ht="15.75" thickBot="1" x14ac:dyDescent="0.3">
      <c r="A244" s="46" t="s">
        <v>408</v>
      </c>
      <c r="B244" s="46" t="s">
        <v>409</v>
      </c>
      <c r="C244" s="47"/>
      <c r="D244" s="47"/>
      <c r="E244" s="3">
        <v>1442.92</v>
      </c>
      <c r="F244" s="3">
        <v>1093.69</v>
      </c>
      <c r="G244" s="2">
        <v>0</v>
      </c>
      <c r="H244" s="2">
        <v>1139.1500000000001</v>
      </c>
      <c r="I244" s="2">
        <f>SUM(E244:H244)</f>
        <v>3675.76</v>
      </c>
      <c r="J244" s="2">
        <v>2941.92</v>
      </c>
      <c r="K244" s="71">
        <f>SUM(I244/J244)-1</f>
        <v>0.24944254092565399</v>
      </c>
      <c r="L244" s="2">
        <v>2941.92</v>
      </c>
    </row>
    <row r="245" spans="1:12" ht="15.75" thickBot="1" x14ac:dyDescent="0.3">
      <c r="A245" s="42" t="s">
        <v>410</v>
      </c>
      <c r="B245" s="58"/>
      <c r="C245" s="43"/>
      <c r="D245" s="43"/>
      <c r="E245" s="4">
        <f>SUM(E244:E244)</f>
        <v>1442.92</v>
      </c>
      <c r="F245" s="4">
        <f>SUM(F244:F244)</f>
        <v>1093.69</v>
      </c>
      <c r="G245" s="4">
        <f>SUM(G244:G244)</f>
        <v>0</v>
      </c>
      <c r="H245" s="4">
        <f>SUM(H244)</f>
        <v>1139.1500000000001</v>
      </c>
      <c r="I245" s="4">
        <f>SUM(I244:I244)</f>
        <v>3675.76</v>
      </c>
      <c r="J245" s="4">
        <f>SUM(J244)</f>
        <v>2941.92</v>
      </c>
      <c r="K245" s="79">
        <f t="shared" ref="K245" si="73">SUM(I245/J245)-1</f>
        <v>0.24944254092565399</v>
      </c>
      <c r="L245" s="4">
        <f>SUM(L244)</f>
        <v>2941.92</v>
      </c>
    </row>
    <row r="246" spans="1:12" ht="15.75" thickBot="1" x14ac:dyDescent="0.3">
      <c r="A246" s="48" t="s">
        <v>361</v>
      </c>
      <c r="B246" s="18"/>
      <c r="C246" s="40"/>
      <c r="D246" s="40"/>
      <c r="E246" s="23"/>
      <c r="F246" s="23"/>
      <c r="G246" s="23"/>
      <c r="H246" s="23"/>
      <c r="I246" s="23"/>
      <c r="J246" s="23"/>
      <c r="K246" s="23"/>
      <c r="L246" s="23"/>
    </row>
    <row r="247" spans="1:12" x14ac:dyDescent="0.25">
      <c r="A247" s="49"/>
      <c r="B247" s="57" t="s">
        <v>60</v>
      </c>
      <c r="C247" s="44"/>
      <c r="D247" s="44"/>
      <c r="E247" s="25" t="s">
        <v>2</v>
      </c>
      <c r="F247" s="26" t="s">
        <v>3</v>
      </c>
      <c r="G247" s="27" t="s">
        <v>4</v>
      </c>
      <c r="H247" s="54" t="s">
        <v>427</v>
      </c>
      <c r="I247" s="65" t="s">
        <v>455</v>
      </c>
      <c r="J247" s="25" t="s">
        <v>456</v>
      </c>
      <c r="K247" s="74" t="s">
        <v>462</v>
      </c>
      <c r="L247" s="25" t="s">
        <v>456</v>
      </c>
    </row>
    <row r="248" spans="1:12" ht="15.75" thickBot="1" x14ac:dyDescent="0.3">
      <c r="A248" s="50" t="s">
        <v>60</v>
      </c>
      <c r="B248" s="50" t="s">
        <v>61</v>
      </c>
      <c r="C248" s="45"/>
      <c r="D248" s="45"/>
      <c r="E248" s="28" t="s">
        <v>5</v>
      </c>
      <c r="F248" s="28" t="s">
        <v>5</v>
      </c>
      <c r="G248" s="28" t="s">
        <v>5</v>
      </c>
      <c r="H248" s="55" t="s">
        <v>428</v>
      </c>
      <c r="I248" s="28" t="s">
        <v>457</v>
      </c>
      <c r="J248" s="28" t="s">
        <v>457</v>
      </c>
      <c r="K248" s="75" t="s">
        <v>463</v>
      </c>
      <c r="L248" s="28" t="s">
        <v>458</v>
      </c>
    </row>
    <row r="249" spans="1:12" ht="15.75" thickBot="1" x14ac:dyDescent="0.3">
      <c r="A249" s="46" t="s">
        <v>305</v>
      </c>
      <c r="B249" s="46" t="s">
        <v>306</v>
      </c>
      <c r="C249" s="47"/>
      <c r="D249" s="47"/>
      <c r="E249" s="3">
        <v>13943.71</v>
      </c>
      <c r="F249" s="3">
        <v>10276.08</v>
      </c>
      <c r="G249" s="2">
        <v>0</v>
      </c>
      <c r="H249" s="2">
        <v>14802.72</v>
      </c>
      <c r="I249" s="2">
        <f>SUM(E249:H249)</f>
        <v>39022.51</v>
      </c>
      <c r="J249" s="2">
        <v>39362.14</v>
      </c>
      <c r="K249" s="76">
        <f>SUM(I249/J249)-1</f>
        <v>-8.628341853364585E-3</v>
      </c>
      <c r="L249" s="2">
        <v>39362.14</v>
      </c>
    </row>
    <row r="250" spans="1:12" ht="15.75" thickBot="1" x14ac:dyDescent="0.3">
      <c r="A250" s="42" t="s">
        <v>307</v>
      </c>
      <c r="B250" s="58"/>
      <c r="C250" s="43"/>
      <c r="D250" s="43"/>
      <c r="E250" s="4">
        <f>SUM(E249:E249)</f>
        <v>13943.71</v>
      </c>
      <c r="F250" s="4">
        <f>SUM(F249:F249)</f>
        <v>10276.08</v>
      </c>
      <c r="G250" s="4">
        <f>SUM(G249:G249)</f>
        <v>0</v>
      </c>
      <c r="H250" s="4">
        <f>SUM(H249)</f>
        <v>14802.72</v>
      </c>
      <c r="I250" s="4">
        <f>SUM(I249:I249)</f>
        <v>39022.51</v>
      </c>
      <c r="J250" s="4">
        <f>SUM(J249)</f>
        <v>39362.14</v>
      </c>
      <c r="K250" s="79">
        <f t="shared" ref="K250" si="74">SUM(I250/J250)-1</f>
        <v>-8.628341853364585E-3</v>
      </c>
      <c r="L250" s="4">
        <f>SUM(L249)</f>
        <v>39362.14</v>
      </c>
    </row>
    <row r="251" spans="1:12" ht="15.75" thickBot="1" x14ac:dyDescent="0.3">
      <c r="A251" s="19" t="s">
        <v>42</v>
      </c>
      <c r="B251" s="18"/>
      <c r="C251" s="6"/>
      <c r="D251" s="6"/>
      <c r="E251" s="23"/>
      <c r="F251" s="23"/>
      <c r="G251" s="23"/>
      <c r="H251" s="23"/>
      <c r="I251" s="23"/>
      <c r="J251" s="23"/>
      <c r="K251" s="23"/>
      <c r="L251" s="23"/>
    </row>
    <row r="252" spans="1:12" x14ac:dyDescent="0.25">
      <c r="A252" s="20"/>
      <c r="B252" s="57" t="s">
        <v>60</v>
      </c>
      <c r="C252" s="11"/>
      <c r="D252" s="11"/>
      <c r="E252" s="25" t="s">
        <v>2</v>
      </c>
      <c r="F252" s="26" t="s">
        <v>3</v>
      </c>
      <c r="G252" s="27" t="s">
        <v>4</v>
      </c>
      <c r="H252" s="54" t="s">
        <v>427</v>
      </c>
      <c r="I252" s="65" t="s">
        <v>455</v>
      </c>
      <c r="J252" s="25" t="s">
        <v>456</v>
      </c>
      <c r="K252" s="72" t="s">
        <v>462</v>
      </c>
      <c r="L252" s="25" t="s">
        <v>456</v>
      </c>
    </row>
    <row r="253" spans="1:12" ht="15.75" thickBot="1" x14ac:dyDescent="0.3">
      <c r="A253" s="21" t="s">
        <v>60</v>
      </c>
      <c r="B253" s="50" t="s">
        <v>61</v>
      </c>
      <c r="C253" s="12"/>
      <c r="D253" s="12"/>
      <c r="E253" s="28" t="s">
        <v>5</v>
      </c>
      <c r="F253" s="28" t="s">
        <v>5</v>
      </c>
      <c r="G253" s="28" t="s">
        <v>5</v>
      </c>
      <c r="H253" s="55" t="s">
        <v>428</v>
      </c>
      <c r="I253" s="28" t="s">
        <v>457</v>
      </c>
      <c r="J253" s="28" t="s">
        <v>457</v>
      </c>
      <c r="K253" s="73" t="s">
        <v>463</v>
      </c>
      <c r="L253" s="28" t="s">
        <v>458</v>
      </c>
    </row>
    <row r="254" spans="1:12" ht="15.75" thickBot="1" x14ac:dyDescent="0.3">
      <c r="A254" s="46" t="s">
        <v>223</v>
      </c>
      <c r="B254" s="46" t="s">
        <v>224</v>
      </c>
      <c r="C254" s="47"/>
      <c r="D254" s="47"/>
      <c r="E254" s="3">
        <v>2721.62</v>
      </c>
      <c r="F254" s="3">
        <v>5965.68</v>
      </c>
      <c r="G254" s="2">
        <v>0</v>
      </c>
      <c r="H254" s="2">
        <v>4453</v>
      </c>
      <c r="I254" s="2">
        <f t="shared" ref="I254:I260" si="75">SUM(E254:H254)</f>
        <v>13140.3</v>
      </c>
      <c r="J254" s="53">
        <v>9671.68</v>
      </c>
      <c r="K254" s="71">
        <f t="shared" ref="K254:K261" si="76">SUM(I254/J254)-1</f>
        <v>0.35863676217575424</v>
      </c>
      <c r="L254" s="53">
        <v>9671.68</v>
      </c>
    </row>
    <row r="255" spans="1:12" ht="15.75" thickBot="1" x14ac:dyDescent="0.3">
      <c r="A255" s="46" t="s">
        <v>415</v>
      </c>
      <c r="B255" s="46" t="s">
        <v>419</v>
      </c>
      <c r="C255" s="47"/>
      <c r="D255" s="47"/>
      <c r="E255" s="3">
        <v>1074.8699999999999</v>
      </c>
      <c r="F255" s="3">
        <v>8765.59</v>
      </c>
      <c r="G255" s="2">
        <v>0</v>
      </c>
      <c r="H255" s="2">
        <v>2085</v>
      </c>
      <c r="I255" s="2">
        <f t="shared" si="75"/>
        <v>11925.46</v>
      </c>
      <c r="J255" s="2">
        <v>11401.33</v>
      </c>
      <c r="K255" s="71">
        <f t="shared" si="76"/>
        <v>4.5970952511680485E-2</v>
      </c>
      <c r="L255" s="2">
        <v>11401.33</v>
      </c>
    </row>
    <row r="256" spans="1:12" ht="15.75" thickBot="1" x14ac:dyDescent="0.3">
      <c r="A256" s="46" t="s">
        <v>225</v>
      </c>
      <c r="B256" s="46" t="s">
        <v>226</v>
      </c>
      <c r="C256" s="47"/>
      <c r="D256" s="47"/>
      <c r="E256" s="3">
        <v>16145.29</v>
      </c>
      <c r="F256" s="3">
        <v>30903.09</v>
      </c>
      <c r="G256" s="2">
        <v>0</v>
      </c>
      <c r="H256" s="2">
        <v>28570</v>
      </c>
      <c r="I256" s="2">
        <f t="shared" si="75"/>
        <v>75618.38</v>
      </c>
      <c r="J256" s="2">
        <v>59561.82</v>
      </c>
      <c r="K256" s="71">
        <f t="shared" si="76"/>
        <v>0.26957806191953182</v>
      </c>
      <c r="L256" s="2">
        <v>59561.82</v>
      </c>
    </row>
    <row r="257" spans="1:12" ht="15.75" thickBot="1" x14ac:dyDescent="0.3">
      <c r="A257" s="46" t="s">
        <v>227</v>
      </c>
      <c r="B257" s="46" t="s">
        <v>228</v>
      </c>
      <c r="C257" s="47"/>
      <c r="D257" s="47"/>
      <c r="E257" s="3">
        <v>0</v>
      </c>
      <c r="F257" s="3">
        <v>0</v>
      </c>
      <c r="G257" s="2">
        <v>0</v>
      </c>
      <c r="H257" s="2">
        <v>0</v>
      </c>
      <c r="I257" s="2">
        <f t="shared" si="75"/>
        <v>0</v>
      </c>
      <c r="J257" s="2">
        <v>2939.29</v>
      </c>
      <c r="K257" s="71"/>
      <c r="L257" s="2">
        <v>2939.29</v>
      </c>
    </row>
    <row r="258" spans="1:12" ht="15.75" thickBot="1" x14ac:dyDescent="0.3">
      <c r="A258" s="46" t="s">
        <v>308</v>
      </c>
      <c r="B258" s="46" t="s">
        <v>309</v>
      </c>
      <c r="C258" s="47"/>
      <c r="D258" s="47"/>
      <c r="E258" s="3">
        <v>4937.8500000000004</v>
      </c>
      <c r="F258" s="3">
        <v>7159.76</v>
      </c>
      <c r="G258" s="2">
        <v>0</v>
      </c>
      <c r="H258" s="2">
        <v>3677.4</v>
      </c>
      <c r="I258" s="2">
        <f t="shared" si="75"/>
        <v>15775.01</v>
      </c>
      <c r="J258" s="2">
        <v>31312.39</v>
      </c>
      <c r="K258" s="71">
        <f t="shared" si="76"/>
        <v>-0.49620549565204064</v>
      </c>
      <c r="L258" s="2">
        <v>31312.39</v>
      </c>
    </row>
    <row r="259" spans="1:12" ht="15.75" thickBot="1" x14ac:dyDescent="0.3">
      <c r="A259" s="46" t="s">
        <v>434</v>
      </c>
      <c r="B259" s="46" t="s">
        <v>433</v>
      </c>
      <c r="C259" s="47"/>
      <c r="D259" s="47"/>
      <c r="E259" s="3">
        <v>0</v>
      </c>
      <c r="F259" s="3">
        <v>0</v>
      </c>
      <c r="G259" s="2">
        <v>0</v>
      </c>
      <c r="H259" s="2">
        <v>0</v>
      </c>
      <c r="I259" s="2">
        <f t="shared" si="75"/>
        <v>0</v>
      </c>
      <c r="J259" s="2">
        <v>-1095</v>
      </c>
      <c r="K259" s="71"/>
      <c r="L259" s="2">
        <v>-1095</v>
      </c>
    </row>
    <row r="260" spans="1:12" ht="15.75" thickBot="1" x14ac:dyDescent="0.3">
      <c r="A260" s="13" t="s">
        <v>394</v>
      </c>
      <c r="B260" s="46" t="s">
        <v>395</v>
      </c>
      <c r="C260" s="14"/>
      <c r="D260" s="14"/>
      <c r="E260" s="3">
        <v>0</v>
      </c>
      <c r="F260" s="3">
        <v>0</v>
      </c>
      <c r="G260" s="2">
        <v>0</v>
      </c>
      <c r="H260" s="2">
        <v>0</v>
      </c>
      <c r="I260" s="2">
        <f t="shared" si="75"/>
        <v>0</v>
      </c>
      <c r="J260" s="2">
        <v>7481.78</v>
      </c>
      <c r="K260" s="71"/>
      <c r="L260" s="2">
        <v>7481.78</v>
      </c>
    </row>
    <row r="261" spans="1:12" ht="15.75" thickBot="1" x14ac:dyDescent="0.3">
      <c r="A261" s="9" t="s">
        <v>43</v>
      </c>
      <c r="B261" s="58"/>
      <c r="C261" s="10"/>
      <c r="D261" s="10"/>
      <c r="E261" s="4">
        <f>SUM(E254:E260)</f>
        <v>24879.629999999997</v>
      </c>
      <c r="F261" s="4">
        <f t="shared" ref="F261:I261" si="77">SUM(F254:F260)</f>
        <v>52794.12</v>
      </c>
      <c r="G261" s="4">
        <f t="shared" si="77"/>
        <v>0</v>
      </c>
      <c r="H261" s="4">
        <f>SUM(H254:H260)</f>
        <v>38785.4</v>
      </c>
      <c r="I261" s="4">
        <f t="shared" si="77"/>
        <v>116459.15</v>
      </c>
      <c r="J261" s="4">
        <f>SUM(J254:J260)</f>
        <v>121273.29</v>
      </c>
      <c r="K261" s="79">
        <f t="shared" si="76"/>
        <v>-3.9696622397231929E-2</v>
      </c>
      <c r="L261" s="4">
        <f>SUM(L254:L260)</f>
        <v>121273.29</v>
      </c>
    </row>
    <row r="262" spans="1:12" ht="15.75" thickBot="1" x14ac:dyDescent="0.3">
      <c r="A262" s="48" t="s">
        <v>44</v>
      </c>
      <c r="B262" s="18"/>
      <c r="C262" s="40"/>
      <c r="D262" s="40"/>
      <c r="E262" s="23"/>
      <c r="F262" s="23"/>
      <c r="G262" s="23"/>
      <c r="H262" s="23"/>
      <c r="I262" s="23"/>
      <c r="J262" s="23"/>
      <c r="K262" s="23"/>
      <c r="L262" s="23"/>
    </row>
    <row r="263" spans="1:12" x14ac:dyDescent="0.25">
      <c r="A263" s="49"/>
      <c r="B263" s="57" t="s">
        <v>60</v>
      </c>
      <c r="C263" s="44"/>
      <c r="D263" s="44"/>
      <c r="E263" s="25" t="s">
        <v>2</v>
      </c>
      <c r="F263" s="26" t="s">
        <v>3</v>
      </c>
      <c r="G263" s="27" t="s">
        <v>4</v>
      </c>
      <c r="H263" s="54" t="s">
        <v>427</v>
      </c>
      <c r="I263" s="65" t="s">
        <v>455</v>
      </c>
      <c r="J263" s="25" t="s">
        <v>456</v>
      </c>
      <c r="K263" s="72" t="s">
        <v>462</v>
      </c>
      <c r="L263" s="25" t="s">
        <v>456</v>
      </c>
    </row>
    <row r="264" spans="1:12" ht="15.75" thickBot="1" x14ac:dyDescent="0.3">
      <c r="A264" s="50" t="s">
        <v>60</v>
      </c>
      <c r="B264" s="50" t="s">
        <v>61</v>
      </c>
      <c r="C264" s="45"/>
      <c r="D264" s="45"/>
      <c r="E264" s="28" t="s">
        <v>5</v>
      </c>
      <c r="F264" s="28" t="s">
        <v>5</v>
      </c>
      <c r="G264" s="28" t="s">
        <v>5</v>
      </c>
      <c r="H264" s="55" t="s">
        <v>428</v>
      </c>
      <c r="I264" s="28" t="s">
        <v>457</v>
      </c>
      <c r="J264" s="28" t="s">
        <v>457</v>
      </c>
      <c r="K264" s="73" t="s">
        <v>463</v>
      </c>
      <c r="L264" s="28" t="s">
        <v>458</v>
      </c>
    </row>
    <row r="265" spans="1:12" ht="15.75" thickBot="1" x14ac:dyDescent="0.3">
      <c r="A265" s="46" t="s">
        <v>310</v>
      </c>
      <c r="B265" s="46" t="s">
        <v>311</v>
      </c>
      <c r="C265" s="47"/>
      <c r="D265" s="47"/>
      <c r="E265" s="3">
        <v>18955.169999999998</v>
      </c>
      <c r="F265" s="3">
        <v>41547.019999999997</v>
      </c>
      <c r="G265" s="2">
        <v>0</v>
      </c>
      <c r="H265" s="2">
        <v>18068.740000000002</v>
      </c>
      <c r="I265" s="2">
        <f t="shared" ref="I265:I271" si="78">SUM(E265:H265)</f>
        <v>78570.929999999993</v>
      </c>
      <c r="J265" s="2">
        <v>92471.53</v>
      </c>
      <c r="K265" s="71">
        <f t="shared" ref="K265:K272" si="79">SUM(I265/J265)-1</f>
        <v>-0.15032302374579509</v>
      </c>
      <c r="L265" s="2">
        <v>92471.53</v>
      </c>
    </row>
    <row r="266" spans="1:12" ht="15.75" thickBot="1" x14ac:dyDescent="0.3">
      <c r="A266" s="46" t="s">
        <v>341</v>
      </c>
      <c r="B266" s="46" t="s">
        <v>342</v>
      </c>
      <c r="C266" s="47"/>
      <c r="D266" s="47"/>
      <c r="E266" s="3">
        <v>308.56</v>
      </c>
      <c r="F266" s="3">
        <v>4145.01</v>
      </c>
      <c r="G266" s="2">
        <v>0</v>
      </c>
      <c r="H266" s="2">
        <v>2775</v>
      </c>
      <c r="I266" s="2">
        <f t="shared" si="78"/>
        <v>7228.5700000000006</v>
      </c>
      <c r="J266" s="2">
        <v>17542.400000000001</v>
      </c>
      <c r="K266" s="71">
        <f t="shared" si="79"/>
        <v>-0.58793722637723467</v>
      </c>
      <c r="L266" s="2">
        <v>17542.400000000001</v>
      </c>
    </row>
    <row r="267" spans="1:12" ht="15.75" thickBot="1" x14ac:dyDescent="0.3">
      <c r="A267" s="46" t="s">
        <v>229</v>
      </c>
      <c r="B267" s="46" t="s">
        <v>230</v>
      </c>
      <c r="C267" s="47"/>
      <c r="D267" s="47"/>
      <c r="E267" s="3">
        <v>36779.82</v>
      </c>
      <c r="F267" s="3">
        <v>65473.02</v>
      </c>
      <c r="G267" s="2">
        <v>0</v>
      </c>
      <c r="H267" s="2">
        <v>102340.85</v>
      </c>
      <c r="I267" s="2">
        <f t="shared" si="78"/>
        <v>204593.69</v>
      </c>
      <c r="J267" s="2">
        <v>274880.63</v>
      </c>
      <c r="K267" s="71">
        <f t="shared" si="79"/>
        <v>-0.25569986506506481</v>
      </c>
      <c r="L267" s="2">
        <v>274880.63</v>
      </c>
    </row>
    <row r="268" spans="1:12" ht="15.75" thickBot="1" x14ac:dyDescent="0.3">
      <c r="A268" s="46" t="s">
        <v>345</v>
      </c>
      <c r="B268" s="46" t="s">
        <v>346</v>
      </c>
      <c r="C268" s="47"/>
      <c r="D268" s="47"/>
      <c r="E268" s="3">
        <v>60</v>
      </c>
      <c r="F268" s="3">
        <v>31293.14</v>
      </c>
      <c r="G268" s="2">
        <v>0</v>
      </c>
      <c r="H268" s="2">
        <v>32628.97</v>
      </c>
      <c r="I268" s="2">
        <f t="shared" si="78"/>
        <v>63982.11</v>
      </c>
      <c r="J268" s="2">
        <v>76307.520000000004</v>
      </c>
      <c r="K268" s="71">
        <f t="shared" si="79"/>
        <v>-0.16152287480971739</v>
      </c>
      <c r="L268" s="2">
        <v>76307.520000000004</v>
      </c>
    </row>
    <row r="269" spans="1:12" ht="15.75" thickBot="1" x14ac:dyDescent="0.3">
      <c r="A269" s="46" t="s">
        <v>231</v>
      </c>
      <c r="B269" s="46" t="s">
        <v>232</v>
      </c>
      <c r="C269" s="47"/>
      <c r="D269" s="47"/>
      <c r="E269" s="3">
        <v>10397.82</v>
      </c>
      <c r="F269" s="3">
        <v>13134.28</v>
      </c>
      <c r="G269" s="2">
        <v>0</v>
      </c>
      <c r="H269" s="2">
        <v>66859.8</v>
      </c>
      <c r="I269" s="2">
        <f t="shared" si="78"/>
        <v>90391.9</v>
      </c>
      <c r="J269" s="2">
        <v>105648.42</v>
      </c>
      <c r="K269" s="71">
        <f t="shared" si="79"/>
        <v>-0.14440840667565125</v>
      </c>
      <c r="L269" s="2">
        <v>105648.42</v>
      </c>
    </row>
    <row r="270" spans="1:12" ht="15.75" thickBot="1" x14ac:dyDescent="0.3">
      <c r="A270" s="46" t="s">
        <v>233</v>
      </c>
      <c r="B270" s="46" t="s">
        <v>234</v>
      </c>
      <c r="C270" s="47"/>
      <c r="D270" s="47"/>
      <c r="E270" s="5">
        <v>163.53</v>
      </c>
      <c r="F270" s="3">
        <v>3196.05</v>
      </c>
      <c r="G270" s="2">
        <v>0</v>
      </c>
      <c r="H270" s="2">
        <v>6007.01</v>
      </c>
      <c r="I270" s="2">
        <f t="shared" si="78"/>
        <v>9366.59</v>
      </c>
      <c r="J270" s="2">
        <v>16838.71</v>
      </c>
      <c r="K270" s="71">
        <f t="shared" si="79"/>
        <v>-0.44374658153742175</v>
      </c>
      <c r="L270" s="2">
        <v>16838.71</v>
      </c>
    </row>
    <row r="271" spans="1:12" ht="15.75" thickBot="1" x14ac:dyDescent="0.3">
      <c r="A271" s="46" t="s">
        <v>235</v>
      </c>
      <c r="B271" s="46" t="s">
        <v>236</v>
      </c>
      <c r="C271" s="47"/>
      <c r="D271" s="47"/>
      <c r="E271" s="3">
        <v>795.82</v>
      </c>
      <c r="F271" s="3">
        <v>10428.07</v>
      </c>
      <c r="G271" s="2">
        <v>0</v>
      </c>
      <c r="H271" s="2">
        <v>9938.9500000000007</v>
      </c>
      <c r="I271" s="2">
        <f t="shared" si="78"/>
        <v>21162.84</v>
      </c>
      <c r="J271" s="2">
        <v>22239.200000000001</v>
      </c>
      <c r="K271" s="71">
        <f t="shared" si="79"/>
        <v>-4.8399222993632862E-2</v>
      </c>
      <c r="L271" s="2">
        <v>22239.200000000001</v>
      </c>
    </row>
    <row r="272" spans="1:12" ht="15.75" thickBot="1" x14ac:dyDescent="0.3">
      <c r="A272" s="42" t="s">
        <v>45</v>
      </c>
      <c r="B272" s="58"/>
      <c r="C272" s="43"/>
      <c r="D272" s="43"/>
      <c r="E272" s="4">
        <f>SUM(E265:E271)</f>
        <v>67460.72</v>
      </c>
      <c r="F272" s="4">
        <f t="shared" ref="F272:I272" si="80">SUM(F265:F271)</f>
        <v>169216.59</v>
      </c>
      <c r="G272" s="4">
        <f t="shared" si="80"/>
        <v>0</v>
      </c>
      <c r="H272" s="4">
        <f>SUM(H265:H271)</f>
        <v>238619.32</v>
      </c>
      <c r="I272" s="4">
        <f t="shared" si="80"/>
        <v>475296.63</v>
      </c>
      <c r="J272" s="4">
        <f>SUM(J265:J271)</f>
        <v>605928.40999999992</v>
      </c>
      <c r="K272" s="79">
        <f t="shared" si="79"/>
        <v>-0.21558946212804242</v>
      </c>
      <c r="L272" s="4">
        <f>SUM(L265:L271)</f>
        <v>605928.40999999992</v>
      </c>
    </row>
    <row r="273" spans="1:12" ht="15.75" thickBot="1" x14ac:dyDescent="0.3">
      <c r="A273" s="19" t="s">
        <v>362</v>
      </c>
      <c r="B273" s="18"/>
      <c r="C273" s="6"/>
      <c r="D273" s="6"/>
      <c r="E273" s="23"/>
      <c r="F273" s="23"/>
      <c r="G273" s="23"/>
      <c r="H273" s="23"/>
      <c r="I273" s="23"/>
      <c r="J273" s="23"/>
      <c r="K273" s="23"/>
      <c r="L273" s="23"/>
    </row>
    <row r="274" spans="1:12" x14ac:dyDescent="0.25">
      <c r="A274" s="20"/>
      <c r="B274" s="57" t="s">
        <v>60</v>
      </c>
      <c r="C274" s="11"/>
      <c r="D274" s="11"/>
      <c r="E274" s="25" t="s">
        <v>2</v>
      </c>
      <c r="F274" s="26" t="s">
        <v>3</v>
      </c>
      <c r="G274" s="27" t="s">
        <v>4</v>
      </c>
      <c r="H274" s="54" t="s">
        <v>427</v>
      </c>
      <c r="I274" s="65" t="s">
        <v>455</v>
      </c>
      <c r="J274" s="25" t="s">
        <v>456</v>
      </c>
      <c r="K274" s="72" t="s">
        <v>462</v>
      </c>
      <c r="L274" s="25" t="s">
        <v>456</v>
      </c>
    </row>
    <row r="275" spans="1:12" ht="15.75" thickBot="1" x14ac:dyDescent="0.3">
      <c r="A275" s="21" t="s">
        <v>60</v>
      </c>
      <c r="B275" s="50" t="s">
        <v>61</v>
      </c>
      <c r="C275" s="12"/>
      <c r="D275" s="12"/>
      <c r="E275" s="28" t="s">
        <v>5</v>
      </c>
      <c r="F275" s="28" t="s">
        <v>5</v>
      </c>
      <c r="G275" s="28" t="s">
        <v>5</v>
      </c>
      <c r="H275" s="55" t="s">
        <v>428</v>
      </c>
      <c r="I275" s="28" t="s">
        <v>457</v>
      </c>
      <c r="J275" s="28" t="s">
        <v>457</v>
      </c>
      <c r="K275" s="73" t="s">
        <v>463</v>
      </c>
      <c r="L275" s="28" t="s">
        <v>458</v>
      </c>
    </row>
    <row r="276" spans="1:12" ht="15.75" thickBot="1" x14ac:dyDescent="0.3">
      <c r="A276" s="46" t="s">
        <v>312</v>
      </c>
      <c r="B276" s="46" t="s">
        <v>315</v>
      </c>
      <c r="C276" s="47"/>
      <c r="D276" s="47"/>
      <c r="E276" s="5">
        <v>7436.55</v>
      </c>
      <c r="F276" s="3">
        <v>10325.61</v>
      </c>
      <c r="G276" s="2">
        <v>0</v>
      </c>
      <c r="H276" s="2">
        <v>9173.32</v>
      </c>
      <c r="I276" s="2">
        <f t="shared" ref="I276:I283" si="81">SUM(E276:H276)</f>
        <v>26935.48</v>
      </c>
      <c r="J276" s="2">
        <v>29392.38</v>
      </c>
      <c r="K276" s="71">
        <f t="shared" ref="K276:K284" si="82">SUM(I276/J276)-1</f>
        <v>-8.3589692294397389E-2</v>
      </c>
      <c r="L276" s="2">
        <v>29392.38</v>
      </c>
    </row>
    <row r="277" spans="1:12" ht="15.75" thickBot="1" x14ac:dyDescent="0.3">
      <c r="A277" s="46" t="s">
        <v>313</v>
      </c>
      <c r="B277" s="46" t="s">
        <v>316</v>
      </c>
      <c r="C277" s="47"/>
      <c r="D277" s="47"/>
      <c r="E277" s="3">
        <v>2196.09</v>
      </c>
      <c r="F277" s="3">
        <v>580.79999999999995</v>
      </c>
      <c r="G277" s="2">
        <v>0</v>
      </c>
      <c r="H277" s="2">
        <v>2769.83</v>
      </c>
      <c r="I277" s="2">
        <f t="shared" si="81"/>
        <v>5546.72</v>
      </c>
      <c r="J277" s="2">
        <v>6774.03</v>
      </c>
      <c r="K277" s="71">
        <f t="shared" si="82"/>
        <v>-0.18117870750498588</v>
      </c>
      <c r="L277" s="2">
        <v>6774.03</v>
      </c>
    </row>
    <row r="278" spans="1:12" ht="15.75" thickBot="1" x14ac:dyDescent="0.3">
      <c r="A278" s="46" t="s">
        <v>314</v>
      </c>
      <c r="B278" s="46" t="s">
        <v>317</v>
      </c>
      <c r="C278" s="47"/>
      <c r="D278" s="47"/>
      <c r="E278" s="3">
        <v>9763.25</v>
      </c>
      <c r="F278" s="3">
        <v>1650.88</v>
      </c>
      <c r="G278" s="2">
        <v>0</v>
      </c>
      <c r="H278" s="2">
        <v>20044.23</v>
      </c>
      <c r="I278" s="2">
        <f t="shared" si="81"/>
        <v>31458.36</v>
      </c>
      <c r="J278" s="2">
        <v>18070.02</v>
      </c>
      <c r="K278" s="71">
        <f t="shared" si="82"/>
        <v>0.74091450922577828</v>
      </c>
      <c r="L278" s="2">
        <v>18070.02</v>
      </c>
    </row>
    <row r="279" spans="1:12" ht="15.75" thickBot="1" x14ac:dyDescent="0.3">
      <c r="A279" s="46" t="s">
        <v>237</v>
      </c>
      <c r="B279" s="46" t="s">
        <v>238</v>
      </c>
      <c r="C279" s="47"/>
      <c r="D279" s="47"/>
      <c r="E279" s="3">
        <v>6492.61</v>
      </c>
      <c r="F279" s="3">
        <v>4181.93</v>
      </c>
      <c r="G279" s="2">
        <v>0</v>
      </c>
      <c r="H279" s="2">
        <v>1442</v>
      </c>
      <c r="I279" s="2">
        <f t="shared" si="81"/>
        <v>12116.54</v>
      </c>
      <c r="J279" s="2">
        <v>16549.87</v>
      </c>
      <c r="K279" s="71">
        <f t="shared" si="82"/>
        <v>-0.26787702864131246</v>
      </c>
      <c r="L279" s="2">
        <v>16549.87</v>
      </c>
    </row>
    <row r="280" spans="1:12" ht="15.75" thickBot="1" x14ac:dyDescent="0.3">
      <c r="A280" s="46" t="s">
        <v>239</v>
      </c>
      <c r="B280" s="46" t="s">
        <v>240</v>
      </c>
      <c r="C280" s="47"/>
      <c r="D280" s="47"/>
      <c r="E280" s="3">
        <v>4356.97</v>
      </c>
      <c r="F280" s="3">
        <v>2639.11</v>
      </c>
      <c r="G280" s="2">
        <v>0</v>
      </c>
      <c r="H280" s="2">
        <v>10640.82</v>
      </c>
      <c r="I280" s="2">
        <f t="shared" si="81"/>
        <v>17636.900000000001</v>
      </c>
      <c r="J280" s="2">
        <v>39174.04</v>
      </c>
      <c r="K280" s="71">
        <f t="shared" si="82"/>
        <v>-0.54978092634816322</v>
      </c>
      <c r="L280" s="2">
        <v>39174.04</v>
      </c>
    </row>
    <row r="281" spans="1:12" ht="15.75" thickBot="1" x14ac:dyDescent="0.3">
      <c r="A281" s="46" t="s">
        <v>326</v>
      </c>
      <c r="B281" s="46" t="s">
        <v>327</v>
      </c>
      <c r="C281" s="47"/>
      <c r="D281" s="47"/>
      <c r="E281" s="3">
        <v>536.80999999999995</v>
      </c>
      <c r="F281" s="5">
        <v>0</v>
      </c>
      <c r="G281" s="2">
        <v>0</v>
      </c>
      <c r="H281" s="2">
        <v>509</v>
      </c>
      <c r="I281" s="2">
        <f t="shared" si="81"/>
        <v>1045.81</v>
      </c>
      <c r="J281" s="2">
        <v>1856.75</v>
      </c>
      <c r="K281" s="71">
        <f t="shared" si="82"/>
        <v>-0.43675238992863874</v>
      </c>
      <c r="L281" s="2">
        <v>1856.75</v>
      </c>
    </row>
    <row r="282" spans="1:12" ht="15.75" thickBot="1" x14ac:dyDescent="0.3">
      <c r="A282" s="46" t="s">
        <v>376</v>
      </c>
      <c r="B282" s="46" t="s">
        <v>377</v>
      </c>
      <c r="C282" s="47"/>
      <c r="D282" s="47"/>
      <c r="E282" s="3">
        <v>3255.82</v>
      </c>
      <c r="F282" s="5">
        <v>3606.05</v>
      </c>
      <c r="G282" s="2">
        <v>0</v>
      </c>
      <c r="H282" s="2">
        <v>6838.3</v>
      </c>
      <c r="I282" s="2">
        <f t="shared" si="81"/>
        <v>13700.170000000002</v>
      </c>
      <c r="J282" s="2">
        <v>12960.57</v>
      </c>
      <c r="K282" s="71">
        <f t="shared" si="82"/>
        <v>5.7065391414112376E-2</v>
      </c>
      <c r="L282" s="2">
        <v>12960.57</v>
      </c>
    </row>
    <row r="283" spans="1:12" ht="15.75" thickBot="1" x14ac:dyDescent="0.3">
      <c r="A283" s="46" t="s">
        <v>241</v>
      </c>
      <c r="B283" s="46" t="s">
        <v>242</v>
      </c>
      <c r="C283" s="47"/>
      <c r="D283" s="47"/>
      <c r="E283" s="5">
        <v>3421.56</v>
      </c>
      <c r="F283" s="3">
        <v>5483.41</v>
      </c>
      <c r="G283" s="2">
        <v>0</v>
      </c>
      <c r="H283" s="2">
        <v>21326.66</v>
      </c>
      <c r="I283" s="2">
        <f t="shared" si="81"/>
        <v>30231.629999999997</v>
      </c>
      <c r="J283" s="2">
        <v>21163.08</v>
      </c>
      <c r="K283" s="71">
        <f t="shared" si="82"/>
        <v>0.4285080432526831</v>
      </c>
      <c r="L283" s="2">
        <v>21163.08</v>
      </c>
    </row>
    <row r="284" spans="1:12" ht="15.75" thickBot="1" x14ac:dyDescent="0.3">
      <c r="A284" s="9" t="s">
        <v>363</v>
      </c>
      <c r="B284" s="58"/>
      <c r="C284" s="10"/>
      <c r="D284" s="10"/>
      <c r="E284" s="4">
        <f t="shared" ref="E284:L284" si="83">SUM(E276:E283)</f>
        <v>37459.660000000003</v>
      </c>
      <c r="F284" s="4">
        <f t="shared" si="83"/>
        <v>28467.79</v>
      </c>
      <c r="G284" s="4">
        <f t="shared" si="83"/>
        <v>0</v>
      </c>
      <c r="H284" s="4">
        <f t="shared" si="83"/>
        <v>72744.160000000003</v>
      </c>
      <c r="I284" s="4">
        <f t="shared" si="83"/>
        <v>138671.60999999999</v>
      </c>
      <c r="J284" s="78">
        <f t="shared" si="83"/>
        <v>145940.74</v>
      </c>
      <c r="K284" s="79">
        <f t="shared" si="82"/>
        <v>-4.9808778549430444E-2</v>
      </c>
      <c r="L284" s="4">
        <f t="shared" si="83"/>
        <v>145940.74</v>
      </c>
    </row>
    <row r="285" spans="1:12" ht="15.75" thickBot="1" x14ac:dyDescent="0.3">
      <c r="A285" s="22" t="s">
        <v>46</v>
      </c>
      <c r="B285" s="59"/>
      <c r="C285" s="7"/>
      <c r="D285" s="7"/>
      <c r="E285" s="30"/>
      <c r="F285" s="30"/>
      <c r="G285" s="31"/>
      <c r="H285" s="31"/>
      <c r="I285" s="30"/>
      <c r="J285" s="30"/>
      <c r="K285" s="30"/>
      <c r="L285" s="31"/>
    </row>
    <row r="286" spans="1:12" x14ac:dyDescent="0.25">
      <c r="A286" s="20"/>
      <c r="B286" s="57" t="s">
        <v>60</v>
      </c>
      <c r="C286" s="11"/>
      <c r="D286" s="11"/>
      <c r="E286" s="25" t="s">
        <v>2</v>
      </c>
      <c r="F286" s="26" t="s">
        <v>3</v>
      </c>
      <c r="G286" s="27" t="s">
        <v>4</v>
      </c>
      <c r="H286" s="54" t="s">
        <v>427</v>
      </c>
      <c r="I286" s="65" t="s">
        <v>455</v>
      </c>
      <c r="J286" s="25" t="s">
        <v>456</v>
      </c>
      <c r="K286" s="72" t="s">
        <v>462</v>
      </c>
      <c r="L286" s="25" t="s">
        <v>456</v>
      </c>
    </row>
    <row r="287" spans="1:12" ht="15.75" thickBot="1" x14ac:dyDescent="0.3">
      <c r="A287" s="21" t="s">
        <v>60</v>
      </c>
      <c r="B287" s="50" t="s">
        <v>61</v>
      </c>
      <c r="C287" s="12"/>
      <c r="D287" s="12"/>
      <c r="E287" s="28" t="s">
        <v>5</v>
      </c>
      <c r="F287" s="28" t="s">
        <v>5</v>
      </c>
      <c r="G287" s="28" t="s">
        <v>5</v>
      </c>
      <c r="H287" s="55" t="s">
        <v>428</v>
      </c>
      <c r="I287" s="28" t="s">
        <v>457</v>
      </c>
      <c r="J287" s="28" t="s">
        <v>457</v>
      </c>
      <c r="K287" s="73" t="s">
        <v>463</v>
      </c>
      <c r="L287" s="28" t="s">
        <v>458</v>
      </c>
    </row>
    <row r="288" spans="1:12" ht="15.75" thickBot="1" x14ac:dyDescent="0.3">
      <c r="A288" s="46" t="s">
        <v>243</v>
      </c>
      <c r="B288" s="46" t="s">
        <v>244</v>
      </c>
      <c r="C288" s="47"/>
      <c r="D288" s="47"/>
      <c r="E288" s="3">
        <v>18332.34</v>
      </c>
      <c r="F288" s="3">
        <v>44196.73</v>
      </c>
      <c r="G288" s="2">
        <v>35713.879999999997</v>
      </c>
      <c r="H288" s="2">
        <v>21620.95</v>
      </c>
      <c r="I288" s="2">
        <f>SUM(E288:H288)</f>
        <v>119863.90000000001</v>
      </c>
      <c r="J288" s="2">
        <v>197470.68</v>
      </c>
      <c r="K288" s="71">
        <f>SUM(I288/J288)-1</f>
        <v>-0.39300406521109865</v>
      </c>
      <c r="L288" s="2">
        <v>197470.68</v>
      </c>
    </row>
    <row r="289" spans="1:18" s="84" customFormat="1" ht="15.75" thickBot="1" x14ac:dyDescent="0.3">
      <c r="A289" s="80" t="s">
        <v>470</v>
      </c>
      <c r="B289" s="80" t="s">
        <v>471</v>
      </c>
      <c r="C289" s="81"/>
      <c r="D289" s="81"/>
      <c r="E289" s="69">
        <v>3716.34</v>
      </c>
      <c r="F289" s="69">
        <v>5681.47</v>
      </c>
      <c r="G289" s="82">
        <v>0</v>
      </c>
      <c r="H289" s="82">
        <v>2604.91</v>
      </c>
      <c r="I289" s="82">
        <f>SUM(E289:H289)</f>
        <v>12002.720000000001</v>
      </c>
      <c r="J289" s="82">
        <v>0</v>
      </c>
      <c r="K289" s="83"/>
      <c r="L289" s="82">
        <v>0</v>
      </c>
      <c r="R289" s="85"/>
    </row>
    <row r="290" spans="1:18" ht="15.75" thickBot="1" x14ac:dyDescent="0.3">
      <c r="A290" s="9" t="s">
        <v>47</v>
      </c>
      <c r="B290" s="58"/>
      <c r="C290" s="10"/>
      <c r="D290" s="10"/>
      <c r="E290" s="4">
        <f>SUM(E288:E289)</f>
        <v>22048.68</v>
      </c>
      <c r="F290" s="4">
        <f t="shared" ref="F290:I290" si="84">SUM(F288:F289)</f>
        <v>49878.200000000004</v>
      </c>
      <c r="G290" s="4">
        <f t="shared" si="84"/>
        <v>35713.879999999997</v>
      </c>
      <c r="H290" s="4">
        <f t="shared" si="84"/>
        <v>24225.86</v>
      </c>
      <c r="I290" s="4">
        <f t="shared" si="84"/>
        <v>131866.62</v>
      </c>
      <c r="J290" s="4">
        <f>SUM(J288:J289)</f>
        <v>197470.68</v>
      </c>
      <c r="K290" s="79">
        <f t="shared" ref="K290" si="85">SUM(I290/J290)-1</f>
        <v>-0.33222177591123903</v>
      </c>
      <c r="L290" s="4">
        <f>SUM(L288:L289)</f>
        <v>197470.68</v>
      </c>
    </row>
    <row r="291" spans="1:18" ht="15.75" thickBot="1" x14ac:dyDescent="0.3">
      <c r="A291" s="19" t="s">
        <v>48</v>
      </c>
      <c r="B291" s="18"/>
      <c r="C291" s="6"/>
      <c r="D291" s="6"/>
      <c r="E291" s="23"/>
      <c r="F291" s="23"/>
      <c r="G291" s="23"/>
      <c r="H291" s="23"/>
      <c r="I291" s="23"/>
      <c r="J291" s="23"/>
      <c r="K291" s="23"/>
      <c r="L291" s="23"/>
    </row>
    <row r="292" spans="1:18" x14ac:dyDescent="0.25">
      <c r="A292" s="20"/>
      <c r="B292" s="57" t="s">
        <v>60</v>
      </c>
      <c r="C292" s="11"/>
      <c r="D292" s="11"/>
      <c r="E292" s="25" t="s">
        <v>2</v>
      </c>
      <c r="F292" s="26" t="s">
        <v>3</v>
      </c>
      <c r="G292" s="27" t="s">
        <v>4</v>
      </c>
      <c r="H292" s="54" t="s">
        <v>427</v>
      </c>
      <c r="I292" s="65" t="s">
        <v>455</v>
      </c>
      <c r="J292" s="25" t="s">
        <v>456</v>
      </c>
      <c r="K292" s="72" t="s">
        <v>462</v>
      </c>
      <c r="L292" s="25" t="s">
        <v>456</v>
      </c>
    </row>
    <row r="293" spans="1:18" ht="15.75" thickBot="1" x14ac:dyDescent="0.3">
      <c r="A293" s="21" t="s">
        <v>60</v>
      </c>
      <c r="B293" s="50" t="s">
        <v>61</v>
      </c>
      <c r="C293" s="12"/>
      <c r="D293" s="12"/>
      <c r="E293" s="28" t="s">
        <v>5</v>
      </c>
      <c r="F293" s="28" t="s">
        <v>5</v>
      </c>
      <c r="G293" s="28" t="s">
        <v>5</v>
      </c>
      <c r="H293" s="55" t="s">
        <v>428</v>
      </c>
      <c r="I293" s="28" t="s">
        <v>457</v>
      </c>
      <c r="J293" s="28" t="s">
        <v>457</v>
      </c>
      <c r="K293" s="73" t="s">
        <v>463</v>
      </c>
      <c r="L293" s="28" t="s">
        <v>458</v>
      </c>
    </row>
    <row r="294" spans="1:18" ht="15.75" thickBot="1" x14ac:dyDescent="0.3">
      <c r="A294" s="13" t="s">
        <v>245</v>
      </c>
      <c r="B294" s="46" t="s">
        <v>246</v>
      </c>
      <c r="C294" s="14"/>
      <c r="D294" s="14"/>
      <c r="E294" s="3">
        <v>4293.04</v>
      </c>
      <c r="F294" s="3">
        <v>25853.31</v>
      </c>
      <c r="G294" s="2">
        <v>0</v>
      </c>
      <c r="H294" s="2">
        <v>13680</v>
      </c>
      <c r="I294" s="2">
        <f>SUM(E294:H294)</f>
        <v>43826.350000000006</v>
      </c>
      <c r="J294" s="2">
        <v>43217.26</v>
      </c>
      <c r="K294" s="71">
        <f>SUM(I294/J294)-1</f>
        <v>1.409367461056088E-2</v>
      </c>
      <c r="L294" s="2">
        <v>43217.26</v>
      </c>
    </row>
    <row r="295" spans="1:18" ht="15.75" thickBot="1" x14ac:dyDescent="0.3">
      <c r="A295" s="9" t="s">
        <v>49</v>
      </c>
      <c r="B295" s="58"/>
      <c r="C295" s="10"/>
      <c r="D295" s="10"/>
      <c r="E295" s="4">
        <f>SUM(E294)</f>
        <v>4293.04</v>
      </c>
      <c r="F295" s="4">
        <f t="shared" ref="F295:I295" si="86">SUM(F294)</f>
        <v>25853.31</v>
      </c>
      <c r="G295" s="4">
        <f t="shared" si="86"/>
        <v>0</v>
      </c>
      <c r="H295" s="4">
        <f>SUM(H294)</f>
        <v>13680</v>
      </c>
      <c r="I295" s="4">
        <f t="shared" si="86"/>
        <v>43826.350000000006</v>
      </c>
      <c r="J295" s="4">
        <f>SUM(J294)</f>
        <v>43217.26</v>
      </c>
      <c r="K295" s="79">
        <f>SUM(I295/J295)-1</f>
        <v>1.409367461056088E-2</v>
      </c>
      <c r="L295" s="4">
        <f>SUM(L294)</f>
        <v>43217.26</v>
      </c>
    </row>
    <row r="296" spans="1:18" ht="15.75" thickBot="1" x14ac:dyDescent="0.3">
      <c r="A296" s="19" t="s">
        <v>50</v>
      </c>
      <c r="B296" s="18"/>
      <c r="C296" s="6"/>
      <c r="D296" s="6"/>
      <c r="E296" s="23"/>
      <c r="F296" s="23"/>
      <c r="G296" s="23"/>
      <c r="H296" s="23"/>
      <c r="I296" s="23"/>
      <c r="J296" s="23"/>
      <c r="K296" s="23"/>
      <c r="L296" s="23"/>
    </row>
    <row r="297" spans="1:18" x14ac:dyDescent="0.25">
      <c r="A297" s="20"/>
      <c r="B297" s="57" t="s">
        <v>60</v>
      </c>
      <c r="C297" s="11"/>
      <c r="D297" s="11"/>
      <c r="E297" s="25" t="s">
        <v>2</v>
      </c>
      <c r="F297" s="26" t="s">
        <v>3</v>
      </c>
      <c r="G297" s="27" t="s">
        <v>4</v>
      </c>
      <c r="H297" s="54" t="s">
        <v>427</v>
      </c>
      <c r="I297" s="65" t="s">
        <v>455</v>
      </c>
      <c r="J297" s="25" t="s">
        <v>456</v>
      </c>
      <c r="K297" s="72" t="s">
        <v>462</v>
      </c>
      <c r="L297" s="25" t="s">
        <v>456</v>
      </c>
    </row>
    <row r="298" spans="1:18" ht="15.75" thickBot="1" x14ac:dyDescent="0.3">
      <c r="A298" s="21" t="s">
        <v>60</v>
      </c>
      <c r="B298" s="50" t="s">
        <v>61</v>
      </c>
      <c r="C298" s="12"/>
      <c r="D298" s="12"/>
      <c r="E298" s="28" t="s">
        <v>5</v>
      </c>
      <c r="F298" s="28" t="s">
        <v>5</v>
      </c>
      <c r="G298" s="28" t="s">
        <v>5</v>
      </c>
      <c r="H298" s="55" t="s">
        <v>428</v>
      </c>
      <c r="I298" s="28" t="s">
        <v>457</v>
      </c>
      <c r="J298" s="28" t="s">
        <v>457</v>
      </c>
      <c r="K298" s="73" t="s">
        <v>463</v>
      </c>
      <c r="L298" s="28" t="s">
        <v>458</v>
      </c>
    </row>
    <row r="299" spans="1:18" ht="15.75" thickBot="1" x14ac:dyDescent="0.3">
      <c r="A299" s="46" t="s">
        <v>247</v>
      </c>
      <c r="B299" s="46" t="s">
        <v>248</v>
      </c>
      <c r="C299" s="47"/>
      <c r="D299" s="47"/>
      <c r="E299" s="3">
        <v>106510.7</v>
      </c>
      <c r="F299" s="3">
        <v>34839.01</v>
      </c>
      <c r="G299" s="2">
        <v>5073.21</v>
      </c>
      <c r="H299" s="2">
        <v>17483.05</v>
      </c>
      <c r="I299" s="2">
        <f t="shared" ref="I299:I300" si="87">SUM(E299:H299)</f>
        <v>163905.96999999997</v>
      </c>
      <c r="J299" s="2">
        <v>174083.36</v>
      </c>
      <c r="K299" s="71">
        <f t="shared" ref="K299:K301" si="88">SUM(I299/J299)-1</f>
        <v>-5.8462738770667211E-2</v>
      </c>
      <c r="L299" s="2">
        <v>174083.36</v>
      </c>
    </row>
    <row r="300" spans="1:18" ht="15.75" thickBot="1" x14ac:dyDescent="0.3">
      <c r="A300" s="13" t="s">
        <v>283</v>
      </c>
      <c r="B300" s="46" t="s">
        <v>284</v>
      </c>
      <c r="C300" s="14"/>
      <c r="D300" s="14"/>
      <c r="E300" s="3">
        <v>7416.26</v>
      </c>
      <c r="F300" s="3">
        <v>3273.17</v>
      </c>
      <c r="G300" s="2">
        <v>0</v>
      </c>
      <c r="H300" s="2">
        <v>6895.41</v>
      </c>
      <c r="I300" s="2">
        <f t="shared" si="87"/>
        <v>17584.84</v>
      </c>
      <c r="J300" s="2">
        <v>11687.99</v>
      </c>
      <c r="K300" s="71">
        <f t="shared" si="88"/>
        <v>0.50452216334887345</v>
      </c>
      <c r="L300" s="2">
        <v>11687.99</v>
      </c>
    </row>
    <row r="301" spans="1:18" ht="15.75" thickBot="1" x14ac:dyDescent="0.3">
      <c r="A301" s="9" t="s">
        <v>51</v>
      </c>
      <c r="B301" s="58"/>
      <c r="C301" s="10"/>
      <c r="D301" s="10"/>
      <c r="E301" s="4">
        <f>SUM(E299:E300)</f>
        <v>113926.95999999999</v>
      </c>
      <c r="F301" s="4">
        <f t="shared" ref="F301:I301" si="89">SUM(F299:F300)</f>
        <v>38112.18</v>
      </c>
      <c r="G301" s="4">
        <f t="shared" si="89"/>
        <v>5073.21</v>
      </c>
      <c r="H301" s="4">
        <f>SUM(H299:H300)</f>
        <v>24378.46</v>
      </c>
      <c r="I301" s="4">
        <f t="shared" si="89"/>
        <v>181490.80999999997</v>
      </c>
      <c r="J301" s="4">
        <f>SUM(J299:J300)</f>
        <v>185771.34999999998</v>
      </c>
      <c r="K301" s="79">
        <f t="shared" si="88"/>
        <v>-2.3041981446547122E-2</v>
      </c>
      <c r="L301" s="4">
        <f>SUM(L299:L300)</f>
        <v>185771.34999999998</v>
      </c>
    </row>
    <row r="302" spans="1:18" ht="15.75" thickBot="1" x14ac:dyDescent="0.3">
      <c r="A302" s="19" t="s">
        <v>52</v>
      </c>
      <c r="B302" s="18"/>
      <c r="C302" s="6"/>
      <c r="D302" s="6"/>
      <c r="E302" s="23"/>
      <c r="F302" s="23"/>
      <c r="G302" s="23"/>
      <c r="H302" s="23"/>
      <c r="I302" s="23"/>
      <c r="J302" s="23"/>
      <c r="K302" s="23"/>
      <c r="L302" s="23"/>
    </row>
    <row r="303" spans="1:18" x14ac:dyDescent="0.25">
      <c r="A303" s="20"/>
      <c r="B303" s="57" t="s">
        <v>60</v>
      </c>
      <c r="C303" s="11"/>
      <c r="D303" s="11"/>
      <c r="E303" s="25" t="s">
        <v>2</v>
      </c>
      <c r="F303" s="26" t="s">
        <v>3</v>
      </c>
      <c r="G303" s="27" t="s">
        <v>4</v>
      </c>
      <c r="H303" s="54" t="s">
        <v>427</v>
      </c>
      <c r="I303" s="65" t="s">
        <v>455</v>
      </c>
      <c r="J303" s="25" t="s">
        <v>456</v>
      </c>
      <c r="K303" s="72" t="s">
        <v>462</v>
      </c>
      <c r="L303" s="25" t="s">
        <v>456</v>
      </c>
    </row>
    <row r="304" spans="1:18" ht="15.75" thickBot="1" x14ac:dyDescent="0.3">
      <c r="A304" s="21" t="s">
        <v>60</v>
      </c>
      <c r="B304" s="50" t="s">
        <v>61</v>
      </c>
      <c r="C304" s="12"/>
      <c r="D304" s="12"/>
      <c r="E304" s="28" t="s">
        <v>5</v>
      </c>
      <c r="F304" s="28" t="s">
        <v>5</v>
      </c>
      <c r="G304" s="28" t="s">
        <v>5</v>
      </c>
      <c r="H304" s="55" t="s">
        <v>428</v>
      </c>
      <c r="I304" s="28" t="s">
        <v>457</v>
      </c>
      <c r="J304" s="28" t="s">
        <v>457</v>
      </c>
      <c r="K304" s="73" t="s">
        <v>463</v>
      </c>
      <c r="L304" s="28" t="s">
        <v>458</v>
      </c>
    </row>
    <row r="305" spans="1:12" ht="15.75" thickBot="1" x14ac:dyDescent="0.3">
      <c r="A305" s="46" t="s">
        <v>249</v>
      </c>
      <c r="B305" s="46" t="s">
        <v>250</v>
      </c>
      <c r="C305" s="47"/>
      <c r="D305" s="47"/>
      <c r="E305" s="3">
        <v>7440.55</v>
      </c>
      <c r="F305" s="3">
        <v>8674.49</v>
      </c>
      <c r="G305" s="2">
        <v>0</v>
      </c>
      <c r="H305" s="2">
        <v>6414.46</v>
      </c>
      <c r="I305" s="2">
        <f t="shared" ref="I305:I307" si="90">SUM(E305:H305)</f>
        <v>22529.5</v>
      </c>
      <c r="J305" s="2">
        <v>29292.720000000001</v>
      </c>
      <c r="K305" s="71">
        <f t="shared" ref="K305:K308" si="91">SUM(I305/J305)-1</f>
        <v>-0.23088398755731798</v>
      </c>
      <c r="L305" s="2">
        <v>29292.720000000001</v>
      </c>
    </row>
    <row r="306" spans="1:12" ht="15.75" thickBot="1" x14ac:dyDescent="0.3">
      <c r="A306" s="46" t="s">
        <v>396</v>
      </c>
      <c r="B306" s="46" t="s">
        <v>397</v>
      </c>
      <c r="C306" s="47"/>
      <c r="D306" s="47"/>
      <c r="E306" s="3">
        <v>0</v>
      </c>
      <c r="F306" s="3">
        <v>5714.51</v>
      </c>
      <c r="G306" s="2">
        <v>0</v>
      </c>
      <c r="H306" s="2">
        <v>8050</v>
      </c>
      <c r="I306" s="2">
        <f t="shared" si="90"/>
        <v>13764.51</v>
      </c>
      <c r="J306" s="2">
        <v>16237.31</v>
      </c>
      <c r="K306" s="71">
        <f t="shared" si="91"/>
        <v>-0.15229123543247003</v>
      </c>
      <c r="L306" s="2">
        <v>16237.31</v>
      </c>
    </row>
    <row r="307" spans="1:12" ht="15.75" thickBot="1" x14ac:dyDescent="0.3">
      <c r="A307" s="13" t="s">
        <v>251</v>
      </c>
      <c r="B307" s="46" t="s">
        <v>252</v>
      </c>
      <c r="C307" s="14"/>
      <c r="D307" s="14"/>
      <c r="E307" s="3">
        <v>9361.23</v>
      </c>
      <c r="F307" s="3">
        <v>11308.08</v>
      </c>
      <c r="G307" s="2">
        <v>0</v>
      </c>
      <c r="H307" s="2">
        <v>16710.5</v>
      </c>
      <c r="I307" s="2">
        <f t="shared" si="90"/>
        <v>37379.81</v>
      </c>
      <c r="J307" s="2">
        <v>39054.97</v>
      </c>
      <c r="K307" s="71">
        <f t="shared" si="91"/>
        <v>-4.2892364275276651E-2</v>
      </c>
      <c r="L307" s="2">
        <v>39054.97</v>
      </c>
    </row>
    <row r="308" spans="1:12" ht="15.75" thickBot="1" x14ac:dyDescent="0.3">
      <c r="A308" s="9" t="s">
        <v>53</v>
      </c>
      <c r="B308" s="58"/>
      <c r="C308" s="10"/>
      <c r="D308" s="10"/>
      <c r="E308" s="4">
        <f>SUM(E305:E307)</f>
        <v>16801.78</v>
      </c>
      <c r="F308" s="4">
        <f t="shared" ref="F308:I308" si="92">SUM(F305:F307)</f>
        <v>25697.08</v>
      </c>
      <c r="G308" s="4">
        <f t="shared" si="92"/>
        <v>0</v>
      </c>
      <c r="H308" s="4">
        <f>SUM(H305:H307)</f>
        <v>31174.959999999999</v>
      </c>
      <c r="I308" s="4">
        <f t="shared" si="92"/>
        <v>73673.820000000007</v>
      </c>
      <c r="J308" s="4">
        <f>SUM(J305:J307)</f>
        <v>84585</v>
      </c>
      <c r="K308" s="79">
        <f t="shared" si="91"/>
        <v>-0.12899663060826383</v>
      </c>
      <c r="L308" s="4">
        <f>SUM(L305:L307)</f>
        <v>84585</v>
      </c>
    </row>
    <row r="309" spans="1:12" ht="15.75" thickBot="1" x14ac:dyDescent="0.3">
      <c r="A309" s="48" t="s">
        <v>364</v>
      </c>
      <c r="B309" s="18"/>
      <c r="C309" s="40"/>
      <c r="D309" s="40"/>
      <c r="E309" s="23"/>
      <c r="F309" s="23"/>
      <c r="G309" s="23"/>
      <c r="H309" s="23"/>
      <c r="I309" s="23"/>
      <c r="J309" s="23"/>
      <c r="K309" s="23"/>
      <c r="L309" s="23"/>
    </row>
    <row r="310" spans="1:12" x14ac:dyDescent="0.25">
      <c r="A310" s="49"/>
      <c r="B310" s="57" t="s">
        <v>60</v>
      </c>
      <c r="C310" s="44"/>
      <c r="D310" s="44"/>
      <c r="E310" s="25" t="s">
        <v>2</v>
      </c>
      <c r="F310" s="26" t="s">
        <v>3</v>
      </c>
      <c r="G310" s="27" t="s">
        <v>4</v>
      </c>
      <c r="H310" s="54" t="s">
        <v>427</v>
      </c>
      <c r="I310" s="65" t="s">
        <v>455</v>
      </c>
      <c r="J310" s="25" t="s">
        <v>456</v>
      </c>
      <c r="K310" s="72" t="s">
        <v>462</v>
      </c>
      <c r="L310" s="25" t="s">
        <v>456</v>
      </c>
    </row>
    <row r="311" spans="1:12" ht="15.75" thickBot="1" x14ac:dyDescent="0.3">
      <c r="A311" s="50" t="s">
        <v>60</v>
      </c>
      <c r="B311" s="50" t="s">
        <v>61</v>
      </c>
      <c r="C311" s="45"/>
      <c r="D311" s="45"/>
      <c r="E311" s="28" t="s">
        <v>5</v>
      </c>
      <c r="F311" s="28" t="s">
        <v>5</v>
      </c>
      <c r="G311" s="28" t="s">
        <v>5</v>
      </c>
      <c r="H311" s="55" t="s">
        <v>428</v>
      </c>
      <c r="I311" s="28" t="s">
        <v>457</v>
      </c>
      <c r="J311" s="28" t="s">
        <v>457</v>
      </c>
      <c r="K311" s="73" t="s">
        <v>463</v>
      </c>
      <c r="L311" s="28" t="s">
        <v>458</v>
      </c>
    </row>
    <row r="312" spans="1:12" ht="15.75" thickBot="1" x14ac:dyDescent="0.3">
      <c r="A312" s="46" t="s">
        <v>343</v>
      </c>
      <c r="B312" s="46" t="s">
        <v>344</v>
      </c>
      <c r="C312" s="47"/>
      <c r="D312" s="47"/>
      <c r="E312" s="3">
        <v>0</v>
      </c>
      <c r="F312" s="3">
        <v>7194.09</v>
      </c>
      <c r="G312" s="2">
        <v>0</v>
      </c>
      <c r="H312" s="2">
        <v>1860</v>
      </c>
      <c r="I312" s="2">
        <f t="shared" ref="I312:I317" si="93">SUM(E312:H312)</f>
        <v>9054.09</v>
      </c>
      <c r="J312" s="2">
        <v>38393.39</v>
      </c>
      <c r="K312" s="71">
        <f t="shared" ref="K312:K318" si="94">SUM(I312/J312)-1</f>
        <v>-0.76417581255523415</v>
      </c>
      <c r="L312" s="2">
        <v>38393.39</v>
      </c>
    </row>
    <row r="313" spans="1:12" ht="15.75" thickBot="1" x14ac:dyDescent="0.3">
      <c r="A313" s="46" t="s">
        <v>253</v>
      </c>
      <c r="B313" s="46" t="s">
        <v>254</v>
      </c>
      <c r="C313" s="47"/>
      <c r="D313" s="47"/>
      <c r="E313" s="3">
        <v>8717.52</v>
      </c>
      <c r="F313" s="3">
        <v>52060</v>
      </c>
      <c r="G313" s="2">
        <v>24054.1</v>
      </c>
      <c r="H313" s="2">
        <v>65944.55</v>
      </c>
      <c r="I313" s="2">
        <f t="shared" si="93"/>
        <v>150776.16999999998</v>
      </c>
      <c r="J313" s="2">
        <v>81006.25</v>
      </c>
      <c r="K313" s="71">
        <f t="shared" si="94"/>
        <v>0.86129057943059939</v>
      </c>
      <c r="L313" s="2">
        <v>81006.25</v>
      </c>
    </row>
    <row r="314" spans="1:12" ht="15.75" thickBot="1" x14ac:dyDescent="0.3">
      <c r="A314" s="46" t="s">
        <v>441</v>
      </c>
      <c r="B314" s="46" t="s">
        <v>442</v>
      </c>
      <c r="C314" s="47"/>
      <c r="D314" s="47"/>
      <c r="E314" s="3">
        <v>0</v>
      </c>
      <c r="F314" s="3">
        <v>0</v>
      </c>
      <c r="G314" s="2">
        <v>0</v>
      </c>
      <c r="H314" s="2">
        <v>162</v>
      </c>
      <c r="I314" s="2">
        <f t="shared" si="93"/>
        <v>162</v>
      </c>
      <c r="J314" s="2">
        <v>1741.01</v>
      </c>
      <c r="K314" s="71"/>
      <c r="L314" s="2">
        <v>1741.01</v>
      </c>
    </row>
    <row r="315" spans="1:12" ht="15.75" thickBot="1" x14ac:dyDescent="0.3">
      <c r="A315" s="46" t="s">
        <v>387</v>
      </c>
      <c r="B315" s="46" t="s">
        <v>388</v>
      </c>
      <c r="C315" s="47"/>
      <c r="D315" s="47"/>
      <c r="E315" s="3">
        <v>0</v>
      </c>
      <c r="F315" s="3">
        <v>1484.24</v>
      </c>
      <c r="G315" s="2">
        <v>0</v>
      </c>
      <c r="H315" s="2">
        <v>1727.45</v>
      </c>
      <c r="I315" s="2">
        <f t="shared" si="93"/>
        <v>3211.69</v>
      </c>
      <c r="J315" s="2">
        <v>4839.43</v>
      </c>
      <c r="K315" s="71">
        <f t="shared" si="94"/>
        <v>-0.33634952876681756</v>
      </c>
      <c r="L315" s="2">
        <v>4839.43</v>
      </c>
    </row>
    <row r="316" spans="1:12" ht="15.75" thickBot="1" x14ac:dyDescent="0.3">
      <c r="A316" s="46" t="s">
        <v>402</v>
      </c>
      <c r="B316" s="46" t="s">
        <v>403</v>
      </c>
      <c r="C316" s="47"/>
      <c r="D316" s="47"/>
      <c r="E316" s="3">
        <v>0</v>
      </c>
      <c r="F316" s="3">
        <v>28740.07</v>
      </c>
      <c r="G316" s="2">
        <v>8577.7900000000009</v>
      </c>
      <c r="H316" s="2">
        <v>23168.38</v>
      </c>
      <c r="I316" s="2">
        <f t="shared" si="93"/>
        <v>60486.240000000005</v>
      </c>
      <c r="J316" s="2">
        <v>41701.24</v>
      </c>
      <c r="K316" s="71">
        <f t="shared" si="94"/>
        <v>0.45046622114834012</v>
      </c>
      <c r="L316" s="2">
        <v>41701.24</v>
      </c>
    </row>
    <row r="317" spans="1:12" ht="15.75" thickBot="1" x14ac:dyDescent="0.3">
      <c r="A317" s="46" t="s">
        <v>453</v>
      </c>
      <c r="B317" s="46" t="s">
        <v>454</v>
      </c>
      <c r="C317" s="47"/>
      <c r="D317" s="47"/>
      <c r="E317" s="3">
        <v>4594.2299999999996</v>
      </c>
      <c r="F317" s="3">
        <v>6288.38</v>
      </c>
      <c r="G317" s="2">
        <v>0</v>
      </c>
      <c r="H317" s="2">
        <v>2600</v>
      </c>
      <c r="I317" s="2">
        <f t="shared" si="93"/>
        <v>13482.61</v>
      </c>
      <c r="J317" s="2">
        <v>0</v>
      </c>
      <c r="K317" s="71"/>
      <c r="L317" s="2">
        <v>0</v>
      </c>
    </row>
    <row r="318" spans="1:12" ht="15.75" thickBot="1" x14ac:dyDescent="0.3">
      <c r="A318" s="42" t="s">
        <v>365</v>
      </c>
      <c r="B318" s="58"/>
      <c r="C318" s="43"/>
      <c r="D318" s="43"/>
      <c r="E318" s="4">
        <f>SUM(E312:E317)</f>
        <v>13311.75</v>
      </c>
      <c r="F318" s="4">
        <f t="shared" ref="F318:I318" si="95">SUM(F312:F317)</f>
        <v>95766.78</v>
      </c>
      <c r="G318" s="4">
        <f t="shared" si="95"/>
        <v>32631.89</v>
      </c>
      <c r="H318" s="4">
        <f>SUM(H312:H317)</f>
        <v>95462.38</v>
      </c>
      <c r="I318" s="4">
        <f t="shared" si="95"/>
        <v>237172.8</v>
      </c>
      <c r="J318" s="4">
        <f>SUM(J312:J317)</f>
        <v>167681.31999999998</v>
      </c>
      <c r="K318" s="79">
        <f t="shared" si="94"/>
        <v>0.41442588834582184</v>
      </c>
      <c r="L318" s="4">
        <f>SUM(L312:L317)</f>
        <v>167681.31999999998</v>
      </c>
    </row>
    <row r="319" spans="1:12" ht="15.75" thickBot="1" x14ac:dyDescent="0.3">
      <c r="A319" s="48" t="s">
        <v>54</v>
      </c>
      <c r="B319" s="18"/>
      <c r="C319" s="40"/>
      <c r="D319" s="40"/>
      <c r="E319" s="23"/>
      <c r="F319" s="23"/>
      <c r="G319" s="23"/>
      <c r="H319" s="23"/>
      <c r="I319" s="23"/>
      <c r="J319" s="23"/>
      <c r="K319" s="23"/>
      <c r="L319" s="23"/>
    </row>
    <row r="320" spans="1:12" x14ac:dyDescent="0.25">
      <c r="A320" s="49"/>
      <c r="B320" s="57" t="s">
        <v>60</v>
      </c>
      <c r="C320" s="44"/>
      <c r="D320" s="44"/>
      <c r="E320" s="25" t="s">
        <v>2</v>
      </c>
      <c r="F320" s="26" t="s">
        <v>3</v>
      </c>
      <c r="G320" s="27" t="s">
        <v>4</v>
      </c>
      <c r="H320" s="54" t="s">
        <v>427</v>
      </c>
      <c r="I320" s="65" t="s">
        <v>455</v>
      </c>
      <c r="J320" s="25" t="s">
        <v>456</v>
      </c>
      <c r="K320" s="72" t="s">
        <v>462</v>
      </c>
      <c r="L320" s="25" t="s">
        <v>456</v>
      </c>
    </row>
    <row r="321" spans="1:12" ht="15.75" thickBot="1" x14ac:dyDescent="0.3">
      <c r="A321" s="50" t="s">
        <v>60</v>
      </c>
      <c r="B321" s="50" t="s">
        <v>61</v>
      </c>
      <c r="C321" s="45"/>
      <c r="D321" s="45"/>
      <c r="E321" s="28" t="s">
        <v>5</v>
      </c>
      <c r="F321" s="28" t="s">
        <v>5</v>
      </c>
      <c r="G321" s="28" t="s">
        <v>5</v>
      </c>
      <c r="H321" s="55" t="s">
        <v>428</v>
      </c>
      <c r="I321" s="28" t="s">
        <v>457</v>
      </c>
      <c r="J321" s="28" t="s">
        <v>457</v>
      </c>
      <c r="K321" s="73" t="s">
        <v>463</v>
      </c>
      <c r="L321" s="28" t="s">
        <v>458</v>
      </c>
    </row>
    <row r="322" spans="1:12" ht="15.75" thickBot="1" x14ac:dyDescent="0.3">
      <c r="A322" s="46" t="s">
        <v>255</v>
      </c>
      <c r="B322" s="46" t="s">
        <v>256</v>
      </c>
      <c r="C322" s="47"/>
      <c r="D322" s="47"/>
      <c r="E322" s="3">
        <v>18852.27</v>
      </c>
      <c r="F322" s="3">
        <v>33475.14</v>
      </c>
      <c r="G322" s="2">
        <v>842.08</v>
      </c>
      <c r="H322" s="2">
        <v>16028.04</v>
      </c>
      <c r="I322" s="2">
        <f>SUM(E322:H322)</f>
        <v>69197.53</v>
      </c>
      <c r="J322" s="2">
        <v>79287.8</v>
      </c>
      <c r="K322" s="71">
        <f>SUM(I322/J322)-1</f>
        <v>-0.127261318891431</v>
      </c>
      <c r="L322" s="2">
        <v>79287.8</v>
      </c>
    </row>
    <row r="323" spans="1:12" ht="15.75" thickBot="1" x14ac:dyDescent="0.3">
      <c r="A323" s="42" t="s">
        <v>55</v>
      </c>
      <c r="B323" s="58"/>
      <c r="C323" s="43"/>
      <c r="D323" s="43"/>
      <c r="E323" s="4">
        <f>SUM(E322:E322)</f>
        <v>18852.27</v>
      </c>
      <c r="F323" s="4">
        <f>SUM(F322:F322)</f>
        <v>33475.14</v>
      </c>
      <c r="G323" s="4">
        <f>SUM(G322:G322)</f>
        <v>842.08</v>
      </c>
      <c r="H323" s="4">
        <f>SUM(H322)</f>
        <v>16028.04</v>
      </c>
      <c r="I323" s="4">
        <f>SUM(I322:I322)</f>
        <v>69197.53</v>
      </c>
      <c r="J323" s="4">
        <f>SUM(J322)</f>
        <v>79287.8</v>
      </c>
      <c r="K323" s="79">
        <f>SUM(I323/J323)-1</f>
        <v>-0.127261318891431</v>
      </c>
      <c r="L323" s="4">
        <f>SUM(L322)</f>
        <v>79287.8</v>
      </c>
    </row>
    <row r="324" spans="1:12" ht="15.75" thickBot="1" x14ac:dyDescent="0.3">
      <c r="A324" s="19" t="s">
        <v>56</v>
      </c>
      <c r="B324" s="18"/>
      <c r="C324" s="6"/>
      <c r="D324" s="6"/>
      <c r="E324" s="23"/>
      <c r="F324" s="23"/>
      <c r="G324" s="23"/>
      <c r="H324" s="23"/>
      <c r="I324" s="23"/>
      <c r="J324" s="23"/>
      <c r="K324" s="23"/>
      <c r="L324" s="23"/>
    </row>
    <row r="325" spans="1:12" x14ac:dyDescent="0.25">
      <c r="A325" s="20"/>
      <c r="B325" s="57" t="s">
        <v>60</v>
      </c>
      <c r="C325" s="11"/>
      <c r="D325" s="11"/>
      <c r="E325" s="25" t="s">
        <v>2</v>
      </c>
      <c r="F325" s="26" t="s">
        <v>3</v>
      </c>
      <c r="G325" s="27" t="s">
        <v>4</v>
      </c>
      <c r="H325" s="54" t="s">
        <v>427</v>
      </c>
      <c r="I325" s="65" t="s">
        <v>455</v>
      </c>
      <c r="J325" s="25" t="s">
        <v>456</v>
      </c>
      <c r="K325" s="72" t="s">
        <v>462</v>
      </c>
      <c r="L325" s="25" t="s">
        <v>456</v>
      </c>
    </row>
    <row r="326" spans="1:12" ht="15.75" thickBot="1" x14ac:dyDescent="0.3">
      <c r="A326" s="21" t="s">
        <v>60</v>
      </c>
      <c r="B326" s="50" t="s">
        <v>61</v>
      </c>
      <c r="C326" s="12"/>
      <c r="D326" s="12"/>
      <c r="E326" s="28" t="s">
        <v>5</v>
      </c>
      <c r="F326" s="28" t="s">
        <v>5</v>
      </c>
      <c r="G326" s="28" t="s">
        <v>5</v>
      </c>
      <c r="H326" s="55" t="s">
        <v>428</v>
      </c>
      <c r="I326" s="28" t="s">
        <v>457</v>
      </c>
      <c r="J326" s="28" t="s">
        <v>457</v>
      </c>
      <c r="K326" s="73" t="s">
        <v>463</v>
      </c>
      <c r="L326" s="28" t="s">
        <v>458</v>
      </c>
    </row>
    <row r="327" spans="1:12" ht="15.75" thickBot="1" x14ac:dyDescent="0.3">
      <c r="A327" s="13" t="s">
        <v>391</v>
      </c>
      <c r="B327" s="46" t="s">
        <v>390</v>
      </c>
      <c r="C327" s="14"/>
      <c r="D327" s="14"/>
      <c r="E327" s="3">
        <v>9022.74</v>
      </c>
      <c r="F327" s="3">
        <v>6388.77</v>
      </c>
      <c r="G327" s="2">
        <v>0</v>
      </c>
      <c r="H327" s="2">
        <v>24287.54</v>
      </c>
      <c r="I327" s="2">
        <f t="shared" ref="I327:I330" si="96">SUM(E327:H327)</f>
        <v>39699.050000000003</v>
      </c>
      <c r="J327" s="2">
        <v>6501.99</v>
      </c>
      <c r="K327" s="71">
        <f t="shared" ref="K327:K331" si="97">SUM(I327/J327)-1</f>
        <v>5.1056768773867702</v>
      </c>
      <c r="L327" s="2">
        <v>6501.99</v>
      </c>
    </row>
    <row r="328" spans="1:12" ht="15.75" thickBot="1" x14ac:dyDescent="0.3">
      <c r="A328" s="46" t="s">
        <v>257</v>
      </c>
      <c r="B328" s="46" t="s">
        <v>258</v>
      </c>
      <c r="C328" s="47"/>
      <c r="D328" s="47"/>
      <c r="E328" s="3">
        <v>102233.65</v>
      </c>
      <c r="F328" s="3">
        <v>86323.16</v>
      </c>
      <c r="G328" s="2">
        <v>0</v>
      </c>
      <c r="H328" s="2">
        <v>445589.64</v>
      </c>
      <c r="I328" s="2">
        <f t="shared" si="96"/>
        <v>634146.44999999995</v>
      </c>
      <c r="J328" s="2">
        <v>853308.17</v>
      </c>
      <c r="K328" s="71">
        <f t="shared" si="97"/>
        <v>-0.25683771432775582</v>
      </c>
      <c r="L328" s="2">
        <v>853308.17</v>
      </c>
    </row>
    <row r="329" spans="1:12" ht="15.75" thickBot="1" x14ac:dyDescent="0.3">
      <c r="A329" s="13" t="s">
        <v>259</v>
      </c>
      <c r="B329" s="46" t="s">
        <v>260</v>
      </c>
      <c r="C329" s="14"/>
      <c r="D329" s="14"/>
      <c r="E329" s="3">
        <v>296091.59999999998</v>
      </c>
      <c r="F329" s="3">
        <v>381798.55</v>
      </c>
      <c r="G329" s="2">
        <v>29948.5</v>
      </c>
      <c r="H329" s="2">
        <v>3581184.48</v>
      </c>
      <c r="I329" s="2">
        <f t="shared" si="96"/>
        <v>4289023.13</v>
      </c>
      <c r="J329" s="2">
        <v>4089063.8</v>
      </c>
      <c r="K329" s="71">
        <f t="shared" si="97"/>
        <v>4.8901005164067257E-2</v>
      </c>
      <c r="L329" s="2">
        <v>4089063.8</v>
      </c>
    </row>
    <row r="330" spans="1:12" ht="15.75" thickBot="1" x14ac:dyDescent="0.3">
      <c r="A330" s="13" t="s">
        <v>261</v>
      </c>
      <c r="B330" s="46" t="s">
        <v>262</v>
      </c>
      <c r="C330" s="14"/>
      <c r="D330" s="14"/>
      <c r="E330" s="5">
        <v>78775.45</v>
      </c>
      <c r="F330" s="3">
        <v>222317.2</v>
      </c>
      <c r="G330" s="2">
        <v>30478.66</v>
      </c>
      <c r="H330" s="2">
        <v>2270371.41</v>
      </c>
      <c r="I330" s="2">
        <f t="shared" si="96"/>
        <v>2601942.7200000002</v>
      </c>
      <c r="J330" s="2">
        <v>2217221.48</v>
      </c>
      <c r="K330" s="71">
        <f t="shared" si="97"/>
        <v>0.17351502475972769</v>
      </c>
      <c r="L330" s="2">
        <v>2217221.48</v>
      </c>
    </row>
    <row r="331" spans="1:12" ht="15.75" thickBot="1" x14ac:dyDescent="0.3">
      <c r="A331" s="9" t="s">
        <v>57</v>
      </c>
      <c r="B331" s="58"/>
      <c r="C331" s="10"/>
      <c r="D331" s="10"/>
      <c r="E331" s="4">
        <f t="shared" ref="E331:L331" si="98">SUM(E327:E330)</f>
        <v>486123.44</v>
      </c>
      <c r="F331" s="4">
        <f t="shared" si="98"/>
        <v>696827.67999999993</v>
      </c>
      <c r="G331" s="4">
        <f t="shared" si="98"/>
        <v>60427.16</v>
      </c>
      <c r="H331" s="4">
        <f t="shared" si="98"/>
        <v>6321433.0700000003</v>
      </c>
      <c r="I331" s="4">
        <f t="shared" si="98"/>
        <v>7564811.3499999996</v>
      </c>
      <c r="J331" s="4">
        <f t="shared" si="98"/>
        <v>7166095.4399999995</v>
      </c>
      <c r="K331" s="79">
        <f t="shared" si="97"/>
        <v>5.5639212921227976E-2</v>
      </c>
      <c r="L331" s="4">
        <f t="shared" si="98"/>
        <v>7166095.4399999995</v>
      </c>
    </row>
    <row r="332" spans="1:12" ht="15.75" thickBot="1" x14ac:dyDescent="0.3">
      <c r="A332" s="48" t="s">
        <v>366</v>
      </c>
      <c r="B332" s="18"/>
      <c r="C332" s="40"/>
      <c r="D332" s="40"/>
      <c r="E332" s="23"/>
      <c r="F332" s="23"/>
      <c r="G332" s="23"/>
      <c r="H332" s="23"/>
      <c r="I332" s="23"/>
      <c r="J332" s="23"/>
      <c r="K332" s="23"/>
      <c r="L332" s="23"/>
    </row>
    <row r="333" spans="1:12" x14ac:dyDescent="0.25">
      <c r="A333" s="49"/>
      <c r="B333" s="57" t="s">
        <v>60</v>
      </c>
      <c r="C333" s="44"/>
      <c r="D333" s="44"/>
      <c r="E333" s="25" t="s">
        <v>2</v>
      </c>
      <c r="F333" s="26" t="s">
        <v>3</v>
      </c>
      <c r="G333" s="27" t="s">
        <v>4</v>
      </c>
      <c r="H333" s="54" t="s">
        <v>427</v>
      </c>
      <c r="I333" s="65" t="s">
        <v>455</v>
      </c>
      <c r="J333" s="25" t="s">
        <v>456</v>
      </c>
      <c r="K333" s="72" t="s">
        <v>462</v>
      </c>
      <c r="L333" s="25" t="s">
        <v>456</v>
      </c>
    </row>
    <row r="334" spans="1:12" ht="15.75" thickBot="1" x14ac:dyDescent="0.3">
      <c r="A334" s="50" t="s">
        <v>60</v>
      </c>
      <c r="B334" s="50" t="s">
        <v>61</v>
      </c>
      <c r="C334" s="45"/>
      <c r="D334" s="45"/>
      <c r="E334" s="28" t="s">
        <v>5</v>
      </c>
      <c r="F334" s="28" t="s">
        <v>5</v>
      </c>
      <c r="G334" s="28" t="s">
        <v>5</v>
      </c>
      <c r="H334" s="55" t="s">
        <v>428</v>
      </c>
      <c r="I334" s="28" t="s">
        <v>457</v>
      </c>
      <c r="J334" s="28" t="s">
        <v>457</v>
      </c>
      <c r="K334" s="73" t="s">
        <v>463</v>
      </c>
      <c r="L334" s="28" t="s">
        <v>458</v>
      </c>
    </row>
    <row r="335" spans="1:12" ht="15.75" thickBot="1" x14ac:dyDescent="0.3">
      <c r="A335" s="46" t="s">
        <v>263</v>
      </c>
      <c r="B335" s="46" t="s">
        <v>264</v>
      </c>
      <c r="C335" s="47"/>
      <c r="D335" s="47"/>
      <c r="E335" s="3">
        <v>89466.86</v>
      </c>
      <c r="F335" s="3">
        <v>59959.8</v>
      </c>
      <c r="G335" s="2">
        <v>3830.63</v>
      </c>
      <c r="H335" s="2">
        <v>175318.13</v>
      </c>
      <c r="I335" s="2">
        <f t="shared" ref="I335:I338" si="99">SUM(E335:H335)</f>
        <v>328575.42000000004</v>
      </c>
      <c r="J335" s="2">
        <v>356062.36</v>
      </c>
      <c r="K335" s="71">
        <f t="shared" ref="K335:K339" si="100">SUM(I335/J335)-1</f>
        <v>-7.719698313520118E-2</v>
      </c>
      <c r="L335" s="2">
        <v>356062.36</v>
      </c>
    </row>
    <row r="336" spans="1:12" ht="15.75" thickBot="1" x14ac:dyDescent="0.3">
      <c r="A336" s="46" t="s">
        <v>460</v>
      </c>
      <c r="B336" s="46" t="s">
        <v>461</v>
      </c>
      <c r="C336" s="47"/>
      <c r="D336" s="47"/>
      <c r="E336" s="3">
        <v>0</v>
      </c>
      <c r="F336" s="3">
        <v>0</v>
      </c>
      <c r="G336" s="2">
        <v>0</v>
      </c>
      <c r="H336" s="2">
        <v>642.63</v>
      </c>
      <c r="I336" s="2">
        <f>SUM(E336:H336)</f>
        <v>642.63</v>
      </c>
      <c r="J336" s="2">
        <v>0</v>
      </c>
      <c r="K336" s="71"/>
      <c r="L336" s="2">
        <v>0</v>
      </c>
    </row>
    <row r="337" spans="1:12" ht="15.75" thickBot="1" x14ac:dyDescent="0.3">
      <c r="A337" s="46" t="s">
        <v>443</v>
      </c>
      <c r="B337" s="46" t="s">
        <v>444</v>
      </c>
      <c r="C337" s="47"/>
      <c r="D337" s="47"/>
      <c r="E337" s="3">
        <v>0</v>
      </c>
      <c r="F337" s="3">
        <v>0</v>
      </c>
      <c r="G337" s="2">
        <v>0</v>
      </c>
      <c r="H337" s="2">
        <v>9432.7199999999993</v>
      </c>
      <c r="I337" s="2">
        <f t="shared" si="99"/>
        <v>9432.7199999999993</v>
      </c>
      <c r="J337" s="2">
        <v>1706.06</v>
      </c>
      <c r="K337" s="71">
        <f t="shared" si="100"/>
        <v>4.5289497438542607</v>
      </c>
      <c r="L337" s="2">
        <v>1706.06</v>
      </c>
    </row>
    <row r="338" spans="1:12" ht="15.75" thickBot="1" x14ac:dyDescent="0.3">
      <c r="A338" s="46" t="s">
        <v>265</v>
      </c>
      <c r="B338" s="46" t="s">
        <v>266</v>
      </c>
      <c r="C338" s="47"/>
      <c r="D338" s="47"/>
      <c r="E338" s="3">
        <v>12893.82</v>
      </c>
      <c r="F338" s="3">
        <v>2075.2399999999998</v>
      </c>
      <c r="G338" s="2">
        <v>0</v>
      </c>
      <c r="H338" s="2">
        <v>675</v>
      </c>
      <c r="I338" s="2">
        <f t="shared" si="99"/>
        <v>15644.06</v>
      </c>
      <c r="J338" s="2">
        <v>29903.35</v>
      </c>
      <c r="K338" s="71">
        <f t="shared" si="100"/>
        <v>-0.47684590522466541</v>
      </c>
      <c r="L338" s="2">
        <v>29903.35</v>
      </c>
    </row>
    <row r="339" spans="1:12" ht="15.75" thickBot="1" x14ac:dyDescent="0.3">
      <c r="A339" s="42" t="s">
        <v>58</v>
      </c>
      <c r="B339" s="58"/>
      <c r="C339" s="43"/>
      <c r="D339" s="43"/>
      <c r="E339" s="4">
        <f>SUM(E335:E338)</f>
        <v>102360.68</v>
      </c>
      <c r="F339" s="4">
        <f t="shared" ref="F339:I339" si="101">SUM(F335:F338)</f>
        <v>62035.040000000001</v>
      </c>
      <c r="G339" s="4">
        <f t="shared" si="101"/>
        <v>3830.63</v>
      </c>
      <c r="H339" s="4">
        <f>SUM(H335:H338)</f>
        <v>186068.48000000001</v>
      </c>
      <c r="I339" s="4">
        <f t="shared" si="101"/>
        <v>354294.83</v>
      </c>
      <c r="J339" s="4">
        <f>SUM(J335:J338)</f>
        <v>387671.76999999996</v>
      </c>
      <c r="K339" s="79">
        <f t="shared" si="100"/>
        <v>-8.6095874352677182E-2</v>
      </c>
      <c r="L339" s="4">
        <f>SUM(L335:L338)</f>
        <v>387671.76999999996</v>
      </c>
    </row>
    <row r="340" spans="1:12" ht="15.75" thickBot="1" x14ac:dyDescent="0.3">
      <c r="A340" s="19" t="s">
        <v>367</v>
      </c>
      <c r="B340" s="18"/>
      <c r="C340" s="6"/>
      <c r="D340" s="6"/>
      <c r="E340" s="23"/>
      <c r="F340" s="23"/>
      <c r="G340" s="23"/>
      <c r="H340" s="23"/>
      <c r="I340" s="23"/>
      <c r="J340" s="23"/>
      <c r="K340" s="23"/>
      <c r="L340" s="23"/>
    </row>
    <row r="341" spans="1:12" x14ac:dyDescent="0.25">
      <c r="A341" s="20"/>
      <c r="B341" s="57" t="s">
        <v>60</v>
      </c>
      <c r="C341" s="11"/>
      <c r="D341" s="11"/>
      <c r="E341" s="25" t="s">
        <v>2</v>
      </c>
      <c r="F341" s="26" t="s">
        <v>3</v>
      </c>
      <c r="G341" s="27" t="s">
        <v>4</v>
      </c>
      <c r="H341" s="54" t="s">
        <v>427</v>
      </c>
      <c r="I341" s="65" t="s">
        <v>455</v>
      </c>
      <c r="J341" s="25" t="s">
        <v>456</v>
      </c>
      <c r="K341" s="72" t="s">
        <v>462</v>
      </c>
      <c r="L341" s="25" t="s">
        <v>456</v>
      </c>
    </row>
    <row r="342" spans="1:12" ht="15.75" thickBot="1" x14ac:dyDescent="0.3">
      <c r="A342" s="21" t="s">
        <v>60</v>
      </c>
      <c r="B342" s="50" t="s">
        <v>61</v>
      </c>
      <c r="C342" s="12"/>
      <c r="D342" s="12"/>
      <c r="E342" s="28" t="s">
        <v>5</v>
      </c>
      <c r="F342" s="28" t="s">
        <v>5</v>
      </c>
      <c r="G342" s="28" t="s">
        <v>5</v>
      </c>
      <c r="H342" s="55" t="s">
        <v>428</v>
      </c>
      <c r="I342" s="28" t="s">
        <v>457</v>
      </c>
      <c r="J342" s="28" t="s">
        <v>457</v>
      </c>
      <c r="K342" s="73" t="s">
        <v>463</v>
      </c>
      <c r="L342" s="28" t="s">
        <v>458</v>
      </c>
    </row>
    <row r="343" spans="1:12" ht="15.75" thickBot="1" x14ac:dyDescent="0.3">
      <c r="A343" s="13" t="s">
        <v>318</v>
      </c>
      <c r="B343" s="46" t="s">
        <v>319</v>
      </c>
      <c r="C343" s="14"/>
      <c r="D343" s="14"/>
      <c r="E343" s="3">
        <v>5488.7</v>
      </c>
      <c r="F343" s="3">
        <v>3613.2</v>
      </c>
      <c r="G343" s="2">
        <v>0</v>
      </c>
      <c r="H343" s="2">
        <v>27967.75</v>
      </c>
      <c r="I343" s="2">
        <f t="shared" ref="I343:I344" si="102">SUM(E343:H343)</f>
        <v>37069.65</v>
      </c>
      <c r="J343" s="2">
        <v>49997.88</v>
      </c>
      <c r="K343" s="71">
        <f t="shared" ref="K343:K345" si="103">SUM(I343/J343)-1</f>
        <v>-0.25857556360389677</v>
      </c>
      <c r="L343" s="2">
        <v>49997.88</v>
      </c>
    </row>
    <row r="344" spans="1:12" ht="15.75" thickBot="1" x14ac:dyDescent="0.3">
      <c r="A344" s="13" t="s">
        <v>328</v>
      </c>
      <c r="B344" s="46" t="s">
        <v>329</v>
      </c>
      <c r="C344" s="14"/>
      <c r="D344" s="14"/>
      <c r="E344" s="3">
        <v>0</v>
      </c>
      <c r="F344" s="3">
        <v>0</v>
      </c>
      <c r="G344" s="2">
        <v>0</v>
      </c>
      <c r="H344" s="2">
        <v>0</v>
      </c>
      <c r="I344" s="2">
        <f t="shared" si="102"/>
        <v>0</v>
      </c>
      <c r="J344" s="2">
        <v>6587.38</v>
      </c>
      <c r="K344" s="71"/>
      <c r="L344" s="2">
        <v>6587.38</v>
      </c>
    </row>
    <row r="345" spans="1:12" ht="15.75" thickBot="1" x14ac:dyDescent="0.3">
      <c r="A345" s="9" t="s">
        <v>369</v>
      </c>
      <c r="B345" s="58"/>
      <c r="C345" s="10"/>
      <c r="D345" s="10"/>
      <c r="E345" s="4">
        <f>SUM(E343:E344)</f>
        <v>5488.7</v>
      </c>
      <c r="F345" s="4">
        <f t="shared" ref="F345:I345" si="104">SUM(F343:F344)</f>
        <v>3613.2</v>
      </c>
      <c r="G345" s="4">
        <f t="shared" si="104"/>
        <v>0</v>
      </c>
      <c r="H345" s="4">
        <f>SUM(H343:H344)</f>
        <v>27967.75</v>
      </c>
      <c r="I345" s="4">
        <f t="shared" si="104"/>
        <v>37069.65</v>
      </c>
      <c r="J345" s="4">
        <f>SUM(J343:J344)</f>
        <v>56585.259999999995</v>
      </c>
      <c r="K345" s="79">
        <f t="shared" si="103"/>
        <v>-0.34488858052432725</v>
      </c>
      <c r="L345" s="4">
        <f>SUM(L343:L344)</f>
        <v>56585.259999999995</v>
      </c>
    </row>
    <row r="346" spans="1:12" ht="15.75" thickBot="1" x14ac:dyDescent="0.3">
      <c r="A346" s="33" t="s">
        <v>370</v>
      </c>
      <c r="B346" s="61"/>
      <c r="C346" s="40"/>
      <c r="D346" s="40"/>
      <c r="E346" s="23"/>
      <c r="F346" s="23"/>
      <c r="G346" s="32"/>
      <c r="H346" s="32"/>
      <c r="I346" s="23"/>
      <c r="J346" s="23"/>
      <c r="K346" s="23"/>
      <c r="L346" s="32"/>
    </row>
    <row r="347" spans="1:12" x14ac:dyDescent="0.25">
      <c r="A347" s="49"/>
      <c r="B347" s="57" t="s">
        <v>60</v>
      </c>
      <c r="C347" s="44"/>
      <c r="D347" s="44"/>
      <c r="E347" s="25" t="s">
        <v>2</v>
      </c>
      <c r="F347" s="26" t="s">
        <v>3</v>
      </c>
      <c r="G347" s="27" t="s">
        <v>4</v>
      </c>
      <c r="H347" s="54" t="s">
        <v>427</v>
      </c>
      <c r="I347" s="65" t="s">
        <v>455</v>
      </c>
      <c r="J347" s="25" t="s">
        <v>456</v>
      </c>
      <c r="K347" s="72" t="s">
        <v>462</v>
      </c>
      <c r="L347" s="25" t="s">
        <v>456</v>
      </c>
    </row>
    <row r="348" spans="1:12" ht="15.75" thickBot="1" x14ac:dyDescent="0.3">
      <c r="A348" s="50" t="s">
        <v>60</v>
      </c>
      <c r="B348" s="50" t="s">
        <v>61</v>
      </c>
      <c r="C348" s="45"/>
      <c r="D348" s="45"/>
      <c r="E348" s="28" t="s">
        <v>5</v>
      </c>
      <c r="F348" s="28" t="s">
        <v>5</v>
      </c>
      <c r="G348" s="28" t="s">
        <v>5</v>
      </c>
      <c r="H348" s="55" t="s">
        <v>428</v>
      </c>
      <c r="I348" s="28" t="s">
        <v>457</v>
      </c>
      <c r="J348" s="28" t="s">
        <v>457</v>
      </c>
      <c r="K348" s="73" t="s">
        <v>463</v>
      </c>
      <c r="L348" s="28" t="s">
        <v>458</v>
      </c>
    </row>
    <row r="349" spans="1:12" ht="15.75" thickBot="1" x14ac:dyDescent="0.3">
      <c r="A349" s="46" t="s">
        <v>320</v>
      </c>
      <c r="B349" s="46" t="s">
        <v>321</v>
      </c>
      <c r="C349" s="47"/>
      <c r="D349" s="47"/>
      <c r="E349" s="3">
        <v>1472.49</v>
      </c>
      <c r="F349" s="3">
        <v>0</v>
      </c>
      <c r="G349" s="2">
        <v>0</v>
      </c>
      <c r="H349" s="2">
        <v>3743.29</v>
      </c>
      <c r="I349" s="2">
        <f t="shared" ref="I349:I350" si="105">SUM(E349:H349)</f>
        <v>5215.78</v>
      </c>
      <c r="J349" s="2">
        <v>6164.73</v>
      </c>
      <c r="K349" s="71">
        <f t="shared" ref="K349:K351" si="106">SUM(I349/J349)-1</f>
        <v>-0.15393212679225199</v>
      </c>
      <c r="L349" s="2">
        <v>6164.73</v>
      </c>
    </row>
    <row r="350" spans="1:12" ht="15.75" thickBot="1" x14ac:dyDescent="0.3">
      <c r="A350" s="46" t="s">
        <v>267</v>
      </c>
      <c r="B350" s="46" t="s">
        <v>268</v>
      </c>
      <c r="C350" s="47"/>
      <c r="D350" s="47"/>
      <c r="E350" s="3">
        <v>34361.29</v>
      </c>
      <c r="F350" s="3">
        <v>4385.8900000000003</v>
      </c>
      <c r="G350" s="2">
        <v>0</v>
      </c>
      <c r="H350" s="2">
        <v>6530.77</v>
      </c>
      <c r="I350" s="2">
        <f t="shared" si="105"/>
        <v>45277.95</v>
      </c>
      <c r="J350" s="2">
        <v>61759.92</v>
      </c>
      <c r="K350" s="71">
        <f t="shared" si="106"/>
        <v>-0.26687162159536482</v>
      </c>
      <c r="L350" s="2">
        <v>61759.92</v>
      </c>
    </row>
    <row r="351" spans="1:12" ht="15.75" thickBot="1" x14ac:dyDescent="0.3">
      <c r="A351" s="42" t="s">
        <v>371</v>
      </c>
      <c r="B351" s="58"/>
      <c r="C351" s="43"/>
      <c r="D351" s="43"/>
      <c r="E351" s="4">
        <f>SUM(E349:E350)</f>
        <v>35833.78</v>
      </c>
      <c r="F351" s="4">
        <f t="shared" ref="F351:G351" si="107">SUM(F349:F350)</f>
        <v>4385.8900000000003</v>
      </c>
      <c r="G351" s="4">
        <f t="shared" si="107"/>
        <v>0</v>
      </c>
      <c r="H351" s="4">
        <f>SUM(H349:H350)</f>
        <v>10274.060000000001</v>
      </c>
      <c r="I351" s="4">
        <f>SUM(I349:I350)</f>
        <v>50493.729999999996</v>
      </c>
      <c r="J351" s="4">
        <f>SUM(J349:J350)</f>
        <v>67924.649999999994</v>
      </c>
      <c r="K351" s="79">
        <f t="shared" si="106"/>
        <v>-0.25662141799773719</v>
      </c>
      <c r="L351" s="4">
        <f>SUM(L349:L350)</f>
        <v>67924.649999999994</v>
      </c>
    </row>
    <row r="352" spans="1:12" ht="15.75" thickBot="1" x14ac:dyDescent="0.3">
      <c r="A352" s="33" t="s">
        <v>422</v>
      </c>
      <c r="B352" s="61"/>
      <c r="C352" s="40"/>
      <c r="D352" s="40"/>
      <c r="E352" s="23"/>
      <c r="F352" s="23"/>
      <c r="G352" s="32"/>
      <c r="H352" s="32"/>
      <c r="I352" s="23"/>
      <c r="J352" s="23"/>
      <c r="K352" s="23"/>
      <c r="L352" s="32"/>
    </row>
    <row r="353" spans="1:12" x14ac:dyDescent="0.25">
      <c r="A353" s="49"/>
      <c r="B353" s="57" t="s">
        <v>60</v>
      </c>
      <c r="C353" s="44"/>
      <c r="D353" s="44"/>
      <c r="E353" s="25" t="s">
        <v>2</v>
      </c>
      <c r="F353" s="26" t="s">
        <v>3</v>
      </c>
      <c r="G353" s="27" t="s">
        <v>4</v>
      </c>
      <c r="H353" s="54" t="s">
        <v>427</v>
      </c>
      <c r="I353" s="65" t="s">
        <v>455</v>
      </c>
      <c r="J353" s="25" t="s">
        <v>456</v>
      </c>
      <c r="K353" s="72" t="s">
        <v>462</v>
      </c>
      <c r="L353" s="25" t="s">
        <v>456</v>
      </c>
    </row>
    <row r="354" spans="1:12" ht="15.75" thickBot="1" x14ac:dyDescent="0.3">
      <c r="A354" s="50" t="s">
        <v>60</v>
      </c>
      <c r="B354" s="50" t="s">
        <v>61</v>
      </c>
      <c r="C354" s="45"/>
      <c r="D354" s="45"/>
      <c r="E354" s="28" t="s">
        <v>5</v>
      </c>
      <c r="F354" s="28" t="s">
        <v>5</v>
      </c>
      <c r="G354" s="28" t="s">
        <v>5</v>
      </c>
      <c r="H354" s="55" t="s">
        <v>428</v>
      </c>
      <c r="I354" s="28" t="s">
        <v>457</v>
      </c>
      <c r="J354" s="28" t="s">
        <v>457</v>
      </c>
      <c r="K354" s="73" t="s">
        <v>463</v>
      </c>
      <c r="L354" s="28" t="s">
        <v>458</v>
      </c>
    </row>
    <row r="355" spans="1:12" ht="15.75" thickBot="1" x14ac:dyDescent="0.3">
      <c r="A355" s="46" t="s">
        <v>423</v>
      </c>
      <c r="B355" s="46" t="s">
        <v>424</v>
      </c>
      <c r="C355" s="47"/>
      <c r="D355" s="47"/>
      <c r="E355" s="3">
        <v>0</v>
      </c>
      <c r="F355" s="3">
        <v>0</v>
      </c>
      <c r="G355" s="2">
        <v>0</v>
      </c>
      <c r="H355" s="2">
        <v>0</v>
      </c>
      <c r="I355" s="2">
        <f>SUM(E355:H355)</f>
        <v>0</v>
      </c>
      <c r="J355" s="2">
        <v>25558.1</v>
      </c>
      <c r="K355" s="71"/>
      <c r="L355" s="2">
        <v>25558.1</v>
      </c>
    </row>
    <row r="356" spans="1:12" ht="15.75" thickBot="1" x14ac:dyDescent="0.3">
      <c r="A356" s="42" t="s">
        <v>425</v>
      </c>
      <c r="B356" s="58"/>
      <c r="C356" s="43"/>
      <c r="D356" s="43"/>
      <c r="E356" s="4">
        <f>SUM(E355)</f>
        <v>0</v>
      </c>
      <c r="F356" s="4">
        <f t="shared" ref="F356:I356" si="108">SUM(F355)</f>
        <v>0</v>
      </c>
      <c r="G356" s="4">
        <f t="shared" si="108"/>
        <v>0</v>
      </c>
      <c r="H356" s="4">
        <f>SUM(H355)</f>
        <v>0</v>
      </c>
      <c r="I356" s="4">
        <f t="shared" si="108"/>
        <v>0</v>
      </c>
      <c r="J356" s="4">
        <f>SUM(J355)</f>
        <v>25558.1</v>
      </c>
      <c r="K356" s="4"/>
      <c r="L356" s="4">
        <f>SUM(L355)</f>
        <v>25558.1</v>
      </c>
    </row>
    <row r="357" spans="1:12" ht="15.75" thickBot="1" x14ac:dyDescent="0.3">
      <c r="A357" s="33" t="s">
        <v>368</v>
      </c>
      <c r="B357" s="61"/>
      <c r="C357" s="40"/>
      <c r="D357" s="40"/>
      <c r="E357" s="23"/>
      <c r="F357" s="23"/>
      <c r="G357" s="32"/>
      <c r="H357" s="32"/>
      <c r="I357" s="23"/>
      <c r="J357" s="23"/>
      <c r="K357" s="23"/>
      <c r="L357" s="32"/>
    </row>
    <row r="358" spans="1:12" x14ac:dyDescent="0.25">
      <c r="A358" s="49"/>
      <c r="B358" s="57" t="s">
        <v>60</v>
      </c>
      <c r="C358" s="44"/>
      <c r="D358" s="44"/>
      <c r="E358" s="25" t="s">
        <v>2</v>
      </c>
      <c r="F358" s="26" t="s">
        <v>3</v>
      </c>
      <c r="G358" s="27" t="s">
        <v>4</v>
      </c>
      <c r="H358" s="54" t="s">
        <v>427</v>
      </c>
      <c r="I358" s="65" t="s">
        <v>455</v>
      </c>
      <c r="J358" s="25" t="s">
        <v>456</v>
      </c>
      <c r="K358" s="72" t="s">
        <v>462</v>
      </c>
      <c r="L358" s="25" t="s">
        <v>456</v>
      </c>
    </row>
    <row r="359" spans="1:12" ht="15.75" thickBot="1" x14ac:dyDescent="0.3">
      <c r="A359" s="50" t="s">
        <v>60</v>
      </c>
      <c r="B359" s="50" t="s">
        <v>61</v>
      </c>
      <c r="C359" s="45"/>
      <c r="D359" s="45"/>
      <c r="E359" s="28" t="s">
        <v>5</v>
      </c>
      <c r="F359" s="28" t="s">
        <v>5</v>
      </c>
      <c r="G359" s="28" t="s">
        <v>5</v>
      </c>
      <c r="H359" s="55" t="s">
        <v>428</v>
      </c>
      <c r="I359" s="28" t="s">
        <v>457</v>
      </c>
      <c r="J359" s="28" t="s">
        <v>457</v>
      </c>
      <c r="K359" s="73" t="s">
        <v>463</v>
      </c>
      <c r="L359" s="28" t="s">
        <v>458</v>
      </c>
    </row>
    <row r="360" spans="1:12" ht="15.75" thickBot="1" x14ac:dyDescent="0.3">
      <c r="A360" s="46" t="s">
        <v>269</v>
      </c>
      <c r="B360" s="46" t="s">
        <v>270</v>
      </c>
      <c r="C360" s="47"/>
      <c r="D360" s="47"/>
      <c r="E360" s="3">
        <v>61895.5</v>
      </c>
      <c r="F360" s="3">
        <v>95426.73</v>
      </c>
      <c r="G360" s="2">
        <v>1925.48</v>
      </c>
      <c r="H360" s="2">
        <v>67636.09</v>
      </c>
      <c r="I360" s="2">
        <f>SUM(E360:H360)</f>
        <v>226883.8</v>
      </c>
      <c r="J360" s="2">
        <v>210499.09</v>
      </c>
      <c r="K360" s="71">
        <f>SUM(I360/J360)-1</f>
        <v>7.7837438632157419E-2</v>
      </c>
      <c r="L360" s="2">
        <v>210499.09</v>
      </c>
    </row>
    <row r="361" spans="1:12" ht="15.75" thickBot="1" x14ac:dyDescent="0.3">
      <c r="A361" s="42" t="s">
        <v>59</v>
      </c>
      <c r="B361" s="58"/>
      <c r="C361" s="43"/>
      <c r="D361" s="43"/>
      <c r="E361" s="4">
        <f>SUM(E360)</f>
        <v>61895.5</v>
      </c>
      <c r="F361" s="4">
        <f t="shared" ref="F361:I361" si="109">SUM(F360)</f>
        <v>95426.73</v>
      </c>
      <c r="G361" s="4">
        <f t="shared" si="109"/>
        <v>1925.48</v>
      </c>
      <c r="H361" s="4">
        <f>SUM(H360)</f>
        <v>67636.09</v>
      </c>
      <c r="I361" s="4">
        <f t="shared" si="109"/>
        <v>226883.8</v>
      </c>
      <c r="J361" s="4">
        <f>SUM(J360)</f>
        <v>210499.09</v>
      </c>
      <c r="K361" s="79">
        <f>SUM(I361/J361)-1</f>
        <v>7.7837438632157419E-2</v>
      </c>
      <c r="L361" s="4">
        <f>SUM(L360)</f>
        <v>210499.09</v>
      </c>
    </row>
    <row r="362" spans="1:12" ht="15.75" thickBot="1" x14ac:dyDescent="0.3">
      <c r="A362" s="33" t="s">
        <v>411</v>
      </c>
      <c r="B362" s="61"/>
      <c r="C362" s="6"/>
      <c r="D362" s="6"/>
      <c r="E362" s="23"/>
      <c r="F362" s="23"/>
      <c r="G362" s="32"/>
      <c r="H362" s="32"/>
      <c r="I362" s="23"/>
      <c r="J362" s="23"/>
      <c r="K362" s="23"/>
      <c r="L362" s="32"/>
    </row>
    <row r="363" spans="1:12" x14ac:dyDescent="0.25">
      <c r="A363" s="20"/>
      <c r="B363" s="57" t="s">
        <v>60</v>
      </c>
      <c r="C363" s="11"/>
      <c r="D363" s="11"/>
      <c r="E363" s="25" t="s">
        <v>2</v>
      </c>
      <c r="F363" s="26" t="s">
        <v>3</v>
      </c>
      <c r="G363" s="27" t="s">
        <v>4</v>
      </c>
      <c r="H363" s="54" t="s">
        <v>427</v>
      </c>
      <c r="I363" s="65" t="s">
        <v>455</v>
      </c>
      <c r="J363" s="25" t="s">
        <v>456</v>
      </c>
      <c r="K363" s="72" t="s">
        <v>462</v>
      </c>
      <c r="L363" s="25" t="s">
        <v>456</v>
      </c>
    </row>
    <row r="364" spans="1:12" ht="15.75" thickBot="1" x14ac:dyDescent="0.3">
      <c r="A364" s="21" t="s">
        <v>60</v>
      </c>
      <c r="B364" s="50" t="s">
        <v>61</v>
      </c>
      <c r="C364" s="12"/>
      <c r="D364" s="12"/>
      <c r="E364" s="28" t="s">
        <v>5</v>
      </c>
      <c r="F364" s="28" t="s">
        <v>5</v>
      </c>
      <c r="G364" s="28" t="s">
        <v>5</v>
      </c>
      <c r="H364" s="55" t="s">
        <v>428</v>
      </c>
      <c r="I364" s="28" t="s">
        <v>457</v>
      </c>
      <c r="J364" s="28" t="s">
        <v>457</v>
      </c>
      <c r="K364" s="73" t="s">
        <v>463</v>
      </c>
      <c r="L364" s="28" t="s">
        <v>458</v>
      </c>
    </row>
    <row r="365" spans="1:12" ht="15.75" thickBot="1" x14ac:dyDescent="0.3">
      <c r="A365" s="13" t="s">
        <v>412</v>
      </c>
      <c r="B365" s="46" t="s">
        <v>413</v>
      </c>
      <c r="C365" s="14"/>
      <c r="D365" s="14"/>
      <c r="E365" s="3">
        <v>0</v>
      </c>
      <c r="F365" s="3">
        <v>0</v>
      </c>
      <c r="G365" s="2">
        <v>0</v>
      </c>
      <c r="H365" s="2">
        <v>0</v>
      </c>
      <c r="I365" s="2">
        <f>SUM(E365:H365)</f>
        <v>0</v>
      </c>
      <c r="J365" s="2">
        <v>7449.64</v>
      </c>
      <c r="K365" s="71">
        <f>SUM(I365/J365)-1</f>
        <v>-1</v>
      </c>
      <c r="L365" s="2">
        <v>7449.64</v>
      </c>
    </row>
    <row r="366" spans="1:12" ht="15.75" thickBot="1" x14ac:dyDescent="0.3">
      <c r="A366" s="9" t="s">
        <v>414</v>
      </c>
      <c r="B366" s="58"/>
      <c r="C366" s="10"/>
      <c r="D366" s="10"/>
      <c r="E366" s="4">
        <f>SUM(E365)</f>
        <v>0</v>
      </c>
      <c r="F366" s="4">
        <f t="shared" ref="F366:G366" si="110">SUM(F365)</f>
        <v>0</v>
      </c>
      <c r="G366" s="4">
        <f t="shared" si="110"/>
        <v>0</v>
      </c>
      <c r="H366" s="4">
        <f>SUM(H365)</f>
        <v>0</v>
      </c>
      <c r="I366" s="4">
        <f t="shared" ref="I366" si="111">SUM(I365)</f>
        <v>0</v>
      </c>
      <c r="J366" s="4">
        <f>SUM(J365)</f>
        <v>7449.64</v>
      </c>
      <c r="K366" s="79">
        <f>SUM(I366/J366)-1</f>
        <v>-1</v>
      </c>
      <c r="L366" s="4">
        <f>SUM(L365)</f>
        <v>7449.64</v>
      </c>
    </row>
    <row r="367" spans="1:12" ht="15.75" thickBot="1" x14ac:dyDescent="0.3">
      <c r="A367" s="33" t="s">
        <v>416</v>
      </c>
      <c r="B367" s="61"/>
      <c r="C367" s="40"/>
      <c r="D367" s="40"/>
      <c r="E367" s="23"/>
      <c r="F367" s="23"/>
      <c r="G367" s="32"/>
      <c r="H367" s="32"/>
      <c r="I367" s="23"/>
      <c r="J367" s="23"/>
      <c r="K367" s="23"/>
      <c r="L367" s="32"/>
    </row>
    <row r="368" spans="1:12" x14ac:dyDescent="0.25">
      <c r="A368" s="49"/>
      <c r="B368" s="57" t="s">
        <v>60</v>
      </c>
      <c r="C368" s="44"/>
      <c r="D368" s="44"/>
      <c r="E368" s="25" t="s">
        <v>2</v>
      </c>
      <c r="F368" s="26" t="s">
        <v>3</v>
      </c>
      <c r="G368" s="27" t="s">
        <v>4</v>
      </c>
      <c r="H368" s="54" t="s">
        <v>427</v>
      </c>
      <c r="I368" s="65" t="s">
        <v>455</v>
      </c>
      <c r="J368" s="25" t="s">
        <v>456</v>
      </c>
      <c r="K368" s="72" t="s">
        <v>462</v>
      </c>
      <c r="L368" s="25" t="s">
        <v>456</v>
      </c>
    </row>
    <row r="369" spans="1:12" ht="15.75" thickBot="1" x14ac:dyDescent="0.3">
      <c r="A369" s="50" t="s">
        <v>60</v>
      </c>
      <c r="B369" s="50" t="s">
        <v>61</v>
      </c>
      <c r="C369" s="45"/>
      <c r="D369" s="45"/>
      <c r="E369" s="28" t="s">
        <v>5</v>
      </c>
      <c r="F369" s="28" t="s">
        <v>5</v>
      </c>
      <c r="G369" s="28" t="s">
        <v>5</v>
      </c>
      <c r="H369" s="55" t="s">
        <v>428</v>
      </c>
      <c r="I369" s="28" t="s">
        <v>457</v>
      </c>
      <c r="J369" s="28" t="s">
        <v>457</v>
      </c>
      <c r="K369" s="73" t="s">
        <v>463</v>
      </c>
      <c r="L369" s="28" t="s">
        <v>458</v>
      </c>
    </row>
    <row r="370" spans="1:12" ht="15.75" thickBot="1" x14ac:dyDescent="0.3">
      <c r="A370" s="46" t="s">
        <v>417</v>
      </c>
      <c r="B370" s="46" t="s">
        <v>418</v>
      </c>
      <c r="C370" s="47"/>
      <c r="D370" s="47"/>
      <c r="E370" s="3">
        <v>1663.25</v>
      </c>
      <c r="F370" s="3">
        <v>5909.67</v>
      </c>
      <c r="G370" s="2">
        <v>0</v>
      </c>
      <c r="H370" s="2">
        <v>2978.96</v>
      </c>
      <c r="I370" s="2">
        <f>SUM(E370:H370)</f>
        <v>10551.880000000001</v>
      </c>
      <c r="J370" s="2">
        <v>9106.5300000000007</v>
      </c>
      <c r="K370" s="71">
        <f>SUM(I370/J370)-1</f>
        <v>0.15871577867749842</v>
      </c>
      <c r="L370" s="2">
        <v>9106.5300000000007</v>
      </c>
    </row>
    <row r="371" spans="1:12" ht="15.75" thickBot="1" x14ac:dyDescent="0.3">
      <c r="A371" s="42" t="s">
        <v>416</v>
      </c>
      <c r="B371" s="58"/>
      <c r="C371" s="43"/>
      <c r="D371" s="43"/>
      <c r="E371" s="4">
        <f>SUM(E370)</f>
        <v>1663.25</v>
      </c>
      <c r="F371" s="4">
        <f t="shared" ref="F371:G371" si="112">SUM(F370)</f>
        <v>5909.67</v>
      </c>
      <c r="G371" s="4">
        <f t="shared" si="112"/>
        <v>0</v>
      </c>
      <c r="H371" s="4">
        <f>SUM(H370)</f>
        <v>2978.96</v>
      </c>
      <c r="I371" s="4">
        <f t="shared" ref="I371" si="113">SUM(I370)</f>
        <v>10551.880000000001</v>
      </c>
      <c r="J371" s="4">
        <f>SUM(J370)</f>
        <v>9106.5300000000007</v>
      </c>
      <c r="K371" s="79">
        <f>SUM(I371/J371)-1</f>
        <v>0.15871577867749842</v>
      </c>
      <c r="L371" s="4">
        <f>SUM(L370)</f>
        <v>9106.5300000000007</v>
      </c>
    </row>
    <row r="372" spans="1:12" ht="15.75" thickBot="1" x14ac:dyDescent="0.3">
      <c r="A372" s="33" t="s">
        <v>445</v>
      </c>
      <c r="B372" s="61"/>
      <c r="C372" s="40"/>
      <c r="D372" s="40"/>
      <c r="E372" s="23"/>
      <c r="F372" s="23"/>
      <c r="G372" s="32"/>
      <c r="H372" s="32"/>
      <c r="I372" s="23"/>
      <c r="J372" s="23"/>
      <c r="K372" s="23"/>
      <c r="L372" s="32"/>
    </row>
    <row r="373" spans="1:12" x14ac:dyDescent="0.25">
      <c r="A373" s="49"/>
      <c r="B373" s="57" t="s">
        <v>60</v>
      </c>
      <c r="C373" s="44"/>
      <c r="D373" s="44"/>
      <c r="E373" s="25" t="s">
        <v>2</v>
      </c>
      <c r="F373" s="26" t="s">
        <v>3</v>
      </c>
      <c r="G373" s="27" t="s">
        <v>4</v>
      </c>
      <c r="H373" s="54" t="s">
        <v>427</v>
      </c>
      <c r="I373" s="65" t="s">
        <v>455</v>
      </c>
      <c r="J373" s="25" t="s">
        <v>456</v>
      </c>
      <c r="K373" s="72" t="s">
        <v>462</v>
      </c>
      <c r="L373" s="25" t="s">
        <v>456</v>
      </c>
    </row>
    <row r="374" spans="1:12" ht="15.75" thickBot="1" x14ac:dyDescent="0.3">
      <c r="A374" s="50" t="s">
        <v>60</v>
      </c>
      <c r="B374" s="50" t="s">
        <v>61</v>
      </c>
      <c r="C374" s="45"/>
      <c r="D374" s="45"/>
      <c r="E374" s="28" t="s">
        <v>5</v>
      </c>
      <c r="F374" s="28" t="s">
        <v>5</v>
      </c>
      <c r="G374" s="28" t="s">
        <v>5</v>
      </c>
      <c r="H374" s="55" t="s">
        <v>428</v>
      </c>
      <c r="I374" s="28" t="s">
        <v>457</v>
      </c>
      <c r="J374" s="28" t="s">
        <v>457</v>
      </c>
      <c r="K374" s="73" t="s">
        <v>463</v>
      </c>
      <c r="L374" s="28" t="s">
        <v>458</v>
      </c>
    </row>
    <row r="375" spans="1:12" ht="15.75" thickBot="1" x14ac:dyDescent="0.3">
      <c r="A375" s="46" t="s">
        <v>446</v>
      </c>
      <c r="B375" s="46" t="s">
        <v>447</v>
      </c>
      <c r="C375" s="47"/>
      <c r="D375" s="47"/>
      <c r="E375" s="3">
        <v>0</v>
      </c>
      <c r="F375" s="3">
        <v>0</v>
      </c>
      <c r="G375" s="2">
        <v>0</v>
      </c>
      <c r="H375" s="2">
        <v>11443.29</v>
      </c>
      <c r="I375" s="2">
        <f>SUM(E375:H375)</f>
        <v>11443.29</v>
      </c>
      <c r="J375" s="2">
        <v>2536.7800000000002</v>
      </c>
      <c r="K375" s="71">
        <f>SUM(I375/J375)-1</f>
        <v>3.5109508904989788</v>
      </c>
      <c r="L375" s="2">
        <v>2536.7800000000002</v>
      </c>
    </row>
    <row r="376" spans="1:12" ht="15.75" thickBot="1" x14ac:dyDescent="0.3">
      <c r="A376" s="42" t="s">
        <v>445</v>
      </c>
      <c r="B376" s="58"/>
      <c r="C376" s="43"/>
      <c r="D376" s="43"/>
      <c r="E376" s="4">
        <f>SUM(E375)</f>
        <v>0</v>
      </c>
      <c r="F376" s="4">
        <f t="shared" ref="F376:I376" si="114">SUM(F375)</f>
        <v>0</v>
      </c>
      <c r="G376" s="4">
        <f t="shared" si="114"/>
        <v>0</v>
      </c>
      <c r="H376" s="4">
        <f>SUM(H375)</f>
        <v>11443.29</v>
      </c>
      <c r="I376" s="4">
        <f t="shared" si="114"/>
        <v>11443.29</v>
      </c>
      <c r="J376" s="4">
        <f>SUM(J375)</f>
        <v>2536.7800000000002</v>
      </c>
      <c r="K376" s="79">
        <f>SUM(I376/J376)-1</f>
        <v>3.5109508904989788</v>
      </c>
      <c r="L376" s="4">
        <f>SUM(L375)</f>
        <v>2536.7800000000002</v>
      </c>
    </row>
    <row r="377" spans="1:12" x14ac:dyDescent="0.25">
      <c r="A377" s="18"/>
      <c r="B377" s="18"/>
      <c r="C377" s="6"/>
      <c r="D377" s="6"/>
      <c r="E377" s="23"/>
      <c r="F377" s="23"/>
      <c r="G377" s="32"/>
      <c r="H377" s="32"/>
      <c r="I377" s="23"/>
      <c r="J377" s="23"/>
      <c r="K377" s="23"/>
      <c r="L377" s="29"/>
    </row>
    <row r="378" spans="1:12" ht="15.75" thickBot="1" x14ac:dyDescent="0.3">
      <c r="A378" s="18"/>
      <c r="B378" s="18"/>
      <c r="C378" s="6"/>
      <c r="D378" s="6"/>
      <c r="E378" s="23"/>
      <c r="F378" s="23"/>
      <c r="G378" s="32"/>
      <c r="H378" s="32"/>
      <c r="I378" s="23"/>
      <c r="J378" s="23"/>
      <c r="K378" s="23"/>
      <c r="L378" s="29"/>
    </row>
    <row r="379" spans="1:12" ht="15.75" thickBot="1" x14ac:dyDescent="0.3">
      <c r="A379" s="15"/>
      <c r="B379" s="62" t="s">
        <v>459</v>
      </c>
      <c r="C379" s="16"/>
      <c r="D379" s="16"/>
      <c r="E379" s="4">
        <f t="shared" ref="E379:J379" si="115">SUM(E376,E12,E20,E26,E33,E41,E48,E59,E65,E78,E83,E108,E121,E129,E143,E148,E153,E165,E171,E177,E185,E199,E216,E225,E230,E235,E240,E245,E250,E261,E272,E284,E290,E295,E301,E308,E318,E323,E331,E339,E345,E351,E356,E361,E366,E371)</f>
        <v>3895498.7700000005</v>
      </c>
      <c r="F379" s="4">
        <f t="shared" si="115"/>
        <v>6059074.5099999998</v>
      </c>
      <c r="G379" s="4">
        <f t="shared" si="115"/>
        <v>2291716.6800000006</v>
      </c>
      <c r="H379" s="4">
        <f t="shared" si="115"/>
        <v>14760540.200000003</v>
      </c>
      <c r="I379" s="4">
        <f t="shared" si="115"/>
        <v>27006830.16</v>
      </c>
      <c r="J379" s="4">
        <f t="shared" si="115"/>
        <v>26586921.210000005</v>
      </c>
      <c r="K379" s="77">
        <f>SUM(I379/J379)-1</f>
        <v>1.5793816316048481E-2</v>
      </c>
      <c r="L379" s="39">
        <f>SUM(L376,L12,L20,L26,L33,L41,L48,L59,L65,L78,L83,L108,L121,L129,L143,L148,L153,L165,L171,L177,L185,L199,L216,L225,L230,L235,L240,L245,L250,L261,L272,L284,L290,L295,L301,L308,L318,L323,L331,L339,L345,L351,L356,L361,L366,L371)</f>
        <v>26586921.210000005</v>
      </c>
    </row>
    <row r="380" spans="1:12" x14ac:dyDescent="0.25">
      <c r="E380" s="70" t="s">
        <v>429</v>
      </c>
      <c r="F380" s="70" t="s">
        <v>429</v>
      </c>
      <c r="G380" s="70" t="s">
        <v>429</v>
      </c>
      <c r="H380" s="70" t="s">
        <v>429</v>
      </c>
      <c r="I380" s="70" t="s">
        <v>429</v>
      </c>
      <c r="J380" s="70" t="s">
        <v>285</v>
      </c>
      <c r="K380" s="70"/>
      <c r="L380" s="70" t="s">
        <v>285</v>
      </c>
    </row>
    <row r="381" spans="1:12" x14ac:dyDescent="0.25">
      <c r="A381" s="18"/>
      <c r="B381" s="18"/>
      <c r="C381" s="6"/>
      <c r="D381" s="6"/>
      <c r="E381" s="23"/>
      <c r="F381" s="23"/>
      <c r="G381" s="32"/>
      <c r="H381" s="32"/>
      <c r="I381" s="23"/>
      <c r="J381" s="23"/>
      <c r="K381" s="23"/>
      <c r="L381" s="66"/>
    </row>
    <row r="382" spans="1:12" x14ac:dyDescent="0.25">
      <c r="L382" s="67"/>
    </row>
    <row r="383" spans="1:12" x14ac:dyDescent="0.25">
      <c r="L383" s="67"/>
    </row>
    <row r="384" spans="1:12" x14ac:dyDescent="0.25">
      <c r="L384" s="67"/>
    </row>
    <row r="385" spans="12:12" x14ac:dyDescent="0.25">
      <c r="L385" s="67"/>
    </row>
    <row r="386" spans="12:12" x14ac:dyDescent="0.25">
      <c r="L386" s="67"/>
    </row>
    <row r="387" spans="12:12" x14ac:dyDescent="0.25">
      <c r="L387" s="67"/>
    </row>
    <row r="388" spans="12:12" x14ac:dyDescent="0.25">
      <c r="L388" s="68"/>
    </row>
    <row r="389" spans="12:12" x14ac:dyDescent="0.25">
      <c r="L389" s="66"/>
    </row>
    <row r="390" spans="12:12" x14ac:dyDescent="0.25">
      <c r="L390" s="29"/>
    </row>
    <row r="391" spans="12:12" x14ac:dyDescent="0.25">
      <c r="L391" s="29"/>
    </row>
    <row r="392" spans="12:12" x14ac:dyDescent="0.25">
      <c r="L392" s="67"/>
    </row>
    <row r="393" spans="12:12" x14ac:dyDescent="0.25">
      <c r="L393" s="67"/>
    </row>
    <row r="394" spans="12:12" x14ac:dyDescent="0.25">
      <c r="L394" s="67"/>
    </row>
    <row r="395" spans="12:12" x14ac:dyDescent="0.25">
      <c r="L395" s="67"/>
    </row>
    <row r="396" spans="12:12" x14ac:dyDescent="0.25">
      <c r="L396" s="67"/>
    </row>
    <row r="397" spans="12:12" x14ac:dyDescent="0.25">
      <c r="L397" s="67"/>
    </row>
    <row r="398" spans="12:12" x14ac:dyDescent="0.25">
      <c r="L398" s="67"/>
    </row>
    <row r="399" spans="12:12" x14ac:dyDescent="0.25">
      <c r="L399" s="68"/>
    </row>
    <row r="400" spans="12:12" x14ac:dyDescent="0.25">
      <c r="L400" s="66"/>
    </row>
    <row r="401" spans="12:12" x14ac:dyDescent="0.25">
      <c r="L401" s="29"/>
    </row>
    <row r="402" spans="12:12" x14ac:dyDescent="0.25">
      <c r="L402" s="29"/>
    </row>
    <row r="403" spans="12:12" x14ac:dyDescent="0.25">
      <c r="L403" s="67"/>
    </row>
    <row r="404" spans="12:12" x14ac:dyDescent="0.25">
      <c r="L404" s="67"/>
    </row>
    <row r="405" spans="12:12" x14ac:dyDescent="0.25">
      <c r="L405" s="67"/>
    </row>
    <row r="406" spans="12:12" x14ac:dyDescent="0.25">
      <c r="L406" s="67"/>
    </row>
    <row r="407" spans="12:12" x14ac:dyDescent="0.25">
      <c r="L407" s="67"/>
    </row>
    <row r="408" spans="12:12" x14ac:dyDescent="0.25">
      <c r="L408" s="67"/>
    </row>
    <row r="409" spans="12:12" x14ac:dyDescent="0.25">
      <c r="L409" s="68"/>
    </row>
    <row r="410" spans="12:12" x14ac:dyDescent="0.25">
      <c r="L410" s="66"/>
    </row>
    <row r="411" spans="12:12" x14ac:dyDescent="0.25">
      <c r="L411" s="29"/>
    </row>
    <row r="412" spans="12:12" x14ac:dyDescent="0.25">
      <c r="L412" s="29"/>
    </row>
    <row r="413" spans="12:12" x14ac:dyDescent="0.25">
      <c r="L413" s="67"/>
    </row>
    <row r="414" spans="12:12" x14ac:dyDescent="0.25">
      <c r="L414" s="68"/>
    </row>
    <row r="415" spans="12:12" x14ac:dyDescent="0.25">
      <c r="L415" s="66"/>
    </row>
    <row r="416" spans="12:12" x14ac:dyDescent="0.25">
      <c r="L416" s="29"/>
    </row>
    <row r="417" spans="12:12" x14ac:dyDescent="0.25">
      <c r="L417" s="29"/>
    </row>
    <row r="418" spans="12:12" x14ac:dyDescent="0.25">
      <c r="L418" s="67"/>
    </row>
    <row r="419" spans="12:12" x14ac:dyDescent="0.25">
      <c r="L419" s="68"/>
    </row>
    <row r="420" spans="12:12" x14ac:dyDescent="0.25">
      <c r="L420" s="66"/>
    </row>
    <row r="421" spans="12:12" x14ac:dyDescent="0.25">
      <c r="L421" s="29"/>
    </row>
    <row r="422" spans="12:12" x14ac:dyDescent="0.25">
      <c r="L422" s="29"/>
    </row>
    <row r="423" spans="12:12" x14ac:dyDescent="0.25">
      <c r="L423" s="67"/>
    </row>
    <row r="424" spans="12:12" x14ac:dyDescent="0.25">
      <c r="L424" s="68"/>
    </row>
    <row r="425" spans="12:12" x14ac:dyDescent="0.25">
      <c r="L425" s="66"/>
    </row>
    <row r="426" spans="12:12" x14ac:dyDescent="0.25">
      <c r="L426" s="29"/>
    </row>
    <row r="427" spans="12:12" x14ac:dyDescent="0.25">
      <c r="L427" s="29"/>
    </row>
    <row r="428" spans="12:12" x14ac:dyDescent="0.25">
      <c r="L428" s="67"/>
    </row>
    <row r="429" spans="12:12" x14ac:dyDescent="0.25">
      <c r="L429" s="67"/>
    </row>
    <row r="430" spans="12:12" x14ac:dyDescent="0.25">
      <c r="L430" s="67"/>
    </row>
    <row r="431" spans="12:12" x14ac:dyDescent="0.25">
      <c r="L431" s="67"/>
    </row>
    <row r="432" spans="12:12" x14ac:dyDescent="0.25">
      <c r="L432" s="68"/>
    </row>
    <row r="433" spans="12:12" x14ac:dyDescent="0.25">
      <c r="L433" s="66"/>
    </row>
    <row r="434" spans="12:12" x14ac:dyDescent="0.25">
      <c r="L434" s="29"/>
    </row>
    <row r="435" spans="12:12" x14ac:dyDescent="0.25">
      <c r="L435" s="29"/>
    </row>
    <row r="436" spans="12:12" x14ac:dyDescent="0.25">
      <c r="L436" s="29"/>
    </row>
    <row r="437" spans="12:12" x14ac:dyDescent="0.25">
      <c r="L437" s="67"/>
    </row>
    <row r="438" spans="12:12" x14ac:dyDescent="0.25">
      <c r="L438" s="67"/>
    </row>
    <row r="439" spans="12:12" x14ac:dyDescent="0.25">
      <c r="L439" s="68"/>
    </row>
    <row r="440" spans="12:12" x14ac:dyDescent="0.25">
      <c r="L440" s="66"/>
    </row>
    <row r="441" spans="12:12" x14ac:dyDescent="0.25">
      <c r="L441" s="29"/>
    </row>
    <row r="442" spans="12:12" x14ac:dyDescent="0.25">
      <c r="L442" s="29"/>
    </row>
    <row r="443" spans="12:12" x14ac:dyDescent="0.25">
      <c r="L443" s="67"/>
    </row>
    <row r="444" spans="12:12" x14ac:dyDescent="0.25">
      <c r="L444" s="68"/>
    </row>
    <row r="445" spans="12:12" x14ac:dyDescent="0.25">
      <c r="L445" s="66"/>
    </row>
    <row r="446" spans="12:12" x14ac:dyDescent="0.25">
      <c r="L446" s="29"/>
    </row>
    <row r="447" spans="12:12" x14ac:dyDescent="0.25">
      <c r="L447" s="29"/>
    </row>
    <row r="448" spans="12:12" x14ac:dyDescent="0.25">
      <c r="L448" s="67"/>
    </row>
    <row r="449" spans="12:12" x14ac:dyDescent="0.25">
      <c r="L449" s="67"/>
    </row>
    <row r="450" spans="12:12" x14ac:dyDescent="0.25">
      <c r="L450" s="67"/>
    </row>
    <row r="451" spans="12:12" x14ac:dyDescent="0.25">
      <c r="L451" s="67"/>
    </row>
    <row r="452" spans="12:12" x14ac:dyDescent="0.25">
      <c r="L452" s="68"/>
    </row>
    <row r="453" spans="12:12" x14ac:dyDescent="0.25">
      <c r="L453" s="66"/>
    </row>
    <row r="454" spans="12:12" x14ac:dyDescent="0.25">
      <c r="L454" s="29"/>
    </row>
    <row r="455" spans="12:12" x14ac:dyDescent="0.25">
      <c r="L455" s="29"/>
    </row>
    <row r="456" spans="12:12" x14ac:dyDescent="0.25">
      <c r="L456" s="67"/>
    </row>
    <row r="457" spans="12:12" x14ac:dyDescent="0.25">
      <c r="L457" s="67"/>
    </row>
    <row r="458" spans="12:12" x14ac:dyDescent="0.25">
      <c r="L458" s="68"/>
    </row>
    <row r="459" spans="12:12" x14ac:dyDescent="0.25">
      <c r="L459" s="66"/>
    </row>
    <row r="460" spans="12:12" x14ac:dyDescent="0.25">
      <c r="L460" s="29"/>
    </row>
    <row r="461" spans="12:12" x14ac:dyDescent="0.25">
      <c r="L461" s="29"/>
    </row>
    <row r="462" spans="12:12" x14ac:dyDescent="0.25">
      <c r="L462" s="67"/>
    </row>
    <row r="463" spans="12:12" x14ac:dyDescent="0.25">
      <c r="L463" s="67"/>
    </row>
    <row r="464" spans="12:12" x14ac:dyDescent="0.25">
      <c r="L464" s="68"/>
    </row>
    <row r="465" spans="12:12" x14ac:dyDescent="0.25">
      <c r="L465" s="66"/>
    </row>
    <row r="466" spans="12:12" x14ac:dyDescent="0.25">
      <c r="L466" s="29"/>
    </row>
    <row r="467" spans="12:12" x14ac:dyDescent="0.25">
      <c r="L467" s="29"/>
    </row>
    <row r="468" spans="12:12" x14ac:dyDescent="0.25">
      <c r="L468" s="67"/>
    </row>
    <row r="469" spans="12:12" x14ac:dyDescent="0.25">
      <c r="L469" s="67"/>
    </row>
    <row r="470" spans="12:12" x14ac:dyDescent="0.25">
      <c r="L470" s="68"/>
    </row>
    <row r="471" spans="12:12" x14ac:dyDescent="0.25">
      <c r="L471" s="66"/>
    </row>
    <row r="472" spans="12:12" x14ac:dyDescent="0.25">
      <c r="L472" s="29"/>
    </row>
    <row r="473" spans="12:12" x14ac:dyDescent="0.25">
      <c r="L473" s="29"/>
    </row>
    <row r="474" spans="12:12" x14ac:dyDescent="0.25">
      <c r="L474" s="67"/>
    </row>
    <row r="475" spans="12:12" x14ac:dyDescent="0.25">
      <c r="L475" s="68"/>
    </row>
    <row r="476" spans="12:12" x14ac:dyDescent="0.25">
      <c r="L476" s="66"/>
    </row>
    <row r="477" spans="12:12" x14ac:dyDescent="0.25">
      <c r="L477" s="29"/>
    </row>
    <row r="478" spans="12:12" x14ac:dyDescent="0.25">
      <c r="L478" s="29"/>
    </row>
    <row r="479" spans="12:12" x14ac:dyDescent="0.25">
      <c r="L479" s="67"/>
    </row>
    <row r="480" spans="12:12" x14ac:dyDescent="0.25">
      <c r="L480" s="68"/>
    </row>
    <row r="481" spans="12:12" x14ac:dyDescent="0.25">
      <c r="L481" s="66"/>
    </row>
    <row r="482" spans="12:12" x14ac:dyDescent="0.25">
      <c r="L482" s="29"/>
    </row>
    <row r="483" spans="12:12" x14ac:dyDescent="0.25">
      <c r="L483" s="29"/>
    </row>
    <row r="484" spans="12:12" x14ac:dyDescent="0.25">
      <c r="L484" s="67"/>
    </row>
    <row r="485" spans="12:12" x14ac:dyDescent="0.25">
      <c r="L485" s="68"/>
    </row>
    <row r="486" spans="12:12" x14ac:dyDescent="0.25">
      <c r="L486" s="66"/>
    </row>
    <row r="487" spans="12:12" x14ac:dyDescent="0.25">
      <c r="L487" s="29"/>
    </row>
    <row r="488" spans="12:12" x14ac:dyDescent="0.25">
      <c r="L488" s="29"/>
    </row>
    <row r="489" spans="12:12" x14ac:dyDescent="0.25">
      <c r="L489" s="67"/>
    </row>
    <row r="490" spans="12:12" x14ac:dyDescent="0.25">
      <c r="L490" s="68"/>
    </row>
    <row r="491" spans="12:12" x14ac:dyDescent="0.25">
      <c r="L491" s="66"/>
    </row>
    <row r="492" spans="12:12" x14ac:dyDescent="0.25">
      <c r="L492" s="66"/>
    </row>
    <row r="493" spans="12:12" x14ac:dyDescent="0.25">
      <c r="L493" s="66"/>
    </row>
    <row r="494" spans="12:12" x14ac:dyDescent="0.25">
      <c r="L494" s="68"/>
    </row>
    <row r="496" spans="12:12" x14ac:dyDescent="0.25">
      <c r="L496" s="66"/>
    </row>
  </sheetData>
  <mergeCells count="7">
    <mergeCell ref="B19:D19"/>
    <mergeCell ref="B9:D9"/>
    <mergeCell ref="B11:D11"/>
    <mergeCell ref="A1:L1"/>
    <mergeCell ref="A2:L2"/>
    <mergeCell ref="A3:L3"/>
    <mergeCell ref="A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2017-06-30T16:12:33Z</cp:lastPrinted>
  <dcterms:created xsi:type="dcterms:W3CDTF">2015-05-01T20:35:26Z</dcterms:created>
  <dcterms:modified xsi:type="dcterms:W3CDTF">2017-09-25T19:10:52Z</dcterms:modified>
</cp:coreProperties>
</file>