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"/>
    </mc:Choice>
  </mc:AlternateContent>
  <bookViews>
    <workbookView xWindow="480" yWindow="60" windowWidth="18195" windowHeight="11565"/>
  </bookViews>
  <sheets>
    <sheet name="Travel Expenditures" sheetId="2" r:id="rId1"/>
  </sheets>
  <calcPr calcId="152511"/>
</workbook>
</file>

<file path=xl/calcChain.xml><?xml version="1.0" encoding="utf-8"?>
<calcChain xmlns="http://schemas.openxmlformats.org/spreadsheetml/2006/main">
  <c r="K186" i="2" l="1"/>
  <c r="I37" i="2"/>
  <c r="K37" i="2" s="1"/>
  <c r="K217" i="2" l="1"/>
  <c r="K101" i="2"/>
  <c r="K26" i="2"/>
  <c r="J367" i="2" l="1"/>
  <c r="J362" i="2"/>
  <c r="J357" i="2"/>
  <c r="J352" i="2"/>
  <c r="J347" i="2"/>
  <c r="J342" i="2"/>
  <c r="J336" i="2"/>
  <c r="J330" i="2"/>
  <c r="J322" i="2"/>
  <c r="J314" i="2"/>
  <c r="J309" i="2"/>
  <c r="J299" i="2"/>
  <c r="J292" i="2"/>
  <c r="J286" i="2"/>
  <c r="J281" i="2"/>
  <c r="J276" i="2"/>
  <c r="J264" i="2"/>
  <c r="J253" i="2"/>
  <c r="J242" i="2"/>
  <c r="J237" i="2"/>
  <c r="J232" i="2"/>
  <c r="J222" i="2"/>
  <c r="J217" i="2"/>
  <c r="J209" i="2"/>
  <c r="J192" i="2"/>
  <c r="J180" i="2"/>
  <c r="J172" i="2"/>
  <c r="J166" i="2"/>
  <c r="J160" i="2"/>
  <c r="J149" i="2"/>
  <c r="J144" i="2"/>
  <c r="J139" i="2"/>
  <c r="J125" i="2"/>
  <c r="J117" i="2"/>
  <c r="J104" i="2"/>
  <c r="J80" i="2"/>
  <c r="J75" i="2"/>
  <c r="J62" i="2"/>
  <c r="J57" i="2"/>
  <c r="J46" i="2"/>
  <c r="J39" i="2"/>
  <c r="J32" i="2"/>
  <c r="J26" i="2"/>
  <c r="J20" i="2"/>
  <c r="J12" i="2"/>
  <c r="H39" i="2" l="1"/>
  <c r="J370" i="2" l="1"/>
  <c r="H367" i="2"/>
  <c r="H362" i="2"/>
  <c r="H357" i="2"/>
  <c r="H352" i="2"/>
  <c r="H347" i="2"/>
  <c r="H342" i="2"/>
  <c r="H336" i="2"/>
  <c r="H330" i="2"/>
  <c r="I327" i="2"/>
  <c r="H322" i="2"/>
  <c r="H314" i="2"/>
  <c r="H309" i="2"/>
  <c r="H299" i="2"/>
  <c r="H292" i="2"/>
  <c r="H286" i="2"/>
  <c r="H281" i="2"/>
  <c r="H276" i="2"/>
  <c r="H264" i="2"/>
  <c r="H253" i="2"/>
  <c r="H242" i="2"/>
  <c r="H237" i="2"/>
  <c r="H232" i="2"/>
  <c r="H222" i="2"/>
  <c r="H227" i="2"/>
  <c r="H217" i="2"/>
  <c r="H209" i="2"/>
  <c r="H192" i="2"/>
  <c r="I366" i="2"/>
  <c r="I361" i="2"/>
  <c r="I356" i="2"/>
  <c r="I351" i="2"/>
  <c r="K351" i="2" s="1"/>
  <c r="I346" i="2"/>
  <c r="I341" i="2"/>
  <c r="K341" i="2" s="1"/>
  <c r="I340" i="2"/>
  <c r="K340" i="2" s="1"/>
  <c r="I335" i="2"/>
  <c r="K335" i="2" s="1"/>
  <c r="I334" i="2"/>
  <c r="K334" i="2" s="1"/>
  <c r="I329" i="2"/>
  <c r="K329" i="2" s="1"/>
  <c r="I328" i="2"/>
  <c r="I326" i="2"/>
  <c r="K326" i="2" s="1"/>
  <c r="I321" i="2"/>
  <c r="K321" i="2" s="1"/>
  <c r="I320" i="2"/>
  <c r="K320" i="2" s="1"/>
  <c r="I319" i="2"/>
  <c r="K319" i="2" s="1"/>
  <c r="I318" i="2"/>
  <c r="K318" i="2" s="1"/>
  <c r="I313" i="2"/>
  <c r="K313" i="2" s="1"/>
  <c r="I308" i="2"/>
  <c r="I307" i="2"/>
  <c r="K307" i="2" s="1"/>
  <c r="I306" i="2"/>
  <c r="K306" i="2" s="1"/>
  <c r="I305" i="2"/>
  <c r="I304" i="2"/>
  <c r="K304" i="2" s="1"/>
  <c r="I303" i="2"/>
  <c r="K303" i="2" s="1"/>
  <c r="I298" i="2"/>
  <c r="K298" i="2" s="1"/>
  <c r="I297" i="2"/>
  <c r="K297" i="2" s="1"/>
  <c r="I296" i="2"/>
  <c r="K296" i="2" s="1"/>
  <c r="I291" i="2"/>
  <c r="K291" i="2" s="1"/>
  <c r="I290" i="2"/>
  <c r="K290" i="2" s="1"/>
  <c r="I285" i="2"/>
  <c r="K285" i="2" s="1"/>
  <c r="I280" i="2"/>
  <c r="K280" i="2" s="1"/>
  <c r="I275" i="2"/>
  <c r="K275" i="2" s="1"/>
  <c r="I274" i="2"/>
  <c r="K274" i="2" s="1"/>
  <c r="I273" i="2"/>
  <c r="K273" i="2" s="1"/>
  <c r="I272" i="2"/>
  <c r="K272" i="2" s="1"/>
  <c r="I271" i="2"/>
  <c r="K271" i="2" s="1"/>
  <c r="I270" i="2"/>
  <c r="K270" i="2" s="1"/>
  <c r="I269" i="2"/>
  <c r="K269" i="2" s="1"/>
  <c r="I268" i="2"/>
  <c r="K268" i="2" s="1"/>
  <c r="I263" i="2"/>
  <c r="K263" i="2" s="1"/>
  <c r="I262" i="2"/>
  <c r="K262" i="2" s="1"/>
  <c r="I261" i="2"/>
  <c r="K261" i="2" s="1"/>
  <c r="I260" i="2"/>
  <c r="K260" i="2" s="1"/>
  <c r="I259" i="2"/>
  <c r="K259" i="2" s="1"/>
  <c r="I258" i="2"/>
  <c r="K258" i="2" s="1"/>
  <c r="I257" i="2"/>
  <c r="K257" i="2" s="1"/>
  <c r="I252" i="2"/>
  <c r="K252" i="2" s="1"/>
  <c r="I251" i="2"/>
  <c r="I250" i="2"/>
  <c r="K250" i="2" s="1"/>
  <c r="I249" i="2"/>
  <c r="K249" i="2" s="1"/>
  <c r="I248" i="2"/>
  <c r="K248" i="2" s="1"/>
  <c r="I247" i="2"/>
  <c r="I246" i="2"/>
  <c r="K246" i="2" s="1"/>
  <c r="I241" i="2"/>
  <c r="K241" i="2" s="1"/>
  <c r="I236" i="2"/>
  <c r="I231" i="2"/>
  <c r="K231" i="2" s="1"/>
  <c r="I226" i="2"/>
  <c r="I221" i="2"/>
  <c r="K221" i="2" s="1"/>
  <c r="I216" i="2"/>
  <c r="K216" i="2" s="1"/>
  <c r="I215" i="2"/>
  <c r="K215" i="2" s="1"/>
  <c r="I214" i="2"/>
  <c r="K214" i="2" s="1"/>
  <c r="I213" i="2"/>
  <c r="K213" i="2" s="1"/>
  <c r="I208" i="2"/>
  <c r="K208" i="2" s="1"/>
  <c r="I207" i="2"/>
  <c r="K207" i="2" s="1"/>
  <c r="I206" i="2"/>
  <c r="K206" i="2" s="1"/>
  <c r="I205" i="2"/>
  <c r="K205" i="2" s="1"/>
  <c r="I204" i="2"/>
  <c r="K204" i="2" s="1"/>
  <c r="I203" i="2"/>
  <c r="K203" i="2" s="1"/>
  <c r="I202" i="2"/>
  <c r="K202" i="2" s="1"/>
  <c r="I201" i="2"/>
  <c r="K201" i="2" s="1"/>
  <c r="I200" i="2"/>
  <c r="K200" i="2" s="1"/>
  <c r="I199" i="2"/>
  <c r="K199" i="2" s="1"/>
  <c r="I198" i="2"/>
  <c r="K198" i="2" s="1"/>
  <c r="I197" i="2"/>
  <c r="K197" i="2" s="1"/>
  <c r="I196" i="2"/>
  <c r="K196" i="2" s="1"/>
  <c r="I191" i="2"/>
  <c r="I190" i="2"/>
  <c r="I189" i="2"/>
  <c r="K189" i="2" s="1"/>
  <c r="I188" i="2"/>
  <c r="K188" i="2" s="1"/>
  <c r="I187" i="2"/>
  <c r="K187" i="2" s="1"/>
  <c r="I186" i="2"/>
  <c r="I185" i="2"/>
  <c r="K185" i="2" s="1"/>
  <c r="I184" i="2"/>
  <c r="K184" i="2" s="1"/>
  <c r="H180" i="2"/>
  <c r="I179" i="2"/>
  <c r="K179" i="2" s="1"/>
  <c r="I178" i="2"/>
  <c r="K178" i="2" s="1"/>
  <c r="I177" i="2"/>
  <c r="K177" i="2" s="1"/>
  <c r="I176" i="2"/>
  <c r="K176" i="2" s="1"/>
  <c r="H172" i="2"/>
  <c r="I171" i="2"/>
  <c r="K171" i="2" s="1"/>
  <c r="I170" i="2"/>
  <c r="K170" i="2" s="1"/>
  <c r="H166" i="2"/>
  <c r="I165" i="2"/>
  <c r="K165" i="2" s="1"/>
  <c r="I164" i="2"/>
  <c r="K164" i="2" s="1"/>
  <c r="H160" i="2"/>
  <c r="I159" i="2"/>
  <c r="K159" i="2" s="1"/>
  <c r="I158" i="2"/>
  <c r="K158" i="2" s="1"/>
  <c r="I157" i="2"/>
  <c r="K157" i="2" s="1"/>
  <c r="I156" i="2"/>
  <c r="K156" i="2" s="1"/>
  <c r="I155" i="2"/>
  <c r="K155" i="2" s="1"/>
  <c r="I154" i="2"/>
  <c r="K154" i="2" s="1"/>
  <c r="I153" i="2"/>
  <c r="K153" i="2" s="1"/>
  <c r="H149" i="2"/>
  <c r="I148" i="2"/>
  <c r="K148" i="2" s="1"/>
  <c r="H144" i="2"/>
  <c r="I143" i="2"/>
  <c r="K143" i="2" s="1"/>
  <c r="H139" i="2"/>
  <c r="I138" i="2"/>
  <c r="K138" i="2" s="1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9" i="2"/>
  <c r="K129" i="2" s="1"/>
  <c r="H125" i="2"/>
  <c r="I124" i="2"/>
  <c r="K124" i="2" s="1"/>
  <c r="I123" i="2"/>
  <c r="K123" i="2" s="1"/>
  <c r="I122" i="2"/>
  <c r="K122" i="2" s="1"/>
  <c r="I121" i="2"/>
  <c r="K121" i="2" s="1"/>
  <c r="H117" i="2"/>
  <c r="I116" i="2"/>
  <c r="K116" i="2" s="1"/>
  <c r="I115" i="2"/>
  <c r="K115" i="2" s="1"/>
  <c r="I114" i="2"/>
  <c r="K114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K108" i="2" s="1"/>
  <c r="H104" i="2"/>
  <c r="I103" i="2"/>
  <c r="K103" i="2" s="1"/>
  <c r="I102" i="2"/>
  <c r="I101" i="2"/>
  <c r="I100" i="2"/>
  <c r="K100" i="2" s="1"/>
  <c r="I99" i="2"/>
  <c r="K99" i="2" s="1"/>
  <c r="I98" i="2"/>
  <c r="K98" i="2" s="1"/>
  <c r="I97" i="2"/>
  <c r="K97" i="2" s="1"/>
  <c r="I96" i="2"/>
  <c r="K96" i="2" s="1"/>
  <c r="I95" i="2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K87" i="2" s="1"/>
  <c r="I86" i="2"/>
  <c r="K86" i="2" s="1"/>
  <c r="I85" i="2"/>
  <c r="I84" i="2"/>
  <c r="K84" i="2" s="1"/>
  <c r="I79" i="2"/>
  <c r="K79" i="2" s="1"/>
  <c r="H80" i="2"/>
  <c r="H75" i="2"/>
  <c r="I74" i="2"/>
  <c r="K74" i="2" s="1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I67" i="2"/>
  <c r="K67" i="2" s="1"/>
  <c r="I66" i="2"/>
  <c r="K66" i="2" s="1"/>
  <c r="I61" i="2"/>
  <c r="K61" i="2" s="1"/>
  <c r="H62" i="2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I50" i="2"/>
  <c r="K50" i="2" s="1"/>
  <c r="H57" i="2"/>
  <c r="H46" i="2"/>
  <c r="I45" i="2"/>
  <c r="K45" i="2" s="1"/>
  <c r="I44" i="2"/>
  <c r="I43" i="2"/>
  <c r="K43" i="2" s="1"/>
  <c r="I38" i="2"/>
  <c r="I36" i="2"/>
  <c r="K36" i="2" s="1"/>
  <c r="I11" i="2"/>
  <c r="K11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I31" i="2"/>
  <c r="K31" i="2" s="1"/>
  <c r="H32" i="2"/>
  <c r="H26" i="2"/>
  <c r="L227" i="2"/>
  <c r="G227" i="2"/>
  <c r="F227" i="2"/>
  <c r="E227" i="2"/>
  <c r="I227" i="2" l="1"/>
  <c r="L347" i="2"/>
  <c r="L362" i="2"/>
  <c r="G362" i="2"/>
  <c r="F362" i="2"/>
  <c r="E362" i="2"/>
  <c r="I362" i="2"/>
  <c r="L357" i="2"/>
  <c r="L367" i="2"/>
  <c r="L352" i="2"/>
  <c r="L342" i="2"/>
  <c r="L336" i="2"/>
  <c r="L330" i="2"/>
  <c r="L322" i="2"/>
  <c r="L314" i="2"/>
  <c r="L309" i="2"/>
  <c r="L299" i="2"/>
  <c r="L292" i="2"/>
  <c r="L286" i="2"/>
  <c r="L281" i="2"/>
  <c r="L276" i="2"/>
  <c r="L264" i="2"/>
  <c r="L253" i="2"/>
  <c r="L242" i="2"/>
  <c r="L237" i="2"/>
  <c r="L232" i="2"/>
  <c r="L222" i="2"/>
  <c r="L217" i="2"/>
  <c r="L209" i="2"/>
  <c r="L192" i="2"/>
  <c r="L180" i="2"/>
  <c r="L172" i="2"/>
  <c r="L166" i="2"/>
  <c r="L160" i="2"/>
  <c r="L149" i="2"/>
  <c r="L144" i="2"/>
  <c r="L139" i="2"/>
  <c r="L125" i="2"/>
  <c r="L117" i="2"/>
  <c r="L104" i="2"/>
  <c r="L80" i="2"/>
  <c r="L75" i="2"/>
  <c r="L62" i="2"/>
  <c r="L57" i="2"/>
  <c r="L46" i="2"/>
  <c r="L39" i="2"/>
  <c r="L32" i="2"/>
  <c r="L26" i="2"/>
  <c r="L20" i="2" l="1"/>
  <c r="L370" i="2" s="1"/>
  <c r="L12" i="2"/>
  <c r="H20" i="2" l="1"/>
  <c r="H370" i="2" s="1"/>
  <c r="H12" i="2"/>
  <c r="G347" i="2" l="1"/>
  <c r="F347" i="2"/>
  <c r="E347" i="2"/>
  <c r="I347" i="2"/>
  <c r="G367" i="2" l="1"/>
  <c r="F367" i="2"/>
  <c r="E367" i="2"/>
  <c r="I367" i="2"/>
  <c r="G352" i="2" l="1"/>
  <c r="F352" i="2"/>
  <c r="E352" i="2"/>
  <c r="I352" i="2"/>
  <c r="K352" i="2" s="1"/>
  <c r="G237" i="2"/>
  <c r="F237" i="2"/>
  <c r="E237" i="2"/>
  <c r="I237" i="2"/>
  <c r="G309" i="2" l="1"/>
  <c r="F309" i="2"/>
  <c r="E309" i="2"/>
  <c r="G342" i="2" l="1"/>
  <c r="F342" i="2"/>
  <c r="G357" i="2"/>
  <c r="F357" i="2"/>
  <c r="E342" i="2"/>
  <c r="G166" i="2" l="1"/>
  <c r="F166" i="2"/>
  <c r="E166" i="2"/>
  <c r="G117" i="2" l="1"/>
  <c r="F117" i="2"/>
  <c r="E117" i="2"/>
  <c r="G39" i="2"/>
  <c r="F39" i="2"/>
  <c r="E39" i="2"/>
  <c r="I342" i="2"/>
  <c r="K342" i="2" s="1"/>
  <c r="G330" i="2"/>
  <c r="F330" i="2"/>
  <c r="E330" i="2"/>
  <c r="I309" i="2"/>
  <c r="K309" i="2" s="1"/>
  <c r="G276" i="2"/>
  <c r="F276" i="2"/>
  <c r="E276" i="2"/>
  <c r="G264" i="2"/>
  <c r="F264" i="2"/>
  <c r="E264" i="2"/>
  <c r="I330" i="2" l="1"/>
  <c r="K330" i="2" s="1"/>
  <c r="I264" i="2"/>
  <c r="K264" i="2" s="1"/>
  <c r="G242" i="2"/>
  <c r="F242" i="2"/>
  <c r="E242" i="2"/>
  <c r="I242" i="2"/>
  <c r="K242" i="2" s="1"/>
  <c r="G222" i="2"/>
  <c r="F222" i="2"/>
  <c r="E222" i="2"/>
  <c r="I222" i="2"/>
  <c r="K222" i="2" s="1"/>
  <c r="G172" i="2"/>
  <c r="F172" i="2"/>
  <c r="E172" i="2"/>
  <c r="G57" i="2"/>
  <c r="F57" i="2"/>
  <c r="E57" i="2"/>
  <c r="I39" i="2"/>
  <c r="K39" i="2" s="1"/>
  <c r="G26" i="2"/>
  <c r="F26" i="2"/>
  <c r="E26" i="2"/>
  <c r="G12" i="2"/>
  <c r="F12" i="2"/>
  <c r="E12" i="2"/>
  <c r="G253" i="2" l="1"/>
  <c r="F253" i="2"/>
  <c r="E253" i="2"/>
  <c r="G314" i="2"/>
  <c r="F314" i="2"/>
  <c r="E314" i="2"/>
  <c r="I314" i="2"/>
  <c r="K314" i="2" s="1"/>
  <c r="G299" i="2"/>
  <c r="F299" i="2"/>
  <c r="E299" i="2"/>
  <c r="G292" i="2"/>
  <c r="F292" i="2"/>
  <c r="E292" i="2"/>
  <c r="G232" i="2"/>
  <c r="F232" i="2"/>
  <c r="E232" i="2"/>
  <c r="I232" i="2"/>
  <c r="K232" i="2" s="1"/>
  <c r="G217" i="2"/>
  <c r="F217" i="2"/>
  <c r="E217" i="2"/>
  <c r="G192" i="2"/>
  <c r="F192" i="2"/>
  <c r="E192" i="2"/>
  <c r="G149" i="2"/>
  <c r="F149" i="2"/>
  <c r="E149" i="2"/>
  <c r="I149" i="2"/>
  <c r="K149" i="2" s="1"/>
  <c r="G62" i="2"/>
  <c r="F62" i="2"/>
  <c r="E62" i="2"/>
  <c r="I62" i="2"/>
  <c r="K62" i="2" s="1"/>
  <c r="E357" i="2"/>
  <c r="I357" i="2"/>
  <c r="G336" i="2"/>
  <c r="F336" i="2"/>
  <c r="E336" i="2"/>
  <c r="G322" i="2"/>
  <c r="F322" i="2"/>
  <c r="E322" i="2"/>
  <c r="G286" i="2"/>
  <c r="F286" i="2"/>
  <c r="E286" i="2"/>
  <c r="I286" i="2"/>
  <c r="K286" i="2" s="1"/>
  <c r="G281" i="2"/>
  <c r="F281" i="2"/>
  <c r="E281" i="2"/>
  <c r="I281" i="2"/>
  <c r="K281" i="2" s="1"/>
  <c r="G209" i="2"/>
  <c r="F209" i="2"/>
  <c r="E209" i="2"/>
  <c r="G180" i="2"/>
  <c r="F180" i="2"/>
  <c r="E180" i="2"/>
  <c r="I172" i="2"/>
  <c r="K172" i="2" s="1"/>
  <c r="I166" i="2"/>
  <c r="K166" i="2" s="1"/>
  <c r="G160" i="2"/>
  <c r="F160" i="2"/>
  <c r="E160" i="2"/>
  <c r="G144" i="2"/>
  <c r="F144" i="2"/>
  <c r="E144" i="2"/>
  <c r="I144" i="2"/>
  <c r="K144" i="2" s="1"/>
  <c r="G139" i="2"/>
  <c r="F139" i="2"/>
  <c r="E139" i="2"/>
  <c r="G125" i="2"/>
  <c r="F125" i="2"/>
  <c r="E125" i="2"/>
  <c r="G104" i="2"/>
  <c r="F104" i="2"/>
  <c r="E104" i="2"/>
  <c r="G80" i="2"/>
  <c r="F80" i="2"/>
  <c r="E80" i="2"/>
  <c r="I80" i="2"/>
  <c r="K80" i="2" s="1"/>
  <c r="G75" i="2"/>
  <c r="F75" i="2"/>
  <c r="E75" i="2"/>
  <c r="G46" i="2"/>
  <c r="F46" i="2"/>
  <c r="E46" i="2"/>
  <c r="G32" i="2"/>
  <c r="F32" i="2"/>
  <c r="E32" i="2"/>
  <c r="I26" i="2"/>
  <c r="G20" i="2"/>
  <c r="F20" i="2"/>
  <c r="E20" i="2"/>
  <c r="I12" i="2"/>
  <c r="K12" i="2" s="1"/>
  <c r="G370" i="2" l="1"/>
  <c r="F370" i="2"/>
  <c r="E370" i="2"/>
  <c r="I117" i="2"/>
  <c r="K117" i="2" s="1"/>
  <c r="I276" i="2"/>
  <c r="K276" i="2" s="1"/>
  <c r="I57" i="2"/>
  <c r="K57" i="2" s="1"/>
  <c r="I336" i="2"/>
  <c r="K336" i="2" s="1"/>
  <c r="I217" i="2"/>
  <c r="I292" i="2"/>
  <c r="K292" i="2" s="1"/>
  <c r="I253" i="2"/>
  <c r="K253" i="2" s="1"/>
  <c r="I192" i="2"/>
  <c r="K192" i="2" s="1"/>
  <c r="I322" i="2"/>
  <c r="K322" i="2" s="1"/>
  <c r="I299" i="2"/>
  <c r="K299" i="2" s="1"/>
  <c r="I139" i="2"/>
  <c r="K139" i="2" s="1"/>
  <c r="I125" i="2"/>
  <c r="K125" i="2" s="1"/>
  <c r="I209" i="2"/>
  <c r="K209" i="2" s="1"/>
  <c r="I20" i="2"/>
  <c r="K20" i="2" s="1"/>
  <c r="I75" i="2"/>
  <c r="K75" i="2" s="1"/>
  <c r="I104" i="2"/>
  <c r="K104" i="2" s="1"/>
  <c r="I160" i="2"/>
  <c r="K160" i="2" s="1"/>
  <c r="I180" i="2"/>
  <c r="K180" i="2" s="1"/>
  <c r="I46" i="2"/>
  <c r="K46" i="2" s="1"/>
  <c r="I32" i="2"/>
  <c r="K32" i="2" s="1"/>
  <c r="I370" i="2" l="1"/>
  <c r="K370" i="2" s="1"/>
</calcChain>
</file>

<file path=xl/sharedStrings.xml><?xml version="1.0" encoding="utf-8"?>
<sst xmlns="http://schemas.openxmlformats.org/spreadsheetml/2006/main" count="1334" uniqueCount="467">
  <si>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</si>
  <si>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</si>
  <si>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</si>
  <si>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</si>
  <si>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</si>
  <si>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</si>
  <si>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</si>
  <si>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</si>
  <si>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</si>
  <si>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</si>
  <si>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</si>
  <si>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</si>
  <si>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</si>
  <si>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</si>
  <si>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</si>
  <si>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</si>
  <si>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</si>
  <si>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</si>
  <si>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</si>
  <si>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</si>
  <si>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</si>
  <si>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</si>
  <si>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</si>
  <si>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</si>
  <si>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</si>
  <si>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</si>
  <si>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</si>
  <si>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</si>
  <si>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</si>
  <si>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</si>
  <si>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</si>
  <si>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</si>
  <si>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</si>
  <si>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</si>
  <si>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</si>
  <si>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</si>
  <si>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</si>
  <si>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</si>
  <si>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</si>
  <si>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</si>
  <si>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</si>
  <si>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</si>
  <si>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</si>
  <si>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</si>
  <si>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</si>
  <si>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</si>
  <si>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</si>
  <si>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</si>
  <si>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</si>
  <si>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</si>
  <si>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</si>
  <si>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</si>
  <si>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</si>
  <si>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</si>
  <si>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</si>
  <si>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</si>
  <si>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</si>
  <si>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</si>
  <si>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</si>
  <si>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</si>
  <si>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</si>
  <si>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</si>
  <si>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</si>
  <si>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</si>
  <si>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</si>
  <si>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</si>
  <si>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</si>
  <si>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</si>
  <si>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</si>
  <si>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</si>
  <si>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</si>
  <si>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</si>
  <si>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</si>
  <si>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</si>
  <si>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</si>
  <si>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</si>
  <si>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</si>
  <si>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</si>
  <si>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</si>
  <si>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</si>
  <si>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</si>
  <si>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</si>
  <si>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</si>
  <si>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</si>
  <si>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</si>
  <si>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</si>
  <si>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</si>
  <si>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</si>
  <si>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</si>
  <si>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</si>
  <si>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</si>
  <si>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</si>
  <si>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</si>
  <si>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</si>
  <si>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</si>
  <si>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</si>
  <si>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</si>
  <si>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</si>
  <si>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</si>
  <si>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</si>
  <si>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</si>
  <si>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</si>
  <si>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</si>
  <si>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</si>
  <si>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</si>
  <si>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</si>
  <si>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</si>
  <si>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</si>
  <si>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</si>
  <si>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</si>
  <si>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</si>
  <si>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</si>
  <si>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</si>
  <si>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</si>
  <si>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</si>
  <si>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</si>
  <si>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</si>
  <si>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</si>
  <si>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</si>
  <si>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</si>
  <si>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</si>
  <si>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</si>
  <si>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</si>
  <si>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</si>
  <si>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</si>
  <si>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</si>
  <si>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</si>
  <si>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</si>
  <si>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</si>
  <si>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</si>
  <si>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</si>
  <si>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</si>
  <si>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</si>
  <si>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</si>
  <si>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</si>
  <si>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</si>
  <si>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</si>
  <si>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</si>
  <si>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</si>
  <si>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</si>
  <si>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</si>
  <si>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</si>
  <si>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</si>
  <si>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</si>
  <si>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</si>
  <si>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</si>
  <si>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</si>
  <si>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</si>
  <si>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</si>
  <si>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</si>
  <si>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</si>
  <si>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</si>
  <si>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</si>
  <si>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</si>
  <si>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</si>
  <si>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</si>
  <si>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</si>
  <si>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</si>
  <si>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</si>
  <si>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</si>
  <si>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</si>
  <si>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</si>
  <si>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</si>
  <si>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</si>
  <si>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</si>
  <si>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</si>
  <si>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</si>
  <si>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</si>
  <si>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</si>
  <si>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</si>
  <si>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</si>
  <si>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</si>
  <si>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</si>
  <si>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</si>
  <si>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</si>
  <si>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</si>
  <si>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</si>
  <si>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</si>
  <si>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</si>
  <si>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</si>
  <si>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</si>
  <si>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</si>
  <si>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</si>
  <si>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</si>
  <si>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</si>
  <si>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</si>
  <si>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</si>
  <si>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</si>
  <si>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</si>
  <si>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</si>
  <si>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</si>
  <si>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</si>
  <si>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</si>
  <si>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</si>
  <si>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</si>
  <si>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</si>
  <si>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</si>
  <si>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</si>
  <si>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</si>
  <si>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</si>
  <si>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UC for Credit Programming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</si>
  <si>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</si>
  <si>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</si>
  <si>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</si>
  <si>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</si>
  <si>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</si>
  <si>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</si>
  <si>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</si>
  <si>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</si>
  <si>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</si>
  <si>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</si>
  <si>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</si>
  <si>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</si>
  <si>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</si>
  <si>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</si>
  <si>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</si>
  <si>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</si>
  <si>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</si>
  <si>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</si>
  <si>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TTUISD Administration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</si>
  <si>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</si>
  <si>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</si>
  <si>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</si>
  <si>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</si>
  <si>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</si>
  <si>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</si>
  <si>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</si>
  <si>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</si>
  <si>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</si>
  <si>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</si>
  <si>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</si>
  <si>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</si>
  <si>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</si>
  <si>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</si>
  <si>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</si>
  <si>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</si>
  <si>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</si>
  <si>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</si>
  <si>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</si>
  <si>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</si>
  <si>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</si>
  <si>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</si>
  <si>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</si>
  <si>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</si>
  <si>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</si>
  <si>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</si>
  <si>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</si>
  <si>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</si>
  <si>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</si>
  <si>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</si>
  <si>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</si>
  <si>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</si>
  <si>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</si>
  <si>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</si>
  <si>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</si>
  <si>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</si>
  <si>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</si>
  <si>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</si>
  <si>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</si>
  <si>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</si>
  <si>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</si>
  <si>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</si>
  <si>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</si>
  <si>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</si>
  <si>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</si>
  <si>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</si>
  <si>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</si>
  <si>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</si>
  <si>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</si>
  <si>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</si>
  <si>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</si>
  <si>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TTUISD External 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</si>
  <si>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</si>
  <si>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</si>
  <si>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</si>
  <si>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</si>
  <si>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</si>
  <si>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</si>
  <si>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</si>
  <si>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</si>
  <si>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</si>
  <si>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</si>
  <si>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</si>
  <si>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</si>
  <si>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</si>
  <si>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</si>
  <si>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</si>
  <si>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</si>
  <si>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</si>
  <si>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</si>
  <si>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</si>
  <si>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</si>
  <si>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</si>
  <si>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</si>
  <si>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</si>
  <si>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</si>
  <si>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</si>
  <si>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</si>
  <si>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</si>
  <si>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</si>
  <si>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</si>
  <si>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</si>
  <si>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</si>
  <si>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</si>
  <si>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</si>
  <si>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</si>
  <si>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</si>
  <si>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</si>
  <si>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</si>
  <si>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</si>
  <si>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</si>
  <si>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</si>
  <si>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</si>
  <si>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</si>
  <si>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</si>
  <si>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</si>
  <si>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</si>
  <si>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</si>
  <si>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</si>
  <si>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</si>
  <si>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</si>
  <si>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</si>
  <si>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</si>
  <si>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</si>
  <si>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</si>
  <si>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TTUISD Operations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</si>
  <si>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</si>
  <si>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</si>
  <si>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</si>
  <si>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</si>
  <si>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</si>
  <si>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</si>
  <si>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</si>
  <si>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</si>
  <si>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</si>
  <si>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</si>
  <si>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</si>
  <si>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</si>
  <si>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</si>
  <si>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</si>
  <si>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</si>
  <si>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</si>
  <si>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</si>
  <si>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</si>
  <si>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</si>
  <si>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</si>
  <si>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</si>
  <si>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</si>
  <si>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</si>
  <si>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</si>
  <si>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</si>
  <si>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</si>
  <si>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</si>
  <si>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</si>
  <si>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</si>
  <si>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</si>
  <si>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</si>
  <si>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Communication Studies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</si>
  <si>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</si>
  <si>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</si>
  <si>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</si>
  <si>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</si>
  <si>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</si>
  <si>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</si>
  <si>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</si>
  <si>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</si>
  <si>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</si>
  <si>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</si>
  <si>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</si>
  <si>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</si>
  <si>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</si>
  <si>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</si>
  <si>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</si>
  <si>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</si>
  <si>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</si>
  <si>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</si>
  <si>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</si>
  <si>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</si>
  <si>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</si>
  <si>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</si>
  <si>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</si>
  <si>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</si>
  <si>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</si>
  <si>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</si>
  <si>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</si>
  <si>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</si>
  <si>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</si>
  <si>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</si>
  <si>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</si>
  <si>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TTUISD Academic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</si>
  <si>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</si>
  <si>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</si>
  <si>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</si>
  <si>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</si>
  <si>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</si>
  <si>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</si>
  <si>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</si>
  <si>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</si>
  <si>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</si>
  <si>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</si>
  <si>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</si>
  <si>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</si>
  <si>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</si>
  <si>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</si>
  <si>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</si>
  <si>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</si>
  <si>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</si>
  <si>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</si>
  <si>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</si>
  <si>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</si>
  <si>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</si>
  <si>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</si>
  <si>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</si>
  <si>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</si>
  <si>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</si>
  <si>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</si>
  <si>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</si>
  <si>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</si>
  <si>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</si>
  <si>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</si>
  <si>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</si>
  <si>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</si>
  <si>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</si>
  <si>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</si>
  <si>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</si>
  <si>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</si>
  <si>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</si>
  <si>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</si>
  <si>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</si>
  <si>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</si>
  <si>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</si>
  <si>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</si>
  <si>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</si>
  <si>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</si>
  <si>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</si>
  <si>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</si>
  <si>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</si>
  <si>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</si>
  <si>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</si>
  <si>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</si>
  <si>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</si>
  <si>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</si>
  <si>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</si>
  <si>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</si>
  <si>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</si>
  <si>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</si>
  <si>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</si>
  <si>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</si>
  <si>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</si>
  <si>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</si>
  <si>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</si>
  <si>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</si>
  <si>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</si>
  <si>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</si>
  <si>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</si>
  <si>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 xml:space="preserve">FY17 Total 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</si>
  <si>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</si>
  <si>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</si>
  <si>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</si>
  <si>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</si>
  <si>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</si>
  <si>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</si>
  <si>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</si>
  <si>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Over FY16</t>
  </si>
  <si>
    <t xml:space="preserve">   For Period Beginning September 1 and Ending December 31</t>
  </si>
  <si>
    <t>B1208</t>
  </si>
  <si>
    <t>Academic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</si>
</sst>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9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 style="medium">
        <color rgb="FF608BB4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2" fillId="0" borderId="8" xfId="3" applyNumberFormat="1" applyFont="1" applyBorder="1"/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2" fillId="0" borderId="17" xfId="3" applyFont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43" fontId="2" fillId="0" borderId="7" xfId="3" applyFont="1" applyBorder="1"/>
    <xf numFmtId="43" fontId="2" fillId="2" borderId="26" xfId="2" applyFont="1" applyFill="1" applyBorder="1" applyAlignment="1">
      <alignment horizontal="center" vertical="center"/>
    </xf>
    <xf numFmtId="43" fontId="2" fillId="2" borderId="27" xfId="2" applyFont="1" applyFill="1" applyBorder="1" applyAlignment="1">
      <alignment horizontal="center" vertical="center"/>
    </xf>
    <xf numFmtId="9" fontId="2" fillId="0" borderId="28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DFDFD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8"/>
  <sheetViews>
    <sheetView tabSelected="1" workbookViewId="0">
      <selection activeCell="A5" sqref="A5"/>
    </sheetView>
  </sheetViews>
  <sheetFormatPr defaultRowHeight="15" x14ac:dyDescent="0.25"/>
  <cols>
    <col min="1" max="1" width="11.140625" style="1" customWidth="1"/>
    <col min="2" max="2" width="9.140625" style="63"/>
    <col min="3" max="3" width="9.140625" style="1"/>
    <col min="4" max="4" width="15.5703125" style="1" customWidth="1"/>
    <col min="5" max="5" width="16" style="24" customWidth="1"/>
    <col min="6" max="6" width="15.85546875" style="24" customWidth="1"/>
    <col min="7" max="8" width="13.7109375" style="24" customWidth="1"/>
    <col min="9" max="11" width="14.85546875" style="24" customWidth="1"/>
    <col min="12" max="12" width="14.5703125" style="24" customWidth="1"/>
    <col min="13" max="17" width="9.140625" style="1"/>
    <col min="18" max="18" width="11.5703125" style="24" bestFit="1" customWidth="1"/>
    <col min="19" max="16384" width="9.140625" style="1"/>
  </cols>
  <sheetData>
    <row r="1" spans="1:13" ht="15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8"/>
    </row>
    <row r="2" spans="1:13" x14ac:dyDescent="0.25">
      <c r="A2" s="91" t="s">
        <v>430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8"/>
    </row>
    <row r="3" spans="1:13" x14ac:dyDescent="0.25">
      <c r="A3" s="92" t="s">
        <v>426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8"/>
    </row>
    <row r="4" spans="1:13" x14ac:dyDescent="0.25">
      <c r="A4" s="91" t="s">
        <v>464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8"/>
    </row>
    <row r="6" spans="1:13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23"/>
      <c r="J6" s="23"/>
      <c r="K6" s="23"/>
      <c r="L6" s="67"/>
      <c r="M6" s="8"/>
    </row>
    <row r="7" spans="1:13" x14ac:dyDescent="0.25">
      <c r="A7" s="20"/>
      <c r="B7" s="57" t="s">
        <v>60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427</v>
      </c>
      <c r="I7" s="66" t="s">
        <v>455</v>
      </c>
      <c r="J7" s="25" t="s">
        <v>456</v>
      </c>
      <c r="K7" s="74" t="s">
        <v>462</v>
      </c>
      <c r="L7" s="25" t="s">
        <v>456</v>
      </c>
      <c r="M7" s="8"/>
    </row>
    <row r="8" spans="1:13" ht="15.75" thickBot="1" x14ac:dyDescent="0.3">
      <c r="A8" s="21" t="s">
        <v>60</v>
      </c>
      <c r="B8" s="50" t="s">
        <v>61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428</v>
      </c>
      <c r="I8" s="28" t="s">
        <v>457</v>
      </c>
      <c r="J8" s="28" t="s">
        <v>457</v>
      </c>
      <c r="K8" s="75" t="s">
        <v>463</v>
      </c>
      <c r="L8" s="28" t="s">
        <v>458</v>
      </c>
      <c r="M8" s="8"/>
    </row>
    <row r="9" spans="1:13" ht="15.75" thickBot="1" x14ac:dyDescent="0.3">
      <c r="A9" s="46" t="s">
        <v>62</v>
      </c>
      <c r="B9" s="87" t="s">
        <v>63</v>
      </c>
      <c r="C9" s="88"/>
      <c r="D9" s="89"/>
      <c r="E9" s="3">
        <v>23549.279999999999</v>
      </c>
      <c r="F9" s="5">
        <v>7435.61</v>
      </c>
      <c r="G9" s="53">
        <v>13638.01</v>
      </c>
      <c r="H9" s="53">
        <v>2782.96</v>
      </c>
      <c r="I9" s="3">
        <f>SUM(E9:H9)</f>
        <v>47405.86</v>
      </c>
      <c r="J9" s="35">
        <v>52878.1</v>
      </c>
      <c r="K9" s="73">
        <f>SUM(I9/J9)-1</f>
        <v>-0.10348783333743072</v>
      </c>
      <c r="L9" s="53">
        <v>189817.72</v>
      </c>
      <c r="M9" s="8"/>
    </row>
    <row r="10" spans="1:13" ht="15.75" thickBot="1" x14ac:dyDescent="0.3">
      <c r="A10" s="46" t="s">
        <v>330</v>
      </c>
      <c r="B10" s="46" t="s">
        <v>347</v>
      </c>
      <c r="C10" s="47"/>
      <c r="D10" s="47"/>
      <c r="E10" s="3">
        <v>1477.46</v>
      </c>
      <c r="F10" s="5">
        <v>6390.02</v>
      </c>
      <c r="G10" s="2">
        <v>19.989999999999998</v>
      </c>
      <c r="H10" s="2">
        <v>1331.44</v>
      </c>
      <c r="I10" s="3">
        <f t="shared" ref="I10:I11" si="0">SUM(E10:H10)</f>
        <v>9218.91</v>
      </c>
      <c r="J10" s="35">
        <v>10848.77</v>
      </c>
      <c r="K10" s="73">
        <f t="shared" ref="K10:K12" si="1">SUM(I10/J10)-1</f>
        <v>-0.15023454271774594</v>
      </c>
      <c r="L10" s="2">
        <v>32526.78</v>
      </c>
      <c r="M10" s="8"/>
    </row>
    <row r="11" spans="1:13" ht="15.75" thickBot="1" x14ac:dyDescent="0.3">
      <c r="A11" s="13" t="s">
        <v>64</v>
      </c>
      <c r="B11" s="84" t="s">
        <v>65</v>
      </c>
      <c r="C11" s="85"/>
      <c r="D11" s="86"/>
      <c r="E11" s="3">
        <v>0</v>
      </c>
      <c r="F11" s="5"/>
      <c r="G11" s="2">
        <v>0</v>
      </c>
      <c r="H11" s="2">
        <v>0</v>
      </c>
      <c r="I11" s="3">
        <f t="shared" si="0"/>
        <v>0</v>
      </c>
      <c r="J11" s="35">
        <v>1113.81</v>
      </c>
      <c r="K11" s="73">
        <f t="shared" si="1"/>
        <v>-1</v>
      </c>
      <c r="L11" s="2">
        <v>9009.7099999999991</v>
      </c>
      <c r="M11" s="8"/>
    </row>
    <row r="12" spans="1:13" ht="15.75" thickBot="1" x14ac:dyDescent="0.3">
      <c r="A12" s="9" t="s">
        <v>6</v>
      </c>
      <c r="B12" s="58"/>
      <c r="C12" s="10"/>
      <c r="D12" s="10"/>
      <c r="E12" s="4">
        <f>SUM(E9:E11)</f>
        <v>25026.739999999998</v>
      </c>
      <c r="F12" s="4">
        <f t="shared" ref="F12:I12" si="2">SUM(F9:F11)</f>
        <v>13825.630000000001</v>
      </c>
      <c r="G12" s="4">
        <f t="shared" si="2"/>
        <v>13658</v>
      </c>
      <c r="H12" s="4">
        <f>SUM(H9:H11)</f>
        <v>4114.3999999999996</v>
      </c>
      <c r="I12" s="4">
        <f t="shared" si="2"/>
        <v>56624.770000000004</v>
      </c>
      <c r="J12" s="4">
        <f>SUM(J9:J11)</f>
        <v>64840.679999999993</v>
      </c>
      <c r="K12" s="83">
        <f t="shared" si="1"/>
        <v>-0.12670918935458408</v>
      </c>
      <c r="L12" s="4">
        <f>SUM(L9:L11)</f>
        <v>231354.21</v>
      </c>
      <c r="M12" s="8"/>
    </row>
    <row r="13" spans="1:13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8"/>
    </row>
    <row r="14" spans="1:13" x14ac:dyDescent="0.25">
      <c r="A14" s="20"/>
      <c r="B14" s="57" t="s">
        <v>60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427</v>
      </c>
      <c r="I14" s="66" t="s">
        <v>455</v>
      </c>
      <c r="J14" s="25" t="s">
        <v>456</v>
      </c>
      <c r="K14" s="74" t="s">
        <v>462</v>
      </c>
      <c r="L14" s="25" t="s">
        <v>456</v>
      </c>
      <c r="M14" s="8"/>
    </row>
    <row r="15" spans="1:13" ht="15.75" thickBot="1" x14ac:dyDescent="0.3">
      <c r="A15" s="21" t="s">
        <v>60</v>
      </c>
      <c r="B15" s="50" t="s">
        <v>61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428</v>
      </c>
      <c r="I15" s="28" t="s">
        <v>457</v>
      </c>
      <c r="J15" s="28" t="s">
        <v>457</v>
      </c>
      <c r="K15" s="75" t="s">
        <v>463</v>
      </c>
      <c r="L15" s="28" t="s">
        <v>458</v>
      </c>
      <c r="M15" s="8"/>
    </row>
    <row r="16" spans="1:13" ht="15.75" thickBot="1" x14ac:dyDescent="0.3">
      <c r="A16" s="17" t="s">
        <v>66</v>
      </c>
      <c r="B16" s="17" t="s">
        <v>67</v>
      </c>
      <c r="C16" s="8"/>
      <c r="D16" s="8"/>
      <c r="E16" s="65">
        <v>8231.83</v>
      </c>
      <c r="F16" s="52">
        <v>1994.44</v>
      </c>
      <c r="G16" s="36">
        <v>0</v>
      </c>
      <c r="H16" s="56">
        <v>1460</v>
      </c>
      <c r="I16" s="35">
        <f t="shared" ref="I16:I18" si="3">SUM(E16:H16)</f>
        <v>11686.27</v>
      </c>
      <c r="J16" s="71">
        <v>15951.28</v>
      </c>
      <c r="K16" s="73">
        <f t="shared" ref="K16:K20" si="4">SUM(I16/J16)-1</f>
        <v>-0.2673772888445316</v>
      </c>
      <c r="L16" s="56">
        <v>34436.800000000003</v>
      </c>
      <c r="M16" s="8"/>
    </row>
    <row r="17" spans="1:13" ht="15.75" thickBot="1" x14ac:dyDescent="0.3">
      <c r="A17" s="13" t="s">
        <v>68</v>
      </c>
      <c r="B17" s="46" t="s">
        <v>69</v>
      </c>
      <c r="C17" s="14"/>
      <c r="D17" s="14"/>
      <c r="E17" s="34">
        <v>67704.59</v>
      </c>
      <c r="F17" s="3">
        <v>31547.58</v>
      </c>
      <c r="G17" s="35">
        <v>0</v>
      </c>
      <c r="H17" s="35">
        <v>10307.74</v>
      </c>
      <c r="I17" s="35">
        <f t="shared" si="3"/>
        <v>109559.91</v>
      </c>
      <c r="J17" s="35">
        <v>122991.11</v>
      </c>
      <c r="K17" s="73">
        <f t="shared" si="4"/>
        <v>-0.10920464088827231</v>
      </c>
      <c r="L17" s="35">
        <v>321740.62</v>
      </c>
      <c r="M17" s="8"/>
    </row>
    <row r="18" spans="1:13" ht="15.75" thickBot="1" x14ac:dyDescent="0.3">
      <c r="A18" s="46" t="s">
        <v>70</v>
      </c>
      <c r="B18" s="46" t="s">
        <v>71</v>
      </c>
      <c r="C18" s="47"/>
      <c r="D18" s="47"/>
      <c r="E18" s="3">
        <v>14517.44</v>
      </c>
      <c r="F18" s="3">
        <v>6930.95</v>
      </c>
      <c r="G18" s="35">
        <v>0</v>
      </c>
      <c r="H18" s="35">
        <v>2120</v>
      </c>
      <c r="I18" s="35">
        <f t="shared" si="3"/>
        <v>23568.39</v>
      </c>
      <c r="J18" s="35">
        <v>21331.18</v>
      </c>
      <c r="K18" s="73">
        <f t="shared" si="4"/>
        <v>0.10487980505532279</v>
      </c>
      <c r="L18" s="35">
        <v>52258.2</v>
      </c>
      <c r="M18" s="8"/>
    </row>
    <row r="19" spans="1:13" ht="15.75" thickBot="1" x14ac:dyDescent="0.3">
      <c r="A19" s="13" t="s">
        <v>331</v>
      </c>
      <c r="B19" s="84" t="s">
        <v>332</v>
      </c>
      <c r="C19" s="85"/>
      <c r="D19" s="86"/>
      <c r="E19" s="3">
        <v>8239.41</v>
      </c>
      <c r="F19" s="3">
        <v>3628.77</v>
      </c>
      <c r="G19" s="35">
        <v>0</v>
      </c>
      <c r="H19" s="35">
        <v>1950</v>
      </c>
      <c r="I19" s="35">
        <f>SUM(E19:H19)</f>
        <v>13818.18</v>
      </c>
      <c r="J19" s="35">
        <v>13080.65</v>
      </c>
      <c r="K19" s="73">
        <f t="shared" si="4"/>
        <v>5.6383283705320419E-2</v>
      </c>
      <c r="L19" s="35">
        <v>48248.12</v>
      </c>
    </row>
    <row r="20" spans="1:13" ht="15.75" thickBot="1" x14ac:dyDescent="0.3">
      <c r="A20" s="9" t="s">
        <v>8</v>
      </c>
      <c r="B20" s="58"/>
      <c r="C20" s="10"/>
      <c r="D20" s="10"/>
      <c r="E20" s="4">
        <f t="shared" ref="E20:L20" si="5">SUM(E16:E19)</f>
        <v>98693.27</v>
      </c>
      <c r="F20" s="4">
        <f t="shared" si="5"/>
        <v>44101.74</v>
      </c>
      <c r="G20" s="4">
        <f t="shared" si="5"/>
        <v>0</v>
      </c>
      <c r="H20" s="4">
        <f t="shared" si="5"/>
        <v>15837.74</v>
      </c>
      <c r="I20" s="4">
        <f t="shared" si="5"/>
        <v>158632.75</v>
      </c>
      <c r="J20" s="4">
        <f>SUM(J16:J19)</f>
        <v>173354.22</v>
      </c>
      <c r="K20" s="83">
        <f t="shared" si="4"/>
        <v>-8.492132467268465E-2</v>
      </c>
      <c r="L20" s="4">
        <f t="shared" si="5"/>
        <v>456683.74</v>
      </c>
    </row>
    <row r="21" spans="1:13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</row>
    <row r="22" spans="1:13" x14ac:dyDescent="0.25">
      <c r="A22" s="20"/>
      <c r="B22" s="57" t="s">
        <v>60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427</v>
      </c>
      <c r="I22" s="66" t="s">
        <v>455</v>
      </c>
      <c r="J22" s="25" t="s">
        <v>456</v>
      </c>
      <c r="K22" s="74" t="s">
        <v>462</v>
      </c>
      <c r="L22" s="25" t="s">
        <v>456</v>
      </c>
    </row>
    <row r="23" spans="1:13" ht="15.75" thickBot="1" x14ac:dyDescent="0.3">
      <c r="A23" s="21" t="s">
        <v>60</v>
      </c>
      <c r="B23" s="50" t="s">
        <v>61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428</v>
      </c>
      <c r="I23" s="28" t="s">
        <v>457</v>
      </c>
      <c r="J23" s="28" t="s">
        <v>457</v>
      </c>
      <c r="K23" s="75" t="s">
        <v>463</v>
      </c>
      <c r="L23" s="28" t="s">
        <v>458</v>
      </c>
    </row>
    <row r="24" spans="1:13" ht="15.75" thickBot="1" x14ac:dyDescent="0.3">
      <c r="A24" s="46" t="s">
        <v>286</v>
      </c>
      <c r="B24" s="46" t="s">
        <v>287</v>
      </c>
      <c r="C24" s="47"/>
      <c r="D24" s="47"/>
      <c r="E24" s="3">
        <v>3473.16</v>
      </c>
      <c r="F24" s="3">
        <v>4781.0200000000004</v>
      </c>
      <c r="G24" s="2">
        <v>0</v>
      </c>
      <c r="H24" s="2">
        <v>550</v>
      </c>
      <c r="I24" s="3">
        <f>SUM(E24:H24)</f>
        <v>8804.18</v>
      </c>
      <c r="J24" s="35">
        <v>4999.45</v>
      </c>
      <c r="K24" s="73">
        <f t="shared" ref="K24:K26" si="6">SUM(I24/J24)-1</f>
        <v>0.76102971326845958</v>
      </c>
      <c r="L24" s="2">
        <v>31268.11</v>
      </c>
    </row>
    <row r="25" spans="1:13" ht="15.75" thickBot="1" x14ac:dyDescent="0.3">
      <c r="A25" s="13" t="s">
        <v>72</v>
      </c>
      <c r="B25" s="46" t="s">
        <v>73</v>
      </c>
      <c r="C25" s="14"/>
      <c r="D25" s="14"/>
      <c r="E25" s="3">
        <v>159.63</v>
      </c>
      <c r="F25" s="3">
        <v>1292.6099999999999</v>
      </c>
      <c r="G25" s="2">
        <v>0</v>
      </c>
      <c r="H25" s="2">
        <v>0</v>
      </c>
      <c r="I25" s="3">
        <f>SUM(E25:H25)</f>
        <v>1452.2399999999998</v>
      </c>
      <c r="J25" s="35">
        <v>2494.9299999999998</v>
      </c>
      <c r="K25" s="73">
        <f t="shared" si="6"/>
        <v>-0.41792354895728545</v>
      </c>
      <c r="L25" s="2">
        <v>8736</v>
      </c>
    </row>
    <row r="26" spans="1:13" ht="15.75" thickBot="1" x14ac:dyDescent="0.3">
      <c r="A26" s="9" t="s">
        <v>10</v>
      </c>
      <c r="B26" s="58"/>
      <c r="C26" s="10"/>
      <c r="D26" s="10"/>
      <c r="E26" s="4">
        <f>SUM(E24:E25)</f>
        <v>3632.79</v>
      </c>
      <c r="F26" s="4">
        <f t="shared" ref="F26:I26" si="7">SUM(F24:F25)</f>
        <v>6073.63</v>
      </c>
      <c r="G26" s="4">
        <f t="shared" si="7"/>
        <v>0</v>
      </c>
      <c r="H26" s="4">
        <f>SUM(H24:H25)</f>
        <v>550</v>
      </c>
      <c r="I26" s="4">
        <f t="shared" si="7"/>
        <v>10256.42</v>
      </c>
      <c r="J26" s="4">
        <f>SUM(J24:J25)</f>
        <v>7494.3799999999992</v>
      </c>
      <c r="K26" s="83">
        <f t="shared" si="6"/>
        <v>0.36854816542529223</v>
      </c>
      <c r="L26" s="4">
        <f>SUM(L24:L25)</f>
        <v>40004.11</v>
      </c>
    </row>
    <row r="27" spans="1:13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</row>
    <row r="28" spans="1:13" x14ac:dyDescent="0.25">
      <c r="A28" s="20"/>
      <c r="B28" s="57" t="s">
        <v>60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427</v>
      </c>
      <c r="I28" s="66" t="s">
        <v>455</v>
      </c>
      <c r="J28" s="25" t="s">
        <v>456</v>
      </c>
      <c r="K28" s="74" t="s">
        <v>462</v>
      </c>
      <c r="L28" s="25" t="s">
        <v>456</v>
      </c>
    </row>
    <row r="29" spans="1:13" ht="15.75" thickBot="1" x14ac:dyDescent="0.3">
      <c r="A29" s="21" t="s">
        <v>60</v>
      </c>
      <c r="B29" s="50" t="s">
        <v>61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428</v>
      </c>
      <c r="I29" s="28" t="s">
        <v>457</v>
      </c>
      <c r="J29" s="28" t="s">
        <v>457</v>
      </c>
      <c r="K29" s="75" t="s">
        <v>463</v>
      </c>
      <c r="L29" s="28" t="s">
        <v>458</v>
      </c>
    </row>
    <row r="30" spans="1:13" ht="15.75" thickBot="1" x14ac:dyDescent="0.3">
      <c r="A30" s="13" t="s">
        <v>74</v>
      </c>
      <c r="B30" s="46" t="s">
        <v>75</v>
      </c>
      <c r="C30" s="14"/>
      <c r="D30" s="14"/>
      <c r="E30" s="5">
        <v>24600.39</v>
      </c>
      <c r="F30" s="5">
        <v>21887.74</v>
      </c>
      <c r="G30" s="2">
        <v>500</v>
      </c>
      <c r="H30" s="2">
        <v>13621</v>
      </c>
      <c r="I30" s="2">
        <f>SUM(E30:H30)</f>
        <v>60609.130000000005</v>
      </c>
      <c r="J30" s="2">
        <v>100471.09</v>
      </c>
      <c r="K30" s="73">
        <f t="shared" ref="K30:K32" si="8">SUM(I30/J30)-1</f>
        <v>-0.39675054784416086</v>
      </c>
      <c r="L30" s="2">
        <v>333787.61</v>
      </c>
    </row>
    <row r="31" spans="1:13" ht="15.75" thickBot="1" x14ac:dyDescent="0.3">
      <c r="A31" s="46" t="s">
        <v>76</v>
      </c>
      <c r="B31" s="46" t="s">
        <v>77</v>
      </c>
      <c r="C31" s="47"/>
      <c r="D31" s="47"/>
      <c r="E31" s="3">
        <v>9042.67</v>
      </c>
      <c r="F31" s="3">
        <v>27492.49</v>
      </c>
      <c r="G31" s="2">
        <v>2386.86</v>
      </c>
      <c r="H31" s="2">
        <v>14144.06</v>
      </c>
      <c r="I31" s="2">
        <f>SUM(E31:H31)</f>
        <v>53066.080000000002</v>
      </c>
      <c r="J31" s="2">
        <v>57558.53</v>
      </c>
      <c r="K31" s="73">
        <f t="shared" si="8"/>
        <v>-7.8050116985266982E-2</v>
      </c>
      <c r="L31" s="2">
        <v>222061.94</v>
      </c>
    </row>
    <row r="32" spans="1:13" ht="15.75" thickBot="1" x14ac:dyDescent="0.3">
      <c r="A32" s="9" t="s">
        <v>12</v>
      </c>
      <c r="B32" s="58"/>
      <c r="C32" s="10"/>
      <c r="D32" s="10"/>
      <c r="E32" s="4">
        <f t="shared" ref="E32:L32" si="9">SUM(E30:E31)</f>
        <v>33643.06</v>
      </c>
      <c r="F32" s="4">
        <f t="shared" si="9"/>
        <v>49380.23</v>
      </c>
      <c r="G32" s="4">
        <f t="shared" si="9"/>
        <v>2886.86</v>
      </c>
      <c r="H32" s="4">
        <f t="shared" si="9"/>
        <v>27765.059999999998</v>
      </c>
      <c r="I32" s="4">
        <f t="shared" si="9"/>
        <v>113675.21</v>
      </c>
      <c r="J32" s="4">
        <f t="shared" si="9"/>
        <v>158029.62</v>
      </c>
      <c r="K32" s="83">
        <f t="shared" si="8"/>
        <v>-0.28067149690039117</v>
      </c>
      <c r="L32" s="4">
        <f t="shared" si="9"/>
        <v>555849.55000000005</v>
      </c>
    </row>
    <row r="33" spans="1:12" ht="15.75" thickBot="1" x14ac:dyDescent="0.3">
      <c r="A33" s="51" t="s">
        <v>348</v>
      </c>
      <c r="B33" s="59"/>
      <c r="C33" s="41"/>
      <c r="D33" s="41"/>
      <c r="E33" s="30"/>
      <c r="F33" s="30"/>
      <c r="G33" s="31"/>
      <c r="H33" s="31"/>
      <c r="I33" s="30"/>
      <c r="J33" s="30"/>
      <c r="K33" s="30"/>
      <c r="L33" s="31"/>
    </row>
    <row r="34" spans="1:12" x14ac:dyDescent="0.25">
      <c r="A34" s="49"/>
      <c r="B34" s="57" t="s">
        <v>60</v>
      </c>
      <c r="C34" s="44"/>
      <c r="D34" s="44"/>
      <c r="E34" s="25" t="s">
        <v>2</v>
      </c>
      <c r="F34" s="26" t="s">
        <v>3</v>
      </c>
      <c r="G34" s="27" t="s">
        <v>4</v>
      </c>
      <c r="H34" s="54" t="s">
        <v>427</v>
      </c>
      <c r="I34" s="66" t="s">
        <v>455</v>
      </c>
      <c r="J34" s="25" t="s">
        <v>456</v>
      </c>
      <c r="K34" s="74" t="s">
        <v>462</v>
      </c>
      <c r="L34" s="25" t="s">
        <v>456</v>
      </c>
    </row>
    <row r="35" spans="1:12" ht="15.75" thickBot="1" x14ac:dyDescent="0.3">
      <c r="A35" s="50" t="s">
        <v>60</v>
      </c>
      <c r="B35" s="50" t="s">
        <v>61</v>
      </c>
      <c r="C35" s="45"/>
      <c r="D35" s="45"/>
      <c r="E35" s="28" t="s">
        <v>5</v>
      </c>
      <c r="F35" s="28" t="s">
        <v>5</v>
      </c>
      <c r="G35" s="28" t="s">
        <v>5</v>
      </c>
      <c r="H35" s="55" t="s">
        <v>428</v>
      </c>
      <c r="I35" s="28" t="s">
        <v>457</v>
      </c>
      <c r="J35" s="28" t="s">
        <v>457</v>
      </c>
      <c r="K35" s="75" t="s">
        <v>463</v>
      </c>
      <c r="L35" s="28" t="s">
        <v>458</v>
      </c>
    </row>
    <row r="36" spans="1:12" ht="15.75" thickBot="1" x14ac:dyDescent="0.3">
      <c r="A36" s="46" t="s">
        <v>372</v>
      </c>
      <c r="B36" s="46" t="s">
        <v>373</v>
      </c>
      <c r="C36" s="47"/>
      <c r="D36" s="47"/>
      <c r="E36" s="3">
        <v>0</v>
      </c>
      <c r="F36" s="70">
        <v>4895.33</v>
      </c>
      <c r="G36" s="2">
        <v>0</v>
      </c>
      <c r="H36" s="2">
        <v>0</v>
      </c>
      <c r="I36" s="2">
        <f>SUM(E36:H36)</f>
        <v>4895.33</v>
      </c>
      <c r="J36" s="2">
        <v>1354.06</v>
      </c>
      <c r="K36" s="73">
        <f t="shared" ref="K36:K39" si="10">SUM(I36/J36)-1</f>
        <v>2.6152976972955408</v>
      </c>
      <c r="L36" s="2">
        <v>15290.62</v>
      </c>
    </row>
    <row r="37" spans="1:12" ht="15.75" thickBot="1" x14ac:dyDescent="0.3">
      <c r="A37" s="46" t="s">
        <v>79</v>
      </c>
      <c r="B37" s="46" t="s">
        <v>349</v>
      </c>
      <c r="C37" s="47"/>
      <c r="D37" s="47"/>
      <c r="E37" s="3">
        <v>3486.95</v>
      </c>
      <c r="F37" s="3">
        <v>37710.39</v>
      </c>
      <c r="G37" s="2">
        <v>0</v>
      </c>
      <c r="H37" s="2">
        <v>7788.98</v>
      </c>
      <c r="I37" s="2">
        <f>SUM(E37:H37)</f>
        <v>48986.319999999992</v>
      </c>
      <c r="J37" s="2">
        <v>46613.919999999998</v>
      </c>
      <c r="K37" s="73">
        <f t="shared" ref="K37" si="11">SUM(I37/J37)-1</f>
        <v>5.0894668373738794E-2</v>
      </c>
      <c r="L37" s="2">
        <v>165696.98000000001</v>
      </c>
    </row>
    <row r="38" spans="1:12" ht="15.75" thickBot="1" x14ac:dyDescent="0.3">
      <c r="A38" s="46" t="s">
        <v>465</v>
      </c>
      <c r="B38" s="46" t="s">
        <v>466</v>
      </c>
      <c r="C38" s="47"/>
      <c r="D38" s="47"/>
      <c r="E38" s="3">
        <v>1152.1199999999999</v>
      </c>
      <c r="F38" s="3">
        <v>0</v>
      </c>
      <c r="G38" s="2">
        <v>0</v>
      </c>
      <c r="H38" s="2">
        <v>0</v>
      </c>
      <c r="I38" s="2">
        <f>SUM(E38:H38)</f>
        <v>1152.1199999999999</v>
      </c>
      <c r="J38" s="2">
        <v>0</v>
      </c>
      <c r="K38" s="73"/>
      <c r="L38" s="2">
        <v>0</v>
      </c>
    </row>
    <row r="39" spans="1:12" ht="15.75" thickBot="1" x14ac:dyDescent="0.3">
      <c r="A39" s="37" t="s">
        <v>350</v>
      </c>
      <c r="B39" s="60"/>
      <c r="C39" s="38"/>
      <c r="D39" s="38"/>
      <c r="E39" s="39">
        <f>SUM(E36:E38)</f>
        <v>4639.07</v>
      </c>
      <c r="F39" s="39">
        <f t="shared" ref="F39:I39" si="12">SUM(F36:F38)</f>
        <v>42605.72</v>
      </c>
      <c r="G39" s="39">
        <f t="shared" si="12"/>
        <v>0</v>
      </c>
      <c r="H39" s="39">
        <f>SUM(H36:H38)</f>
        <v>7788.98</v>
      </c>
      <c r="I39" s="39">
        <f t="shared" si="12"/>
        <v>55033.77</v>
      </c>
      <c r="J39" s="39">
        <f>SUM(J36:J38)</f>
        <v>47967.979999999996</v>
      </c>
      <c r="K39" s="83">
        <f t="shared" si="10"/>
        <v>0.14730222119005232</v>
      </c>
      <c r="L39" s="39">
        <f>SUM(L36:L38)</f>
        <v>180987.6</v>
      </c>
    </row>
    <row r="40" spans="1:12" ht="15.75" thickBot="1" x14ac:dyDescent="0.3">
      <c r="A40" s="19" t="s">
        <v>13</v>
      </c>
      <c r="B40" s="18"/>
      <c r="C40" s="6"/>
      <c r="D40" s="6"/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A41" s="20"/>
      <c r="B41" s="57" t="s">
        <v>60</v>
      </c>
      <c r="C41" s="11"/>
      <c r="D41" s="11"/>
      <c r="E41" s="25" t="s">
        <v>2</v>
      </c>
      <c r="F41" s="26" t="s">
        <v>3</v>
      </c>
      <c r="G41" s="27" t="s">
        <v>4</v>
      </c>
      <c r="H41" s="54" t="s">
        <v>427</v>
      </c>
      <c r="I41" s="66" t="s">
        <v>455</v>
      </c>
      <c r="J41" s="25" t="s">
        <v>456</v>
      </c>
      <c r="K41" s="74" t="s">
        <v>462</v>
      </c>
      <c r="L41" s="25" t="s">
        <v>456</v>
      </c>
    </row>
    <row r="42" spans="1:12" ht="15.75" thickBot="1" x14ac:dyDescent="0.3">
      <c r="A42" s="21" t="s">
        <v>60</v>
      </c>
      <c r="B42" s="50" t="s">
        <v>61</v>
      </c>
      <c r="C42" s="12"/>
      <c r="D42" s="12"/>
      <c r="E42" s="28" t="s">
        <v>5</v>
      </c>
      <c r="F42" s="28" t="s">
        <v>5</v>
      </c>
      <c r="G42" s="28" t="s">
        <v>5</v>
      </c>
      <c r="H42" s="55" t="s">
        <v>428</v>
      </c>
      <c r="I42" s="28" t="s">
        <v>457</v>
      </c>
      <c r="J42" s="28" t="s">
        <v>457</v>
      </c>
      <c r="K42" s="75" t="s">
        <v>463</v>
      </c>
      <c r="L42" s="28" t="s">
        <v>458</v>
      </c>
    </row>
    <row r="43" spans="1:12" ht="15.75" thickBot="1" x14ac:dyDescent="0.3">
      <c r="A43" s="13" t="s">
        <v>80</v>
      </c>
      <c r="B43" s="46" t="s">
        <v>81</v>
      </c>
      <c r="C43" s="14"/>
      <c r="D43" s="14"/>
      <c r="E43" s="3">
        <v>10304.1</v>
      </c>
      <c r="F43" s="3">
        <v>20327.37</v>
      </c>
      <c r="G43" s="2">
        <v>10050.9</v>
      </c>
      <c r="H43" s="2">
        <v>175867.51</v>
      </c>
      <c r="I43" s="2">
        <f>SUM(E43:H43)</f>
        <v>216549.88</v>
      </c>
      <c r="J43" s="2">
        <v>125905.09</v>
      </c>
      <c r="K43" s="73">
        <f t="shared" ref="K43:K46" si="13">SUM(I43/J43)-1</f>
        <v>0.71994539696528559</v>
      </c>
      <c r="L43" s="2">
        <v>2450979.12</v>
      </c>
    </row>
    <row r="44" spans="1:12" ht="15.75" thickBot="1" x14ac:dyDescent="0.3">
      <c r="A44" s="46" t="s">
        <v>378</v>
      </c>
      <c r="B44" s="46" t="s">
        <v>379</v>
      </c>
      <c r="C44" s="47"/>
      <c r="D44" s="47"/>
      <c r="E44" s="3">
        <v>0</v>
      </c>
      <c r="F44" s="3">
        <v>0</v>
      </c>
      <c r="G44" s="2">
        <v>0</v>
      </c>
      <c r="H44" s="2">
        <v>0</v>
      </c>
      <c r="I44" s="2">
        <f t="shared" ref="I44:I45" si="14">SUM(E44:H44)</f>
        <v>0</v>
      </c>
      <c r="J44" s="2">
        <v>913.55</v>
      </c>
      <c r="K44" s="73"/>
      <c r="L44" s="2">
        <v>10117.77</v>
      </c>
    </row>
    <row r="45" spans="1:12" ht="15.75" thickBot="1" x14ac:dyDescent="0.3">
      <c r="A45" s="13" t="s">
        <v>82</v>
      </c>
      <c r="B45" s="46" t="s">
        <v>83</v>
      </c>
      <c r="C45" s="14"/>
      <c r="D45" s="14"/>
      <c r="E45" s="3">
        <v>436.55</v>
      </c>
      <c r="F45" s="3">
        <v>3570.97</v>
      </c>
      <c r="G45" s="2">
        <v>5595.92</v>
      </c>
      <c r="H45" s="2">
        <v>0</v>
      </c>
      <c r="I45" s="2">
        <f t="shared" si="14"/>
        <v>9603.44</v>
      </c>
      <c r="J45" s="2">
        <v>27109.41</v>
      </c>
      <c r="K45" s="73">
        <f t="shared" si="13"/>
        <v>-0.64575252652123383</v>
      </c>
      <c r="L45" s="2">
        <v>44810.28</v>
      </c>
    </row>
    <row r="46" spans="1:12" ht="15.75" thickBot="1" x14ac:dyDescent="0.3">
      <c r="A46" s="9" t="s">
        <v>14</v>
      </c>
      <c r="B46" s="58"/>
      <c r="C46" s="10"/>
      <c r="D46" s="10"/>
      <c r="E46" s="4">
        <f>SUM(E43:E45)</f>
        <v>10740.65</v>
      </c>
      <c r="F46" s="4">
        <f t="shared" ref="F46:I46" si="15">SUM(F43:F45)</f>
        <v>23898.34</v>
      </c>
      <c r="G46" s="4">
        <f t="shared" si="15"/>
        <v>15646.82</v>
      </c>
      <c r="H46" s="4">
        <f>SUM(H43:H45)</f>
        <v>175867.51</v>
      </c>
      <c r="I46" s="4">
        <f t="shared" si="15"/>
        <v>226153.32</v>
      </c>
      <c r="J46" s="4">
        <f>SUM(J43:J45)</f>
        <v>153928.04999999999</v>
      </c>
      <c r="K46" s="83">
        <f t="shared" si="13"/>
        <v>0.4692144804017202</v>
      </c>
      <c r="L46" s="4">
        <f>SUM(L43:L45)</f>
        <v>2505907.17</v>
      </c>
    </row>
    <row r="47" spans="1:12" ht="15.75" thickBot="1" x14ac:dyDescent="0.3">
      <c r="A47" s="22" t="s">
        <v>15</v>
      </c>
      <c r="B47" s="59"/>
      <c r="C47" s="7"/>
      <c r="D47" s="7"/>
      <c r="E47" s="30"/>
      <c r="F47" s="30"/>
      <c r="G47" s="31"/>
      <c r="H47" s="31"/>
      <c r="I47" s="30"/>
      <c r="J47" s="30"/>
      <c r="K47" s="30"/>
      <c r="L47" s="31"/>
    </row>
    <row r="48" spans="1:12" x14ac:dyDescent="0.25">
      <c r="A48" s="20"/>
      <c r="B48" s="57" t="s">
        <v>60</v>
      </c>
      <c r="C48" s="11"/>
      <c r="D48" s="11"/>
      <c r="E48" s="25" t="s">
        <v>2</v>
      </c>
      <c r="F48" s="26" t="s">
        <v>3</v>
      </c>
      <c r="G48" s="27" t="s">
        <v>4</v>
      </c>
      <c r="H48" s="54" t="s">
        <v>427</v>
      </c>
      <c r="I48" s="66" t="s">
        <v>455</v>
      </c>
      <c r="J48" s="25" t="s">
        <v>456</v>
      </c>
      <c r="K48" s="74" t="s">
        <v>462</v>
      </c>
      <c r="L48" s="25" t="s">
        <v>456</v>
      </c>
    </row>
    <row r="49" spans="1:12" ht="15.75" thickBot="1" x14ac:dyDescent="0.3">
      <c r="A49" s="21" t="s">
        <v>60</v>
      </c>
      <c r="B49" s="50" t="s">
        <v>61</v>
      </c>
      <c r="C49" s="12"/>
      <c r="D49" s="12"/>
      <c r="E49" s="28" t="s">
        <v>5</v>
      </c>
      <c r="F49" s="28" t="s">
        <v>5</v>
      </c>
      <c r="G49" s="28" t="s">
        <v>5</v>
      </c>
      <c r="H49" s="55" t="s">
        <v>428</v>
      </c>
      <c r="I49" s="28" t="s">
        <v>457</v>
      </c>
      <c r="J49" s="28" t="s">
        <v>457</v>
      </c>
      <c r="K49" s="75" t="s">
        <v>463</v>
      </c>
      <c r="L49" s="28" t="s">
        <v>458</v>
      </c>
    </row>
    <row r="50" spans="1:12" ht="15.75" thickBot="1" x14ac:dyDescent="0.3">
      <c r="A50" s="46" t="s">
        <v>84</v>
      </c>
      <c r="B50" s="46" t="s">
        <v>85</v>
      </c>
      <c r="C50" s="47"/>
      <c r="D50" s="47"/>
      <c r="E50" s="3">
        <v>3099.1</v>
      </c>
      <c r="F50" s="3">
        <v>9184.67</v>
      </c>
      <c r="G50" s="2">
        <v>0</v>
      </c>
      <c r="H50" s="2">
        <v>5562</v>
      </c>
      <c r="I50" s="2">
        <f>SUM(E50:H50)</f>
        <v>17845.77</v>
      </c>
      <c r="J50" s="2">
        <v>18483.2</v>
      </c>
      <c r="K50" s="73">
        <f t="shared" ref="K50:K57" si="16">SUM(I50/J50)-1</f>
        <v>-3.4486993594182835E-2</v>
      </c>
      <c r="L50" s="2">
        <v>53061.760000000002</v>
      </c>
    </row>
    <row r="51" spans="1:12" ht="15.75" thickBot="1" x14ac:dyDescent="0.3">
      <c r="A51" s="46" t="s">
        <v>288</v>
      </c>
      <c r="B51" s="46" t="s">
        <v>289</v>
      </c>
      <c r="C51" s="47"/>
      <c r="D51" s="47"/>
      <c r="E51" s="3">
        <v>7249.42</v>
      </c>
      <c r="F51" s="3">
        <v>5533.45</v>
      </c>
      <c r="G51" s="2">
        <v>0</v>
      </c>
      <c r="H51" s="2">
        <v>3345</v>
      </c>
      <c r="I51" s="2">
        <f t="shared" ref="I51:I56" si="17">SUM(E51:H51)</f>
        <v>16127.869999999999</v>
      </c>
      <c r="J51" s="2">
        <v>10082.530000000001</v>
      </c>
      <c r="K51" s="73">
        <f t="shared" si="16"/>
        <v>0.59958561987913717</v>
      </c>
      <c r="L51" s="2">
        <v>54643.87</v>
      </c>
    </row>
    <row r="52" spans="1:12" ht="15.75" thickBot="1" x14ac:dyDescent="0.3">
      <c r="A52" s="46" t="s">
        <v>380</v>
      </c>
      <c r="B52" s="46" t="s">
        <v>381</v>
      </c>
      <c r="C52" s="47"/>
      <c r="D52" s="47"/>
      <c r="E52" s="3">
        <v>5789.62</v>
      </c>
      <c r="F52" s="3">
        <v>4885.55</v>
      </c>
      <c r="G52" s="2">
        <v>0</v>
      </c>
      <c r="H52" s="2">
        <v>2654</v>
      </c>
      <c r="I52" s="2">
        <f t="shared" si="17"/>
        <v>13329.17</v>
      </c>
      <c r="J52" s="2">
        <v>9297.8700000000008</v>
      </c>
      <c r="K52" s="73">
        <f t="shared" si="16"/>
        <v>0.43357242035003707</v>
      </c>
      <c r="L52" s="2">
        <v>30855.82</v>
      </c>
    </row>
    <row r="53" spans="1:12" ht="15.75" thickBot="1" x14ac:dyDescent="0.3">
      <c r="A53" s="46" t="s">
        <v>86</v>
      </c>
      <c r="B53" s="46" t="s">
        <v>87</v>
      </c>
      <c r="C53" s="47"/>
      <c r="D53" s="47"/>
      <c r="E53" s="3">
        <v>3899.19</v>
      </c>
      <c r="F53" s="3">
        <v>6092.91</v>
      </c>
      <c r="G53" s="2">
        <v>0</v>
      </c>
      <c r="H53" s="2">
        <v>1685</v>
      </c>
      <c r="I53" s="2">
        <f t="shared" si="17"/>
        <v>11677.1</v>
      </c>
      <c r="J53" s="2">
        <v>9713.52</v>
      </c>
      <c r="K53" s="73">
        <f t="shared" si="16"/>
        <v>0.20214916940511785</v>
      </c>
      <c r="L53" s="2">
        <v>40861.519999999997</v>
      </c>
    </row>
    <row r="54" spans="1:12" ht="15.75" thickBot="1" x14ac:dyDescent="0.3">
      <c r="A54" s="46" t="s">
        <v>88</v>
      </c>
      <c r="B54" s="46" t="s">
        <v>89</v>
      </c>
      <c r="C54" s="47"/>
      <c r="D54" s="47"/>
      <c r="E54" s="3">
        <v>3350</v>
      </c>
      <c r="F54" s="3">
        <v>10282.94</v>
      </c>
      <c r="G54" s="2">
        <v>0</v>
      </c>
      <c r="H54" s="2">
        <v>0</v>
      </c>
      <c r="I54" s="2">
        <f t="shared" si="17"/>
        <v>13632.94</v>
      </c>
      <c r="J54" s="2">
        <v>5538.61</v>
      </c>
      <c r="K54" s="73">
        <f t="shared" si="16"/>
        <v>1.4614370753672854</v>
      </c>
      <c r="L54" s="2">
        <v>29907.97</v>
      </c>
    </row>
    <row r="55" spans="1:12" ht="15.75" thickBot="1" x14ac:dyDescent="0.3">
      <c r="A55" s="46" t="s">
        <v>90</v>
      </c>
      <c r="B55" s="46" t="s">
        <v>91</v>
      </c>
      <c r="C55" s="47"/>
      <c r="D55" s="47"/>
      <c r="E55" s="3">
        <v>2518.13</v>
      </c>
      <c r="F55" s="3">
        <v>1346.77</v>
      </c>
      <c r="G55" s="2">
        <v>0</v>
      </c>
      <c r="H55" s="2">
        <v>0</v>
      </c>
      <c r="I55" s="2">
        <f t="shared" si="17"/>
        <v>3864.9</v>
      </c>
      <c r="J55" s="2">
        <v>535.38</v>
      </c>
      <c r="K55" s="73">
        <f t="shared" si="16"/>
        <v>6.2189846464193659</v>
      </c>
      <c r="L55" s="2">
        <v>16945.900000000001</v>
      </c>
    </row>
    <row r="56" spans="1:12" ht="15.75" thickBot="1" x14ac:dyDescent="0.3">
      <c r="A56" s="13" t="s">
        <v>398</v>
      </c>
      <c r="B56" s="46" t="s">
        <v>399</v>
      </c>
      <c r="C56" s="14"/>
      <c r="D56" s="14"/>
      <c r="E56" s="3">
        <v>886.75</v>
      </c>
      <c r="F56" s="3">
        <v>0</v>
      </c>
      <c r="G56" s="2">
        <v>0</v>
      </c>
      <c r="H56" s="2">
        <v>0</v>
      </c>
      <c r="I56" s="2">
        <f t="shared" si="17"/>
        <v>886.75</v>
      </c>
      <c r="J56" s="2">
        <v>25</v>
      </c>
      <c r="K56" s="73">
        <f t="shared" si="16"/>
        <v>34.47</v>
      </c>
      <c r="L56" s="2">
        <v>4847.6000000000004</v>
      </c>
    </row>
    <row r="57" spans="1:12" ht="15.75" thickBot="1" x14ac:dyDescent="0.3">
      <c r="A57" s="37" t="s">
        <v>16</v>
      </c>
      <c r="B57" s="60"/>
      <c r="C57" s="38"/>
      <c r="D57" s="38"/>
      <c r="E57" s="39">
        <f>SUM(E50:E56)</f>
        <v>26792.21</v>
      </c>
      <c r="F57" s="39">
        <f t="shared" ref="F57:I57" si="18">SUM(F50:F56)</f>
        <v>37326.289999999994</v>
      </c>
      <c r="G57" s="39">
        <f t="shared" si="18"/>
        <v>0</v>
      </c>
      <c r="H57" s="39">
        <f>SUM(H50:H56)</f>
        <v>13246</v>
      </c>
      <c r="I57" s="39">
        <f t="shared" si="18"/>
        <v>77364.499999999985</v>
      </c>
      <c r="J57" s="39">
        <f>SUM(J50:J56)</f>
        <v>53676.110000000008</v>
      </c>
      <c r="K57" s="83">
        <f t="shared" si="16"/>
        <v>0.44132091539420371</v>
      </c>
      <c r="L57" s="39">
        <f>SUM(L50:L56)</f>
        <v>231124.44</v>
      </c>
    </row>
    <row r="58" spans="1:12" ht="15.75" thickBot="1" x14ac:dyDescent="0.3">
      <c r="A58" s="51" t="s">
        <v>273</v>
      </c>
      <c r="B58" s="59"/>
      <c r="C58" s="41"/>
      <c r="D58" s="41"/>
      <c r="E58" s="30"/>
      <c r="F58" s="30"/>
      <c r="G58" s="31"/>
      <c r="H58" s="31"/>
      <c r="I58" s="30"/>
      <c r="J58" s="30"/>
      <c r="K58" s="30"/>
      <c r="L58" s="31"/>
    </row>
    <row r="59" spans="1:12" x14ac:dyDescent="0.25">
      <c r="A59" s="49"/>
      <c r="B59" s="57" t="s">
        <v>60</v>
      </c>
      <c r="C59" s="44"/>
      <c r="D59" s="44"/>
      <c r="E59" s="25" t="s">
        <v>2</v>
      </c>
      <c r="F59" s="26" t="s">
        <v>3</v>
      </c>
      <c r="G59" s="27" t="s">
        <v>4</v>
      </c>
      <c r="H59" s="54" t="s">
        <v>427</v>
      </c>
      <c r="I59" s="66" t="s">
        <v>455</v>
      </c>
      <c r="J59" s="25" t="s">
        <v>456</v>
      </c>
      <c r="K59" s="74" t="s">
        <v>462</v>
      </c>
      <c r="L59" s="25" t="s">
        <v>456</v>
      </c>
    </row>
    <row r="60" spans="1:12" ht="15.75" thickBot="1" x14ac:dyDescent="0.3">
      <c r="A60" s="50" t="s">
        <v>60</v>
      </c>
      <c r="B60" s="50" t="s">
        <v>61</v>
      </c>
      <c r="C60" s="45"/>
      <c r="D60" s="45"/>
      <c r="E60" s="28" t="s">
        <v>5</v>
      </c>
      <c r="F60" s="28" t="s">
        <v>5</v>
      </c>
      <c r="G60" s="28" t="s">
        <v>5</v>
      </c>
      <c r="H60" s="55" t="s">
        <v>428</v>
      </c>
      <c r="I60" s="28" t="s">
        <v>457</v>
      </c>
      <c r="J60" s="28" t="s">
        <v>457</v>
      </c>
      <c r="K60" s="75" t="s">
        <v>463</v>
      </c>
      <c r="L60" s="28" t="s">
        <v>458</v>
      </c>
    </row>
    <row r="61" spans="1:12" ht="15.75" thickBot="1" x14ac:dyDescent="0.3">
      <c r="A61" s="46" t="s">
        <v>92</v>
      </c>
      <c r="B61" s="46" t="s">
        <v>93</v>
      </c>
      <c r="C61" s="47"/>
      <c r="D61" s="47"/>
      <c r="E61" s="3">
        <v>395.95</v>
      </c>
      <c r="F61" s="3">
        <v>13664.43</v>
      </c>
      <c r="G61" s="2">
        <v>800</v>
      </c>
      <c r="H61" s="2">
        <v>2318.64</v>
      </c>
      <c r="I61" s="2">
        <f>SUM(E61:H61)</f>
        <v>17179.02</v>
      </c>
      <c r="J61" s="2">
        <v>23392.47</v>
      </c>
      <c r="K61" s="73">
        <f>SUM(I61/J61)-1</f>
        <v>-0.26561752563966101</v>
      </c>
      <c r="L61" s="2">
        <v>65676.929999999993</v>
      </c>
    </row>
    <row r="62" spans="1:12" ht="15.75" thickBot="1" x14ac:dyDescent="0.3">
      <c r="A62" s="37" t="s">
        <v>274</v>
      </c>
      <c r="B62" s="60"/>
      <c r="C62" s="38"/>
      <c r="D62" s="38"/>
      <c r="E62" s="39">
        <f>SUM(E61:E61)</f>
        <v>395.95</v>
      </c>
      <c r="F62" s="39">
        <f>SUM(F61:F61)</f>
        <v>13664.43</v>
      </c>
      <c r="G62" s="39">
        <f>SUM(G61:G61)</f>
        <v>800</v>
      </c>
      <c r="H62" s="39">
        <f>SUM(H61)</f>
        <v>2318.64</v>
      </c>
      <c r="I62" s="39">
        <f>SUM(I61:I61)</f>
        <v>17179.02</v>
      </c>
      <c r="J62" s="39">
        <f>SUM(J61)</f>
        <v>23392.47</v>
      </c>
      <c r="K62" s="83">
        <f>SUM(I62/J62)-1</f>
        <v>-0.26561752563966101</v>
      </c>
      <c r="L62" s="39">
        <f>SUM(L61)</f>
        <v>65676.929999999993</v>
      </c>
    </row>
    <row r="63" spans="1:12" ht="15.75" thickBot="1" x14ac:dyDescent="0.3">
      <c r="A63" s="48" t="s">
        <v>275</v>
      </c>
      <c r="B63" s="18"/>
      <c r="C63" s="40"/>
      <c r="D63" s="40"/>
      <c r="E63" s="23"/>
      <c r="F63" s="23"/>
      <c r="G63" s="23"/>
      <c r="H63" s="23"/>
      <c r="I63" s="23"/>
      <c r="J63" s="23"/>
      <c r="K63" s="23"/>
      <c r="L63" s="23"/>
    </row>
    <row r="64" spans="1:12" x14ac:dyDescent="0.25">
      <c r="A64" s="20"/>
      <c r="B64" s="57" t="s">
        <v>60</v>
      </c>
      <c r="C64" s="11"/>
      <c r="D64" s="11"/>
      <c r="E64" s="25" t="s">
        <v>2</v>
      </c>
      <c r="F64" s="26" t="s">
        <v>3</v>
      </c>
      <c r="G64" s="27" t="s">
        <v>4</v>
      </c>
      <c r="H64" s="54" t="s">
        <v>427</v>
      </c>
      <c r="I64" s="66" t="s">
        <v>455</v>
      </c>
      <c r="J64" s="25" t="s">
        <v>456</v>
      </c>
      <c r="K64" s="74" t="s">
        <v>462</v>
      </c>
      <c r="L64" s="25" t="s">
        <v>456</v>
      </c>
    </row>
    <row r="65" spans="1:12" ht="15.75" thickBot="1" x14ac:dyDescent="0.3">
      <c r="A65" s="21" t="s">
        <v>60</v>
      </c>
      <c r="B65" s="50" t="s">
        <v>61</v>
      </c>
      <c r="C65" s="12"/>
      <c r="D65" s="12"/>
      <c r="E65" s="28" t="s">
        <v>5</v>
      </c>
      <c r="F65" s="28" t="s">
        <v>5</v>
      </c>
      <c r="G65" s="28" t="s">
        <v>5</v>
      </c>
      <c r="H65" s="55" t="s">
        <v>428</v>
      </c>
      <c r="I65" s="28" t="s">
        <v>457</v>
      </c>
      <c r="J65" s="28" t="s">
        <v>457</v>
      </c>
      <c r="K65" s="75" t="s">
        <v>463</v>
      </c>
      <c r="L65" s="28" t="s">
        <v>458</v>
      </c>
    </row>
    <row r="66" spans="1:12" ht="15.75" thickBot="1" x14ac:dyDescent="0.3">
      <c r="A66" s="13" t="s">
        <v>94</v>
      </c>
      <c r="B66" s="46" t="s">
        <v>95</v>
      </c>
      <c r="C66" s="14"/>
      <c r="D66" s="14"/>
      <c r="E66" s="3">
        <v>23044.7</v>
      </c>
      <c r="F66" s="3">
        <v>17937.63</v>
      </c>
      <c r="G66" s="2">
        <v>0</v>
      </c>
      <c r="H66" s="2">
        <v>12421.32</v>
      </c>
      <c r="I66" s="2">
        <f>SUM(E66:H66)</f>
        <v>53403.65</v>
      </c>
      <c r="J66" s="2">
        <v>44735.63</v>
      </c>
      <c r="K66" s="73">
        <f t="shared" ref="K66:K75" si="19">SUM(I66/J66)-1</f>
        <v>0.19376099095955523</v>
      </c>
      <c r="L66" s="2">
        <v>153532.76</v>
      </c>
    </row>
    <row r="67" spans="1:12" ht="15.75" thickBot="1" x14ac:dyDescent="0.3">
      <c r="A67" s="13" t="s">
        <v>96</v>
      </c>
      <c r="B67" s="46" t="s">
        <v>97</v>
      </c>
      <c r="C67" s="14"/>
      <c r="D67" s="14"/>
      <c r="E67" s="3">
        <v>899.39</v>
      </c>
      <c r="F67" s="3">
        <v>7454.35</v>
      </c>
      <c r="G67" s="2">
        <v>2352.14</v>
      </c>
      <c r="H67" s="2">
        <v>2776.46</v>
      </c>
      <c r="I67" s="2">
        <f t="shared" ref="I67:I74" si="20">SUM(E67:H67)</f>
        <v>13482.34</v>
      </c>
      <c r="J67" s="2">
        <v>19603.23</v>
      </c>
      <c r="K67" s="73">
        <f t="shared" si="19"/>
        <v>-0.31223885043434163</v>
      </c>
      <c r="L67" s="2">
        <v>125621.57</v>
      </c>
    </row>
    <row r="68" spans="1:12" ht="15.75" thickBot="1" x14ac:dyDescent="0.3">
      <c r="A68" s="13" t="s">
        <v>98</v>
      </c>
      <c r="B68" s="46" t="s">
        <v>99</v>
      </c>
      <c r="C68" s="14"/>
      <c r="D68" s="14"/>
      <c r="E68" s="3">
        <v>3749.2</v>
      </c>
      <c r="F68" s="3">
        <v>6900.99</v>
      </c>
      <c r="G68" s="2">
        <v>0</v>
      </c>
      <c r="H68" s="2">
        <v>560</v>
      </c>
      <c r="I68" s="2">
        <f t="shared" si="20"/>
        <v>11210.189999999999</v>
      </c>
      <c r="J68" s="2">
        <v>16970.580000000002</v>
      </c>
      <c r="K68" s="73">
        <f t="shared" si="19"/>
        <v>-0.3394338908864637</v>
      </c>
      <c r="L68" s="2">
        <v>86507.02</v>
      </c>
    </row>
    <row r="69" spans="1:12" ht="15.75" thickBot="1" x14ac:dyDescent="0.3">
      <c r="A69" s="13" t="s">
        <v>100</v>
      </c>
      <c r="B69" s="46" t="s">
        <v>101</v>
      </c>
      <c r="C69" s="14"/>
      <c r="D69" s="14"/>
      <c r="E69" s="3">
        <v>8494.6299999999992</v>
      </c>
      <c r="F69" s="3">
        <v>37307.9</v>
      </c>
      <c r="G69" s="2">
        <v>20715</v>
      </c>
      <c r="H69" s="2">
        <v>54259.68</v>
      </c>
      <c r="I69" s="2">
        <f t="shared" si="20"/>
        <v>120777.20999999999</v>
      </c>
      <c r="J69" s="2">
        <v>81653.89</v>
      </c>
      <c r="K69" s="73">
        <f t="shared" si="19"/>
        <v>0.47913602156614932</v>
      </c>
      <c r="L69" s="2">
        <v>420224.4</v>
      </c>
    </row>
    <row r="70" spans="1:12" ht="15.75" thickBot="1" x14ac:dyDescent="0.3">
      <c r="A70" s="13" t="s">
        <v>102</v>
      </c>
      <c r="B70" s="46" t="s">
        <v>103</v>
      </c>
      <c r="C70" s="14"/>
      <c r="D70" s="14"/>
      <c r="E70" s="3">
        <v>1040.51</v>
      </c>
      <c r="F70" s="3">
        <v>1508.54</v>
      </c>
      <c r="G70" s="2">
        <v>0</v>
      </c>
      <c r="H70" s="2">
        <v>1228.03</v>
      </c>
      <c r="I70" s="2">
        <f t="shared" si="20"/>
        <v>3777.08</v>
      </c>
      <c r="J70" s="2">
        <v>20429.68</v>
      </c>
      <c r="K70" s="73">
        <f t="shared" si="19"/>
        <v>-0.81511800478519492</v>
      </c>
      <c r="L70" s="2">
        <v>41678.31</v>
      </c>
    </row>
    <row r="71" spans="1:12" ht="15.75" thickBot="1" x14ac:dyDescent="0.3">
      <c r="A71" s="13" t="s">
        <v>104</v>
      </c>
      <c r="B71" s="46" t="s">
        <v>272</v>
      </c>
      <c r="C71" s="14"/>
      <c r="D71" s="14"/>
      <c r="E71" s="3">
        <v>16372.16</v>
      </c>
      <c r="F71" s="3">
        <v>12859.87</v>
      </c>
      <c r="G71" s="2">
        <v>0</v>
      </c>
      <c r="H71" s="2">
        <v>24875.03</v>
      </c>
      <c r="I71" s="2">
        <f t="shared" si="20"/>
        <v>54107.06</v>
      </c>
      <c r="J71" s="2">
        <v>55159.040000000001</v>
      </c>
      <c r="K71" s="73">
        <f t="shared" si="19"/>
        <v>-1.9071760494744017E-2</v>
      </c>
      <c r="L71" s="2">
        <v>188184.89</v>
      </c>
    </row>
    <row r="72" spans="1:12" ht="15.75" thickBot="1" x14ac:dyDescent="0.3">
      <c r="A72" s="13" t="s">
        <v>105</v>
      </c>
      <c r="B72" s="46" t="s">
        <v>106</v>
      </c>
      <c r="C72" s="14"/>
      <c r="D72" s="14"/>
      <c r="E72" s="3">
        <v>10167.6</v>
      </c>
      <c r="F72" s="3">
        <v>35170.67</v>
      </c>
      <c r="G72" s="2">
        <v>8207.84</v>
      </c>
      <c r="H72" s="2">
        <v>21758.98</v>
      </c>
      <c r="I72" s="2">
        <f t="shared" si="20"/>
        <v>75305.09</v>
      </c>
      <c r="J72" s="2">
        <v>63492.13</v>
      </c>
      <c r="K72" s="73">
        <f t="shared" si="19"/>
        <v>0.18605392510851337</v>
      </c>
      <c r="L72" s="2">
        <v>272122.38</v>
      </c>
    </row>
    <row r="73" spans="1:12" ht="15.75" thickBot="1" x14ac:dyDescent="0.3">
      <c r="A73" s="46" t="s">
        <v>107</v>
      </c>
      <c r="B73" s="46" t="s">
        <v>276</v>
      </c>
      <c r="C73" s="47"/>
      <c r="D73" s="47"/>
      <c r="E73" s="3">
        <v>483.2</v>
      </c>
      <c r="F73" s="3">
        <v>6535.8</v>
      </c>
      <c r="G73" s="2">
        <v>7603.7</v>
      </c>
      <c r="H73" s="2">
        <v>250</v>
      </c>
      <c r="I73" s="2">
        <f t="shared" si="20"/>
        <v>14872.7</v>
      </c>
      <c r="J73" s="2">
        <v>15022.51</v>
      </c>
      <c r="K73" s="73">
        <f t="shared" si="19"/>
        <v>-9.9723681328885982E-3</v>
      </c>
      <c r="L73" s="2">
        <v>63285.9</v>
      </c>
    </row>
    <row r="74" spans="1:12" ht="15.75" thickBot="1" x14ac:dyDescent="0.3">
      <c r="A74" s="13" t="s">
        <v>108</v>
      </c>
      <c r="B74" s="46" t="s">
        <v>109</v>
      </c>
      <c r="C74" s="14"/>
      <c r="D74" s="14"/>
      <c r="E74" s="3">
        <v>0</v>
      </c>
      <c r="F74" s="3">
        <v>34512.379999999997</v>
      </c>
      <c r="G74" s="2">
        <v>41970.38</v>
      </c>
      <c r="H74" s="2">
        <v>5786.58</v>
      </c>
      <c r="I74" s="2">
        <f t="shared" si="20"/>
        <v>82269.34</v>
      </c>
      <c r="J74" s="2">
        <v>47932.26</v>
      </c>
      <c r="K74" s="73">
        <f t="shared" si="19"/>
        <v>0.71636680598828417</v>
      </c>
      <c r="L74" s="2">
        <v>178438.36</v>
      </c>
    </row>
    <row r="75" spans="1:12" ht="15.75" thickBot="1" x14ac:dyDescent="0.3">
      <c r="A75" s="9" t="s">
        <v>17</v>
      </c>
      <c r="B75" s="58"/>
      <c r="C75" s="10"/>
      <c r="D75" s="10"/>
      <c r="E75" s="4">
        <f t="shared" ref="E75:L75" si="21">SUM(E66:E74)</f>
        <v>64251.389999999992</v>
      </c>
      <c r="F75" s="4">
        <f t="shared" si="21"/>
        <v>160188.12999999998</v>
      </c>
      <c r="G75" s="4">
        <f t="shared" si="21"/>
        <v>80849.06</v>
      </c>
      <c r="H75" s="4">
        <f t="shared" si="21"/>
        <v>123916.07999999999</v>
      </c>
      <c r="I75" s="4">
        <f t="shared" si="21"/>
        <v>429204.66000000003</v>
      </c>
      <c r="J75" s="4">
        <f t="shared" si="21"/>
        <v>364998.95</v>
      </c>
      <c r="K75" s="83">
        <f t="shared" si="19"/>
        <v>0.17590656082709288</v>
      </c>
      <c r="L75" s="4">
        <f t="shared" si="21"/>
        <v>1529595.5899999999</v>
      </c>
    </row>
    <row r="76" spans="1:12" ht="15.75" thickBot="1" x14ac:dyDescent="0.3">
      <c r="A76" s="19" t="s">
        <v>18</v>
      </c>
      <c r="B76" s="18"/>
      <c r="C76" s="6"/>
      <c r="D76" s="6"/>
      <c r="E76" s="23"/>
      <c r="F76" s="23"/>
      <c r="G76" s="23"/>
      <c r="H76" s="23"/>
      <c r="I76" s="23"/>
      <c r="J76" s="23"/>
      <c r="K76" s="23"/>
      <c r="L76" s="23"/>
    </row>
    <row r="77" spans="1:12" x14ac:dyDescent="0.25">
      <c r="A77" s="20"/>
      <c r="B77" s="57" t="s">
        <v>60</v>
      </c>
      <c r="C77" s="11"/>
      <c r="D77" s="11"/>
      <c r="E77" s="25" t="s">
        <v>2</v>
      </c>
      <c r="F77" s="26" t="s">
        <v>3</v>
      </c>
      <c r="G77" s="27" t="s">
        <v>4</v>
      </c>
      <c r="H77" s="54" t="s">
        <v>427</v>
      </c>
      <c r="I77" s="66" t="s">
        <v>455</v>
      </c>
      <c r="J77" s="25" t="s">
        <v>456</v>
      </c>
      <c r="K77" s="74" t="s">
        <v>462</v>
      </c>
      <c r="L77" s="25" t="s">
        <v>456</v>
      </c>
    </row>
    <row r="78" spans="1:12" ht="15.75" thickBot="1" x14ac:dyDescent="0.3">
      <c r="A78" s="21" t="s">
        <v>60</v>
      </c>
      <c r="B78" s="50" t="s">
        <v>61</v>
      </c>
      <c r="C78" s="12"/>
      <c r="D78" s="12"/>
      <c r="E78" s="28" t="s">
        <v>5</v>
      </c>
      <c r="F78" s="28" t="s">
        <v>5</v>
      </c>
      <c r="G78" s="28" t="s">
        <v>5</v>
      </c>
      <c r="H78" s="55" t="s">
        <v>428</v>
      </c>
      <c r="I78" s="28" t="s">
        <v>457</v>
      </c>
      <c r="J78" s="28" t="s">
        <v>457</v>
      </c>
      <c r="K78" s="76" t="s">
        <v>463</v>
      </c>
      <c r="L78" s="28" t="s">
        <v>458</v>
      </c>
    </row>
    <row r="79" spans="1:12" ht="15.75" thickBot="1" x14ac:dyDescent="0.3">
      <c r="A79" s="13" t="s">
        <v>110</v>
      </c>
      <c r="B79" s="46" t="s">
        <v>111</v>
      </c>
      <c r="C79" s="14"/>
      <c r="D79" s="14"/>
      <c r="E79" s="3">
        <v>29501</v>
      </c>
      <c r="F79" s="3">
        <v>34523.550000000003</v>
      </c>
      <c r="G79" s="2">
        <v>4000</v>
      </c>
      <c r="H79" s="2">
        <v>79201.77</v>
      </c>
      <c r="I79" s="2">
        <f>SUM(E79:H79)</f>
        <v>147226.32</v>
      </c>
      <c r="J79" s="2">
        <v>145481.07999999999</v>
      </c>
      <c r="K79" s="73">
        <f t="shared" ref="K79:K80" si="22">SUM(I79/J79)-1</f>
        <v>1.1996336568301569E-2</v>
      </c>
      <c r="L79" s="2">
        <v>320218.65999999997</v>
      </c>
    </row>
    <row r="80" spans="1:12" ht="15.75" thickBot="1" x14ac:dyDescent="0.3">
      <c r="A80" s="9" t="s">
        <v>19</v>
      </c>
      <c r="B80" s="58"/>
      <c r="C80" s="10"/>
      <c r="D80" s="10"/>
      <c r="E80" s="4">
        <f>SUM(E79)</f>
        <v>29501</v>
      </c>
      <c r="F80" s="4">
        <f t="shared" ref="F80:I80" si="23">SUM(F79)</f>
        <v>34523.550000000003</v>
      </c>
      <c r="G80" s="4">
        <f t="shared" si="23"/>
        <v>4000</v>
      </c>
      <c r="H80" s="4">
        <f>SUM(H79)</f>
        <v>79201.77</v>
      </c>
      <c r="I80" s="4">
        <f t="shared" si="23"/>
        <v>147226.32</v>
      </c>
      <c r="J80" s="4">
        <f>SUM(J79)</f>
        <v>145481.07999999999</v>
      </c>
      <c r="K80" s="83">
        <f t="shared" si="22"/>
        <v>1.1996336568301569E-2</v>
      </c>
      <c r="L80" s="4">
        <f>SUM(L79)</f>
        <v>320218.65999999997</v>
      </c>
    </row>
    <row r="81" spans="1:12" ht="15.75" thickBot="1" x14ac:dyDescent="0.3">
      <c r="A81" s="19" t="s">
        <v>20</v>
      </c>
      <c r="B81" s="18"/>
      <c r="C81" s="6"/>
      <c r="D81" s="6"/>
      <c r="E81" s="23"/>
      <c r="F81" s="23"/>
      <c r="G81" s="23"/>
      <c r="H81" s="23"/>
      <c r="I81" s="23"/>
      <c r="J81" s="23"/>
      <c r="K81" s="23"/>
      <c r="L81" s="23"/>
    </row>
    <row r="82" spans="1:12" x14ac:dyDescent="0.25">
      <c r="A82" s="20"/>
      <c r="B82" s="57" t="s">
        <v>60</v>
      </c>
      <c r="C82" s="11"/>
      <c r="D82" s="11"/>
      <c r="E82" s="25" t="s">
        <v>2</v>
      </c>
      <c r="F82" s="26" t="s">
        <v>3</v>
      </c>
      <c r="G82" s="27" t="s">
        <v>4</v>
      </c>
      <c r="H82" s="54" t="s">
        <v>427</v>
      </c>
      <c r="I82" s="66" t="s">
        <v>455</v>
      </c>
      <c r="J82" s="25" t="s">
        <v>456</v>
      </c>
      <c r="K82" s="74" t="s">
        <v>462</v>
      </c>
      <c r="L82" s="25" t="s">
        <v>456</v>
      </c>
    </row>
    <row r="83" spans="1:12" ht="15.75" thickBot="1" x14ac:dyDescent="0.3">
      <c r="A83" s="21" t="s">
        <v>60</v>
      </c>
      <c r="B83" s="50" t="s">
        <v>61</v>
      </c>
      <c r="C83" s="12"/>
      <c r="D83" s="12"/>
      <c r="E83" s="28" t="s">
        <v>5</v>
      </c>
      <c r="F83" s="28" t="s">
        <v>5</v>
      </c>
      <c r="G83" s="28" t="s">
        <v>5</v>
      </c>
      <c r="H83" s="55" t="s">
        <v>428</v>
      </c>
      <c r="I83" s="28" t="s">
        <v>457</v>
      </c>
      <c r="J83" s="28" t="s">
        <v>457</v>
      </c>
      <c r="K83" s="75" t="s">
        <v>463</v>
      </c>
      <c r="L83" s="28" t="s">
        <v>458</v>
      </c>
    </row>
    <row r="84" spans="1:12" ht="15.75" thickBot="1" x14ac:dyDescent="0.3">
      <c r="A84" s="13" t="s">
        <v>112</v>
      </c>
      <c r="B84" s="46" t="s">
        <v>113</v>
      </c>
      <c r="C84" s="14"/>
      <c r="D84" s="14"/>
      <c r="E84" s="3">
        <v>15282.75</v>
      </c>
      <c r="F84" s="3">
        <v>6378.74</v>
      </c>
      <c r="G84" s="2">
        <v>0</v>
      </c>
      <c r="H84" s="2">
        <v>2050.46</v>
      </c>
      <c r="I84" s="2">
        <f>SUM(E84:H84)</f>
        <v>23711.949999999997</v>
      </c>
      <c r="J84" s="2">
        <v>38747.800000000003</v>
      </c>
      <c r="K84" s="73">
        <f t="shared" ref="K84:K104" si="24">SUM(I84/J84)-1</f>
        <v>-0.38804396636712291</v>
      </c>
      <c r="L84" s="2">
        <v>118112.68</v>
      </c>
    </row>
    <row r="85" spans="1:12" ht="15.75" thickBot="1" x14ac:dyDescent="0.3">
      <c r="A85" s="46" t="s">
        <v>435</v>
      </c>
      <c r="B85" s="46" t="s">
        <v>436</v>
      </c>
      <c r="C85" s="47"/>
      <c r="D85" s="47"/>
      <c r="E85" s="3">
        <v>0</v>
      </c>
      <c r="F85" s="3">
        <v>0</v>
      </c>
      <c r="G85" s="2">
        <v>0</v>
      </c>
      <c r="H85" s="2">
        <v>0</v>
      </c>
      <c r="I85" s="2">
        <f t="shared" ref="I85:I103" si="25">SUM(E85:H85)</f>
        <v>0</v>
      </c>
      <c r="J85" s="2">
        <v>0</v>
      </c>
      <c r="K85" s="73"/>
      <c r="L85" s="2">
        <v>912.8</v>
      </c>
    </row>
    <row r="86" spans="1:12" ht="15.75" thickBot="1" x14ac:dyDescent="0.3">
      <c r="A86" s="13" t="s">
        <v>114</v>
      </c>
      <c r="B86" s="46" t="s">
        <v>115</v>
      </c>
      <c r="C86" s="14"/>
      <c r="D86" s="14"/>
      <c r="E86" s="5">
        <v>11307.8</v>
      </c>
      <c r="F86" s="3">
        <v>23553</v>
      </c>
      <c r="G86" s="2">
        <v>17648.66</v>
      </c>
      <c r="H86" s="2">
        <v>44684.7</v>
      </c>
      <c r="I86" s="2">
        <f t="shared" si="25"/>
        <v>97194.16</v>
      </c>
      <c r="J86" s="2">
        <v>64314.46</v>
      </c>
      <c r="K86" s="73">
        <f t="shared" si="24"/>
        <v>0.51123339914538657</v>
      </c>
      <c r="L86" s="2">
        <v>169559.87</v>
      </c>
    </row>
    <row r="87" spans="1:12" ht="15.75" thickBot="1" x14ac:dyDescent="0.3">
      <c r="A87" s="46" t="s">
        <v>116</v>
      </c>
      <c r="B87" s="46" t="s">
        <v>117</v>
      </c>
      <c r="C87" s="47"/>
      <c r="D87" s="47"/>
      <c r="E87" s="3">
        <v>10568.09</v>
      </c>
      <c r="F87" s="3">
        <v>8808.11</v>
      </c>
      <c r="G87" s="2">
        <v>1000</v>
      </c>
      <c r="H87" s="2">
        <v>10228.08</v>
      </c>
      <c r="I87" s="2">
        <f t="shared" si="25"/>
        <v>30604.28</v>
      </c>
      <c r="J87" s="2">
        <v>30025.47</v>
      </c>
      <c r="K87" s="73">
        <f t="shared" si="24"/>
        <v>1.9277300238763839E-2</v>
      </c>
      <c r="L87" s="2">
        <v>155411.10999999999</v>
      </c>
    </row>
    <row r="88" spans="1:12" ht="15.75" thickBot="1" x14ac:dyDescent="0.3">
      <c r="A88" s="46" t="s">
        <v>118</v>
      </c>
      <c r="B88" s="46" t="s">
        <v>119</v>
      </c>
      <c r="C88" s="47"/>
      <c r="D88" s="47"/>
      <c r="E88" s="3">
        <v>3252.11</v>
      </c>
      <c r="F88" s="3">
        <v>15537.8</v>
      </c>
      <c r="G88" s="2">
        <v>22864.44</v>
      </c>
      <c r="H88" s="2">
        <v>7706.88</v>
      </c>
      <c r="I88" s="2">
        <f t="shared" si="25"/>
        <v>49361.229999999996</v>
      </c>
      <c r="J88" s="2">
        <v>24063.63</v>
      </c>
      <c r="K88" s="73">
        <f t="shared" si="24"/>
        <v>1.0512794619930572</v>
      </c>
      <c r="L88" s="2">
        <v>139228.35999999999</v>
      </c>
    </row>
    <row r="89" spans="1:12" ht="15.75" thickBot="1" x14ac:dyDescent="0.3">
      <c r="A89" s="46" t="s">
        <v>382</v>
      </c>
      <c r="B89" s="46" t="s">
        <v>383</v>
      </c>
      <c r="C89" s="47"/>
      <c r="D89" s="47"/>
      <c r="E89" s="3">
        <v>0</v>
      </c>
      <c r="F89" s="3">
        <v>9470.0499999999993</v>
      </c>
      <c r="G89" s="2">
        <v>1646.46</v>
      </c>
      <c r="H89" s="2">
        <v>1614.49</v>
      </c>
      <c r="I89" s="2">
        <f t="shared" si="25"/>
        <v>12730.999999999998</v>
      </c>
      <c r="J89" s="2">
        <v>14877.1</v>
      </c>
      <c r="K89" s="73">
        <f t="shared" si="24"/>
        <v>-0.14425526480295237</v>
      </c>
      <c r="L89" s="2">
        <v>36847.449999999997</v>
      </c>
    </row>
    <row r="90" spans="1:12" ht="15.75" thickBot="1" x14ac:dyDescent="0.3">
      <c r="A90" s="13" t="s">
        <v>120</v>
      </c>
      <c r="B90" s="46" t="s">
        <v>121</v>
      </c>
      <c r="C90" s="14"/>
      <c r="D90" s="14"/>
      <c r="E90" s="3">
        <v>3580.86</v>
      </c>
      <c r="F90" s="3">
        <v>13587.42</v>
      </c>
      <c r="G90" s="2">
        <v>555.5</v>
      </c>
      <c r="H90" s="2">
        <v>4104.6899999999996</v>
      </c>
      <c r="I90" s="2">
        <f t="shared" si="25"/>
        <v>21828.469999999998</v>
      </c>
      <c r="J90" s="2">
        <v>25878.07</v>
      </c>
      <c r="K90" s="73">
        <f t="shared" si="24"/>
        <v>-0.15648771334183742</v>
      </c>
      <c r="L90" s="2">
        <v>120483.08</v>
      </c>
    </row>
    <row r="91" spans="1:12" ht="15.75" thickBot="1" x14ac:dyDescent="0.3">
      <c r="A91" s="13" t="s">
        <v>122</v>
      </c>
      <c r="B91" s="46" t="s">
        <v>123</v>
      </c>
      <c r="C91" s="14"/>
      <c r="D91" s="14"/>
      <c r="E91" s="3">
        <v>7296.38</v>
      </c>
      <c r="F91" s="3">
        <v>34005.870000000003</v>
      </c>
      <c r="G91" s="2">
        <v>3885.89</v>
      </c>
      <c r="H91" s="2">
        <v>20925.349999999999</v>
      </c>
      <c r="I91" s="2">
        <f t="shared" si="25"/>
        <v>66113.489999999991</v>
      </c>
      <c r="J91" s="2">
        <v>43937.52</v>
      </c>
      <c r="K91" s="73">
        <f t="shared" si="24"/>
        <v>0.50471601492300877</v>
      </c>
      <c r="L91" s="2">
        <v>237951.94</v>
      </c>
    </row>
    <row r="92" spans="1:12" ht="15.75" thickBot="1" x14ac:dyDescent="0.3">
      <c r="A92" s="46" t="s">
        <v>124</v>
      </c>
      <c r="B92" s="46" t="s">
        <v>125</v>
      </c>
      <c r="C92" s="47"/>
      <c r="D92" s="47"/>
      <c r="E92" s="3">
        <v>1595.65</v>
      </c>
      <c r="F92" s="3">
        <v>16986.689999999999</v>
      </c>
      <c r="G92" s="2">
        <v>0</v>
      </c>
      <c r="H92" s="2">
        <v>2287.37</v>
      </c>
      <c r="I92" s="2">
        <f t="shared" si="25"/>
        <v>20869.71</v>
      </c>
      <c r="J92" s="2">
        <v>19527.12</v>
      </c>
      <c r="K92" s="73">
        <f t="shared" si="24"/>
        <v>6.8755146688298074E-2</v>
      </c>
      <c r="L92" s="2">
        <v>115158.6</v>
      </c>
    </row>
    <row r="93" spans="1:12" ht="15.75" thickBot="1" x14ac:dyDescent="0.3">
      <c r="A93" s="46" t="s">
        <v>126</v>
      </c>
      <c r="B93" s="46" t="s">
        <v>404</v>
      </c>
      <c r="C93" s="47"/>
      <c r="D93" s="47"/>
      <c r="E93" s="3">
        <v>2892.57</v>
      </c>
      <c r="F93" s="3">
        <v>5786.51</v>
      </c>
      <c r="G93" s="2">
        <v>2953.5</v>
      </c>
      <c r="H93" s="2">
        <v>9841.07</v>
      </c>
      <c r="I93" s="2">
        <f t="shared" si="25"/>
        <v>21473.65</v>
      </c>
      <c r="J93" s="2">
        <v>18570.25</v>
      </c>
      <c r="K93" s="73">
        <f t="shared" si="24"/>
        <v>0.15634684508824614</v>
      </c>
      <c r="L93" s="2">
        <v>57198.79</v>
      </c>
    </row>
    <row r="94" spans="1:12" ht="15.75" thickBot="1" x14ac:dyDescent="0.3">
      <c r="A94" s="13" t="s">
        <v>127</v>
      </c>
      <c r="B94" s="46" t="s">
        <v>128</v>
      </c>
      <c r="C94" s="14"/>
      <c r="D94" s="14"/>
      <c r="E94" s="3">
        <v>827.41</v>
      </c>
      <c r="F94" s="3">
        <v>5726.12</v>
      </c>
      <c r="G94" s="2">
        <v>1907.37</v>
      </c>
      <c r="H94" s="2">
        <v>3974.77</v>
      </c>
      <c r="I94" s="2">
        <f t="shared" si="25"/>
        <v>12435.67</v>
      </c>
      <c r="J94" s="2">
        <v>27995.34</v>
      </c>
      <c r="K94" s="73">
        <f t="shared" si="24"/>
        <v>-0.55579500016788508</v>
      </c>
      <c r="L94" s="2">
        <v>131471.9</v>
      </c>
    </row>
    <row r="95" spans="1:12" ht="15.75" thickBot="1" x14ac:dyDescent="0.3">
      <c r="A95" s="46" t="s">
        <v>437</v>
      </c>
      <c r="B95" s="46" t="s">
        <v>438</v>
      </c>
      <c r="C95" s="47"/>
      <c r="D95" s="47"/>
      <c r="E95" s="3">
        <v>0</v>
      </c>
      <c r="F95" s="3">
        <v>0</v>
      </c>
      <c r="G95" s="2">
        <v>0</v>
      </c>
      <c r="H95" s="2">
        <v>0</v>
      </c>
      <c r="I95" s="2">
        <f t="shared" si="25"/>
        <v>0</v>
      </c>
      <c r="J95" s="2">
        <v>0</v>
      </c>
      <c r="K95" s="73"/>
      <c r="L95" s="2">
        <v>4084.48</v>
      </c>
    </row>
    <row r="96" spans="1:12" ht="15.75" thickBot="1" x14ac:dyDescent="0.3">
      <c r="A96" s="46" t="s">
        <v>322</v>
      </c>
      <c r="B96" s="46" t="s">
        <v>323</v>
      </c>
      <c r="C96" s="47"/>
      <c r="D96" s="47"/>
      <c r="E96" s="3">
        <v>0</v>
      </c>
      <c r="F96" s="3">
        <v>3198.46</v>
      </c>
      <c r="G96" s="2">
        <v>0</v>
      </c>
      <c r="H96" s="2">
        <v>2837.18</v>
      </c>
      <c r="I96" s="2">
        <f t="shared" si="25"/>
        <v>6035.6399999999994</v>
      </c>
      <c r="J96" s="2">
        <v>8779.64</v>
      </c>
      <c r="K96" s="73">
        <f t="shared" si="24"/>
        <v>-0.31254128870887643</v>
      </c>
      <c r="L96" s="2">
        <v>28562.45</v>
      </c>
    </row>
    <row r="97" spans="1:12" ht="15.75" thickBot="1" x14ac:dyDescent="0.3">
      <c r="A97" s="13" t="s">
        <v>129</v>
      </c>
      <c r="B97" s="46" t="s">
        <v>130</v>
      </c>
      <c r="C97" s="14"/>
      <c r="D97" s="14"/>
      <c r="E97" s="3">
        <v>1939.31</v>
      </c>
      <c r="F97" s="3">
        <v>20288.7</v>
      </c>
      <c r="G97" s="2">
        <v>24971.24</v>
      </c>
      <c r="H97" s="2">
        <v>9884.8799999999992</v>
      </c>
      <c r="I97" s="2">
        <f t="shared" si="25"/>
        <v>57084.13</v>
      </c>
      <c r="J97" s="2">
        <v>62384.79</v>
      </c>
      <c r="K97" s="73">
        <f t="shared" si="24"/>
        <v>-8.4967185110345067E-2</v>
      </c>
      <c r="L97" s="2">
        <v>304028.24</v>
      </c>
    </row>
    <row r="98" spans="1:12" ht="15.75" thickBot="1" x14ac:dyDescent="0.3">
      <c r="A98" s="46" t="s">
        <v>131</v>
      </c>
      <c r="B98" s="46" t="s">
        <v>132</v>
      </c>
      <c r="C98" s="47"/>
      <c r="D98" s="47"/>
      <c r="E98" s="3">
        <v>3396.28</v>
      </c>
      <c r="F98" s="3">
        <v>35328.28</v>
      </c>
      <c r="G98" s="2">
        <v>9150.24</v>
      </c>
      <c r="H98" s="2">
        <v>13125.65</v>
      </c>
      <c r="I98" s="2">
        <f t="shared" si="25"/>
        <v>61000.45</v>
      </c>
      <c r="J98" s="2">
        <v>51939.13</v>
      </c>
      <c r="K98" s="73">
        <f t="shared" si="24"/>
        <v>0.17446037313293461</v>
      </c>
      <c r="L98" s="2">
        <v>190008.55</v>
      </c>
    </row>
    <row r="99" spans="1:12" ht="15.75" thickBot="1" x14ac:dyDescent="0.3">
      <c r="A99" s="46" t="s">
        <v>133</v>
      </c>
      <c r="B99" s="46" t="s">
        <v>277</v>
      </c>
      <c r="C99" s="47"/>
      <c r="D99" s="47"/>
      <c r="E99" s="3">
        <v>1145.06</v>
      </c>
      <c r="F99" s="3">
        <v>15181.63</v>
      </c>
      <c r="G99" s="2">
        <v>0</v>
      </c>
      <c r="H99" s="2">
        <v>7805.98</v>
      </c>
      <c r="I99" s="2">
        <f t="shared" si="25"/>
        <v>24132.67</v>
      </c>
      <c r="J99" s="2">
        <v>35841.86</v>
      </c>
      <c r="K99" s="73">
        <f t="shared" si="24"/>
        <v>-0.32669035591344875</v>
      </c>
      <c r="L99" s="2">
        <v>143482.95000000001</v>
      </c>
    </row>
    <row r="100" spans="1:12" ht="15.75" thickBot="1" x14ac:dyDescent="0.3">
      <c r="A100" s="46" t="s">
        <v>134</v>
      </c>
      <c r="B100" s="46" t="s">
        <v>135</v>
      </c>
      <c r="C100" s="47"/>
      <c r="D100" s="47"/>
      <c r="E100" s="3">
        <v>491.86</v>
      </c>
      <c r="F100" s="3">
        <v>18477.18</v>
      </c>
      <c r="G100" s="2">
        <v>0</v>
      </c>
      <c r="H100" s="2">
        <v>1795.08</v>
      </c>
      <c r="I100" s="2">
        <f t="shared" si="25"/>
        <v>20764.120000000003</v>
      </c>
      <c r="J100" s="2">
        <v>22797.83</v>
      </c>
      <c r="K100" s="73">
        <f t="shared" si="24"/>
        <v>-8.9206297266011703E-2</v>
      </c>
      <c r="L100" s="2">
        <v>102611.78</v>
      </c>
    </row>
    <row r="101" spans="1:12" ht="15.75" thickBot="1" x14ac:dyDescent="0.3">
      <c r="A101" s="46" t="s">
        <v>401</v>
      </c>
      <c r="B101" s="46" t="s">
        <v>400</v>
      </c>
      <c r="C101" s="47"/>
      <c r="D101" s="47"/>
      <c r="E101" s="3">
        <v>0</v>
      </c>
      <c r="F101" s="3">
        <v>2589.54</v>
      </c>
      <c r="G101" s="2">
        <v>0</v>
      </c>
      <c r="H101" s="2">
        <v>0</v>
      </c>
      <c r="I101" s="2">
        <f t="shared" si="25"/>
        <v>2589.54</v>
      </c>
      <c r="J101" s="2">
        <v>2790.53</v>
      </c>
      <c r="K101" s="73">
        <f t="shared" si="24"/>
        <v>-7.202574421346486E-2</v>
      </c>
      <c r="L101" s="2">
        <v>2790.53</v>
      </c>
    </row>
    <row r="102" spans="1:12" ht="15.75" thickBot="1" x14ac:dyDescent="0.3">
      <c r="A102" s="46" t="s">
        <v>290</v>
      </c>
      <c r="B102" s="46" t="s">
        <v>291</v>
      </c>
      <c r="C102" s="47"/>
      <c r="D102" s="47"/>
      <c r="E102" s="3">
        <v>0</v>
      </c>
      <c r="F102" s="3">
        <v>0</v>
      </c>
      <c r="G102" s="2">
        <v>0</v>
      </c>
      <c r="H102" s="2">
        <v>0</v>
      </c>
      <c r="I102" s="2">
        <f t="shared" si="25"/>
        <v>0</v>
      </c>
      <c r="J102" s="2">
        <v>0</v>
      </c>
      <c r="K102" s="73"/>
      <c r="L102" s="2">
        <v>23.5</v>
      </c>
    </row>
    <row r="103" spans="1:12" ht="15.75" thickBot="1" x14ac:dyDescent="0.3">
      <c r="A103" s="13" t="s">
        <v>136</v>
      </c>
      <c r="B103" s="46" t="s">
        <v>78</v>
      </c>
      <c r="C103" s="14"/>
      <c r="D103" s="14"/>
      <c r="E103" s="3">
        <v>3894.57</v>
      </c>
      <c r="F103" s="3">
        <v>25555.48</v>
      </c>
      <c r="G103" s="2">
        <v>0</v>
      </c>
      <c r="H103" s="2">
        <v>14816.77</v>
      </c>
      <c r="I103" s="2">
        <f t="shared" si="25"/>
        <v>44266.82</v>
      </c>
      <c r="J103" s="2">
        <v>49935.13</v>
      </c>
      <c r="K103" s="73">
        <f t="shared" si="24"/>
        <v>-0.11351347237906451</v>
      </c>
      <c r="L103" s="2">
        <v>105654.59</v>
      </c>
    </row>
    <row r="104" spans="1:12" ht="15.75" thickBot="1" x14ac:dyDescent="0.3">
      <c r="A104" s="9" t="s">
        <v>21</v>
      </c>
      <c r="B104" s="58"/>
      <c r="C104" s="10"/>
      <c r="D104" s="10"/>
      <c r="E104" s="4">
        <f t="shared" ref="E104:L104" si="26">SUM(E84:E103)</f>
        <v>67470.7</v>
      </c>
      <c r="F104" s="4">
        <f t="shared" si="26"/>
        <v>260459.58000000002</v>
      </c>
      <c r="G104" s="4">
        <f t="shared" si="26"/>
        <v>86583.3</v>
      </c>
      <c r="H104" s="4">
        <f t="shared" si="26"/>
        <v>157683.4</v>
      </c>
      <c r="I104" s="4">
        <f t="shared" si="26"/>
        <v>572196.98</v>
      </c>
      <c r="J104" s="4">
        <f t="shared" si="26"/>
        <v>542405.67000000004</v>
      </c>
      <c r="K104" s="83">
        <f t="shared" si="24"/>
        <v>5.4924407408941667E-2</v>
      </c>
      <c r="L104" s="4">
        <f t="shared" si="26"/>
        <v>2163583.65</v>
      </c>
    </row>
    <row r="105" spans="1:12" ht="15.75" thickBot="1" x14ac:dyDescent="0.3">
      <c r="A105" s="19" t="s">
        <v>22</v>
      </c>
      <c r="B105" s="18"/>
      <c r="C105" s="6"/>
      <c r="D105" s="6"/>
      <c r="E105" s="23"/>
      <c r="F105" s="23"/>
      <c r="G105" s="23"/>
      <c r="H105" s="23"/>
      <c r="I105" s="23"/>
      <c r="J105" s="23"/>
      <c r="K105" s="23"/>
      <c r="L105" s="23"/>
    </row>
    <row r="106" spans="1:12" x14ac:dyDescent="0.25">
      <c r="A106" s="20"/>
      <c r="B106" s="57" t="s">
        <v>60</v>
      </c>
      <c r="C106" s="11"/>
      <c r="D106" s="11"/>
      <c r="E106" s="25" t="s">
        <v>2</v>
      </c>
      <c r="F106" s="26" t="s">
        <v>3</v>
      </c>
      <c r="G106" s="27" t="s">
        <v>4</v>
      </c>
      <c r="H106" s="54" t="s">
        <v>427</v>
      </c>
      <c r="I106" s="66" t="s">
        <v>455</v>
      </c>
      <c r="J106" s="25" t="s">
        <v>456</v>
      </c>
      <c r="K106" s="74" t="s">
        <v>462</v>
      </c>
      <c r="L106" s="25" t="s">
        <v>456</v>
      </c>
    </row>
    <row r="107" spans="1:12" ht="15.75" thickBot="1" x14ac:dyDescent="0.3">
      <c r="A107" s="21" t="s">
        <v>60</v>
      </c>
      <c r="B107" s="50" t="s">
        <v>61</v>
      </c>
      <c r="C107" s="12"/>
      <c r="D107" s="12"/>
      <c r="E107" s="28" t="s">
        <v>5</v>
      </c>
      <c r="F107" s="28" t="s">
        <v>5</v>
      </c>
      <c r="G107" s="28" t="s">
        <v>5</v>
      </c>
      <c r="H107" s="55" t="s">
        <v>428</v>
      </c>
      <c r="I107" s="28" t="s">
        <v>457</v>
      </c>
      <c r="J107" s="28" t="s">
        <v>457</v>
      </c>
      <c r="K107" s="75" t="s">
        <v>463</v>
      </c>
      <c r="L107" s="28" t="s">
        <v>458</v>
      </c>
    </row>
    <row r="108" spans="1:12" ht="15.75" thickBot="1" x14ac:dyDescent="0.3">
      <c r="A108" s="13" t="s">
        <v>137</v>
      </c>
      <c r="B108" s="46" t="s">
        <v>138</v>
      </c>
      <c r="C108" s="14"/>
      <c r="D108" s="14"/>
      <c r="E108" s="3">
        <v>40395</v>
      </c>
      <c r="F108" s="3">
        <v>31988.57</v>
      </c>
      <c r="G108" s="2">
        <v>3774.1</v>
      </c>
      <c r="H108" s="2">
        <v>200901.11</v>
      </c>
      <c r="I108" s="2">
        <f>SUM(E108:H108)</f>
        <v>277058.78000000003</v>
      </c>
      <c r="J108" s="2">
        <v>197169.31</v>
      </c>
      <c r="K108" s="73">
        <f t="shared" ref="K108:K117" si="27">SUM(I108/J108)-1</f>
        <v>0.40518207422848929</v>
      </c>
      <c r="L108" s="2">
        <v>1056051.32</v>
      </c>
    </row>
    <row r="109" spans="1:12" ht="15.75" thickBot="1" x14ac:dyDescent="0.3">
      <c r="A109" s="13" t="s">
        <v>139</v>
      </c>
      <c r="B109" s="46" t="s">
        <v>140</v>
      </c>
      <c r="C109" s="14"/>
      <c r="D109" s="14"/>
      <c r="E109" s="3">
        <v>2635.24</v>
      </c>
      <c r="F109" s="3">
        <v>11353.99</v>
      </c>
      <c r="G109" s="2">
        <v>0</v>
      </c>
      <c r="H109" s="2">
        <v>2507.92</v>
      </c>
      <c r="I109" s="2">
        <f t="shared" ref="I109:I116" si="28">SUM(E109:H109)</f>
        <v>16497.150000000001</v>
      </c>
      <c r="J109" s="2">
        <v>13779.72</v>
      </c>
      <c r="K109" s="73">
        <f t="shared" si="27"/>
        <v>0.19720502303385001</v>
      </c>
      <c r="L109" s="2">
        <v>98751.86</v>
      </c>
    </row>
    <row r="110" spans="1:12" ht="15.75" thickBot="1" x14ac:dyDescent="0.3">
      <c r="A110" s="46" t="s">
        <v>392</v>
      </c>
      <c r="B110" s="46" t="s">
        <v>393</v>
      </c>
      <c r="C110" s="47"/>
      <c r="D110" s="47"/>
      <c r="E110" s="3">
        <v>0</v>
      </c>
      <c r="F110" s="3">
        <v>0</v>
      </c>
      <c r="G110" s="2">
        <v>0</v>
      </c>
      <c r="H110" s="2">
        <v>0</v>
      </c>
      <c r="I110" s="2">
        <f t="shared" si="28"/>
        <v>0</v>
      </c>
      <c r="J110" s="2">
        <v>3130.32</v>
      </c>
      <c r="K110" s="73">
        <f t="shared" si="27"/>
        <v>-1</v>
      </c>
      <c r="L110" s="2">
        <v>8770.6299999999992</v>
      </c>
    </row>
    <row r="111" spans="1:12" ht="15.75" thickBot="1" x14ac:dyDescent="0.3">
      <c r="A111" s="46" t="s">
        <v>141</v>
      </c>
      <c r="B111" s="46" t="s">
        <v>142</v>
      </c>
      <c r="C111" s="47"/>
      <c r="D111" s="47"/>
      <c r="E111" s="3">
        <v>0</v>
      </c>
      <c r="F111" s="3">
        <v>8085</v>
      </c>
      <c r="G111" s="2">
        <v>0</v>
      </c>
      <c r="H111" s="2">
        <v>35966.99</v>
      </c>
      <c r="I111" s="2">
        <f t="shared" si="28"/>
        <v>44051.99</v>
      </c>
      <c r="J111" s="2">
        <v>13117.7</v>
      </c>
      <c r="K111" s="73">
        <f t="shared" si="27"/>
        <v>2.3582098996013019</v>
      </c>
      <c r="L111" s="2">
        <v>71185.600000000006</v>
      </c>
    </row>
    <row r="112" spans="1:12" ht="15.75" thickBot="1" x14ac:dyDescent="0.3">
      <c r="A112" s="46" t="s">
        <v>143</v>
      </c>
      <c r="B112" s="46" t="s">
        <v>144</v>
      </c>
      <c r="C112" s="47"/>
      <c r="D112" s="47"/>
      <c r="E112" s="3">
        <v>3272.51</v>
      </c>
      <c r="F112" s="3">
        <v>16467.189999999999</v>
      </c>
      <c r="G112" s="2">
        <v>0</v>
      </c>
      <c r="H112" s="2">
        <v>6563.18</v>
      </c>
      <c r="I112" s="2">
        <f t="shared" si="28"/>
        <v>26302.879999999997</v>
      </c>
      <c r="J112" s="2">
        <v>13313.56</v>
      </c>
      <c r="K112" s="73">
        <f t="shared" si="27"/>
        <v>0.97564588284425802</v>
      </c>
      <c r="L112" s="2">
        <v>42996.44</v>
      </c>
    </row>
    <row r="113" spans="1:12" ht="15.75" thickBot="1" x14ac:dyDescent="0.3">
      <c r="A113" s="46" t="s">
        <v>333</v>
      </c>
      <c r="B113" s="46" t="s">
        <v>334</v>
      </c>
      <c r="C113" s="47"/>
      <c r="D113" s="47"/>
      <c r="E113" s="3">
        <v>868.86</v>
      </c>
      <c r="F113" s="3">
        <v>1114.99</v>
      </c>
      <c r="G113" s="2">
        <v>441.23</v>
      </c>
      <c r="H113" s="2">
        <v>1140</v>
      </c>
      <c r="I113" s="2">
        <f t="shared" si="28"/>
        <v>3565.08</v>
      </c>
      <c r="J113" s="2">
        <v>6959.51</v>
      </c>
      <c r="K113" s="73">
        <f t="shared" si="27"/>
        <v>-0.48773979777311915</v>
      </c>
      <c r="L113" s="2">
        <v>42567.22</v>
      </c>
    </row>
    <row r="114" spans="1:12" ht="15.75" thickBot="1" x14ac:dyDescent="0.3">
      <c r="A114" s="46" t="s">
        <v>374</v>
      </c>
      <c r="B114" s="46" t="s">
        <v>375</v>
      </c>
      <c r="C114" s="47"/>
      <c r="D114" s="47"/>
      <c r="E114" s="3">
        <v>0</v>
      </c>
      <c r="F114" s="3">
        <v>9109.32</v>
      </c>
      <c r="G114" s="2">
        <v>15168.29</v>
      </c>
      <c r="H114" s="2">
        <v>1129.2</v>
      </c>
      <c r="I114" s="2">
        <f t="shared" si="28"/>
        <v>25406.81</v>
      </c>
      <c r="J114" s="2">
        <v>19492.22</v>
      </c>
      <c r="K114" s="73">
        <f t="shared" si="27"/>
        <v>0.30343336982652569</v>
      </c>
      <c r="L114" s="2">
        <v>81361.570000000007</v>
      </c>
    </row>
    <row r="115" spans="1:12" ht="15.75" thickBot="1" x14ac:dyDescent="0.3">
      <c r="A115" s="46" t="s">
        <v>292</v>
      </c>
      <c r="B115" s="46" t="s">
        <v>293</v>
      </c>
      <c r="C115" s="47"/>
      <c r="D115" s="47"/>
      <c r="E115" s="3">
        <v>847.04</v>
      </c>
      <c r="F115" s="3">
        <v>6883.69</v>
      </c>
      <c r="G115" s="2">
        <v>0</v>
      </c>
      <c r="H115" s="2">
        <v>3912.44</v>
      </c>
      <c r="I115" s="2">
        <f t="shared" si="28"/>
        <v>11643.17</v>
      </c>
      <c r="J115" s="2">
        <v>7722.97</v>
      </c>
      <c r="K115" s="73">
        <f t="shared" si="27"/>
        <v>0.50760264509638131</v>
      </c>
      <c r="L115" s="2">
        <v>38460.300000000003</v>
      </c>
    </row>
    <row r="116" spans="1:12" ht="15.75" thickBot="1" x14ac:dyDescent="0.3">
      <c r="A116" s="13" t="s">
        <v>335</v>
      </c>
      <c r="B116" s="46" t="s">
        <v>336</v>
      </c>
      <c r="C116" s="14"/>
      <c r="D116" s="14"/>
      <c r="E116" s="3">
        <v>0</v>
      </c>
      <c r="F116" s="3">
        <v>1466.2</v>
      </c>
      <c r="G116" s="2">
        <v>1000</v>
      </c>
      <c r="H116" s="2">
        <v>440</v>
      </c>
      <c r="I116" s="2">
        <f t="shared" si="28"/>
        <v>2906.2</v>
      </c>
      <c r="J116" s="2">
        <v>19623.21</v>
      </c>
      <c r="K116" s="73">
        <f t="shared" si="27"/>
        <v>-0.85189986755479863</v>
      </c>
      <c r="L116" s="2">
        <v>44783.02</v>
      </c>
    </row>
    <row r="117" spans="1:12" ht="15.75" thickBot="1" x14ac:dyDescent="0.3">
      <c r="A117" s="9" t="s">
        <v>23</v>
      </c>
      <c r="B117" s="58"/>
      <c r="C117" s="10"/>
      <c r="D117" s="10"/>
      <c r="E117" s="4">
        <f t="shared" ref="E117:L117" si="29">SUM(E108:E116)</f>
        <v>48018.65</v>
      </c>
      <c r="F117" s="4">
        <f t="shared" si="29"/>
        <v>86468.95</v>
      </c>
      <c r="G117" s="4">
        <f t="shared" si="29"/>
        <v>20383.620000000003</v>
      </c>
      <c r="H117" s="4">
        <f t="shared" si="29"/>
        <v>252560.84</v>
      </c>
      <c r="I117" s="4">
        <f t="shared" si="29"/>
        <v>407432.06000000006</v>
      </c>
      <c r="J117" s="4">
        <f t="shared" si="29"/>
        <v>294308.52</v>
      </c>
      <c r="K117" s="83">
        <f t="shared" si="27"/>
        <v>0.38437059178579003</v>
      </c>
      <c r="L117" s="4">
        <f t="shared" si="29"/>
        <v>1484927.9600000002</v>
      </c>
    </row>
    <row r="118" spans="1:12" ht="15.75" thickBot="1" x14ac:dyDescent="0.3">
      <c r="A118" s="19" t="s">
        <v>24</v>
      </c>
      <c r="B118" s="18"/>
      <c r="C118" s="6"/>
      <c r="D118" s="6"/>
      <c r="E118" s="23"/>
      <c r="F118" s="23"/>
      <c r="G118" s="23"/>
      <c r="H118" s="23"/>
      <c r="I118" s="23"/>
      <c r="J118" s="23"/>
      <c r="K118" s="23"/>
      <c r="L118" s="23"/>
    </row>
    <row r="119" spans="1:12" x14ac:dyDescent="0.25">
      <c r="A119" s="20"/>
      <c r="B119" s="57" t="s">
        <v>60</v>
      </c>
      <c r="C119" s="11"/>
      <c r="D119" s="11"/>
      <c r="E119" s="25" t="s">
        <v>2</v>
      </c>
      <c r="F119" s="26" t="s">
        <v>3</v>
      </c>
      <c r="G119" s="27" t="s">
        <v>4</v>
      </c>
      <c r="H119" s="54" t="s">
        <v>427</v>
      </c>
      <c r="I119" s="66" t="s">
        <v>455</v>
      </c>
      <c r="J119" s="25" t="s">
        <v>456</v>
      </c>
      <c r="K119" s="74" t="s">
        <v>462</v>
      </c>
      <c r="L119" s="25" t="s">
        <v>456</v>
      </c>
    </row>
    <row r="120" spans="1:12" ht="15.75" thickBot="1" x14ac:dyDescent="0.3">
      <c r="A120" s="21" t="s">
        <v>60</v>
      </c>
      <c r="B120" s="50" t="s">
        <v>61</v>
      </c>
      <c r="C120" s="12"/>
      <c r="D120" s="12"/>
      <c r="E120" s="28" t="s">
        <v>5</v>
      </c>
      <c r="F120" s="28" t="s">
        <v>5</v>
      </c>
      <c r="G120" s="28" t="s">
        <v>5</v>
      </c>
      <c r="H120" s="55" t="s">
        <v>428</v>
      </c>
      <c r="I120" s="28" t="s">
        <v>457</v>
      </c>
      <c r="J120" s="28" t="s">
        <v>457</v>
      </c>
      <c r="K120" s="75" t="s">
        <v>463</v>
      </c>
      <c r="L120" s="28" t="s">
        <v>458</v>
      </c>
    </row>
    <row r="121" spans="1:12" ht="15.75" thickBot="1" x14ac:dyDescent="0.3">
      <c r="A121" s="13" t="s">
        <v>145</v>
      </c>
      <c r="B121" s="46" t="s">
        <v>146</v>
      </c>
      <c r="C121" s="14"/>
      <c r="D121" s="14"/>
      <c r="E121" s="5">
        <v>60748.56</v>
      </c>
      <c r="F121" s="3">
        <v>54141.07</v>
      </c>
      <c r="G121" s="2">
        <v>3299.43</v>
      </c>
      <c r="H121" s="2">
        <v>18357.759999999998</v>
      </c>
      <c r="I121" s="2">
        <f>SUM(E121:H121)</f>
        <v>136546.82</v>
      </c>
      <c r="J121" s="2">
        <v>112351.87</v>
      </c>
      <c r="K121" s="73">
        <f t="shared" ref="K121:K125" si="30">SUM(I121/J121)-1</f>
        <v>0.21534977566461522</v>
      </c>
      <c r="L121" s="2">
        <v>457950.12</v>
      </c>
    </row>
    <row r="122" spans="1:12" ht="15.75" thickBot="1" x14ac:dyDescent="0.3">
      <c r="A122" s="13" t="s">
        <v>147</v>
      </c>
      <c r="B122" s="46" t="s">
        <v>148</v>
      </c>
      <c r="C122" s="14"/>
      <c r="D122" s="14"/>
      <c r="E122" s="3">
        <v>38866.86</v>
      </c>
      <c r="F122" s="3">
        <v>27787.26</v>
      </c>
      <c r="G122" s="2">
        <v>3606.17</v>
      </c>
      <c r="H122" s="2">
        <v>9748.94</v>
      </c>
      <c r="I122" s="2">
        <f t="shared" ref="I122:I124" si="31">SUM(E122:H122)</f>
        <v>80009.23</v>
      </c>
      <c r="J122" s="2">
        <v>60464.11</v>
      </c>
      <c r="K122" s="73">
        <f t="shared" si="30"/>
        <v>0.32325159503712197</v>
      </c>
      <c r="L122" s="2">
        <v>303445.84999999998</v>
      </c>
    </row>
    <row r="123" spans="1:12" ht="15.75" thickBot="1" x14ac:dyDescent="0.3">
      <c r="A123" s="13" t="s">
        <v>149</v>
      </c>
      <c r="B123" s="46" t="s">
        <v>150</v>
      </c>
      <c r="C123" s="14"/>
      <c r="D123" s="14"/>
      <c r="E123" s="3">
        <v>23398.33</v>
      </c>
      <c r="F123" s="3">
        <v>3679.05</v>
      </c>
      <c r="G123" s="2">
        <v>0</v>
      </c>
      <c r="H123" s="2">
        <v>2631.57</v>
      </c>
      <c r="I123" s="2">
        <f t="shared" si="31"/>
        <v>29708.95</v>
      </c>
      <c r="J123" s="2">
        <v>20522.080000000002</v>
      </c>
      <c r="K123" s="73">
        <f t="shared" si="30"/>
        <v>0.44765783975113616</v>
      </c>
      <c r="L123" s="2">
        <v>68174.149999999994</v>
      </c>
    </row>
    <row r="124" spans="1:12" ht="15.75" thickBot="1" x14ac:dyDescent="0.3">
      <c r="A124" s="13" t="s">
        <v>151</v>
      </c>
      <c r="B124" s="46" t="s">
        <v>152</v>
      </c>
      <c r="C124" s="14"/>
      <c r="D124" s="14"/>
      <c r="E124" s="3">
        <v>5591.97</v>
      </c>
      <c r="F124" s="3">
        <v>8408.0499999999993</v>
      </c>
      <c r="G124" s="2">
        <v>0</v>
      </c>
      <c r="H124" s="2">
        <v>2489.9499999999998</v>
      </c>
      <c r="I124" s="2">
        <f t="shared" si="31"/>
        <v>16489.97</v>
      </c>
      <c r="J124" s="2">
        <v>14233.54</v>
      </c>
      <c r="K124" s="73">
        <f t="shared" si="30"/>
        <v>0.15852907990563136</v>
      </c>
      <c r="L124" s="2">
        <v>72301.62</v>
      </c>
    </row>
    <row r="125" spans="1:12" ht="15.75" thickBot="1" x14ac:dyDescent="0.3">
      <c r="A125" s="9" t="s">
        <v>25</v>
      </c>
      <c r="B125" s="58"/>
      <c r="C125" s="10"/>
      <c r="D125" s="10"/>
      <c r="E125" s="4">
        <f>SUM(E121:E124)</f>
        <v>128605.72</v>
      </c>
      <c r="F125" s="4">
        <f t="shared" ref="F125:I125" si="32">SUM(F121:F124)</f>
        <v>94015.430000000008</v>
      </c>
      <c r="G125" s="4">
        <f t="shared" si="32"/>
        <v>6905.6</v>
      </c>
      <c r="H125" s="4">
        <f>SUM(H121:H124)</f>
        <v>33228.219999999994</v>
      </c>
      <c r="I125" s="4">
        <f t="shared" si="32"/>
        <v>262754.96999999997</v>
      </c>
      <c r="J125" s="4">
        <f>SUM(J121:J124)</f>
        <v>207571.6</v>
      </c>
      <c r="K125" s="83">
        <f t="shared" si="30"/>
        <v>0.2658522167772468</v>
      </c>
      <c r="L125" s="4">
        <f>SUM(L121:L124)</f>
        <v>901871.74</v>
      </c>
    </row>
    <row r="126" spans="1:12" ht="15.75" thickBot="1" x14ac:dyDescent="0.3">
      <c r="A126" s="19" t="s">
        <v>26</v>
      </c>
      <c r="B126" s="18"/>
      <c r="C126" s="6"/>
      <c r="D126" s="6"/>
      <c r="E126" s="23"/>
      <c r="F126" s="23"/>
      <c r="G126" s="23"/>
      <c r="H126" s="23"/>
      <c r="I126" s="23"/>
      <c r="J126" s="23"/>
      <c r="K126" s="23"/>
      <c r="L126" s="23"/>
    </row>
    <row r="127" spans="1:12" x14ac:dyDescent="0.25">
      <c r="A127" s="20"/>
      <c r="B127" s="57" t="s">
        <v>60</v>
      </c>
      <c r="C127" s="11"/>
      <c r="D127" s="11"/>
      <c r="E127" s="25" t="s">
        <v>2</v>
      </c>
      <c r="F127" s="26" t="s">
        <v>3</v>
      </c>
      <c r="G127" s="27" t="s">
        <v>4</v>
      </c>
      <c r="H127" s="54" t="s">
        <v>427</v>
      </c>
      <c r="I127" s="66" t="s">
        <v>455</v>
      </c>
      <c r="J127" s="25" t="s">
        <v>456</v>
      </c>
      <c r="K127" s="74" t="s">
        <v>462</v>
      </c>
      <c r="L127" s="25" t="s">
        <v>456</v>
      </c>
    </row>
    <row r="128" spans="1:12" ht="15.75" thickBot="1" x14ac:dyDescent="0.3">
      <c r="A128" s="21" t="s">
        <v>60</v>
      </c>
      <c r="B128" s="50" t="s">
        <v>61</v>
      </c>
      <c r="C128" s="12"/>
      <c r="D128" s="12"/>
      <c r="E128" s="28" t="s">
        <v>5</v>
      </c>
      <c r="F128" s="28" t="s">
        <v>5</v>
      </c>
      <c r="G128" s="28" t="s">
        <v>5</v>
      </c>
      <c r="H128" s="55" t="s">
        <v>428</v>
      </c>
      <c r="I128" s="28" t="s">
        <v>457</v>
      </c>
      <c r="J128" s="28" t="s">
        <v>457</v>
      </c>
      <c r="K128" s="75" t="s">
        <v>463</v>
      </c>
      <c r="L128" s="28" t="s">
        <v>458</v>
      </c>
    </row>
    <row r="129" spans="1:12" ht="15.75" thickBot="1" x14ac:dyDescent="0.3">
      <c r="A129" s="13" t="s">
        <v>153</v>
      </c>
      <c r="B129" s="46" t="s">
        <v>154</v>
      </c>
      <c r="C129" s="14"/>
      <c r="D129" s="14"/>
      <c r="E129" s="3">
        <v>61303.5</v>
      </c>
      <c r="F129" s="3">
        <v>46292.67</v>
      </c>
      <c r="G129" s="2">
        <v>20181.5</v>
      </c>
      <c r="H129" s="2">
        <v>32138.18</v>
      </c>
      <c r="I129" s="2">
        <f>SUM(E129:H129)</f>
        <v>159915.85</v>
      </c>
      <c r="J129" s="2">
        <v>176984.67</v>
      </c>
      <c r="K129" s="73">
        <f t="shared" ref="K129:K139" si="33">SUM(I129/J129)-1</f>
        <v>-9.6442364188943586E-2</v>
      </c>
      <c r="L129" s="2">
        <v>724089.31</v>
      </c>
    </row>
    <row r="130" spans="1:12" ht="15.75" thickBot="1" x14ac:dyDescent="0.3">
      <c r="A130" s="13" t="s">
        <v>155</v>
      </c>
      <c r="B130" s="46" t="s">
        <v>156</v>
      </c>
      <c r="C130" s="14"/>
      <c r="D130" s="14"/>
      <c r="E130" s="3">
        <v>3656.93</v>
      </c>
      <c r="F130" s="3">
        <v>59420.02</v>
      </c>
      <c r="G130" s="2">
        <v>1782.34</v>
      </c>
      <c r="H130" s="2">
        <v>29759.95</v>
      </c>
      <c r="I130" s="2">
        <f t="shared" ref="I130:I138" si="34">SUM(E130:H130)</f>
        <v>94619.239999999991</v>
      </c>
      <c r="J130" s="2">
        <v>99103.6</v>
      </c>
      <c r="K130" s="73">
        <f t="shared" si="33"/>
        <v>-4.5249213953882705E-2</v>
      </c>
      <c r="L130" s="2">
        <v>249889.54</v>
      </c>
    </row>
    <row r="131" spans="1:12" ht="15.75" thickBot="1" x14ac:dyDescent="0.3">
      <c r="A131" s="46" t="s">
        <v>157</v>
      </c>
      <c r="B131" s="46" t="s">
        <v>158</v>
      </c>
      <c r="C131" s="47"/>
      <c r="D131" s="47"/>
      <c r="E131" s="3">
        <v>3459.31</v>
      </c>
      <c r="F131" s="3">
        <v>15219.13</v>
      </c>
      <c r="G131" s="2">
        <v>3917.86</v>
      </c>
      <c r="H131" s="2">
        <v>8474.7900000000009</v>
      </c>
      <c r="I131" s="2">
        <f t="shared" si="34"/>
        <v>31071.09</v>
      </c>
      <c r="J131" s="2">
        <v>21881.67</v>
      </c>
      <c r="K131" s="73">
        <f t="shared" si="33"/>
        <v>0.4199597197106073</v>
      </c>
      <c r="L131" s="2">
        <v>96526.99</v>
      </c>
    </row>
    <row r="132" spans="1:12" ht="15.75" thickBot="1" x14ac:dyDescent="0.3">
      <c r="A132" s="13" t="s">
        <v>159</v>
      </c>
      <c r="B132" s="46" t="s">
        <v>160</v>
      </c>
      <c r="C132" s="14"/>
      <c r="D132" s="14"/>
      <c r="E132" s="3">
        <v>2477.8200000000002</v>
      </c>
      <c r="F132" s="3">
        <v>20920.509999999998</v>
      </c>
      <c r="G132" s="2">
        <v>11169.14</v>
      </c>
      <c r="H132" s="2">
        <v>4327</v>
      </c>
      <c r="I132" s="2">
        <f t="shared" si="34"/>
        <v>38894.47</v>
      </c>
      <c r="J132" s="2">
        <v>27408.83</v>
      </c>
      <c r="K132" s="73">
        <f t="shared" si="33"/>
        <v>0.41904889774572651</v>
      </c>
      <c r="L132" s="2">
        <v>69479.98</v>
      </c>
    </row>
    <row r="133" spans="1:12" ht="15.75" thickBot="1" x14ac:dyDescent="0.3">
      <c r="A133" s="13" t="s">
        <v>161</v>
      </c>
      <c r="B133" s="46" t="s">
        <v>162</v>
      </c>
      <c r="C133" s="14"/>
      <c r="D133" s="14"/>
      <c r="E133" s="3">
        <v>12617.54</v>
      </c>
      <c r="F133" s="3">
        <v>25102.560000000001</v>
      </c>
      <c r="G133" s="2">
        <v>19058.22</v>
      </c>
      <c r="H133" s="2">
        <v>11965.63</v>
      </c>
      <c r="I133" s="2">
        <f t="shared" si="34"/>
        <v>68743.950000000012</v>
      </c>
      <c r="J133" s="2">
        <v>51196.35</v>
      </c>
      <c r="K133" s="73">
        <f t="shared" si="33"/>
        <v>0.34275099689723998</v>
      </c>
      <c r="L133" s="2">
        <v>210535.89</v>
      </c>
    </row>
    <row r="134" spans="1:12" ht="15.75" thickBot="1" x14ac:dyDescent="0.3">
      <c r="A134" s="46" t="s">
        <v>163</v>
      </c>
      <c r="B134" s="46" t="s">
        <v>164</v>
      </c>
      <c r="C134" s="47"/>
      <c r="D134" s="47"/>
      <c r="E134" s="3">
        <v>133.91999999999999</v>
      </c>
      <c r="F134" s="3">
        <v>6851.58</v>
      </c>
      <c r="G134" s="2">
        <v>0</v>
      </c>
      <c r="H134" s="2">
        <v>3582.11</v>
      </c>
      <c r="I134" s="2">
        <f t="shared" si="34"/>
        <v>10567.61</v>
      </c>
      <c r="J134" s="2">
        <v>8305.9699999999993</v>
      </c>
      <c r="K134" s="73">
        <f t="shared" si="33"/>
        <v>0.27229089438078891</v>
      </c>
      <c r="L134" s="2">
        <v>53334.32</v>
      </c>
    </row>
    <row r="135" spans="1:12" ht="15.75" thickBot="1" x14ac:dyDescent="0.3">
      <c r="A135" s="46" t="s">
        <v>165</v>
      </c>
      <c r="B135" s="46" t="s">
        <v>166</v>
      </c>
      <c r="C135" s="47"/>
      <c r="D135" s="47"/>
      <c r="E135" s="3">
        <v>3983.96</v>
      </c>
      <c r="F135" s="3">
        <v>33995.97</v>
      </c>
      <c r="G135" s="2">
        <v>27360.54</v>
      </c>
      <c r="H135" s="2">
        <v>14991.3</v>
      </c>
      <c r="I135" s="2">
        <f t="shared" si="34"/>
        <v>80331.77</v>
      </c>
      <c r="J135" s="2">
        <v>52495.53</v>
      </c>
      <c r="K135" s="73">
        <f t="shared" si="33"/>
        <v>0.53025924302507299</v>
      </c>
      <c r="L135" s="2">
        <v>270408.01</v>
      </c>
    </row>
    <row r="136" spans="1:12" ht="15.75" thickBot="1" x14ac:dyDescent="0.3">
      <c r="A136" s="46" t="s">
        <v>167</v>
      </c>
      <c r="B136" s="46" t="s">
        <v>168</v>
      </c>
      <c r="C136" s="47"/>
      <c r="D136" s="47"/>
      <c r="E136" s="3">
        <v>2479.1</v>
      </c>
      <c r="F136" s="3">
        <v>1128.06</v>
      </c>
      <c r="G136" s="2">
        <v>1312.16</v>
      </c>
      <c r="H136" s="2">
        <v>11341.55</v>
      </c>
      <c r="I136" s="2">
        <f t="shared" si="34"/>
        <v>16260.869999999999</v>
      </c>
      <c r="J136" s="2">
        <v>61187.81</v>
      </c>
      <c r="K136" s="73">
        <f t="shared" si="33"/>
        <v>-0.73424657623797951</v>
      </c>
      <c r="L136" s="2">
        <v>113332.02</v>
      </c>
    </row>
    <row r="137" spans="1:12" ht="15.75" thickBot="1" x14ac:dyDescent="0.3">
      <c r="A137" s="46" t="s">
        <v>169</v>
      </c>
      <c r="B137" s="46" t="s">
        <v>170</v>
      </c>
      <c r="C137" s="47"/>
      <c r="D137" s="47"/>
      <c r="E137" s="3">
        <v>0</v>
      </c>
      <c r="F137" s="3">
        <v>0</v>
      </c>
      <c r="G137" s="2">
        <v>3033.59</v>
      </c>
      <c r="H137" s="2">
        <v>97.37</v>
      </c>
      <c r="I137" s="2">
        <f t="shared" si="34"/>
        <v>3130.96</v>
      </c>
      <c r="J137" s="2">
        <v>11828.06</v>
      </c>
      <c r="K137" s="73">
        <f t="shared" si="33"/>
        <v>-0.73529386898612281</v>
      </c>
      <c r="L137" s="2">
        <v>20847</v>
      </c>
    </row>
    <row r="138" spans="1:12" ht="15.75" thickBot="1" x14ac:dyDescent="0.3">
      <c r="A138" s="13" t="s">
        <v>351</v>
      </c>
      <c r="B138" s="46" t="s">
        <v>352</v>
      </c>
      <c r="C138" s="14"/>
      <c r="D138" s="14"/>
      <c r="E138" s="3">
        <v>3378.77</v>
      </c>
      <c r="F138" s="3">
        <v>308.49</v>
      </c>
      <c r="G138" s="2">
        <v>0</v>
      </c>
      <c r="H138" s="2">
        <v>1157.1600000000001</v>
      </c>
      <c r="I138" s="2">
        <f t="shared" si="34"/>
        <v>4844.42</v>
      </c>
      <c r="J138" s="2">
        <v>3685.95</v>
      </c>
      <c r="K138" s="73">
        <f t="shared" si="33"/>
        <v>0.31429346572796701</v>
      </c>
      <c r="L138" s="2">
        <v>21566.89</v>
      </c>
    </row>
    <row r="139" spans="1:12" ht="15.75" thickBot="1" x14ac:dyDescent="0.3">
      <c r="A139" s="9" t="s">
        <v>27</v>
      </c>
      <c r="B139" s="58"/>
      <c r="C139" s="10"/>
      <c r="D139" s="10"/>
      <c r="E139" s="4">
        <f t="shared" ref="E139:L139" si="35">SUM(E129:E138)</f>
        <v>93490.85000000002</v>
      </c>
      <c r="F139" s="4">
        <f t="shared" si="35"/>
        <v>209238.99</v>
      </c>
      <c r="G139" s="4">
        <f t="shared" si="35"/>
        <v>87815.35</v>
      </c>
      <c r="H139" s="4">
        <f t="shared" si="35"/>
        <v>117835.04000000002</v>
      </c>
      <c r="I139" s="4">
        <f t="shared" si="35"/>
        <v>508380.23000000004</v>
      </c>
      <c r="J139" s="4">
        <f t="shared" si="35"/>
        <v>514078.44</v>
      </c>
      <c r="K139" s="83">
        <f t="shared" si="33"/>
        <v>-1.1084320128266767E-2</v>
      </c>
      <c r="L139" s="4">
        <f t="shared" si="35"/>
        <v>1830009.95</v>
      </c>
    </row>
    <row r="140" spans="1:12" ht="15.75" thickBot="1" x14ac:dyDescent="0.3">
      <c r="A140" s="19" t="s">
        <v>28</v>
      </c>
      <c r="B140" s="18"/>
      <c r="C140" s="6"/>
      <c r="D140" s="6"/>
      <c r="E140" s="23"/>
      <c r="F140" s="23"/>
      <c r="G140" s="23"/>
      <c r="H140" s="23"/>
      <c r="I140" s="23"/>
      <c r="J140" s="23"/>
      <c r="K140" s="23"/>
      <c r="L140" s="23"/>
    </row>
    <row r="141" spans="1:12" x14ac:dyDescent="0.25">
      <c r="A141" s="20"/>
      <c r="B141" s="57" t="s">
        <v>60</v>
      </c>
      <c r="C141" s="11"/>
      <c r="D141" s="11"/>
      <c r="E141" s="25" t="s">
        <v>2</v>
      </c>
      <c r="F141" s="26" t="s">
        <v>3</v>
      </c>
      <c r="G141" s="27" t="s">
        <v>4</v>
      </c>
      <c r="H141" s="54" t="s">
        <v>427</v>
      </c>
      <c r="I141" s="66" t="s">
        <v>455</v>
      </c>
      <c r="J141" s="25" t="s">
        <v>456</v>
      </c>
      <c r="K141" s="74" t="s">
        <v>462</v>
      </c>
      <c r="L141" s="25" t="s">
        <v>456</v>
      </c>
    </row>
    <row r="142" spans="1:12" ht="15.75" thickBot="1" x14ac:dyDescent="0.3">
      <c r="A142" s="21" t="s">
        <v>60</v>
      </c>
      <c r="B142" s="50" t="s">
        <v>61</v>
      </c>
      <c r="C142" s="12"/>
      <c r="D142" s="12"/>
      <c r="E142" s="28" t="s">
        <v>5</v>
      </c>
      <c r="F142" s="28" t="s">
        <v>5</v>
      </c>
      <c r="G142" s="28" t="s">
        <v>5</v>
      </c>
      <c r="H142" s="55" t="s">
        <v>428</v>
      </c>
      <c r="I142" s="28" t="s">
        <v>457</v>
      </c>
      <c r="J142" s="28" t="s">
        <v>457</v>
      </c>
      <c r="K142" s="75" t="s">
        <v>463</v>
      </c>
      <c r="L142" s="28" t="s">
        <v>458</v>
      </c>
    </row>
    <row r="143" spans="1:12" ht="15.75" thickBot="1" x14ac:dyDescent="0.3">
      <c r="A143" s="13" t="s">
        <v>171</v>
      </c>
      <c r="B143" s="46" t="s">
        <v>172</v>
      </c>
      <c r="C143" s="14"/>
      <c r="D143" s="14"/>
      <c r="E143" s="3">
        <v>12598</v>
      </c>
      <c r="F143" s="5">
        <v>34845.64</v>
      </c>
      <c r="G143" s="2">
        <v>4297.5600000000004</v>
      </c>
      <c r="H143" s="2">
        <v>24676.77</v>
      </c>
      <c r="I143" s="2">
        <f>SUM(E143:H143)</f>
        <v>76417.97</v>
      </c>
      <c r="J143" s="2">
        <v>101810.4</v>
      </c>
      <c r="K143" s="73">
        <f>SUM(I143/J143)-1</f>
        <v>-0.24940899947353112</v>
      </c>
      <c r="L143" s="2">
        <v>326533.92</v>
      </c>
    </row>
    <row r="144" spans="1:12" ht="15.75" thickBot="1" x14ac:dyDescent="0.3">
      <c r="A144" s="9" t="s">
        <v>29</v>
      </c>
      <c r="B144" s="58"/>
      <c r="C144" s="10"/>
      <c r="D144" s="10"/>
      <c r="E144" s="4">
        <f>SUM(E143)</f>
        <v>12598</v>
      </c>
      <c r="F144" s="4">
        <f t="shared" ref="F144:I144" si="36">SUM(F143)</f>
        <v>34845.64</v>
      </c>
      <c r="G144" s="4">
        <f t="shared" si="36"/>
        <v>4297.5600000000004</v>
      </c>
      <c r="H144" s="4">
        <f>SUM(H143)</f>
        <v>24676.77</v>
      </c>
      <c r="I144" s="4">
        <f t="shared" si="36"/>
        <v>76417.97</v>
      </c>
      <c r="J144" s="4">
        <f>SUM(J143)</f>
        <v>101810.4</v>
      </c>
      <c r="K144" s="83">
        <f t="shared" ref="K144" si="37">SUM(I144/J144)-1</f>
        <v>-0.24940899947353112</v>
      </c>
      <c r="L144" s="4">
        <f>SUM(L143)</f>
        <v>326533.92</v>
      </c>
    </row>
    <row r="145" spans="1:12" ht="15.75" thickBot="1" x14ac:dyDescent="0.3">
      <c r="A145" s="48" t="s">
        <v>278</v>
      </c>
      <c r="B145" s="18"/>
      <c r="C145" s="40"/>
      <c r="D145" s="40"/>
      <c r="E145" s="23"/>
      <c r="F145" s="23"/>
      <c r="G145" s="23"/>
      <c r="H145" s="23"/>
      <c r="I145" s="23"/>
      <c r="J145" s="23"/>
      <c r="K145" s="23"/>
      <c r="L145" s="23"/>
    </row>
    <row r="146" spans="1:12" x14ac:dyDescent="0.25">
      <c r="A146" s="49"/>
      <c r="B146" s="57" t="s">
        <v>60</v>
      </c>
      <c r="C146" s="44"/>
      <c r="D146" s="44"/>
      <c r="E146" s="25" t="s">
        <v>2</v>
      </c>
      <c r="F146" s="26" t="s">
        <v>3</v>
      </c>
      <c r="G146" s="27" t="s">
        <v>4</v>
      </c>
      <c r="H146" s="54" t="s">
        <v>427</v>
      </c>
      <c r="I146" s="66" t="s">
        <v>455</v>
      </c>
      <c r="J146" s="25" t="s">
        <v>456</v>
      </c>
      <c r="K146" s="74" t="s">
        <v>462</v>
      </c>
      <c r="L146" s="25" t="s">
        <v>456</v>
      </c>
    </row>
    <row r="147" spans="1:12" ht="15.75" thickBot="1" x14ac:dyDescent="0.3">
      <c r="A147" s="50" t="s">
        <v>60</v>
      </c>
      <c r="B147" s="50" t="s">
        <v>61</v>
      </c>
      <c r="C147" s="45"/>
      <c r="D147" s="45"/>
      <c r="E147" s="28" t="s">
        <v>5</v>
      </c>
      <c r="F147" s="28" t="s">
        <v>5</v>
      </c>
      <c r="G147" s="28" t="s">
        <v>5</v>
      </c>
      <c r="H147" s="55" t="s">
        <v>428</v>
      </c>
      <c r="I147" s="28" t="s">
        <v>457</v>
      </c>
      <c r="J147" s="28" t="s">
        <v>457</v>
      </c>
      <c r="K147" s="75" t="s">
        <v>463</v>
      </c>
      <c r="L147" s="28" t="s">
        <v>458</v>
      </c>
    </row>
    <row r="148" spans="1:12" ht="15.75" thickBot="1" x14ac:dyDescent="0.3">
      <c r="A148" s="46" t="s">
        <v>173</v>
      </c>
      <c r="B148" s="46" t="s">
        <v>174</v>
      </c>
      <c r="C148" s="47"/>
      <c r="D148" s="47"/>
      <c r="E148" s="3">
        <v>5792.22</v>
      </c>
      <c r="F148" s="3">
        <v>280</v>
      </c>
      <c r="G148" s="2">
        <v>11684.91</v>
      </c>
      <c r="H148" s="2">
        <v>3488.08</v>
      </c>
      <c r="I148" s="2">
        <f>SUM(E148:H148)</f>
        <v>21245.21</v>
      </c>
      <c r="J148" s="2">
        <v>17177.71</v>
      </c>
      <c r="K148" s="73">
        <f>SUM(I148/J148)-1</f>
        <v>0.236789420708581</v>
      </c>
      <c r="L148" s="2">
        <v>47515.34</v>
      </c>
    </row>
    <row r="149" spans="1:12" ht="15.75" thickBot="1" x14ac:dyDescent="0.3">
      <c r="A149" s="42" t="s">
        <v>279</v>
      </c>
      <c r="B149" s="58"/>
      <c r="C149" s="43"/>
      <c r="D149" s="43"/>
      <c r="E149" s="4">
        <f>SUM(E148)</f>
        <v>5792.22</v>
      </c>
      <c r="F149" s="4">
        <f t="shared" ref="F149" si="38">SUM(F148)</f>
        <v>280</v>
      </c>
      <c r="G149" s="4">
        <f t="shared" ref="G149" si="39">SUM(G148)</f>
        <v>11684.91</v>
      </c>
      <c r="H149" s="4">
        <f>SUM(H148)</f>
        <v>3488.08</v>
      </c>
      <c r="I149" s="4">
        <f t="shared" ref="I149" si="40">SUM(I148)</f>
        <v>21245.21</v>
      </c>
      <c r="J149" s="4">
        <f>SUM(J148)</f>
        <v>17177.71</v>
      </c>
      <c r="K149" s="83">
        <f t="shared" ref="K149" si="41">SUM(I149/J149)-1</f>
        <v>0.236789420708581</v>
      </c>
      <c r="L149" s="4">
        <f>SUM(L148)</f>
        <v>47515.34</v>
      </c>
    </row>
    <row r="150" spans="1:12" ht="15.75" thickBot="1" x14ac:dyDescent="0.3">
      <c r="A150" s="19" t="s">
        <v>30</v>
      </c>
      <c r="B150" s="18"/>
      <c r="C150" s="6"/>
      <c r="D150" s="6"/>
      <c r="E150" s="23"/>
      <c r="F150" s="23"/>
      <c r="G150" s="23"/>
      <c r="H150" s="23"/>
      <c r="I150" s="23"/>
      <c r="J150" s="23"/>
      <c r="K150" s="23"/>
      <c r="L150" s="23"/>
    </row>
    <row r="151" spans="1:12" x14ac:dyDescent="0.25">
      <c r="A151" s="20"/>
      <c r="B151" s="57" t="s">
        <v>60</v>
      </c>
      <c r="C151" s="11"/>
      <c r="D151" s="11"/>
      <c r="E151" s="25" t="s">
        <v>2</v>
      </c>
      <c r="F151" s="26" t="s">
        <v>3</v>
      </c>
      <c r="G151" s="27" t="s">
        <v>4</v>
      </c>
      <c r="H151" s="54" t="s">
        <v>427</v>
      </c>
      <c r="I151" s="66" t="s">
        <v>455</v>
      </c>
      <c r="J151" s="25" t="s">
        <v>456</v>
      </c>
      <c r="K151" s="74" t="s">
        <v>462</v>
      </c>
      <c r="L151" s="25" t="s">
        <v>456</v>
      </c>
    </row>
    <row r="152" spans="1:12" ht="15.75" thickBot="1" x14ac:dyDescent="0.3">
      <c r="A152" s="21" t="s">
        <v>60</v>
      </c>
      <c r="B152" s="50" t="s">
        <v>61</v>
      </c>
      <c r="C152" s="12"/>
      <c r="D152" s="12"/>
      <c r="E152" s="28" t="s">
        <v>5</v>
      </c>
      <c r="F152" s="28" t="s">
        <v>5</v>
      </c>
      <c r="G152" s="28" t="s">
        <v>5</v>
      </c>
      <c r="H152" s="55" t="s">
        <v>428</v>
      </c>
      <c r="I152" s="28" t="s">
        <v>457</v>
      </c>
      <c r="J152" s="28" t="s">
        <v>457</v>
      </c>
      <c r="K152" s="75" t="s">
        <v>463</v>
      </c>
      <c r="L152" s="28" t="s">
        <v>458</v>
      </c>
    </row>
    <row r="153" spans="1:12" ht="15.75" thickBot="1" x14ac:dyDescent="0.3">
      <c r="A153" s="13" t="s">
        <v>175</v>
      </c>
      <c r="B153" s="46" t="s">
        <v>176</v>
      </c>
      <c r="C153" s="14"/>
      <c r="D153" s="14"/>
      <c r="E153" s="5">
        <v>23135.79</v>
      </c>
      <c r="F153" s="3">
        <v>9820.07</v>
      </c>
      <c r="G153" s="2">
        <v>2774.09</v>
      </c>
      <c r="H153" s="2">
        <v>5226.95</v>
      </c>
      <c r="I153" s="2">
        <f>SUM(E153:H153)</f>
        <v>40956.899999999994</v>
      </c>
      <c r="J153" s="2">
        <v>60009.1</v>
      </c>
      <c r="K153" s="73">
        <f t="shared" ref="K153:K160" si="42">SUM(I153/J153)-1</f>
        <v>-0.31748851424200675</v>
      </c>
      <c r="L153" s="2">
        <v>193923.51</v>
      </c>
    </row>
    <row r="154" spans="1:12" ht="15.75" thickBot="1" x14ac:dyDescent="0.3">
      <c r="A154" s="46" t="s">
        <v>353</v>
      </c>
      <c r="B154" s="46" t="s">
        <v>294</v>
      </c>
      <c r="C154" s="47"/>
      <c r="D154" s="47"/>
      <c r="E154" s="5">
        <v>3295.47</v>
      </c>
      <c r="F154" s="3">
        <v>29591.3</v>
      </c>
      <c r="G154" s="2">
        <v>0</v>
      </c>
      <c r="H154" s="2">
        <v>8272.56</v>
      </c>
      <c r="I154" s="2">
        <f t="shared" ref="I154:I159" si="43">SUM(E154:H154)</f>
        <v>41159.329999999994</v>
      </c>
      <c r="J154" s="2">
        <v>51816.43</v>
      </c>
      <c r="K154" s="73">
        <f t="shared" si="42"/>
        <v>-0.20567028643231511</v>
      </c>
      <c r="L154" s="2">
        <v>114775.64</v>
      </c>
    </row>
    <row r="155" spans="1:12" ht="15.75" thickBot="1" x14ac:dyDescent="0.3">
      <c r="A155" s="13" t="s">
        <v>177</v>
      </c>
      <c r="B155" s="46" t="s">
        <v>178</v>
      </c>
      <c r="C155" s="14"/>
      <c r="D155" s="14"/>
      <c r="E155" s="3">
        <v>8004.9</v>
      </c>
      <c r="F155" s="3">
        <v>5839.88</v>
      </c>
      <c r="G155" s="2">
        <v>0</v>
      </c>
      <c r="H155" s="2">
        <v>2510</v>
      </c>
      <c r="I155" s="2">
        <f t="shared" si="43"/>
        <v>16354.779999999999</v>
      </c>
      <c r="J155" s="2">
        <v>14562.05</v>
      </c>
      <c r="K155" s="73">
        <f t="shared" si="42"/>
        <v>0.12310972699585565</v>
      </c>
      <c r="L155" s="2">
        <v>49436.05</v>
      </c>
    </row>
    <row r="156" spans="1:12" ht="15.75" thickBot="1" x14ac:dyDescent="0.3">
      <c r="A156" s="13" t="s">
        <v>179</v>
      </c>
      <c r="B156" s="46" t="s">
        <v>180</v>
      </c>
      <c r="C156" s="14"/>
      <c r="D156" s="14"/>
      <c r="E156" s="3">
        <v>2985.91</v>
      </c>
      <c r="F156" s="3">
        <v>18982.04</v>
      </c>
      <c r="G156" s="2">
        <v>0</v>
      </c>
      <c r="H156" s="2">
        <v>9085.9</v>
      </c>
      <c r="I156" s="2">
        <f t="shared" si="43"/>
        <v>31053.85</v>
      </c>
      <c r="J156" s="2">
        <v>42934.47</v>
      </c>
      <c r="K156" s="73">
        <f t="shared" si="42"/>
        <v>-0.27671518945034146</v>
      </c>
      <c r="L156" s="2">
        <v>106091.1</v>
      </c>
    </row>
    <row r="157" spans="1:12" ht="15.75" thickBot="1" x14ac:dyDescent="0.3">
      <c r="A157" s="13" t="s">
        <v>181</v>
      </c>
      <c r="B157" s="46" t="s">
        <v>182</v>
      </c>
      <c r="C157" s="14"/>
      <c r="D157" s="14"/>
      <c r="E157" s="3">
        <v>1110.8599999999999</v>
      </c>
      <c r="F157" s="3">
        <v>18710.669999999998</v>
      </c>
      <c r="G157" s="2">
        <v>0</v>
      </c>
      <c r="H157" s="2">
        <v>15689.63</v>
      </c>
      <c r="I157" s="2">
        <f t="shared" si="43"/>
        <v>35511.159999999996</v>
      </c>
      <c r="J157" s="2">
        <v>27915.54</v>
      </c>
      <c r="K157" s="73">
        <f t="shared" si="42"/>
        <v>0.27209289162953665</v>
      </c>
      <c r="L157" s="2">
        <v>68462.84</v>
      </c>
    </row>
    <row r="158" spans="1:12" ht="15.75" thickBot="1" x14ac:dyDescent="0.3">
      <c r="A158" s="46" t="s">
        <v>354</v>
      </c>
      <c r="B158" s="46" t="s">
        <v>355</v>
      </c>
      <c r="C158" s="47"/>
      <c r="D158" s="47"/>
      <c r="E158" s="3">
        <v>4072.05</v>
      </c>
      <c r="F158" s="3">
        <v>25218.83</v>
      </c>
      <c r="G158" s="2">
        <v>858.06</v>
      </c>
      <c r="H158" s="2">
        <v>13829.03</v>
      </c>
      <c r="I158" s="2">
        <f t="shared" si="43"/>
        <v>43977.97</v>
      </c>
      <c r="J158" s="2">
        <v>37526.120000000003</v>
      </c>
      <c r="K158" s="73">
        <f t="shared" si="42"/>
        <v>0.17192957865081704</v>
      </c>
      <c r="L158" s="2">
        <v>116723.48</v>
      </c>
    </row>
    <row r="159" spans="1:12" ht="15.75" thickBot="1" x14ac:dyDescent="0.3">
      <c r="A159" s="13" t="s">
        <v>183</v>
      </c>
      <c r="B159" s="46" t="s">
        <v>184</v>
      </c>
      <c r="C159" s="14"/>
      <c r="D159" s="14"/>
      <c r="E159" s="3">
        <v>3079.14</v>
      </c>
      <c r="F159" s="3">
        <v>4576.71</v>
      </c>
      <c r="G159" s="2">
        <v>6514.16</v>
      </c>
      <c r="H159" s="2">
        <v>2210</v>
      </c>
      <c r="I159" s="2">
        <f t="shared" si="43"/>
        <v>16380.01</v>
      </c>
      <c r="J159" s="2">
        <v>59303.74</v>
      </c>
      <c r="K159" s="73">
        <f t="shared" si="42"/>
        <v>-0.72379465443494795</v>
      </c>
      <c r="L159" s="2">
        <v>140034.06</v>
      </c>
    </row>
    <row r="160" spans="1:12" ht="15.75" thickBot="1" x14ac:dyDescent="0.3">
      <c r="A160" s="9" t="s">
        <v>31</v>
      </c>
      <c r="B160" s="58"/>
      <c r="C160" s="10"/>
      <c r="D160" s="10"/>
      <c r="E160" s="4">
        <f t="shared" ref="E160:L160" si="44">SUM(E153:E159)</f>
        <v>45684.12000000001</v>
      </c>
      <c r="F160" s="4">
        <f t="shared" si="44"/>
        <v>112739.5</v>
      </c>
      <c r="G160" s="4">
        <f t="shared" si="44"/>
        <v>10146.31</v>
      </c>
      <c r="H160" s="4">
        <f t="shared" si="44"/>
        <v>56824.069999999992</v>
      </c>
      <c r="I160" s="4">
        <f t="shared" si="44"/>
        <v>225394</v>
      </c>
      <c r="J160" s="4">
        <f t="shared" si="44"/>
        <v>294067.45</v>
      </c>
      <c r="K160" s="83">
        <f t="shared" si="42"/>
        <v>-0.23352958649452704</v>
      </c>
      <c r="L160" s="4">
        <f t="shared" si="44"/>
        <v>789446.67999999993</v>
      </c>
    </row>
    <row r="161" spans="1:12" ht="15.75" thickBot="1" x14ac:dyDescent="0.3">
      <c r="A161" s="19" t="s">
        <v>32</v>
      </c>
      <c r="B161" s="18"/>
      <c r="C161" s="6"/>
      <c r="D161" s="6"/>
      <c r="E161" s="23"/>
      <c r="F161" s="23"/>
      <c r="G161" s="23"/>
      <c r="H161" s="23"/>
      <c r="I161" s="23"/>
      <c r="J161" s="23"/>
      <c r="K161" s="23"/>
      <c r="L161" s="23"/>
    </row>
    <row r="162" spans="1:12" x14ac:dyDescent="0.25">
      <c r="A162" s="20"/>
      <c r="B162" s="57" t="s">
        <v>60</v>
      </c>
      <c r="C162" s="11"/>
      <c r="D162" s="11"/>
      <c r="E162" s="25" t="s">
        <v>2</v>
      </c>
      <c r="F162" s="26" t="s">
        <v>3</v>
      </c>
      <c r="G162" s="27" t="s">
        <v>4</v>
      </c>
      <c r="H162" s="54" t="s">
        <v>427</v>
      </c>
      <c r="I162" s="66" t="s">
        <v>455</v>
      </c>
      <c r="J162" s="25" t="s">
        <v>456</v>
      </c>
      <c r="K162" s="74" t="s">
        <v>462</v>
      </c>
      <c r="L162" s="25" t="s">
        <v>456</v>
      </c>
    </row>
    <row r="163" spans="1:12" ht="15.75" thickBot="1" x14ac:dyDescent="0.3">
      <c r="A163" s="21" t="s">
        <v>60</v>
      </c>
      <c r="B163" s="50" t="s">
        <v>61</v>
      </c>
      <c r="C163" s="12"/>
      <c r="D163" s="12"/>
      <c r="E163" s="28" t="s">
        <v>5</v>
      </c>
      <c r="F163" s="28" t="s">
        <v>5</v>
      </c>
      <c r="G163" s="28" t="s">
        <v>5</v>
      </c>
      <c r="H163" s="55" t="s">
        <v>428</v>
      </c>
      <c r="I163" s="28" t="s">
        <v>457</v>
      </c>
      <c r="J163" s="28" t="s">
        <v>457</v>
      </c>
      <c r="K163" s="75" t="s">
        <v>463</v>
      </c>
      <c r="L163" s="28" t="s">
        <v>458</v>
      </c>
    </row>
    <row r="164" spans="1:12" ht="15.75" thickBot="1" x14ac:dyDescent="0.3">
      <c r="A164" s="46" t="s">
        <v>185</v>
      </c>
      <c r="B164" s="46" t="s">
        <v>186</v>
      </c>
      <c r="C164" s="47"/>
      <c r="D164" s="47"/>
      <c r="E164" s="70">
        <v>26150.79</v>
      </c>
      <c r="F164" s="5">
        <v>40010.89</v>
      </c>
      <c r="G164" s="2">
        <v>297</v>
      </c>
      <c r="H164" s="2">
        <v>64724.04</v>
      </c>
      <c r="I164" s="2">
        <f>SUM(E164:H164)</f>
        <v>131182.72</v>
      </c>
      <c r="J164" s="2">
        <v>164774.94</v>
      </c>
      <c r="K164" s="73">
        <f t="shared" ref="K164:K166" si="45">SUM(I164/J164)-1</f>
        <v>-0.2038672871008177</v>
      </c>
      <c r="L164" s="2">
        <v>592898.13</v>
      </c>
    </row>
    <row r="165" spans="1:12" ht="15.75" thickBot="1" x14ac:dyDescent="0.3">
      <c r="A165" s="13" t="s">
        <v>187</v>
      </c>
      <c r="B165" s="46" t="s">
        <v>188</v>
      </c>
      <c r="C165" s="14"/>
      <c r="D165" s="14"/>
      <c r="E165" s="3">
        <v>0</v>
      </c>
      <c r="F165" s="3">
        <v>913.12</v>
      </c>
      <c r="G165" s="2">
        <v>0</v>
      </c>
      <c r="H165" s="2">
        <v>1423</v>
      </c>
      <c r="I165" s="2">
        <f>SUM(E165:H165)</f>
        <v>2336.12</v>
      </c>
      <c r="J165" s="2">
        <v>4636.03</v>
      </c>
      <c r="K165" s="73">
        <f t="shared" si="45"/>
        <v>-0.49609471897291435</v>
      </c>
      <c r="L165" s="2">
        <v>19158.27</v>
      </c>
    </row>
    <row r="166" spans="1:12" ht="15.75" thickBot="1" x14ac:dyDescent="0.3">
      <c r="A166" s="9" t="s">
        <v>33</v>
      </c>
      <c r="B166" s="58"/>
      <c r="C166" s="10"/>
      <c r="D166" s="10"/>
      <c r="E166" s="4">
        <f>SUM(E164:E165)</f>
        <v>26150.79</v>
      </c>
      <c r="F166" s="4">
        <f t="shared" ref="F166:G166" si="46">SUM(F164:F165)</f>
        <v>40924.01</v>
      </c>
      <c r="G166" s="4">
        <f t="shared" si="46"/>
        <v>297</v>
      </c>
      <c r="H166" s="4">
        <f>SUM(H164:H165)</f>
        <v>66147.040000000008</v>
      </c>
      <c r="I166" s="4">
        <f>SUM(I164:I165)</f>
        <v>133518.84</v>
      </c>
      <c r="J166" s="4">
        <f>SUM(J164:J165)</f>
        <v>169410.97</v>
      </c>
      <c r="K166" s="83">
        <f t="shared" si="45"/>
        <v>-0.2118642612104753</v>
      </c>
      <c r="L166" s="4">
        <f>SUM(L164:L165)</f>
        <v>612056.4</v>
      </c>
    </row>
    <row r="167" spans="1:12" ht="15.75" thickBot="1" x14ac:dyDescent="0.3">
      <c r="A167" s="19" t="s">
        <v>34</v>
      </c>
      <c r="B167" s="18"/>
      <c r="C167" s="6"/>
      <c r="D167" s="6"/>
      <c r="E167" s="23"/>
      <c r="F167" s="23"/>
      <c r="G167" s="23"/>
      <c r="H167" s="23"/>
      <c r="I167" s="23"/>
      <c r="J167" s="23"/>
      <c r="K167" s="23"/>
      <c r="L167" s="23"/>
    </row>
    <row r="168" spans="1:12" x14ac:dyDescent="0.25">
      <c r="A168" s="20"/>
      <c r="B168" s="57" t="s">
        <v>60</v>
      </c>
      <c r="C168" s="11"/>
      <c r="D168" s="11"/>
      <c r="E168" s="25" t="s">
        <v>2</v>
      </c>
      <c r="F168" s="26" t="s">
        <v>3</v>
      </c>
      <c r="G168" s="27" t="s">
        <v>4</v>
      </c>
      <c r="H168" s="54" t="s">
        <v>427</v>
      </c>
      <c r="I168" s="66" t="s">
        <v>455</v>
      </c>
      <c r="J168" s="25" t="s">
        <v>456</v>
      </c>
      <c r="K168" s="74" t="s">
        <v>462</v>
      </c>
      <c r="L168" s="25" t="s">
        <v>456</v>
      </c>
    </row>
    <row r="169" spans="1:12" ht="15.75" thickBot="1" x14ac:dyDescent="0.3">
      <c r="A169" s="21" t="s">
        <v>60</v>
      </c>
      <c r="B169" s="50" t="s">
        <v>61</v>
      </c>
      <c r="C169" s="12"/>
      <c r="D169" s="12"/>
      <c r="E169" s="28" t="s">
        <v>5</v>
      </c>
      <c r="F169" s="28" t="s">
        <v>5</v>
      </c>
      <c r="G169" s="28" t="s">
        <v>5</v>
      </c>
      <c r="H169" s="55" t="s">
        <v>428</v>
      </c>
      <c r="I169" s="28" t="s">
        <v>457</v>
      </c>
      <c r="J169" s="28" t="s">
        <v>457</v>
      </c>
      <c r="K169" s="75" t="s">
        <v>463</v>
      </c>
      <c r="L169" s="28" t="s">
        <v>458</v>
      </c>
    </row>
    <row r="170" spans="1:12" ht="15.75" thickBot="1" x14ac:dyDescent="0.3">
      <c r="A170" s="46" t="s">
        <v>189</v>
      </c>
      <c r="B170" s="46" t="s">
        <v>190</v>
      </c>
      <c r="C170" s="47"/>
      <c r="D170" s="47"/>
      <c r="E170" s="3">
        <v>21412.69</v>
      </c>
      <c r="F170" s="3">
        <v>32125.37</v>
      </c>
      <c r="G170" s="2">
        <v>3508.85</v>
      </c>
      <c r="H170" s="2">
        <v>12012.91</v>
      </c>
      <c r="I170" s="2">
        <f>SUM(E170:H170)</f>
        <v>69059.819999999992</v>
      </c>
      <c r="J170" s="2">
        <v>89154.6</v>
      </c>
      <c r="K170" s="73">
        <f t="shared" ref="K170:K172" si="47">SUM(I170/J170)-1</f>
        <v>-0.22539252040836943</v>
      </c>
      <c r="L170" s="2">
        <v>302444.27</v>
      </c>
    </row>
    <row r="171" spans="1:12" ht="15.75" thickBot="1" x14ac:dyDescent="0.3">
      <c r="A171" s="13" t="s">
        <v>356</v>
      </c>
      <c r="B171" s="46" t="s">
        <v>357</v>
      </c>
      <c r="C171" s="14"/>
      <c r="D171" s="14"/>
      <c r="E171" s="3">
        <v>965.37</v>
      </c>
      <c r="F171" s="3">
        <v>4876.34</v>
      </c>
      <c r="G171" s="2">
        <v>0</v>
      </c>
      <c r="H171" s="2">
        <v>18835.240000000002</v>
      </c>
      <c r="I171" s="2">
        <f>SUM(E171:H171)</f>
        <v>24676.95</v>
      </c>
      <c r="J171" s="2">
        <v>30083.14</v>
      </c>
      <c r="K171" s="73">
        <f t="shared" si="47"/>
        <v>-0.179708301726482</v>
      </c>
      <c r="L171" s="2">
        <v>65445.15</v>
      </c>
    </row>
    <row r="172" spans="1:12" ht="15.75" thickBot="1" x14ac:dyDescent="0.3">
      <c r="A172" s="9" t="s">
        <v>35</v>
      </c>
      <c r="B172" s="58"/>
      <c r="C172" s="10"/>
      <c r="D172" s="10"/>
      <c r="E172" s="4">
        <f>SUM(E170:E171)</f>
        <v>22378.059999999998</v>
      </c>
      <c r="F172" s="4">
        <f t="shared" ref="F172:I172" si="48">SUM(F170:F171)</f>
        <v>37001.71</v>
      </c>
      <c r="G172" s="4">
        <f t="shared" si="48"/>
        <v>3508.85</v>
      </c>
      <c r="H172" s="4">
        <f>SUM(H170:H171)</f>
        <v>30848.15</v>
      </c>
      <c r="I172" s="4">
        <f t="shared" si="48"/>
        <v>93736.76999999999</v>
      </c>
      <c r="J172" s="4">
        <f>SUM(J170:J171)</f>
        <v>119237.74</v>
      </c>
      <c r="K172" s="83">
        <f t="shared" si="47"/>
        <v>-0.21386659961854371</v>
      </c>
      <c r="L172" s="4">
        <f>SUM(L170:L171)</f>
        <v>367889.42000000004</v>
      </c>
    </row>
    <row r="173" spans="1:12" ht="15.75" thickBot="1" x14ac:dyDescent="0.3">
      <c r="A173" s="19" t="s">
        <v>36</v>
      </c>
      <c r="B173" s="18"/>
      <c r="C173" s="6"/>
      <c r="D173" s="6"/>
      <c r="E173" s="23"/>
      <c r="F173" s="23"/>
      <c r="G173" s="23"/>
      <c r="H173" s="23"/>
      <c r="I173" s="23"/>
      <c r="J173" s="23"/>
      <c r="K173" s="23"/>
      <c r="L173" s="23"/>
    </row>
    <row r="174" spans="1:12" x14ac:dyDescent="0.25">
      <c r="A174" s="20"/>
      <c r="B174" s="57" t="s">
        <v>60</v>
      </c>
      <c r="C174" s="11"/>
      <c r="D174" s="11"/>
      <c r="E174" s="25" t="s">
        <v>2</v>
      </c>
      <c r="F174" s="26" t="s">
        <v>3</v>
      </c>
      <c r="G174" s="27" t="s">
        <v>4</v>
      </c>
      <c r="H174" s="54" t="s">
        <v>427</v>
      </c>
      <c r="I174" s="66" t="s">
        <v>455</v>
      </c>
      <c r="J174" s="25" t="s">
        <v>456</v>
      </c>
      <c r="K174" s="74" t="s">
        <v>462</v>
      </c>
      <c r="L174" s="25" t="s">
        <v>456</v>
      </c>
    </row>
    <row r="175" spans="1:12" ht="15.75" thickBot="1" x14ac:dyDescent="0.3">
      <c r="A175" s="21" t="s">
        <v>60</v>
      </c>
      <c r="B175" s="50" t="s">
        <v>61</v>
      </c>
      <c r="C175" s="12"/>
      <c r="D175" s="12"/>
      <c r="E175" s="28" t="s">
        <v>5</v>
      </c>
      <c r="F175" s="28" t="s">
        <v>5</v>
      </c>
      <c r="G175" s="28" t="s">
        <v>5</v>
      </c>
      <c r="H175" s="55" t="s">
        <v>428</v>
      </c>
      <c r="I175" s="28" t="s">
        <v>457</v>
      </c>
      <c r="J175" s="28" t="s">
        <v>457</v>
      </c>
      <c r="K175" s="75" t="s">
        <v>463</v>
      </c>
      <c r="L175" s="28" t="s">
        <v>458</v>
      </c>
    </row>
    <row r="176" spans="1:12" ht="15.75" thickBot="1" x14ac:dyDescent="0.3">
      <c r="A176" s="13" t="s">
        <v>191</v>
      </c>
      <c r="B176" s="46" t="s">
        <v>192</v>
      </c>
      <c r="C176" s="14"/>
      <c r="D176" s="14"/>
      <c r="E176" s="3">
        <v>6034.19</v>
      </c>
      <c r="F176" s="3">
        <v>35280.35</v>
      </c>
      <c r="G176" s="2">
        <v>15696.18</v>
      </c>
      <c r="H176" s="2">
        <v>40834.57</v>
      </c>
      <c r="I176" s="2">
        <f>SUM(E176:H176)</f>
        <v>97845.290000000008</v>
      </c>
      <c r="J176" s="2">
        <v>41134.89</v>
      </c>
      <c r="K176" s="73">
        <f t="shared" ref="K176:K180" si="49">SUM(I176/J176)-1</f>
        <v>1.3786447465886016</v>
      </c>
      <c r="L176" s="2">
        <v>178374.47</v>
      </c>
    </row>
    <row r="177" spans="1:12" ht="15.75" thickBot="1" x14ac:dyDescent="0.3">
      <c r="A177" s="46" t="s">
        <v>193</v>
      </c>
      <c r="B177" s="46" t="s">
        <v>194</v>
      </c>
      <c r="C177" s="47"/>
      <c r="D177" s="47"/>
      <c r="E177" s="3">
        <v>8143.67</v>
      </c>
      <c r="F177" s="3">
        <v>13245.2</v>
      </c>
      <c r="G177" s="2">
        <v>1500</v>
      </c>
      <c r="H177" s="2">
        <v>7113.23</v>
      </c>
      <c r="I177" s="2">
        <f t="shared" ref="I177:I179" si="50">SUM(E177:H177)</f>
        <v>30002.100000000002</v>
      </c>
      <c r="J177" s="2">
        <v>22096.68</v>
      </c>
      <c r="K177" s="73">
        <f t="shared" si="49"/>
        <v>0.35776505791820323</v>
      </c>
      <c r="L177" s="2">
        <v>93816.61</v>
      </c>
    </row>
    <row r="178" spans="1:12" ht="15.75" thickBot="1" x14ac:dyDescent="0.3">
      <c r="A178" s="46" t="s">
        <v>195</v>
      </c>
      <c r="B178" s="46" t="s">
        <v>196</v>
      </c>
      <c r="C178" s="47"/>
      <c r="D178" s="47"/>
      <c r="E178" s="3">
        <v>14861.29</v>
      </c>
      <c r="F178" s="3">
        <v>15307.7</v>
      </c>
      <c r="G178" s="2">
        <v>2500</v>
      </c>
      <c r="H178" s="2">
        <v>195681.13</v>
      </c>
      <c r="I178" s="2">
        <f t="shared" si="50"/>
        <v>228350.12</v>
      </c>
      <c r="J178" s="2">
        <v>251765.05</v>
      </c>
      <c r="K178" s="73">
        <f t="shared" si="49"/>
        <v>-9.3003099516791532E-2</v>
      </c>
      <c r="L178" s="2">
        <v>627422.56999999995</v>
      </c>
    </row>
    <row r="179" spans="1:12" ht="15.75" thickBot="1" x14ac:dyDescent="0.3">
      <c r="A179" s="13" t="s">
        <v>197</v>
      </c>
      <c r="B179" s="46" t="s">
        <v>198</v>
      </c>
      <c r="C179" s="14"/>
      <c r="D179" s="14"/>
      <c r="E179" s="3">
        <v>3848.98</v>
      </c>
      <c r="F179" s="3">
        <v>9264.9599999999991</v>
      </c>
      <c r="G179" s="2">
        <v>1200</v>
      </c>
      <c r="H179" s="2">
        <v>12225.57</v>
      </c>
      <c r="I179" s="2">
        <f t="shared" si="50"/>
        <v>26539.51</v>
      </c>
      <c r="J179" s="2">
        <v>37776.69</v>
      </c>
      <c r="K179" s="73">
        <f t="shared" si="49"/>
        <v>-0.29746332989999924</v>
      </c>
      <c r="L179" s="2">
        <v>147701.67000000001</v>
      </c>
    </row>
    <row r="180" spans="1:12" ht="15.75" thickBot="1" x14ac:dyDescent="0.3">
      <c r="A180" s="9" t="s">
        <v>37</v>
      </c>
      <c r="B180" s="58"/>
      <c r="C180" s="10"/>
      <c r="D180" s="10"/>
      <c r="E180" s="4">
        <f t="shared" ref="E180:L180" si="51">SUM(E176:E179)</f>
        <v>32888.130000000005</v>
      </c>
      <c r="F180" s="4">
        <f t="shared" si="51"/>
        <v>73098.209999999992</v>
      </c>
      <c r="G180" s="4">
        <f t="shared" si="51"/>
        <v>20896.18</v>
      </c>
      <c r="H180" s="4">
        <f t="shared" si="51"/>
        <v>255854.5</v>
      </c>
      <c r="I180" s="4">
        <f t="shared" si="51"/>
        <v>382737.02</v>
      </c>
      <c r="J180" s="4">
        <f t="shared" si="51"/>
        <v>352773.31</v>
      </c>
      <c r="K180" s="83">
        <f t="shared" si="49"/>
        <v>8.4937576485023758E-2</v>
      </c>
      <c r="L180" s="4">
        <f t="shared" si="51"/>
        <v>1047315.32</v>
      </c>
    </row>
    <row r="181" spans="1:12" ht="15.75" thickBot="1" x14ac:dyDescent="0.3">
      <c r="A181" s="19" t="s">
        <v>296</v>
      </c>
      <c r="B181" s="18"/>
      <c r="C181" s="6"/>
      <c r="D181" s="6"/>
      <c r="E181" s="23"/>
      <c r="F181" s="23"/>
      <c r="G181" s="23"/>
      <c r="H181" s="23"/>
      <c r="I181" s="23"/>
      <c r="J181" s="23"/>
      <c r="K181" s="23"/>
      <c r="L181" s="23"/>
    </row>
    <row r="182" spans="1:12" x14ac:dyDescent="0.25">
      <c r="A182" s="20"/>
      <c r="B182" s="57" t="s">
        <v>60</v>
      </c>
      <c r="C182" s="11"/>
      <c r="D182" s="11"/>
      <c r="E182" s="25" t="s">
        <v>2</v>
      </c>
      <c r="F182" s="26" t="s">
        <v>3</v>
      </c>
      <c r="G182" s="27" t="s">
        <v>4</v>
      </c>
      <c r="H182" s="54" t="s">
        <v>427</v>
      </c>
      <c r="I182" s="66" t="s">
        <v>455</v>
      </c>
      <c r="J182" s="25" t="s">
        <v>456</v>
      </c>
      <c r="K182" s="74" t="s">
        <v>462</v>
      </c>
      <c r="L182" s="25" t="s">
        <v>456</v>
      </c>
    </row>
    <row r="183" spans="1:12" ht="15.75" thickBot="1" x14ac:dyDescent="0.3">
      <c r="A183" s="21" t="s">
        <v>60</v>
      </c>
      <c r="B183" s="50" t="s">
        <v>61</v>
      </c>
      <c r="C183" s="12"/>
      <c r="D183" s="12"/>
      <c r="E183" s="28" t="s">
        <v>5</v>
      </c>
      <c r="F183" s="28" t="s">
        <v>5</v>
      </c>
      <c r="G183" s="28" t="s">
        <v>5</v>
      </c>
      <c r="H183" s="55" t="s">
        <v>428</v>
      </c>
      <c r="I183" s="28" t="s">
        <v>457</v>
      </c>
      <c r="J183" s="28" t="s">
        <v>457</v>
      </c>
      <c r="K183" s="75" t="s">
        <v>463</v>
      </c>
      <c r="L183" s="28" t="s">
        <v>458</v>
      </c>
    </row>
    <row r="184" spans="1:12" ht="15.75" thickBot="1" x14ac:dyDescent="0.3">
      <c r="A184" s="46" t="s">
        <v>199</v>
      </c>
      <c r="B184" s="46" t="s">
        <v>200</v>
      </c>
      <c r="C184" s="47"/>
      <c r="D184" s="47"/>
      <c r="E184" s="5">
        <v>15570.95</v>
      </c>
      <c r="F184" s="3">
        <v>12552.56</v>
      </c>
      <c r="G184" s="2">
        <v>0</v>
      </c>
      <c r="H184" s="2">
        <v>4816.1899999999996</v>
      </c>
      <c r="I184" s="2">
        <f>SUM(E184:H184)</f>
        <v>32939.700000000004</v>
      </c>
      <c r="J184" s="2">
        <v>9652.5499999999993</v>
      </c>
      <c r="K184" s="73">
        <f t="shared" ref="K184:K189" si="52">SUM(I184/J184)-1</f>
        <v>2.4125386555884205</v>
      </c>
      <c r="L184" s="2">
        <v>56411.5</v>
      </c>
    </row>
    <row r="185" spans="1:12" ht="15.75" thickBot="1" x14ac:dyDescent="0.3">
      <c r="A185" s="46" t="s">
        <v>201</v>
      </c>
      <c r="B185" s="46" t="s">
        <v>202</v>
      </c>
      <c r="C185" s="47"/>
      <c r="D185" s="47"/>
      <c r="E185" s="5">
        <v>1024.6400000000001</v>
      </c>
      <c r="F185" s="3">
        <v>2128.58</v>
      </c>
      <c r="G185" s="2">
        <v>0</v>
      </c>
      <c r="H185" s="2">
        <v>450</v>
      </c>
      <c r="I185" s="2">
        <f t="shared" ref="I185:I191" si="53">SUM(E185:H185)</f>
        <v>3603.2200000000003</v>
      </c>
      <c r="J185" s="2">
        <v>3760.12</v>
      </c>
      <c r="K185" s="73">
        <f t="shared" si="52"/>
        <v>-4.1727391678988868E-2</v>
      </c>
      <c r="L185" s="2">
        <v>15690.28</v>
      </c>
    </row>
    <row r="186" spans="1:12" ht="15.75" thickBot="1" x14ac:dyDescent="0.3">
      <c r="A186" s="46" t="s">
        <v>439</v>
      </c>
      <c r="B186" s="46" t="s">
        <v>440</v>
      </c>
      <c r="C186" s="47"/>
      <c r="D186" s="47"/>
      <c r="E186" s="5">
        <v>0</v>
      </c>
      <c r="F186" s="3">
        <v>0</v>
      </c>
      <c r="G186" s="2">
        <v>0</v>
      </c>
      <c r="H186" s="2">
        <v>0</v>
      </c>
      <c r="I186" s="2">
        <f t="shared" si="53"/>
        <v>0</v>
      </c>
      <c r="J186" s="2">
        <v>42.91</v>
      </c>
      <c r="K186" s="73">
        <f t="shared" si="52"/>
        <v>-1</v>
      </c>
      <c r="L186" s="2">
        <v>42.91</v>
      </c>
    </row>
    <row r="187" spans="1:12" ht="15.75" thickBot="1" x14ac:dyDescent="0.3">
      <c r="A187" s="13" t="s">
        <v>203</v>
      </c>
      <c r="B187" s="46" t="s">
        <v>204</v>
      </c>
      <c r="C187" s="14"/>
      <c r="D187" s="14"/>
      <c r="E187" s="5">
        <v>1261.22</v>
      </c>
      <c r="F187" s="3">
        <v>0</v>
      </c>
      <c r="G187" s="2">
        <v>0</v>
      </c>
      <c r="H187" s="2">
        <v>0</v>
      </c>
      <c r="I187" s="2">
        <f t="shared" si="53"/>
        <v>1261.22</v>
      </c>
      <c r="J187" s="2">
        <v>4650.3500000000004</v>
      </c>
      <c r="K187" s="73">
        <f t="shared" si="52"/>
        <v>-0.72879030610599205</v>
      </c>
      <c r="L187" s="2">
        <v>28335.59</v>
      </c>
    </row>
    <row r="188" spans="1:12" ht="15.75" thickBot="1" x14ac:dyDescent="0.3">
      <c r="A188" s="46" t="s">
        <v>205</v>
      </c>
      <c r="B188" s="46" t="s">
        <v>206</v>
      </c>
      <c r="C188" s="47"/>
      <c r="D188" s="47"/>
      <c r="E188" s="3">
        <v>1849.63</v>
      </c>
      <c r="F188" s="3">
        <v>0</v>
      </c>
      <c r="G188" s="2">
        <v>0</v>
      </c>
      <c r="H188" s="2">
        <v>0</v>
      </c>
      <c r="I188" s="2">
        <f t="shared" si="53"/>
        <v>1849.63</v>
      </c>
      <c r="J188" s="2">
        <v>1213.55</v>
      </c>
      <c r="K188" s="73">
        <f t="shared" si="52"/>
        <v>0.52414816035598055</v>
      </c>
      <c r="L188" s="2">
        <v>4643.6000000000004</v>
      </c>
    </row>
    <row r="189" spans="1:12" ht="15.75" thickBot="1" x14ac:dyDescent="0.3">
      <c r="A189" s="46" t="s">
        <v>207</v>
      </c>
      <c r="B189" s="46" t="s">
        <v>280</v>
      </c>
      <c r="C189" s="47"/>
      <c r="D189" s="47"/>
      <c r="E189" s="3">
        <v>0</v>
      </c>
      <c r="F189" s="3">
        <v>0</v>
      </c>
      <c r="G189" s="2">
        <v>0</v>
      </c>
      <c r="H189" s="2">
        <v>0</v>
      </c>
      <c r="I189" s="2">
        <f t="shared" si="53"/>
        <v>0</v>
      </c>
      <c r="J189" s="2">
        <v>539.95000000000005</v>
      </c>
      <c r="K189" s="73">
        <f t="shared" si="52"/>
        <v>-1</v>
      </c>
      <c r="L189" s="2">
        <v>21806.29</v>
      </c>
    </row>
    <row r="190" spans="1:12" ht="15.75" thickBot="1" x14ac:dyDescent="0.3">
      <c r="A190" s="46" t="s">
        <v>405</v>
      </c>
      <c r="B190" s="46" t="s">
        <v>406</v>
      </c>
      <c r="C190" s="47"/>
      <c r="D190" s="47"/>
      <c r="E190" s="3">
        <v>780.45</v>
      </c>
      <c r="F190" s="3">
        <v>0</v>
      </c>
      <c r="G190" s="2">
        <v>0</v>
      </c>
      <c r="H190" s="2">
        <v>0</v>
      </c>
      <c r="I190" s="2">
        <f t="shared" si="53"/>
        <v>780.45</v>
      </c>
      <c r="J190" s="2">
        <v>0</v>
      </c>
      <c r="K190" s="73"/>
      <c r="L190" s="2">
        <v>1323.61</v>
      </c>
    </row>
    <row r="191" spans="1:12" ht="15.75" thickBot="1" x14ac:dyDescent="0.3">
      <c r="A191" s="13" t="s">
        <v>431</v>
      </c>
      <c r="B191" s="46" t="s">
        <v>432</v>
      </c>
      <c r="C191" s="14"/>
      <c r="D191" s="14"/>
      <c r="E191" s="3">
        <v>1316.2</v>
      </c>
      <c r="F191" s="3">
        <v>0</v>
      </c>
      <c r="G191" s="2">
        <v>0</v>
      </c>
      <c r="H191" s="2">
        <v>0</v>
      </c>
      <c r="I191" s="2">
        <f t="shared" si="53"/>
        <v>1316.2</v>
      </c>
      <c r="J191" s="2">
        <v>0</v>
      </c>
      <c r="K191" s="73"/>
      <c r="L191" s="2">
        <v>0</v>
      </c>
    </row>
    <row r="192" spans="1:12" ht="15.75" thickBot="1" x14ac:dyDescent="0.3">
      <c r="A192" s="9" t="s">
        <v>295</v>
      </c>
      <c r="B192" s="58"/>
      <c r="C192" s="10"/>
      <c r="D192" s="10"/>
      <c r="E192" s="4">
        <f>SUM(E184:E191)</f>
        <v>21803.090000000004</v>
      </c>
      <c r="F192" s="4">
        <f t="shared" ref="F192:I192" si="54">SUM(F184:F191)</f>
        <v>14681.14</v>
      </c>
      <c r="G192" s="4">
        <f t="shared" si="54"/>
        <v>0</v>
      </c>
      <c r="H192" s="4">
        <f>SUM(H184:H191)</f>
        <v>5266.19</v>
      </c>
      <c r="I192" s="4">
        <f t="shared" si="54"/>
        <v>41750.42</v>
      </c>
      <c r="J192" s="4">
        <f>SUM(J184:J191)</f>
        <v>19859.43</v>
      </c>
      <c r="K192" s="83">
        <f t="shared" ref="K192" si="55">SUM(I192/J192)-1</f>
        <v>1.102296994425318</v>
      </c>
      <c r="L192" s="4">
        <f>SUM(L184:L191)</f>
        <v>128253.78000000001</v>
      </c>
    </row>
    <row r="193" spans="1:12" ht="15.75" thickBot="1" x14ac:dyDescent="0.3">
      <c r="A193" s="19" t="s">
        <v>38</v>
      </c>
      <c r="B193" s="18"/>
      <c r="C193" s="6"/>
      <c r="D193" s="6"/>
      <c r="E193" s="23"/>
      <c r="F193" s="23"/>
      <c r="G193" s="23"/>
      <c r="H193" s="23"/>
      <c r="I193" s="23"/>
      <c r="J193" s="23"/>
      <c r="K193" s="23"/>
      <c r="L193" s="23"/>
    </row>
    <row r="194" spans="1:12" x14ac:dyDescent="0.25">
      <c r="A194" s="20"/>
      <c r="B194" s="57" t="s">
        <v>60</v>
      </c>
      <c r="C194" s="11"/>
      <c r="D194" s="11"/>
      <c r="E194" s="25" t="s">
        <v>2</v>
      </c>
      <c r="F194" s="26" t="s">
        <v>3</v>
      </c>
      <c r="G194" s="27" t="s">
        <v>4</v>
      </c>
      <c r="H194" s="54" t="s">
        <v>427</v>
      </c>
      <c r="I194" s="66" t="s">
        <v>455</v>
      </c>
      <c r="J194" s="25" t="s">
        <v>456</v>
      </c>
      <c r="K194" s="74" t="s">
        <v>462</v>
      </c>
      <c r="L194" s="25" t="s">
        <v>456</v>
      </c>
    </row>
    <row r="195" spans="1:12" ht="15.75" thickBot="1" x14ac:dyDescent="0.3">
      <c r="A195" s="21" t="s">
        <v>60</v>
      </c>
      <c r="B195" s="50" t="s">
        <v>61</v>
      </c>
      <c r="C195" s="12"/>
      <c r="D195" s="12"/>
      <c r="E195" s="28" t="s">
        <v>5</v>
      </c>
      <c r="F195" s="28" t="s">
        <v>5</v>
      </c>
      <c r="G195" s="28" t="s">
        <v>5</v>
      </c>
      <c r="H195" s="55" t="s">
        <v>428</v>
      </c>
      <c r="I195" s="28" t="s">
        <v>457</v>
      </c>
      <c r="J195" s="28" t="s">
        <v>457</v>
      </c>
      <c r="K195" s="75" t="s">
        <v>463</v>
      </c>
      <c r="L195" s="28" t="s">
        <v>458</v>
      </c>
    </row>
    <row r="196" spans="1:12" ht="15.75" thickBot="1" x14ac:dyDescent="0.3">
      <c r="A196" s="13" t="s">
        <v>208</v>
      </c>
      <c r="B196" s="46" t="s">
        <v>209</v>
      </c>
      <c r="C196" s="14"/>
      <c r="D196" s="14"/>
      <c r="E196" s="3">
        <v>1569.31</v>
      </c>
      <c r="F196" s="3">
        <v>8159.71</v>
      </c>
      <c r="G196" s="2">
        <v>398.99</v>
      </c>
      <c r="H196" s="2">
        <v>21515.66</v>
      </c>
      <c r="I196" s="2">
        <f t="shared" ref="I196:I208" si="56">SUM(E196:H196)</f>
        <v>31643.67</v>
      </c>
      <c r="J196" s="2">
        <v>10083.82</v>
      </c>
      <c r="K196" s="73">
        <f t="shared" ref="K196:K209" si="57">SUM(I196/J196)-1</f>
        <v>2.13806374965043</v>
      </c>
      <c r="L196" s="2">
        <v>27703.84</v>
      </c>
    </row>
    <row r="197" spans="1:12" ht="15.75" thickBot="1" x14ac:dyDescent="0.3">
      <c r="A197" s="46" t="s">
        <v>337</v>
      </c>
      <c r="B197" s="46" t="s">
        <v>338</v>
      </c>
      <c r="C197" s="47"/>
      <c r="D197" s="47"/>
      <c r="E197" s="3">
        <v>0</v>
      </c>
      <c r="F197" s="3">
        <v>3533.34</v>
      </c>
      <c r="G197" s="2">
        <v>0</v>
      </c>
      <c r="H197" s="2">
        <v>150</v>
      </c>
      <c r="I197" s="2">
        <f t="shared" si="56"/>
        <v>3683.34</v>
      </c>
      <c r="J197" s="2">
        <v>968</v>
      </c>
      <c r="K197" s="73">
        <f t="shared" si="57"/>
        <v>2.8051033057851242</v>
      </c>
      <c r="L197" s="2">
        <v>16068.24</v>
      </c>
    </row>
    <row r="198" spans="1:12" ht="15.75" thickBot="1" x14ac:dyDescent="0.3">
      <c r="A198" s="46" t="s">
        <v>420</v>
      </c>
      <c r="B198" s="46" t="s">
        <v>421</v>
      </c>
      <c r="C198" s="47"/>
      <c r="D198" s="47"/>
      <c r="E198" s="3">
        <v>0</v>
      </c>
      <c r="F198" s="3">
        <v>2169.56</v>
      </c>
      <c r="G198" s="2">
        <v>0</v>
      </c>
      <c r="H198" s="2">
        <v>91466.83</v>
      </c>
      <c r="I198" s="2">
        <f t="shared" si="56"/>
        <v>93636.39</v>
      </c>
      <c r="J198" s="2">
        <v>108790.94</v>
      </c>
      <c r="K198" s="73">
        <f t="shared" si="57"/>
        <v>-0.13929974315875937</v>
      </c>
      <c r="L198" s="2">
        <v>325615.19</v>
      </c>
    </row>
    <row r="199" spans="1:12" ht="15.75" thickBot="1" x14ac:dyDescent="0.3">
      <c r="A199" s="46" t="s">
        <v>358</v>
      </c>
      <c r="B199" s="46" t="s">
        <v>359</v>
      </c>
      <c r="C199" s="47"/>
      <c r="D199" s="47"/>
      <c r="E199" s="3">
        <v>718.29</v>
      </c>
      <c r="F199" s="3">
        <v>3291.18</v>
      </c>
      <c r="G199" s="2">
        <v>0</v>
      </c>
      <c r="H199" s="2">
        <v>40021.870000000003</v>
      </c>
      <c r="I199" s="2">
        <f t="shared" si="56"/>
        <v>44031.340000000004</v>
      </c>
      <c r="J199" s="2">
        <v>31189.72</v>
      </c>
      <c r="K199" s="73">
        <f t="shared" si="57"/>
        <v>0.41172604306803651</v>
      </c>
      <c r="L199" s="2">
        <v>112297.88</v>
      </c>
    </row>
    <row r="200" spans="1:12" ht="15.75" thickBot="1" x14ac:dyDescent="0.3">
      <c r="A200" s="46" t="s">
        <v>298</v>
      </c>
      <c r="B200" s="46" t="s">
        <v>299</v>
      </c>
      <c r="C200" s="47"/>
      <c r="D200" s="47"/>
      <c r="E200" s="3">
        <v>1039.26</v>
      </c>
      <c r="F200" s="3">
        <v>4849.92</v>
      </c>
      <c r="G200" s="2">
        <v>0</v>
      </c>
      <c r="H200" s="2">
        <v>1490</v>
      </c>
      <c r="I200" s="2">
        <f t="shared" si="56"/>
        <v>7379.18</v>
      </c>
      <c r="J200" s="2">
        <v>29584.58</v>
      </c>
      <c r="K200" s="73">
        <f t="shared" si="57"/>
        <v>-0.75057344062345988</v>
      </c>
      <c r="L200" s="2">
        <v>110834.4</v>
      </c>
    </row>
    <row r="201" spans="1:12" ht="15.75" thickBot="1" x14ac:dyDescent="0.3">
      <c r="A201" s="46" t="s">
        <v>297</v>
      </c>
      <c r="B201" s="46" t="s">
        <v>300</v>
      </c>
      <c r="C201" s="47"/>
      <c r="D201" s="47"/>
      <c r="E201" s="3">
        <v>1387.31</v>
      </c>
      <c r="F201" s="3">
        <v>1191.19</v>
      </c>
      <c r="G201" s="2">
        <v>0</v>
      </c>
      <c r="H201" s="2">
        <v>0</v>
      </c>
      <c r="I201" s="2">
        <f t="shared" si="56"/>
        <v>2578.5</v>
      </c>
      <c r="J201" s="2">
        <v>1824.09</v>
      </c>
      <c r="K201" s="73">
        <f t="shared" si="57"/>
        <v>0.41358156669901169</v>
      </c>
      <c r="L201" s="2">
        <v>9279.09</v>
      </c>
    </row>
    <row r="202" spans="1:12" ht="15.75" thickBot="1" x14ac:dyDescent="0.3">
      <c r="A202" s="46" t="s">
        <v>210</v>
      </c>
      <c r="B202" s="46" t="s">
        <v>211</v>
      </c>
      <c r="C202" s="47"/>
      <c r="D202" s="47"/>
      <c r="E202" s="3">
        <v>139.09</v>
      </c>
      <c r="F202" s="3">
        <v>0</v>
      </c>
      <c r="G202" s="2">
        <v>0</v>
      </c>
      <c r="H202" s="2">
        <v>1663.94</v>
      </c>
      <c r="I202" s="2">
        <f t="shared" si="56"/>
        <v>1803.03</v>
      </c>
      <c r="J202" s="2">
        <v>550</v>
      </c>
      <c r="K202" s="73">
        <f t="shared" si="57"/>
        <v>2.2782363636363634</v>
      </c>
      <c r="L202" s="2">
        <v>12695.51</v>
      </c>
    </row>
    <row r="203" spans="1:12" ht="15.75" thickBot="1" x14ac:dyDescent="0.3">
      <c r="A203" s="46" t="s">
        <v>212</v>
      </c>
      <c r="B203" s="46" t="s">
        <v>213</v>
      </c>
      <c r="C203" s="47"/>
      <c r="D203" s="47"/>
      <c r="E203" s="3">
        <v>0</v>
      </c>
      <c r="F203" s="3">
        <v>0</v>
      </c>
      <c r="G203" s="2">
        <v>0</v>
      </c>
      <c r="H203" s="2">
        <v>1359</v>
      </c>
      <c r="I203" s="2">
        <f t="shared" si="56"/>
        <v>1359</v>
      </c>
      <c r="J203" s="2">
        <v>2183.9899999999998</v>
      </c>
      <c r="K203" s="73">
        <f t="shared" si="57"/>
        <v>-0.37774440359159145</v>
      </c>
      <c r="L203" s="2">
        <v>7231.99</v>
      </c>
    </row>
    <row r="204" spans="1:12" ht="15.75" thickBot="1" x14ac:dyDescent="0.3">
      <c r="A204" s="46" t="s">
        <v>214</v>
      </c>
      <c r="B204" s="46" t="s">
        <v>215</v>
      </c>
      <c r="C204" s="47"/>
      <c r="D204" s="47"/>
      <c r="E204" s="3">
        <v>1617.68</v>
      </c>
      <c r="F204" s="3">
        <v>9447.9699999999993</v>
      </c>
      <c r="G204" s="2">
        <v>0</v>
      </c>
      <c r="H204" s="2">
        <v>3502</v>
      </c>
      <c r="I204" s="2">
        <f t="shared" si="56"/>
        <v>14567.65</v>
      </c>
      <c r="J204" s="2">
        <v>10543.13</v>
      </c>
      <c r="K204" s="73">
        <f t="shared" si="57"/>
        <v>0.38171966010093783</v>
      </c>
      <c r="L204" s="2">
        <v>35519.870000000003</v>
      </c>
    </row>
    <row r="205" spans="1:12" ht="15.75" thickBot="1" x14ac:dyDescent="0.3">
      <c r="A205" s="46" t="s">
        <v>216</v>
      </c>
      <c r="B205" s="46" t="s">
        <v>217</v>
      </c>
      <c r="C205" s="47"/>
      <c r="D205" s="47"/>
      <c r="E205" s="3">
        <v>1322.14</v>
      </c>
      <c r="F205" s="3">
        <v>1518.51</v>
      </c>
      <c r="G205" s="2">
        <v>0</v>
      </c>
      <c r="H205" s="2">
        <v>2208.65</v>
      </c>
      <c r="I205" s="2">
        <f t="shared" si="56"/>
        <v>5049.3</v>
      </c>
      <c r="J205" s="2">
        <v>5319.01</v>
      </c>
      <c r="K205" s="73">
        <f t="shared" si="57"/>
        <v>-5.0706804461732591E-2</v>
      </c>
      <c r="L205" s="2">
        <v>15425.6</v>
      </c>
    </row>
    <row r="206" spans="1:12" ht="15.75" thickBot="1" x14ac:dyDescent="0.3">
      <c r="A206" s="46" t="s">
        <v>301</v>
      </c>
      <c r="B206" s="46" t="s">
        <v>302</v>
      </c>
      <c r="C206" s="47"/>
      <c r="D206" s="47"/>
      <c r="E206" s="3">
        <v>829.46</v>
      </c>
      <c r="F206" s="3">
        <v>25830.7</v>
      </c>
      <c r="G206" s="2">
        <v>0</v>
      </c>
      <c r="H206" s="2">
        <v>2194.1999999999998</v>
      </c>
      <c r="I206" s="2">
        <f t="shared" si="56"/>
        <v>28854.36</v>
      </c>
      <c r="J206" s="2">
        <v>26617.119999999999</v>
      </c>
      <c r="K206" s="73">
        <f t="shared" si="57"/>
        <v>8.4052669860601004E-2</v>
      </c>
      <c r="L206" s="2">
        <v>125815.43</v>
      </c>
    </row>
    <row r="207" spans="1:12" ht="15.75" thickBot="1" x14ac:dyDescent="0.3">
      <c r="A207" s="46" t="s">
        <v>384</v>
      </c>
      <c r="B207" s="46" t="s">
        <v>385</v>
      </c>
      <c r="C207" s="47"/>
      <c r="D207" s="47"/>
      <c r="E207" s="3">
        <v>0</v>
      </c>
      <c r="F207" s="3">
        <v>1054.53</v>
      </c>
      <c r="G207" s="2">
        <v>0</v>
      </c>
      <c r="H207" s="2">
        <v>5004.9799999999996</v>
      </c>
      <c r="I207" s="2">
        <f t="shared" si="56"/>
        <v>6059.5099999999993</v>
      </c>
      <c r="J207" s="2">
        <v>12368.93</v>
      </c>
      <c r="K207" s="73">
        <f t="shared" si="57"/>
        <v>-0.51010232898076069</v>
      </c>
      <c r="L207" s="2">
        <v>17656.080000000002</v>
      </c>
    </row>
    <row r="208" spans="1:12" ht="15.75" thickBot="1" x14ac:dyDescent="0.3">
      <c r="A208" s="13" t="s">
        <v>303</v>
      </c>
      <c r="B208" s="46" t="s">
        <v>304</v>
      </c>
      <c r="C208" s="14"/>
      <c r="D208" s="14"/>
      <c r="E208" s="3">
        <v>0</v>
      </c>
      <c r="F208" s="3">
        <v>7539.13</v>
      </c>
      <c r="G208" s="2">
        <v>0</v>
      </c>
      <c r="H208" s="2">
        <v>7559.82</v>
      </c>
      <c r="I208" s="2">
        <f t="shared" si="56"/>
        <v>15098.95</v>
      </c>
      <c r="J208" s="2">
        <v>116709.01</v>
      </c>
      <c r="K208" s="73">
        <f t="shared" si="57"/>
        <v>-0.87062738343851942</v>
      </c>
      <c r="L208" s="2">
        <v>190715.51999999999</v>
      </c>
    </row>
    <row r="209" spans="1:12" ht="15.75" thickBot="1" x14ac:dyDescent="0.3">
      <c r="A209" s="9" t="s">
        <v>39</v>
      </c>
      <c r="B209" s="58"/>
      <c r="C209" s="10"/>
      <c r="D209" s="10"/>
      <c r="E209" s="4">
        <f t="shared" ref="E209:L209" si="58">SUM(E196:E208)</f>
        <v>8622.5400000000009</v>
      </c>
      <c r="F209" s="4">
        <f t="shared" si="58"/>
        <v>68585.740000000005</v>
      </c>
      <c r="G209" s="4">
        <f t="shared" si="58"/>
        <v>398.99</v>
      </c>
      <c r="H209" s="4">
        <f t="shared" si="58"/>
        <v>178136.95000000004</v>
      </c>
      <c r="I209" s="4">
        <f t="shared" si="58"/>
        <v>255744.21999999997</v>
      </c>
      <c r="J209" s="4">
        <f t="shared" si="58"/>
        <v>356732.33999999997</v>
      </c>
      <c r="K209" s="83">
        <f t="shared" si="57"/>
        <v>-0.28309213568918368</v>
      </c>
      <c r="L209" s="4">
        <f t="shared" si="58"/>
        <v>1006858.64</v>
      </c>
    </row>
    <row r="210" spans="1:12" ht="15.75" thickBot="1" x14ac:dyDescent="0.3">
      <c r="A210" s="19" t="s">
        <v>40</v>
      </c>
      <c r="B210" s="18"/>
      <c r="C210" s="6"/>
      <c r="D210" s="6"/>
      <c r="E210" s="23"/>
      <c r="F210" s="23"/>
      <c r="G210" s="23"/>
      <c r="H210" s="23"/>
      <c r="I210" s="23"/>
      <c r="J210" s="23"/>
      <c r="K210" s="23"/>
      <c r="L210" s="23"/>
    </row>
    <row r="211" spans="1:12" x14ac:dyDescent="0.25">
      <c r="A211" s="20"/>
      <c r="B211" s="57" t="s">
        <v>60</v>
      </c>
      <c r="C211" s="11"/>
      <c r="D211" s="11"/>
      <c r="E211" s="25" t="s">
        <v>2</v>
      </c>
      <c r="F211" s="26" t="s">
        <v>3</v>
      </c>
      <c r="G211" s="27" t="s">
        <v>4</v>
      </c>
      <c r="H211" s="54" t="s">
        <v>427</v>
      </c>
      <c r="I211" s="66" t="s">
        <v>455</v>
      </c>
      <c r="J211" s="25" t="s">
        <v>456</v>
      </c>
      <c r="K211" s="74" t="s">
        <v>462</v>
      </c>
      <c r="L211" s="25" t="s">
        <v>456</v>
      </c>
    </row>
    <row r="212" spans="1:12" ht="15.75" thickBot="1" x14ac:dyDescent="0.3">
      <c r="A212" s="21" t="s">
        <v>60</v>
      </c>
      <c r="B212" s="50" t="s">
        <v>61</v>
      </c>
      <c r="C212" s="12"/>
      <c r="D212" s="12"/>
      <c r="E212" s="28" t="s">
        <v>5</v>
      </c>
      <c r="F212" s="28" t="s">
        <v>5</v>
      </c>
      <c r="G212" s="28" t="s">
        <v>5</v>
      </c>
      <c r="H212" s="55" t="s">
        <v>428</v>
      </c>
      <c r="I212" s="28" t="s">
        <v>457</v>
      </c>
      <c r="J212" s="28" t="s">
        <v>457</v>
      </c>
      <c r="K212" s="75" t="s">
        <v>463</v>
      </c>
      <c r="L212" s="28" t="s">
        <v>458</v>
      </c>
    </row>
    <row r="213" spans="1:12" ht="15.75" thickBot="1" x14ac:dyDescent="0.3">
      <c r="A213" s="46" t="s">
        <v>218</v>
      </c>
      <c r="B213" s="46" t="s">
        <v>219</v>
      </c>
      <c r="C213" s="47"/>
      <c r="D213" s="47"/>
      <c r="E213" s="3">
        <v>4863.91</v>
      </c>
      <c r="F213" s="3">
        <v>818.67</v>
      </c>
      <c r="G213" s="2">
        <v>0</v>
      </c>
      <c r="H213" s="2">
        <v>173.23</v>
      </c>
      <c r="I213" s="2">
        <f t="shared" ref="I213:I216" si="59">SUM(E213:H213)</f>
        <v>5855.8099999999995</v>
      </c>
      <c r="J213" s="2">
        <v>28514.07</v>
      </c>
      <c r="K213" s="73">
        <f t="shared" ref="K213:K217" si="60">SUM(I213/J213)-1</f>
        <v>-0.79463436822593203</v>
      </c>
      <c r="L213" s="2">
        <v>60132.2</v>
      </c>
    </row>
    <row r="214" spans="1:12" ht="15.75" thickBot="1" x14ac:dyDescent="0.3">
      <c r="A214" s="46" t="s">
        <v>386</v>
      </c>
      <c r="B214" s="46" t="s">
        <v>389</v>
      </c>
      <c r="C214" s="47"/>
      <c r="D214" s="47"/>
      <c r="E214" s="3">
        <v>3154.6</v>
      </c>
      <c r="F214" s="3">
        <v>0</v>
      </c>
      <c r="G214" s="2">
        <v>0</v>
      </c>
      <c r="H214" s="2">
        <v>0</v>
      </c>
      <c r="I214" s="2">
        <f t="shared" si="59"/>
        <v>3154.6</v>
      </c>
      <c r="J214" s="2">
        <v>7189.13</v>
      </c>
      <c r="K214" s="73">
        <f t="shared" si="60"/>
        <v>-0.56119864295123334</v>
      </c>
      <c r="L214" s="2">
        <v>20941.87</v>
      </c>
    </row>
    <row r="215" spans="1:12" ht="15.75" thickBot="1" x14ac:dyDescent="0.3">
      <c r="A215" s="46" t="s">
        <v>324</v>
      </c>
      <c r="B215" s="46" t="s">
        <v>325</v>
      </c>
      <c r="C215" s="47"/>
      <c r="D215" s="47"/>
      <c r="E215" s="3">
        <v>2517.13</v>
      </c>
      <c r="F215" s="3">
        <v>0</v>
      </c>
      <c r="G215" s="2">
        <v>0</v>
      </c>
      <c r="H215" s="2">
        <v>0</v>
      </c>
      <c r="I215" s="2">
        <f t="shared" si="59"/>
        <v>2517.13</v>
      </c>
      <c r="J215" s="2">
        <v>2799.82</v>
      </c>
      <c r="K215" s="73">
        <f t="shared" si="60"/>
        <v>-0.10096720503460943</v>
      </c>
      <c r="L215" s="2">
        <v>6654.02</v>
      </c>
    </row>
    <row r="216" spans="1:12" ht="15.75" thickBot="1" x14ac:dyDescent="0.3">
      <c r="A216" s="13" t="s">
        <v>220</v>
      </c>
      <c r="B216" s="46" t="s">
        <v>271</v>
      </c>
      <c r="C216" s="14"/>
      <c r="D216" s="14"/>
      <c r="E216" s="3">
        <v>2380.5700000000002</v>
      </c>
      <c r="F216" s="3">
        <v>1007.5</v>
      </c>
      <c r="G216" s="2">
        <v>0</v>
      </c>
      <c r="H216" s="2">
        <v>1803.33</v>
      </c>
      <c r="I216" s="2">
        <f t="shared" si="59"/>
        <v>5191.3999999999996</v>
      </c>
      <c r="J216" s="2">
        <v>14032.72</v>
      </c>
      <c r="K216" s="73">
        <f t="shared" si="60"/>
        <v>-0.63005033949227229</v>
      </c>
      <c r="L216" s="2">
        <v>23342.35</v>
      </c>
    </row>
    <row r="217" spans="1:12" ht="15.75" thickBot="1" x14ac:dyDescent="0.3">
      <c r="A217" s="9" t="s">
        <v>41</v>
      </c>
      <c r="B217" s="58"/>
      <c r="C217" s="10"/>
      <c r="D217" s="10"/>
      <c r="E217" s="4">
        <f>SUM(E213:E216)</f>
        <v>12916.21</v>
      </c>
      <c r="F217" s="4">
        <f t="shared" ref="F217:I217" si="61">SUM(F213:F216)</f>
        <v>1826.17</v>
      </c>
      <c r="G217" s="4">
        <f t="shared" si="61"/>
        <v>0</v>
      </c>
      <c r="H217" s="4">
        <f>SUM(H213:H216)</f>
        <v>1976.56</v>
      </c>
      <c r="I217" s="4">
        <f t="shared" si="61"/>
        <v>16718.940000000002</v>
      </c>
      <c r="J217" s="4">
        <f>SUM(J213:J216)</f>
        <v>52535.74</v>
      </c>
      <c r="K217" s="83">
        <f t="shared" si="60"/>
        <v>-0.68176064522932389</v>
      </c>
      <c r="L217" s="4">
        <f>SUM(L213:L216)</f>
        <v>111070.44</v>
      </c>
    </row>
    <row r="218" spans="1:12" ht="15.75" thickBot="1" x14ac:dyDescent="0.3">
      <c r="A218" s="48" t="s">
        <v>281</v>
      </c>
      <c r="B218" s="18"/>
      <c r="C218" s="40"/>
      <c r="D218" s="40"/>
      <c r="E218" s="23"/>
      <c r="F218" s="23"/>
      <c r="G218" s="23"/>
      <c r="H218" s="23"/>
      <c r="I218" s="23"/>
      <c r="J218" s="23"/>
      <c r="K218" s="23"/>
      <c r="L218" s="23"/>
    </row>
    <row r="219" spans="1:12" x14ac:dyDescent="0.25">
      <c r="A219" s="49"/>
      <c r="B219" s="57" t="s">
        <v>60</v>
      </c>
      <c r="C219" s="44"/>
      <c r="D219" s="44"/>
      <c r="E219" s="25" t="s">
        <v>2</v>
      </c>
      <c r="F219" s="26" t="s">
        <v>3</v>
      </c>
      <c r="G219" s="27" t="s">
        <v>4</v>
      </c>
      <c r="H219" s="54" t="s">
        <v>427</v>
      </c>
      <c r="I219" s="66" t="s">
        <v>455</v>
      </c>
      <c r="J219" s="25" t="s">
        <v>456</v>
      </c>
      <c r="K219" s="74" t="s">
        <v>462</v>
      </c>
      <c r="L219" s="25" t="s">
        <v>456</v>
      </c>
    </row>
    <row r="220" spans="1:12" ht="15.75" thickBot="1" x14ac:dyDescent="0.3">
      <c r="A220" s="50" t="s">
        <v>60</v>
      </c>
      <c r="B220" s="50" t="s">
        <v>61</v>
      </c>
      <c r="C220" s="45"/>
      <c r="D220" s="45"/>
      <c r="E220" s="28" t="s">
        <v>5</v>
      </c>
      <c r="F220" s="28" t="s">
        <v>5</v>
      </c>
      <c r="G220" s="28" t="s">
        <v>5</v>
      </c>
      <c r="H220" s="55" t="s">
        <v>428</v>
      </c>
      <c r="I220" s="28" t="s">
        <v>457</v>
      </c>
      <c r="J220" s="28" t="s">
        <v>457</v>
      </c>
      <c r="K220" s="75" t="s">
        <v>463</v>
      </c>
      <c r="L220" s="28" t="s">
        <v>458</v>
      </c>
    </row>
    <row r="221" spans="1:12" ht="15.75" thickBot="1" x14ac:dyDescent="0.3">
      <c r="A221" s="46" t="s">
        <v>221</v>
      </c>
      <c r="B221" s="46" t="s">
        <v>222</v>
      </c>
      <c r="C221" s="47"/>
      <c r="D221" s="47"/>
      <c r="E221" s="3">
        <v>2725.29</v>
      </c>
      <c r="F221" s="3">
        <v>1987.57</v>
      </c>
      <c r="G221" s="2">
        <v>9022.48</v>
      </c>
      <c r="H221" s="2">
        <v>-955</v>
      </c>
      <c r="I221" s="2">
        <f>SUM(E221:H221)</f>
        <v>12780.34</v>
      </c>
      <c r="J221" s="2">
        <v>10994.66</v>
      </c>
      <c r="K221" s="73">
        <f>SUM(I221/J221)-1</f>
        <v>0.16241338977285347</v>
      </c>
      <c r="L221" s="2">
        <v>35466.720000000001</v>
      </c>
    </row>
    <row r="222" spans="1:12" ht="15.75" thickBot="1" x14ac:dyDescent="0.3">
      <c r="A222" s="42" t="s">
        <v>282</v>
      </c>
      <c r="B222" s="58"/>
      <c r="C222" s="43"/>
      <c r="D222" s="43"/>
      <c r="E222" s="4">
        <f>SUM(E221:E221)</f>
        <v>2725.29</v>
      </c>
      <c r="F222" s="4">
        <f>SUM(F221:F221)</f>
        <v>1987.57</v>
      </c>
      <c r="G222" s="4">
        <f>SUM(G221:G221)</f>
        <v>9022.48</v>
      </c>
      <c r="H222" s="4">
        <f>SUM(H221)</f>
        <v>-955</v>
      </c>
      <c r="I222" s="4">
        <f>SUM(I221:I221)</f>
        <v>12780.34</v>
      </c>
      <c r="J222" s="4">
        <f>SUM(J221)</f>
        <v>10994.66</v>
      </c>
      <c r="K222" s="83">
        <f t="shared" ref="K222" si="62">SUM(I222/J222)-1</f>
        <v>0.16241338977285347</v>
      </c>
      <c r="L222" s="4">
        <f>SUM(L221)</f>
        <v>35466.720000000001</v>
      </c>
    </row>
    <row r="223" spans="1:12" ht="15.75" thickBot="1" x14ac:dyDescent="0.3">
      <c r="A223" s="48" t="s">
        <v>448</v>
      </c>
      <c r="B223" s="18"/>
      <c r="C223" s="40"/>
      <c r="D223" s="40"/>
      <c r="E223" s="23"/>
      <c r="F223" s="23"/>
      <c r="G223" s="23"/>
      <c r="H223" s="23"/>
      <c r="I223" s="23"/>
      <c r="J223" s="23"/>
      <c r="K223" s="23"/>
      <c r="L223" s="23"/>
    </row>
    <row r="224" spans="1:12" x14ac:dyDescent="0.25">
      <c r="A224" s="49"/>
      <c r="B224" s="57" t="s">
        <v>60</v>
      </c>
      <c r="C224" s="44"/>
      <c r="D224" s="44"/>
      <c r="E224" s="25" t="s">
        <v>2</v>
      </c>
      <c r="F224" s="26" t="s">
        <v>3</v>
      </c>
      <c r="G224" s="27" t="s">
        <v>4</v>
      </c>
      <c r="H224" s="54" t="s">
        <v>427</v>
      </c>
      <c r="I224" s="66" t="s">
        <v>455</v>
      </c>
      <c r="J224" s="25" t="s">
        <v>456</v>
      </c>
      <c r="K224" s="74" t="s">
        <v>462</v>
      </c>
      <c r="L224" s="25" t="s">
        <v>456</v>
      </c>
    </row>
    <row r="225" spans="1:12" ht="15.75" thickBot="1" x14ac:dyDescent="0.3">
      <c r="A225" s="50" t="s">
        <v>60</v>
      </c>
      <c r="B225" s="50" t="s">
        <v>61</v>
      </c>
      <c r="C225" s="45"/>
      <c r="D225" s="45"/>
      <c r="E225" s="28" t="s">
        <v>5</v>
      </c>
      <c r="F225" s="28" t="s">
        <v>5</v>
      </c>
      <c r="G225" s="28" t="s">
        <v>5</v>
      </c>
      <c r="H225" s="55" t="s">
        <v>428</v>
      </c>
      <c r="I225" s="28" t="s">
        <v>457</v>
      </c>
      <c r="J225" s="28" t="s">
        <v>457</v>
      </c>
      <c r="K225" s="75" t="s">
        <v>463</v>
      </c>
      <c r="L225" s="28" t="s">
        <v>458</v>
      </c>
    </row>
    <row r="226" spans="1:12" ht="15.75" thickBot="1" x14ac:dyDescent="0.3">
      <c r="A226" s="46" t="s">
        <v>449</v>
      </c>
      <c r="B226" s="46" t="s">
        <v>450</v>
      </c>
      <c r="C226" s="47"/>
      <c r="D226" s="47"/>
      <c r="E226" s="3">
        <v>233.82</v>
      </c>
      <c r="F226" s="3">
        <v>2598.5700000000002</v>
      </c>
      <c r="G226" s="2">
        <v>0</v>
      </c>
      <c r="H226" s="2">
        <v>1410</v>
      </c>
      <c r="I226" s="2">
        <f>SUM(E226:H226)</f>
        <v>4242.3900000000003</v>
      </c>
      <c r="J226" s="2">
        <v>0</v>
      </c>
      <c r="K226" s="73"/>
      <c r="L226" s="2">
        <v>0</v>
      </c>
    </row>
    <row r="227" spans="1:12" ht="15.75" thickBot="1" x14ac:dyDescent="0.3">
      <c r="A227" s="42" t="s">
        <v>451</v>
      </c>
      <c r="B227" s="58"/>
      <c r="C227" s="43"/>
      <c r="D227" s="43"/>
      <c r="E227" s="4">
        <f>SUM(E226:E226)</f>
        <v>233.82</v>
      </c>
      <c r="F227" s="4">
        <f>SUM(F226:F226)</f>
        <v>2598.5700000000002</v>
      </c>
      <c r="G227" s="4">
        <f>SUM(G226:G226)</f>
        <v>0</v>
      </c>
      <c r="H227" s="4">
        <f>SUM(H226)</f>
        <v>1410</v>
      </c>
      <c r="I227" s="4">
        <f>SUM(I226:I226)</f>
        <v>4242.3900000000003</v>
      </c>
      <c r="J227" s="4">
        <v>0</v>
      </c>
      <c r="K227" s="4"/>
      <c r="L227" s="4">
        <f>SUM(L226)</f>
        <v>0</v>
      </c>
    </row>
    <row r="228" spans="1:12" ht="15.75" thickBot="1" x14ac:dyDescent="0.3">
      <c r="A228" s="48" t="s">
        <v>360</v>
      </c>
      <c r="B228" s="18"/>
      <c r="C228" s="40"/>
      <c r="D228" s="40"/>
      <c r="E228" s="23"/>
      <c r="F228" s="23"/>
      <c r="G228" s="23"/>
      <c r="H228" s="23"/>
      <c r="I228" s="23"/>
      <c r="J228" s="23"/>
      <c r="K228" s="23"/>
      <c r="L228" s="23"/>
    </row>
    <row r="229" spans="1:12" x14ac:dyDescent="0.25">
      <c r="A229" s="49"/>
      <c r="B229" s="57" t="s">
        <v>60</v>
      </c>
      <c r="C229" s="44"/>
      <c r="D229" s="44"/>
      <c r="E229" s="25" t="s">
        <v>2</v>
      </c>
      <c r="F229" s="26" t="s">
        <v>3</v>
      </c>
      <c r="G229" s="27" t="s">
        <v>4</v>
      </c>
      <c r="H229" s="54" t="s">
        <v>427</v>
      </c>
      <c r="I229" s="66" t="s">
        <v>455</v>
      </c>
      <c r="J229" s="25" t="s">
        <v>456</v>
      </c>
      <c r="K229" s="74" t="s">
        <v>462</v>
      </c>
      <c r="L229" s="25" t="s">
        <v>456</v>
      </c>
    </row>
    <row r="230" spans="1:12" ht="15.75" thickBot="1" x14ac:dyDescent="0.3">
      <c r="A230" s="50" t="s">
        <v>60</v>
      </c>
      <c r="B230" s="50" t="s">
        <v>61</v>
      </c>
      <c r="C230" s="45"/>
      <c r="D230" s="45"/>
      <c r="E230" s="28" t="s">
        <v>5</v>
      </c>
      <c r="F230" s="28" t="s">
        <v>5</v>
      </c>
      <c r="G230" s="28" t="s">
        <v>5</v>
      </c>
      <c r="H230" s="55" t="s">
        <v>428</v>
      </c>
      <c r="I230" s="28" t="s">
        <v>457</v>
      </c>
      <c r="J230" s="28" t="s">
        <v>457</v>
      </c>
      <c r="K230" s="75" t="s">
        <v>463</v>
      </c>
      <c r="L230" s="28" t="s">
        <v>458</v>
      </c>
    </row>
    <row r="231" spans="1:12" ht="15.75" thickBot="1" x14ac:dyDescent="0.3">
      <c r="A231" s="46" t="s">
        <v>339</v>
      </c>
      <c r="B231" s="46" t="s">
        <v>340</v>
      </c>
      <c r="C231" s="47"/>
      <c r="D231" s="47"/>
      <c r="E231" s="3">
        <v>0</v>
      </c>
      <c r="F231" s="3">
        <v>5748.92</v>
      </c>
      <c r="G231" s="2">
        <v>0</v>
      </c>
      <c r="H231" s="2">
        <v>4389</v>
      </c>
      <c r="I231" s="2">
        <f>SUM(E231:H231)</f>
        <v>10137.92</v>
      </c>
      <c r="J231" s="2">
        <v>7692.54</v>
      </c>
      <c r="K231" s="73">
        <f>SUM(I231/J231)-1</f>
        <v>0.31788979972804832</v>
      </c>
      <c r="L231" s="2">
        <v>9832.08</v>
      </c>
    </row>
    <row r="232" spans="1:12" ht="15.75" thickBot="1" x14ac:dyDescent="0.3">
      <c r="A232" s="42" t="s">
        <v>452</v>
      </c>
      <c r="B232" s="58"/>
      <c r="C232" s="43"/>
      <c r="D232" s="43"/>
      <c r="E232" s="4">
        <f>SUM(E231:E231)</f>
        <v>0</v>
      </c>
      <c r="F232" s="4">
        <f>SUM(F231:F231)</f>
        <v>5748.92</v>
      </c>
      <c r="G232" s="4">
        <f>SUM(G231:G231)</f>
        <v>0</v>
      </c>
      <c r="H232" s="4">
        <f>SUM(H231)</f>
        <v>4389</v>
      </c>
      <c r="I232" s="4">
        <f>SUM(I231:I231)</f>
        <v>10137.92</v>
      </c>
      <c r="J232" s="4">
        <f>SUM(J231)</f>
        <v>7692.54</v>
      </c>
      <c r="K232" s="83">
        <f t="shared" ref="K232" si="63">SUM(I232/J232)-1</f>
        <v>0.31788979972804832</v>
      </c>
      <c r="L232" s="4">
        <f>SUM(L231)</f>
        <v>9832.08</v>
      </c>
    </row>
    <row r="233" spans="1:12" ht="15.75" thickBot="1" x14ac:dyDescent="0.3">
      <c r="A233" s="48" t="s">
        <v>407</v>
      </c>
      <c r="B233" s="18"/>
      <c r="C233" s="40"/>
      <c r="D233" s="40"/>
      <c r="E233" s="23"/>
      <c r="F233" s="23"/>
      <c r="G233" s="23"/>
      <c r="H233" s="23"/>
      <c r="I233" s="23"/>
      <c r="J233" s="23"/>
      <c r="K233" s="23"/>
      <c r="L233" s="23"/>
    </row>
    <row r="234" spans="1:12" x14ac:dyDescent="0.25">
      <c r="A234" s="49"/>
      <c r="B234" s="57" t="s">
        <v>60</v>
      </c>
      <c r="C234" s="44"/>
      <c r="D234" s="44"/>
      <c r="E234" s="25" t="s">
        <v>2</v>
      </c>
      <c r="F234" s="26" t="s">
        <v>3</v>
      </c>
      <c r="G234" s="27" t="s">
        <v>4</v>
      </c>
      <c r="H234" s="54" t="s">
        <v>427</v>
      </c>
      <c r="I234" s="66" t="s">
        <v>455</v>
      </c>
      <c r="J234" s="25" t="s">
        <v>456</v>
      </c>
      <c r="K234" s="74" t="s">
        <v>462</v>
      </c>
      <c r="L234" s="25" t="s">
        <v>456</v>
      </c>
    </row>
    <row r="235" spans="1:12" ht="15.75" thickBot="1" x14ac:dyDescent="0.3">
      <c r="A235" s="50" t="s">
        <v>60</v>
      </c>
      <c r="B235" s="50" t="s">
        <v>61</v>
      </c>
      <c r="C235" s="45"/>
      <c r="D235" s="45"/>
      <c r="E235" s="28" t="s">
        <v>5</v>
      </c>
      <c r="F235" s="28" t="s">
        <v>5</v>
      </c>
      <c r="G235" s="28" t="s">
        <v>5</v>
      </c>
      <c r="H235" s="55" t="s">
        <v>428</v>
      </c>
      <c r="I235" s="28" t="s">
        <v>457</v>
      </c>
      <c r="J235" s="28" t="s">
        <v>457</v>
      </c>
      <c r="K235" s="75" t="s">
        <v>463</v>
      </c>
      <c r="L235" s="28" t="s">
        <v>458</v>
      </c>
    </row>
    <row r="236" spans="1:12" ht="15.75" thickBot="1" x14ac:dyDescent="0.3">
      <c r="A236" s="46" t="s">
        <v>408</v>
      </c>
      <c r="B236" s="46" t="s">
        <v>409</v>
      </c>
      <c r="C236" s="47"/>
      <c r="D236" s="47"/>
      <c r="E236" s="3">
        <v>395.96</v>
      </c>
      <c r="F236" s="3">
        <v>0</v>
      </c>
      <c r="G236" s="2">
        <v>0</v>
      </c>
      <c r="H236" s="2"/>
      <c r="I236" s="2">
        <f>SUM(E236:H236)</f>
        <v>395.96</v>
      </c>
      <c r="J236" s="2">
        <v>0</v>
      </c>
      <c r="K236" s="73"/>
      <c r="L236" s="2">
        <v>2941.92</v>
      </c>
    </row>
    <row r="237" spans="1:12" ht="15.75" thickBot="1" x14ac:dyDescent="0.3">
      <c r="A237" s="42" t="s">
        <v>410</v>
      </c>
      <c r="B237" s="58"/>
      <c r="C237" s="43"/>
      <c r="D237" s="43"/>
      <c r="E237" s="4">
        <f>SUM(E236:E236)</f>
        <v>395.96</v>
      </c>
      <c r="F237" s="4">
        <f>SUM(F236:F236)</f>
        <v>0</v>
      </c>
      <c r="G237" s="4">
        <f>SUM(G236:G236)</f>
        <v>0</v>
      </c>
      <c r="H237" s="4">
        <f>SUM(H236)</f>
        <v>0</v>
      </c>
      <c r="I237" s="4">
        <f>SUM(I236:I236)</f>
        <v>395.96</v>
      </c>
      <c r="J237" s="4">
        <f>SUM(J236)</f>
        <v>0</v>
      </c>
      <c r="K237" s="4"/>
      <c r="L237" s="4">
        <f>SUM(L236)</f>
        <v>2941.92</v>
      </c>
    </row>
    <row r="238" spans="1:12" ht="15.75" thickBot="1" x14ac:dyDescent="0.3">
      <c r="A238" s="48" t="s">
        <v>361</v>
      </c>
      <c r="B238" s="18"/>
      <c r="C238" s="40"/>
      <c r="D238" s="40"/>
      <c r="E238" s="23"/>
      <c r="F238" s="23"/>
      <c r="G238" s="23"/>
      <c r="H238" s="23"/>
      <c r="I238" s="23"/>
      <c r="J238" s="23"/>
      <c r="K238" s="23"/>
      <c r="L238" s="23"/>
    </row>
    <row r="239" spans="1:12" x14ac:dyDescent="0.25">
      <c r="A239" s="49"/>
      <c r="B239" s="57" t="s">
        <v>60</v>
      </c>
      <c r="C239" s="44"/>
      <c r="D239" s="44"/>
      <c r="E239" s="25" t="s">
        <v>2</v>
      </c>
      <c r="F239" s="26" t="s">
        <v>3</v>
      </c>
      <c r="G239" s="27" t="s">
        <v>4</v>
      </c>
      <c r="H239" s="54" t="s">
        <v>427</v>
      </c>
      <c r="I239" s="66" t="s">
        <v>455</v>
      </c>
      <c r="J239" s="25" t="s">
        <v>456</v>
      </c>
      <c r="K239" s="78" t="s">
        <v>462</v>
      </c>
      <c r="L239" s="25" t="s">
        <v>456</v>
      </c>
    </row>
    <row r="240" spans="1:12" ht="15.75" thickBot="1" x14ac:dyDescent="0.3">
      <c r="A240" s="50" t="s">
        <v>60</v>
      </c>
      <c r="B240" s="50" t="s">
        <v>61</v>
      </c>
      <c r="C240" s="45"/>
      <c r="D240" s="45"/>
      <c r="E240" s="28" t="s">
        <v>5</v>
      </c>
      <c r="F240" s="28" t="s">
        <v>5</v>
      </c>
      <c r="G240" s="28" t="s">
        <v>5</v>
      </c>
      <c r="H240" s="55" t="s">
        <v>428</v>
      </c>
      <c r="I240" s="28" t="s">
        <v>457</v>
      </c>
      <c r="J240" s="28" t="s">
        <v>457</v>
      </c>
      <c r="K240" s="79" t="s">
        <v>463</v>
      </c>
      <c r="L240" s="28" t="s">
        <v>458</v>
      </c>
    </row>
    <row r="241" spans="1:12" ht="15.75" thickBot="1" x14ac:dyDescent="0.3">
      <c r="A241" s="46" t="s">
        <v>305</v>
      </c>
      <c r="B241" s="46" t="s">
        <v>306</v>
      </c>
      <c r="C241" s="47"/>
      <c r="D241" s="47"/>
      <c r="E241" s="3">
        <v>7117.19</v>
      </c>
      <c r="F241" s="3">
        <v>0</v>
      </c>
      <c r="G241" s="2">
        <v>0</v>
      </c>
      <c r="H241" s="2">
        <v>4696</v>
      </c>
      <c r="I241" s="2">
        <f>SUM(E241:H241)</f>
        <v>11813.189999999999</v>
      </c>
      <c r="J241" s="77">
        <v>7569.37</v>
      </c>
      <c r="K241" s="80">
        <f>SUM(I241/J241)-1</f>
        <v>0.56065696352536598</v>
      </c>
      <c r="L241" s="2">
        <v>39362.14</v>
      </c>
    </row>
    <row r="242" spans="1:12" ht="15.75" thickBot="1" x14ac:dyDescent="0.3">
      <c r="A242" s="42" t="s">
        <v>307</v>
      </c>
      <c r="B242" s="58"/>
      <c r="C242" s="43"/>
      <c r="D242" s="43"/>
      <c r="E242" s="4">
        <f>SUM(E241:E241)</f>
        <v>7117.19</v>
      </c>
      <c r="F242" s="4">
        <f>SUM(F241:F241)</f>
        <v>0</v>
      </c>
      <c r="G242" s="4">
        <f>SUM(G241:G241)</f>
        <v>0</v>
      </c>
      <c r="H242" s="4">
        <f>SUM(H241)</f>
        <v>4696</v>
      </c>
      <c r="I242" s="4">
        <f>SUM(I241:I241)</f>
        <v>11813.189999999999</v>
      </c>
      <c r="J242" s="4">
        <f>SUM(J241)</f>
        <v>7569.37</v>
      </c>
      <c r="K242" s="83">
        <f t="shared" ref="K242" si="64">SUM(I242/J242)-1</f>
        <v>0.56065696352536598</v>
      </c>
      <c r="L242" s="4">
        <f>SUM(L241)</f>
        <v>39362.14</v>
      </c>
    </row>
    <row r="243" spans="1:12" ht="15.75" thickBot="1" x14ac:dyDescent="0.3">
      <c r="A243" s="19" t="s">
        <v>42</v>
      </c>
      <c r="B243" s="18"/>
      <c r="C243" s="6"/>
      <c r="D243" s="6"/>
      <c r="E243" s="23"/>
      <c r="F243" s="23"/>
      <c r="G243" s="23"/>
      <c r="H243" s="23"/>
      <c r="I243" s="23"/>
      <c r="J243" s="23"/>
      <c r="K243" s="23"/>
      <c r="L243" s="23"/>
    </row>
    <row r="244" spans="1:12" x14ac:dyDescent="0.25">
      <c r="A244" s="20"/>
      <c r="B244" s="57" t="s">
        <v>60</v>
      </c>
      <c r="C244" s="11"/>
      <c r="D244" s="11"/>
      <c r="E244" s="25" t="s">
        <v>2</v>
      </c>
      <c r="F244" s="26" t="s">
        <v>3</v>
      </c>
      <c r="G244" s="27" t="s">
        <v>4</v>
      </c>
      <c r="H244" s="54" t="s">
        <v>427</v>
      </c>
      <c r="I244" s="66" t="s">
        <v>455</v>
      </c>
      <c r="J244" s="25" t="s">
        <v>456</v>
      </c>
      <c r="K244" s="74" t="s">
        <v>462</v>
      </c>
      <c r="L244" s="25" t="s">
        <v>456</v>
      </c>
    </row>
    <row r="245" spans="1:12" ht="15.75" thickBot="1" x14ac:dyDescent="0.3">
      <c r="A245" s="21" t="s">
        <v>60</v>
      </c>
      <c r="B245" s="50" t="s">
        <v>61</v>
      </c>
      <c r="C245" s="12"/>
      <c r="D245" s="12"/>
      <c r="E245" s="28" t="s">
        <v>5</v>
      </c>
      <c r="F245" s="28" t="s">
        <v>5</v>
      </c>
      <c r="G245" s="28" t="s">
        <v>5</v>
      </c>
      <c r="H245" s="55" t="s">
        <v>428</v>
      </c>
      <c r="I245" s="28" t="s">
        <v>457</v>
      </c>
      <c r="J245" s="28" t="s">
        <v>457</v>
      </c>
      <c r="K245" s="75" t="s">
        <v>463</v>
      </c>
      <c r="L245" s="28" t="s">
        <v>458</v>
      </c>
    </row>
    <row r="246" spans="1:12" ht="15.75" thickBot="1" x14ac:dyDescent="0.3">
      <c r="A246" s="46" t="s">
        <v>223</v>
      </c>
      <c r="B246" s="46" t="s">
        <v>224</v>
      </c>
      <c r="C246" s="47"/>
      <c r="D246" s="47"/>
      <c r="E246" s="3">
        <v>0</v>
      </c>
      <c r="F246" s="3">
        <v>1096.53</v>
      </c>
      <c r="G246" s="2">
        <v>0</v>
      </c>
      <c r="H246" s="2">
        <v>795</v>
      </c>
      <c r="I246" s="2">
        <f t="shared" ref="I246:I252" si="65">SUM(E246:H246)</f>
        <v>1891.53</v>
      </c>
      <c r="J246" s="2">
        <v>2701.62</v>
      </c>
      <c r="K246" s="73">
        <f t="shared" ref="K246:K253" si="66">SUM(I246/J246)-1</f>
        <v>-0.29985342128056502</v>
      </c>
      <c r="L246" s="2">
        <v>9671.68</v>
      </c>
    </row>
    <row r="247" spans="1:12" ht="15.75" thickBot="1" x14ac:dyDescent="0.3">
      <c r="A247" s="46" t="s">
        <v>415</v>
      </c>
      <c r="B247" s="46" t="s">
        <v>419</v>
      </c>
      <c r="C247" s="47"/>
      <c r="D247" s="47"/>
      <c r="E247" s="3">
        <v>0</v>
      </c>
      <c r="F247" s="3">
        <v>5006.38</v>
      </c>
      <c r="G247" s="2">
        <v>0</v>
      </c>
      <c r="H247" s="2">
        <v>0</v>
      </c>
      <c r="I247" s="2">
        <f t="shared" si="65"/>
        <v>5006.38</v>
      </c>
      <c r="J247" s="2">
        <v>0</v>
      </c>
      <c r="K247" s="73"/>
      <c r="L247" s="2">
        <v>11401.33</v>
      </c>
    </row>
    <row r="248" spans="1:12" ht="15.75" thickBot="1" x14ac:dyDescent="0.3">
      <c r="A248" s="46" t="s">
        <v>225</v>
      </c>
      <c r="B248" s="46" t="s">
        <v>226</v>
      </c>
      <c r="C248" s="47"/>
      <c r="D248" s="47"/>
      <c r="E248" s="3">
        <v>3568.99</v>
      </c>
      <c r="F248" s="3">
        <v>1872.08</v>
      </c>
      <c r="G248" s="2">
        <v>0</v>
      </c>
      <c r="H248" s="2">
        <v>5700</v>
      </c>
      <c r="I248" s="2">
        <f t="shared" si="65"/>
        <v>11141.07</v>
      </c>
      <c r="J248" s="2">
        <v>7572.45</v>
      </c>
      <c r="K248" s="73">
        <f t="shared" si="66"/>
        <v>0.47126359368500292</v>
      </c>
      <c r="L248" s="2">
        <v>59561.82</v>
      </c>
    </row>
    <row r="249" spans="1:12" ht="15.75" thickBot="1" x14ac:dyDescent="0.3">
      <c r="A249" s="46" t="s">
        <v>227</v>
      </c>
      <c r="B249" s="46" t="s">
        <v>228</v>
      </c>
      <c r="C249" s="47"/>
      <c r="D249" s="47"/>
      <c r="E249" s="3">
        <v>0</v>
      </c>
      <c r="F249" s="3">
        <v>0</v>
      </c>
      <c r="G249" s="2">
        <v>0</v>
      </c>
      <c r="H249" s="2">
        <v>0</v>
      </c>
      <c r="I249" s="2">
        <f t="shared" si="65"/>
        <v>0</v>
      </c>
      <c r="J249" s="2">
        <v>2939.29</v>
      </c>
      <c r="K249" s="73">
        <f t="shared" si="66"/>
        <v>-1</v>
      </c>
      <c r="L249" s="2">
        <v>2939.29</v>
      </c>
    </row>
    <row r="250" spans="1:12" ht="15.75" thickBot="1" x14ac:dyDescent="0.3">
      <c r="A250" s="46" t="s">
        <v>308</v>
      </c>
      <c r="B250" s="46" t="s">
        <v>309</v>
      </c>
      <c r="C250" s="47"/>
      <c r="D250" s="47"/>
      <c r="E250" s="3">
        <v>3028.79</v>
      </c>
      <c r="F250" s="3">
        <v>3908.56</v>
      </c>
      <c r="G250" s="2">
        <v>0</v>
      </c>
      <c r="H250" s="2">
        <v>1385</v>
      </c>
      <c r="I250" s="2">
        <f t="shared" si="65"/>
        <v>8322.35</v>
      </c>
      <c r="J250" s="2">
        <v>11734.69</v>
      </c>
      <c r="K250" s="73">
        <f t="shared" si="66"/>
        <v>-0.29079080913087607</v>
      </c>
      <c r="L250" s="2">
        <v>31312.39</v>
      </c>
    </row>
    <row r="251" spans="1:12" ht="15.75" thickBot="1" x14ac:dyDescent="0.3">
      <c r="A251" s="46" t="s">
        <v>434</v>
      </c>
      <c r="B251" s="46" t="s">
        <v>433</v>
      </c>
      <c r="C251" s="47"/>
      <c r="D251" s="47"/>
      <c r="E251" s="3">
        <v>0</v>
      </c>
      <c r="F251" s="3">
        <v>0</v>
      </c>
      <c r="G251" s="2">
        <v>0</v>
      </c>
      <c r="H251" s="2">
        <v>0</v>
      </c>
      <c r="I251" s="2">
        <f t="shared" si="65"/>
        <v>0</v>
      </c>
      <c r="J251" s="2">
        <v>0</v>
      </c>
      <c r="K251" s="73"/>
      <c r="L251" s="2">
        <v>-1095</v>
      </c>
    </row>
    <row r="252" spans="1:12" ht="15.75" thickBot="1" x14ac:dyDescent="0.3">
      <c r="A252" s="13" t="s">
        <v>394</v>
      </c>
      <c r="B252" s="46" t="s">
        <v>395</v>
      </c>
      <c r="C252" s="14"/>
      <c r="D252" s="14"/>
      <c r="E252" s="3">
        <v>0</v>
      </c>
      <c r="F252" s="3">
        <v>0</v>
      </c>
      <c r="G252" s="2">
        <v>0</v>
      </c>
      <c r="H252" s="2">
        <v>0</v>
      </c>
      <c r="I252" s="2">
        <f t="shared" si="65"/>
        <v>0</v>
      </c>
      <c r="J252" s="2">
        <v>2433.79</v>
      </c>
      <c r="K252" s="73">
        <f t="shared" si="66"/>
        <v>-1</v>
      </c>
      <c r="L252" s="2">
        <v>7481.78</v>
      </c>
    </row>
    <row r="253" spans="1:12" ht="15.75" thickBot="1" x14ac:dyDescent="0.3">
      <c r="A253" s="9" t="s">
        <v>43</v>
      </c>
      <c r="B253" s="58"/>
      <c r="C253" s="10"/>
      <c r="D253" s="10"/>
      <c r="E253" s="4">
        <f>SUM(E246:E252)</f>
        <v>6597.78</v>
      </c>
      <c r="F253" s="4">
        <f t="shared" ref="F253:I253" si="67">SUM(F246:F252)</f>
        <v>11883.55</v>
      </c>
      <c r="G253" s="4">
        <f t="shared" si="67"/>
        <v>0</v>
      </c>
      <c r="H253" s="4">
        <f>SUM(H246:H252)</f>
        <v>7880</v>
      </c>
      <c r="I253" s="4">
        <f t="shared" si="67"/>
        <v>26361.33</v>
      </c>
      <c r="J253" s="4">
        <f>SUM(J246:J252)</f>
        <v>27381.840000000004</v>
      </c>
      <c r="K253" s="83">
        <f t="shared" si="66"/>
        <v>-3.7269591817058356E-2</v>
      </c>
      <c r="L253" s="4">
        <f>SUM(L246:L252)</f>
        <v>121273.29</v>
      </c>
    </row>
    <row r="254" spans="1:12" ht="15.75" thickBot="1" x14ac:dyDescent="0.3">
      <c r="A254" s="48" t="s">
        <v>44</v>
      </c>
      <c r="B254" s="18"/>
      <c r="C254" s="40"/>
      <c r="D254" s="40"/>
      <c r="E254" s="23"/>
      <c r="F254" s="23"/>
      <c r="G254" s="23"/>
      <c r="H254" s="23"/>
      <c r="I254" s="23"/>
      <c r="J254" s="23"/>
      <c r="K254" s="23"/>
      <c r="L254" s="23"/>
    </row>
    <row r="255" spans="1:12" x14ac:dyDescent="0.25">
      <c r="A255" s="49"/>
      <c r="B255" s="57" t="s">
        <v>60</v>
      </c>
      <c r="C255" s="44"/>
      <c r="D255" s="44"/>
      <c r="E255" s="25" t="s">
        <v>2</v>
      </c>
      <c r="F255" s="26" t="s">
        <v>3</v>
      </c>
      <c r="G255" s="27" t="s">
        <v>4</v>
      </c>
      <c r="H255" s="54" t="s">
        <v>427</v>
      </c>
      <c r="I255" s="66" t="s">
        <v>455</v>
      </c>
      <c r="J255" s="25" t="s">
        <v>456</v>
      </c>
      <c r="K255" s="74" t="s">
        <v>462</v>
      </c>
      <c r="L255" s="25" t="s">
        <v>456</v>
      </c>
    </row>
    <row r="256" spans="1:12" ht="15.75" thickBot="1" x14ac:dyDescent="0.3">
      <c r="A256" s="50" t="s">
        <v>60</v>
      </c>
      <c r="B256" s="50" t="s">
        <v>61</v>
      </c>
      <c r="C256" s="45"/>
      <c r="D256" s="45"/>
      <c r="E256" s="28" t="s">
        <v>5</v>
      </c>
      <c r="F256" s="28" t="s">
        <v>5</v>
      </c>
      <c r="G256" s="28" t="s">
        <v>5</v>
      </c>
      <c r="H256" s="55" t="s">
        <v>428</v>
      </c>
      <c r="I256" s="28" t="s">
        <v>457</v>
      </c>
      <c r="J256" s="28" t="s">
        <v>457</v>
      </c>
      <c r="K256" s="75" t="s">
        <v>463</v>
      </c>
      <c r="L256" s="28" t="s">
        <v>458</v>
      </c>
    </row>
    <row r="257" spans="1:12" ht="15.75" thickBot="1" x14ac:dyDescent="0.3">
      <c r="A257" s="46" t="s">
        <v>310</v>
      </c>
      <c r="B257" s="46" t="s">
        <v>311</v>
      </c>
      <c r="C257" s="47"/>
      <c r="D257" s="47"/>
      <c r="E257" s="3">
        <v>6745.31</v>
      </c>
      <c r="F257" s="3">
        <v>5025.68</v>
      </c>
      <c r="G257" s="2">
        <v>0</v>
      </c>
      <c r="H257" s="2">
        <v>5049</v>
      </c>
      <c r="I257" s="2">
        <f t="shared" ref="I257:I263" si="68">SUM(E257:H257)</f>
        <v>16819.990000000002</v>
      </c>
      <c r="J257" s="2">
        <v>26443.599999999999</v>
      </c>
      <c r="K257" s="73">
        <f t="shared" ref="K257:K264" si="69">SUM(I257/J257)-1</f>
        <v>-0.36392964649291315</v>
      </c>
      <c r="L257" s="2">
        <v>92471.53</v>
      </c>
    </row>
    <row r="258" spans="1:12" ht="15.75" thickBot="1" x14ac:dyDescent="0.3">
      <c r="A258" s="46" t="s">
        <v>341</v>
      </c>
      <c r="B258" s="46" t="s">
        <v>342</v>
      </c>
      <c r="C258" s="47"/>
      <c r="D258" s="47"/>
      <c r="E258" s="3">
        <v>0</v>
      </c>
      <c r="F258" s="3">
        <v>1874.18</v>
      </c>
      <c r="G258" s="2">
        <v>0</v>
      </c>
      <c r="H258" s="2">
        <v>0</v>
      </c>
      <c r="I258" s="2">
        <f t="shared" si="68"/>
        <v>1874.18</v>
      </c>
      <c r="J258" s="2">
        <v>2578.08</v>
      </c>
      <c r="K258" s="73">
        <f t="shared" si="69"/>
        <v>-0.27303264444858188</v>
      </c>
      <c r="L258" s="2">
        <v>17542.400000000001</v>
      </c>
    </row>
    <row r="259" spans="1:12" ht="15.75" thickBot="1" x14ac:dyDescent="0.3">
      <c r="A259" s="46" t="s">
        <v>229</v>
      </c>
      <c r="B259" s="46" t="s">
        <v>230</v>
      </c>
      <c r="C259" s="47"/>
      <c r="D259" s="47"/>
      <c r="E259" s="3">
        <v>7357.89</v>
      </c>
      <c r="F259" s="3">
        <v>26595.26</v>
      </c>
      <c r="G259" s="2">
        <v>0</v>
      </c>
      <c r="H259" s="2">
        <v>22842.33</v>
      </c>
      <c r="I259" s="2">
        <f t="shared" si="68"/>
        <v>56795.48</v>
      </c>
      <c r="J259" s="2">
        <v>73258.7</v>
      </c>
      <c r="K259" s="73">
        <f t="shared" si="69"/>
        <v>-0.22472716551071747</v>
      </c>
      <c r="L259" s="2">
        <v>274880.63</v>
      </c>
    </row>
    <row r="260" spans="1:12" ht="15.75" thickBot="1" x14ac:dyDescent="0.3">
      <c r="A260" s="46" t="s">
        <v>345</v>
      </c>
      <c r="B260" s="46" t="s">
        <v>346</v>
      </c>
      <c r="C260" s="47"/>
      <c r="D260" s="47"/>
      <c r="E260" s="3">
        <v>0</v>
      </c>
      <c r="F260" s="3">
        <v>12150.94</v>
      </c>
      <c r="G260" s="2">
        <v>0</v>
      </c>
      <c r="H260" s="2">
        <v>11024.99</v>
      </c>
      <c r="I260" s="2">
        <f t="shared" si="68"/>
        <v>23175.93</v>
      </c>
      <c r="J260" s="2">
        <v>16631.95</v>
      </c>
      <c r="K260" s="73">
        <f t="shared" si="69"/>
        <v>0.39345837379261006</v>
      </c>
      <c r="L260" s="2">
        <v>76307.520000000004</v>
      </c>
    </row>
    <row r="261" spans="1:12" ht="15.75" thickBot="1" x14ac:dyDescent="0.3">
      <c r="A261" s="46" t="s">
        <v>231</v>
      </c>
      <c r="B261" s="46" t="s">
        <v>232</v>
      </c>
      <c r="C261" s="47"/>
      <c r="D261" s="47"/>
      <c r="E261" s="3">
        <v>3676.06</v>
      </c>
      <c r="F261" s="3">
        <v>4344.93</v>
      </c>
      <c r="G261" s="2">
        <v>0</v>
      </c>
      <c r="H261" s="2">
        <v>22612.29</v>
      </c>
      <c r="I261" s="2">
        <f t="shared" si="68"/>
        <v>30633.279999999999</v>
      </c>
      <c r="J261" s="2">
        <v>44855.3</v>
      </c>
      <c r="K261" s="73">
        <f t="shared" si="69"/>
        <v>-0.31706442716914174</v>
      </c>
      <c r="L261" s="2">
        <v>105648.42</v>
      </c>
    </row>
    <row r="262" spans="1:12" ht="15.75" thickBot="1" x14ac:dyDescent="0.3">
      <c r="A262" s="46" t="s">
        <v>233</v>
      </c>
      <c r="B262" s="46" t="s">
        <v>234</v>
      </c>
      <c r="C262" s="47"/>
      <c r="D262" s="47"/>
      <c r="E262" s="5">
        <v>163.53</v>
      </c>
      <c r="F262" s="3">
        <v>0</v>
      </c>
      <c r="G262" s="2">
        <v>0</v>
      </c>
      <c r="H262" s="2">
        <v>795</v>
      </c>
      <c r="I262" s="2">
        <f t="shared" si="68"/>
        <v>958.53</v>
      </c>
      <c r="J262" s="2">
        <v>5031.33</v>
      </c>
      <c r="K262" s="73">
        <f t="shared" si="69"/>
        <v>-0.80948774976000382</v>
      </c>
      <c r="L262" s="2">
        <v>16838.71</v>
      </c>
    </row>
    <row r="263" spans="1:12" ht="15.75" thickBot="1" x14ac:dyDescent="0.3">
      <c r="A263" s="46" t="s">
        <v>235</v>
      </c>
      <c r="B263" s="46" t="s">
        <v>236</v>
      </c>
      <c r="C263" s="47"/>
      <c r="D263" s="47"/>
      <c r="E263" s="3">
        <v>795.82</v>
      </c>
      <c r="F263" s="3">
        <v>0</v>
      </c>
      <c r="G263" s="2">
        <v>0</v>
      </c>
      <c r="H263" s="2">
        <v>2535</v>
      </c>
      <c r="I263" s="2">
        <f t="shared" si="68"/>
        <v>3330.82</v>
      </c>
      <c r="J263" s="2">
        <v>9358.4500000000007</v>
      </c>
      <c r="K263" s="73">
        <f t="shared" si="69"/>
        <v>-0.6440842233489521</v>
      </c>
      <c r="L263" s="2">
        <v>22239.200000000001</v>
      </c>
    </row>
    <row r="264" spans="1:12" ht="15.75" thickBot="1" x14ac:dyDescent="0.3">
      <c r="A264" s="42" t="s">
        <v>45</v>
      </c>
      <c r="B264" s="58"/>
      <c r="C264" s="43"/>
      <c r="D264" s="43"/>
      <c r="E264" s="4">
        <f>SUM(E257:E263)</f>
        <v>18738.61</v>
      </c>
      <c r="F264" s="4">
        <f t="shared" ref="F264:I264" si="70">SUM(F257:F263)</f>
        <v>49990.99</v>
      </c>
      <c r="G264" s="4">
        <f t="shared" si="70"/>
        <v>0</v>
      </c>
      <c r="H264" s="4">
        <f>SUM(H257:H263)</f>
        <v>64858.61</v>
      </c>
      <c r="I264" s="4">
        <f t="shared" si="70"/>
        <v>133588.21000000002</v>
      </c>
      <c r="J264" s="4">
        <f>SUM(J257:J263)</f>
        <v>178157.41</v>
      </c>
      <c r="K264" s="83">
        <f t="shared" si="69"/>
        <v>-0.25016753442924422</v>
      </c>
      <c r="L264" s="4">
        <f>SUM(L257:L263)</f>
        <v>605928.40999999992</v>
      </c>
    </row>
    <row r="265" spans="1:12" ht="15.75" thickBot="1" x14ac:dyDescent="0.3">
      <c r="A265" s="19" t="s">
        <v>362</v>
      </c>
      <c r="B265" s="18"/>
      <c r="C265" s="6"/>
      <c r="D265" s="6"/>
      <c r="E265" s="23"/>
      <c r="F265" s="23"/>
      <c r="G265" s="23"/>
      <c r="H265" s="23"/>
      <c r="I265" s="23"/>
      <c r="J265" s="23"/>
      <c r="K265" s="23"/>
      <c r="L265" s="23"/>
    </row>
    <row r="266" spans="1:12" x14ac:dyDescent="0.25">
      <c r="A266" s="20"/>
      <c r="B266" s="57" t="s">
        <v>60</v>
      </c>
      <c r="C266" s="11"/>
      <c r="D266" s="11"/>
      <c r="E266" s="25" t="s">
        <v>2</v>
      </c>
      <c r="F266" s="26" t="s">
        <v>3</v>
      </c>
      <c r="G266" s="27" t="s">
        <v>4</v>
      </c>
      <c r="H266" s="54" t="s">
        <v>427</v>
      </c>
      <c r="I266" s="66" t="s">
        <v>455</v>
      </c>
      <c r="J266" s="25" t="s">
        <v>456</v>
      </c>
      <c r="K266" s="74" t="s">
        <v>462</v>
      </c>
      <c r="L266" s="25" t="s">
        <v>456</v>
      </c>
    </row>
    <row r="267" spans="1:12" ht="15.75" thickBot="1" x14ac:dyDescent="0.3">
      <c r="A267" s="21" t="s">
        <v>60</v>
      </c>
      <c r="B267" s="50" t="s">
        <v>61</v>
      </c>
      <c r="C267" s="12"/>
      <c r="D267" s="12"/>
      <c r="E267" s="28" t="s">
        <v>5</v>
      </c>
      <c r="F267" s="28" t="s">
        <v>5</v>
      </c>
      <c r="G267" s="28" t="s">
        <v>5</v>
      </c>
      <c r="H267" s="55" t="s">
        <v>428</v>
      </c>
      <c r="I267" s="28" t="s">
        <v>457</v>
      </c>
      <c r="J267" s="28" t="s">
        <v>457</v>
      </c>
      <c r="K267" s="75" t="s">
        <v>463</v>
      </c>
      <c r="L267" s="28" t="s">
        <v>458</v>
      </c>
    </row>
    <row r="268" spans="1:12" ht="15.75" thickBot="1" x14ac:dyDescent="0.3">
      <c r="A268" s="46" t="s">
        <v>312</v>
      </c>
      <c r="B268" s="46" t="s">
        <v>315</v>
      </c>
      <c r="C268" s="47"/>
      <c r="D268" s="47"/>
      <c r="E268" s="5">
        <v>3559.59</v>
      </c>
      <c r="F268" s="3">
        <v>2188.12</v>
      </c>
      <c r="G268" s="2">
        <v>0</v>
      </c>
      <c r="H268" s="2">
        <v>1490</v>
      </c>
      <c r="I268" s="2">
        <f t="shared" ref="I268:I275" si="71">SUM(E268:H268)</f>
        <v>7237.71</v>
      </c>
      <c r="J268" s="2">
        <v>6684.29</v>
      </c>
      <c r="K268" s="73">
        <f t="shared" ref="K268:K276" si="72">SUM(I268/J268)-1</f>
        <v>8.2794133707544182E-2</v>
      </c>
      <c r="L268" s="2">
        <v>29392.38</v>
      </c>
    </row>
    <row r="269" spans="1:12" ht="15.75" thickBot="1" x14ac:dyDescent="0.3">
      <c r="A269" s="46" t="s">
        <v>313</v>
      </c>
      <c r="B269" s="46" t="s">
        <v>316</v>
      </c>
      <c r="C269" s="47"/>
      <c r="D269" s="47"/>
      <c r="E269" s="3">
        <v>318.97000000000003</v>
      </c>
      <c r="F269" s="3">
        <v>0</v>
      </c>
      <c r="G269" s="2">
        <v>0</v>
      </c>
      <c r="H269" s="2">
        <v>1050</v>
      </c>
      <c r="I269" s="2">
        <f t="shared" si="71"/>
        <v>1368.97</v>
      </c>
      <c r="J269" s="2">
        <v>4386.5</v>
      </c>
      <c r="K269" s="73">
        <f t="shared" si="72"/>
        <v>-0.68791291462441584</v>
      </c>
      <c r="L269" s="2">
        <v>6774.03</v>
      </c>
    </row>
    <row r="270" spans="1:12" ht="15.75" thickBot="1" x14ac:dyDescent="0.3">
      <c r="A270" s="46" t="s">
        <v>314</v>
      </c>
      <c r="B270" s="46" t="s">
        <v>317</v>
      </c>
      <c r="C270" s="47"/>
      <c r="D270" s="47"/>
      <c r="E270" s="3">
        <v>3787.24</v>
      </c>
      <c r="F270" s="3">
        <v>1650.88</v>
      </c>
      <c r="G270" s="2">
        <v>0</v>
      </c>
      <c r="H270" s="2">
        <v>10162.23</v>
      </c>
      <c r="I270" s="2">
        <f t="shared" si="71"/>
        <v>15600.349999999999</v>
      </c>
      <c r="J270" s="2">
        <v>7933.33</v>
      </c>
      <c r="K270" s="73">
        <f t="shared" si="72"/>
        <v>0.96643149850062948</v>
      </c>
      <c r="L270" s="2">
        <v>18070.02</v>
      </c>
    </row>
    <row r="271" spans="1:12" ht="15.75" thickBot="1" x14ac:dyDescent="0.3">
      <c r="A271" s="46" t="s">
        <v>237</v>
      </c>
      <c r="B271" s="46" t="s">
        <v>238</v>
      </c>
      <c r="C271" s="47"/>
      <c r="D271" s="47"/>
      <c r="E271" s="3">
        <v>5240.49</v>
      </c>
      <c r="F271" s="3">
        <v>4181.93</v>
      </c>
      <c r="G271" s="2">
        <v>0</v>
      </c>
      <c r="H271" s="2">
        <v>995</v>
      </c>
      <c r="I271" s="2">
        <f t="shared" si="71"/>
        <v>10417.42</v>
      </c>
      <c r="J271" s="2">
        <v>3954.48</v>
      </c>
      <c r="K271" s="73">
        <f t="shared" si="72"/>
        <v>1.6343337177075115</v>
      </c>
      <c r="L271" s="2">
        <v>16549.87</v>
      </c>
    </row>
    <row r="272" spans="1:12" ht="15.75" thickBot="1" x14ac:dyDescent="0.3">
      <c r="A272" s="46" t="s">
        <v>239</v>
      </c>
      <c r="B272" s="46" t="s">
        <v>240</v>
      </c>
      <c r="C272" s="47"/>
      <c r="D272" s="47"/>
      <c r="E272" s="3">
        <v>619</v>
      </c>
      <c r="F272" s="3">
        <v>0</v>
      </c>
      <c r="G272" s="2">
        <v>0</v>
      </c>
      <c r="H272" s="2">
        <v>3385</v>
      </c>
      <c r="I272" s="2">
        <f t="shared" si="71"/>
        <v>4004</v>
      </c>
      <c r="J272" s="2">
        <v>7297.59</v>
      </c>
      <c r="K272" s="73">
        <f t="shared" si="72"/>
        <v>-0.451325711639048</v>
      </c>
      <c r="L272" s="2">
        <v>39174.04</v>
      </c>
    </row>
    <row r="273" spans="1:12" ht="15.75" thickBot="1" x14ac:dyDescent="0.3">
      <c r="A273" s="46" t="s">
        <v>326</v>
      </c>
      <c r="B273" s="46" t="s">
        <v>327</v>
      </c>
      <c r="C273" s="47"/>
      <c r="D273" s="47"/>
      <c r="E273" s="3">
        <v>0</v>
      </c>
      <c r="F273" s="5">
        <v>0</v>
      </c>
      <c r="G273" s="2">
        <v>0</v>
      </c>
      <c r="H273" s="2">
        <v>0</v>
      </c>
      <c r="I273" s="2">
        <f t="shared" si="71"/>
        <v>0</v>
      </c>
      <c r="J273" s="2">
        <v>400</v>
      </c>
      <c r="K273" s="73">
        <f t="shared" si="72"/>
        <v>-1</v>
      </c>
      <c r="L273" s="2">
        <v>1856.75</v>
      </c>
    </row>
    <row r="274" spans="1:12" ht="15.75" thickBot="1" x14ac:dyDescent="0.3">
      <c r="A274" s="46" t="s">
        <v>376</v>
      </c>
      <c r="B274" s="46" t="s">
        <v>377</v>
      </c>
      <c r="C274" s="47"/>
      <c r="D274" s="47"/>
      <c r="E274" s="3">
        <v>1668.18</v>
      </c>
      <c r="F274" s="5">
        <v>2166.14</v>
      </c>
      <c r="G274" s="2">
        <v>0</v>
      </c>
      <c r="H274" s="2">
        <v>3730</v>
      </c>
      <c r="I274" s="2">
        <f t="shared" si="71"/>
        <v>7564.32</v>
      </c>
      <c r="J274" s="2">
        <v>5665.1</v>
      </c>
      <c r="K274" s="73">
        <f t="shared" si="72"/>
        <v>0.33524915711990944</v>
      </c>
      <c r="L274" s="2">
        <v>12960.57</v>
      </c>
    </row>
    <row r="275" spans="1:12" ht="15.75" thickBot="1" x14ac:dyDescent="0.3">
      <c r="A275" s="46" t="s">
        <v>241</v>
      </c>
      <c r="B275" s="46" t="s">
        <v>242</v>
      </c>
      <c r="C275" s="47"/>
      <c r="D275" s="47"/>
      <c r="E275" s="5">
        <v>0</v>
      </c>
      <c r="F275" s="3">
        <v>1866.45</v>
      </c>
      <c r="G275" s="2">
        <v>0</v>
      </c>
      <c r="H275" s="2">
        <v>5005</v>
      </c>
      <c r="I275" s="2">
        <f t="shared" si="71"/>
        <v>6871.45</v>
      </c>
      <c r="J275" s="2">
        <v>5729.17</v>
      </c>
      <c r="K275" s="73">
        <f t="shared" si="72"/>
        <v>0.19937966581546718</v>
      </c>
      <c r="L275" s="2">
        <v>21163.08</v>
      </c>
    </row>
    <row r="276" spans="1:12" ht="15.75" thickBot="1" x14ac:dyDescent="0.3">
      <c r="A276" s="9" t="s">
        <v>363</v>
      </c>
      <c r="B276" s="58"/>
      <c r="C276" s="10"/>
      <c r="D276" s="10"/>
      <c r="E276" s="4">
        <f t="shared" ref="E276:L276" si="73">SUM(E268:E275)</f>
        <v>15193.470000000001</v>
      </c>
      <c r="F276" s="4">
        <f t="shared" si="73"/>
        <v>12053.52</v>
      </c>
      <c r="G276" s="4">
        <f t="shared" si="73"/>
        <v>0</v>
      </c>
      <c r="H276" s="4">
        <f t="shared" si="73"/>
        <v>25817.23</v>
      </c>
      <c r="I276" s="4">
        <f t="shared" si="73"/>
        <v>53064.219999999994</v>
      </c>
      <c r="J276" s="82">
        <f t="shared" si="73"/>
        <v>42050.46</v>
      </c>
      <c r="K276" s="83">
        <f t="shared" si="72"/>
        <v>0.26191770553758498</v>
      </c>
      <c r="L276" s="4">
        <f t="shared" si="73"/>
        <v>145940.74</v>
      </c>
    </row>
    <row r="277" spans="1:12" ht="15.75" thickBot="1" x14ac:dyDescent="0.3">
      <c r="A277" s="22" t="s">
        <v>46</v>
      </c>
      <c r="B277" s="59"/>
      <c r="C277" s="7"/>
      <c r="D277" s="7"/>
      <c r="E277" s="30"/>
      <c r="F277" s="30"/>
      <c r="G277" s="31"/>
      <c r="H277" s="31"/>
      <c r="I277" s="30"/>
      <c r="J277" s="30"/>
      <c r="K277" s="30"/>
      <c r="L277" s="31"/>
    </row>
    <row r="278" spans="1:12" x14ac:dyDescent="0.25">
      <c r="A278" s="20"/>
      <c r="B278" s="57" t="s">
        <v>60</v>
      </c>
      <c r="C278" s="11"/>
      <c r="D278" s="11"/>
      <c r="E278" s="25" t="s">
        <v>2</v>
      </c>
      <c r="F278" s="26" t="s">
        <v>3</v>
      </c>
      <c r="G278" s="27" t="s">
        <v>4</v>
      </c>
      <c r="H278" s="54" t="s">
        <v>427</v>
      </c>
      <c r="I278" s="66" t="s">
        <v>455</v>
      </c>
      <c r="J278" s="25" t="s">
        <v>456</v>
      </c>
      <c r="K278" s="74" t="s">
        <v>462</v>
      </c>
      <c r="L278" s="25" t="s">
        <v>456</v>
      </c>
    </row>
    <row r="279" spans="1:12" ht="15.75" thickBot="1" x14ac:dyDescent="0.3">
      <c r="A279" s="21" t="s">
        <v>60</v>
      </c>
      <c r="B279" s="50" t="s">
        <v>61</v>
      </c>
      <c r="C279" s="12"/>
      <c r="D279" s="12"/>
      <c r="E279" s="28" t="s">
        <v>5</v>
      </c>
      <c r="F279" s="28" t="s">
        <v>5</v>
      </c>
      <c r="G279" s="28" t="s">
        <v>5</v>
      </c>
      <c r="H279" s="55" t="s">
        <v>428</v>
      </c>
      <c r="I279" s="28" t="s">
        <v>457</v>
      </c>
      <c r="J279" s="28" t="s">
        <v>457</v>
      </c>
      <c r="K279" s="75" t="s">
        <v>463</v>
      </c>
      <c r="L279" s="28" t="s">
        <v>458</v>
      </c>
    </row>
    <row r="280" spans="1:12" ht="15.75" thickBot="1" x14ac:dyDescent="0.3">
      <c r="A280" s="13" t="s">
        <v>243</v>
      </c>
      <c r="B280" s="46" t="s">
        <v>244</v>
      </c>
      <c r="C280" s="14"/>
      <c r="D280" s="14"/>
      <c r="E280" s="3">
        <v>7488.31</v>
      </c>
      <c r="F280" s="3">
        <v>16502.580000000002</v>
      </c>
      <c r="G280" s="2">
        <v>10983.24</v>
      </c>
      <c r="H280" s="2">
        <v>837.5</v>
      </c>
      <c r="I280" s="2">
        <f>SUM(E280:H280)</f>
        <v>35811.630000000005</v>
      </c>
      <c r="J280" s="2">
        <v>70598.850000000006</v>
      </c>
      <c r="K280" s="73">
        <f>SUM(I280/J280)-1</f>
        <v>-0.49274485349265607</v>
      </c>
      <c r="L280" s="2">
        <v>197470.68</v>
      </c>
    </row>
    <row r="281" spans="1:12" ht="15.75" thickBot="1" x14ac:dyDescent="0.3">
      <c r="A281" s="9" t="s">
        <v>47</v>
      </c>
      <c r="B281" s="58"/>
      <c r="C281" s="10"/>
      <c r="D281" s="10"/>
      <c r="E281" s="4">
        <f>SUM(E280)</f>
        <v>7488.31</v>
      </c>
      <c r="F281" s="4">
        <f t="shared" ref="F281:I281" si="74">SUM(F280)</f>
        <v>16502.580000000002</v>
      </c>
      <c r="G281" s="4">
        <f t="shared" si="74"/>
        <v>10983.24</v>
      </c>
      <c r="H281" s="4">
        <f>SUM(H280)</f>
        <v>837.5</v>
      </c>
      <c r="I281" s="4">
        <f t="shared" si="74"/>
        <v>35811.630000000005</v>
      </c>
      <c r="J281" s="4">
        <f>SUM(J280)</f>
        <v>70598.850000000006</v>
      </c>
      <c r="K281" s="83">
        <f>SUM(I281/J281)-1</f>
        <v>-0.49274485349265607</v>
      </c>
      <c r="L281" s="4">
        <f>SUM(L280)</f>
        <v>197470.68</v>
      </c>
    </row>
    <row r="282" spans="1:12" ht="15.75" thickBot="1" x14ac:dyDescent="0.3">
      <c r="A282" s="19" t="s">
        <v>48</v>
      </c>
      <c r="B282" s="18"/>
      <c r="C282" s="6"/>
      <c r="D282" s="6"/>
      <c r="E282" s="23"/>
      <c r="F282" s="23"/>
      <c r="G282" s="23"/>
      <c r="H282" s="23"/>
      <c r="I282" s="23"/>
      <c r="J282" s="23"/>
      <c r="K282" s="23"/>
      <c r="L282" s="23"/>
    </row>
    <row r="283" spans="1:12" x14ac:dyDescent="0.25">
      <c r="A283" s="20"/>
      <c r="B283" s="57" t="s">
        <v>60</v>
      </c>
      <c r="C283" s="11"/>
      <c r="D283" s="11"/>
      <c r="E283" s="25" t="s">
        <v>2</v>
      </c>
      <c r="F283" s="26" t="s">
        <v>3</v>
      </c>
      <c r="G283" s="27" t="s">
        <v>4</v>
      </c>
      <c r="H283" s="54" t="s">
        <v>427</v>
      </c>
      <c r="I283" s="66" t="s">
        <v>455</v>
      </c>
      <c r="J283" s="25" t="s">
        <v>456</v>
      </c>
      <c r="K283" s="74" t="s">
        <v>462</v>
      </c>
      <c r="L283" s="25" t="s">
        <v>456</v>
      </c>
    </row>
    <row r="284" spans="1:12" ht="15.75" thickBot="1" x14ac:dyDescent="0.3">
      <c r="A284" s="21" t="s">
        <v>60</v>
      </c>
      <c r="B284" s="50" t="s">
        <v>61</v>
      </c>
      <c r="C284" s="12"/>
      <c r="D284" s="12"/>
      <c r="E284" s="28" t="s">
        <v>5</v>
      </c>
      <c r="F284" s="28" t="s">
        <v>5</v>
      </c>
      <c r="G284" s="28" t="s">
        <v>5</v>
      </c>
      <c r="H284" s="55" t="s">
        <v>428</v>
      </c>
      <c r="I284" s="28" t="s">
        <v>457</v>
      </c>
      <c r="J284" s="28" t="s">
        <v>457</v>
      </c>
      <c r="K284" s="75" t="s">
        <v>463</v>
      </c>
      <c r="L284" s="28" t="s">
        <v>458</v>
      </c>
    </row>
    <row r="285" spans="1:12" ht="15.75" thickBot="1" x14ac:dyDescent="0.3">
      <c r="A285" s="13" t="s">
        <v>245</v>
      </c>
      <c r="B285" s="46" t="s">
        <v>246</v>
      </c>
      <c r="C285" s="14"/>
      <c r="D285" s="14"/>
      <c r="E285" s="3">
        <v>2052.7800000000002</v>
      </c>
      <c r="F285" s="3">
        <v>3123.59</v>
      </c>
      <c r="G285" s="2">
        <v>0</v>
      </c>
      <c r="H285" s="2">
        <v>2580</v>
      </c>
      <c r="I285" s="2">
        <f>SUM(E285:H285)</f>
        <v>7756.3700000000008</v>
      </c>
      <c r="J285" s="2">
        <v>6538.99</v>
      </c>
      <c r="K285" s="73">
        <f>SUM(I285/J285)-1</f>
        <v>0.18617248229466643</v>
      </c>
      <c r="L285" s="2">
        <v>43217.26</v>
      </c>
    </row>
    <row r="286" spans="1:12" ht="15.75" thickBot="1" x14ac:dyDescent="0.3">
      <c r="A286" s="9" t="s">
        <v>49</v>
      </c>
      <c r="B286" s="58"/>
      <c r="C286" s="10"/>
      <c r="D286" s="10"/>
      <c r="E286" s="4">
        <f>SUM(E285)</f>
        <v>2052.7800000000002</v>
      </c>
      <c r="F286" s="4">
        <f t="shared" ref="F286:I286" si="75">SUM(F285)</f>
        <v>3123.59</v>
      </c>
      <c r="G286" s="4">
        <f t="shared" si="75"/>
        <v>0</v>
      </c>
      <c r="H286" s="4">
        <f>SUM(H285)</f>
        <v>2580</v>
      </c>
      <c r="I286" s="4">
        <f t="shared" si="75"/>
        <v>7756.3700000000008</v>
      </c>
      <c r="J286" s="4">
        <f>SUM(J285)</f>
        <v>6538.99</v>
      </c>
      <c r="K286" s="83">
        <f>SUM(I286/J286)-1</f>
        <v>0.18617248229466643</v>
      </c>
      <c r="L286" s="4">
        <f>SUM(L285)</f>
        <v>43217.26</v>
      </c>
    </row>
    <row r="287" spans="1:12" ht="15.75" thickBot="1" x14ac:dyDescent="0.3">
      <c r="A287" s="19" t="s">
        <v>50</v>
      </c>
      <c r="B287" s="18"/>
      <c r="C287" s="6"/>
      <c r="D287" s="6"/>
      <c r="E287" s="23"/>
      <c r="F287" s="23"/>
      <c r="G287" s="23"/>
      <c r="H287" s="23"/>
      <c r="I287" s="23"/>
      <c r="J287" s="23"/>
      <c r="K287" s="23"/>
      <c r="L287" s="23"/>
    </row>
    <row r="288" spans="1:12" x14ac:dyDescent="0.25">
      <c r="A288" s="20"/>
      <c r="B288" s="57" t="s">
        <v>60</v>
      </c>
      <c r="C288" s="11"/>
      <c r="D288" s="11"/>
      <c r="E288" s="25" t="s">
        <v>2</v>
      </c>
      <c r="F288" s="26" t="s">
        <v>3</v>
      </c>
      <c r="G288" s="27" t="s">
        <v>4</v>
      </c>
      <c r="H288" s="54" t="s">
        <v>427</v>
      </c>
      <c r="I288" s="66" t="s">
        <v>455</v>
      </c>
      <c r="J288" s="25" t="s">
        <v>456</v>
      </c>
      <c r="K288" s="74" t="s">
        <v>462</v>
      </c>
      <c r="L288" s="25" t="s">
        <v>456</v>
      </c>
    </row>
    <row r="289" spans="1:12" ht="15.75" thickBot="1" x14ac:dyDescent="0.3">
      <c r="A289" s="21" t="s">
        <v>60</v>
      </c>
      <c r="B289" s="50" t="s">
        <v>61</v>
      </c>
      <c r="C289" s="12"/>
      <c r="D289" s="12"/>
      <c r="E289" s="28" t="s">
        <v>5</v>
      </c>
      <c r="F289" s="28" t="s">
        <v>5</v>
      </c>
      <c r="G289" s="28" t="s">
        <v>5</v>
      </c>
      <c r="H289" s="55" t="s">
        <v>428</v>
      </c>
      <c r="I289" s="28" t="s">
        <v>457</v>
      </c>
      <c r="J289" s="28" t="s">
        <v>457</v>
      </c>
      <c r="K289" s="75" t="s">
        <v>463</v>
      </c>
      <c r="L289" s="28" t="s">
        <v>458</v>
      </c>
    </row>
    <row r="290" spans="1:12" ht="15.75" thickBot="1" x14ac:dyDescent="0.3">
      <c r="A290" s="46" t="s">
        <v>247</v>
      </c>
      <c r="B290" s="46" t="s">
        <v>248</v>
      </c>
      <c r="C290" s="47"/>
      <c r="D290" s="47"/>
      <c r="E290" s="3">
        <v>36512.29</v>
      </c>
      <c r="F290" s="3">
        <v>21042.45</v>
      </c>
      <c r="G290" s="2">
        <v>0</v>
      </c>
      <c r="H290" s="2">
        <v>3033.16</v>
      </c>
      <c r="I290" s="2">
        <f t="shared" ref="I290:I291" si="76">SUM(E290:H290)</f>
        <v>60587.900000000009</v>
      </c>
      <c r="J290" s="2">
        <v>75288.33</v>
      </c>
      <c r="K290" s="73">
        <f t="shared" ref="K290:K292" si="77">SUM(I290/J290)-1</f>
        <v>-0.19525509464747048</v>
      </c>
      <c r="L290" s="2">
        <v>174083.36</v>
      </c>
    </row>
    <row r="291" spans="1:12" ht="15.75" thickBot="1" x14ac:dyDescent="0.3">
      <c r="A291" s="13" t="s">
        <v>283</v>
      </c>
      <c r="B291" s="46" t="s">
        <v>284</v>
      </c>
      <c r="C291" s="14"/>
      <c r="D291" s="14"/>
      <c r="E291" s="3">
        <v>4167.9799999999996</v>
      </c>
      <c r="F291" s="3">
        <v>996.58</v>
      </c>
      <c r="G291" s="2">
        <v>0</v>
      </c>
      <c r="H291" s="2">
        <v>548</v>
      </c>
      <c r="I291" s="2">
        <f t="shared" si="76"/>
        <v>5712.5599999999995</v>
      </c>
      <c r="J291" s="2">
        <v>687.08</v>
      </c>
      <c r="K291" s="73">
        <f t="shared" si="77"/>
        <v>7.3142574372707685</v>
      </c>
      <c r="L291" s="2">
        <v>11687.99</v>
      </c>
    </row>
    <row r="292" spans="1:12" ht="15.75" thickBot="1" x14ac:dyDescent="0.3">
      <c r="A292" s="9" t="s">
        <v>51</v>
      </c>
      <c r="B292" s="58"/>
      <c r="C292" s="10"/>
      <c r="D292" s="10"/>
      <c r="E292" s="4">
        <f>SUM(E290:E291)</f>
        <v>40680.270000000004</v>
      </c>
      <c r="F292" s="4">
        <f t="shared" ref="F292:I292" si="78">SUM(F290:F291)</f>
        <v>22039.030000000002</v>
      </c>
      <c r="G292" s="4">
        <f t="shared" si="78"/>
        <v>0</v>
      </c>
      <c r="H292" s="4">
        <f>SUM(H290:H291)</f>
        <v>3581.16</v>
      </c>
      <c r="I292" s="4">
        <f t="shared" si="78"/>
        <v>66300.460000000006</v>
      </c>
      <c r="J292" s="4">
        <f>SUM(J290:J291)</f>
        <v>75975.41</v>
      </c>
      <c r="K292" s="83">
        <f t="shared" si="77"/>
        <v>-0.12734317590388777</v>
      </c>
      <c r="L292" s="4">
        <f>SUM(L290:L291)</f>
        <v>185771.34999999998</v>
      </c>
    </row>
    <row r="293" spans="1:12" ht="15.75" thickBot="1" x14ac:dyDescent="0.3">
      <c r="A293" s="19" t="s">
        <v>52</v>
      </c>
      <c r="B293" s="18"/>
      <c r="C293" s="6"/>
      <c r="D293" s="6"/>
      <c r="E293" s="23"/>
      <c r="F293" s="23"/>
      <c r="G293" s="23"/>
      <c r="H293" s="23"/>
      <c r="I293" s="23"/>
      <c r="J293" s="23"/>
      <c r="K293" s="23"/>
      <c r="L293" s="23"/>
    </row>
    <row r="294" spans="1:12" x14ac:dyDescent="0.25">
      <c r="A294" s="20"/>
      <c r="B294" s="57" t="s">
        <v>60</v>
      </c>
      <c r="C294" s="11"/>
      <c r="D294" s="11"/>
      <c r="E294" s="25" t="s">
        <v>2</v>
      </c>
      <c r="F294" s="26" t="s">
        <v>3</v>
      </c>
      <c r="G294" s="27" t="s">
        <v>4</v>
      </c>
      <c r="H294" s="54" t="s">
        <v>427</v>
      </c>
      <c r="I294" s="66" t="s">
        <v>455</v>
      </c>
      <c r="J294" s="25" t="s">
        <v>456</v>
      </c>
      <c r="K294" s="74" t="s">
        <v>462</v>
      </c>
      <c r="L294" s="25" t="s">
        <v>456</v>
      </c>
    </row>
    <row r="295" spans="1:12" ht="15.75" thickBot="1" x14ac:dyDescent="0.3">
      <c r="A295" s="21" t="s">
        <v>60</v>
      </c>
      <c r="B295" s="50" t="s">
        <v>61</v>
      </c>
      <c r="C295" s="12"/>
      <c r="D295" s="12"/>
      <c r="E295" s="28" t="s">
        <v>5</v>
      </c>
      <c r="F295" s="28" t="s">
        <v>5</v>
      </c>
      <c r="G295" s="28" t="s">
        <v>5</v>
      </c>
      <c r="H295" s="55" t="s">
        <v>428</v>
      </c>
      <c r="I295" s="28" t="s">
        <v>457</v>
      </c>
      <c r="J295" s="28" t="s">
        <v>457</v>
      </c>
      <c r="K295" s="75" t="s">
        <v>463</v>
      </c>
      <c r="L295" s="28" t="s">
        <v>458</v>
      </c>
    </row>
    <row r="296" spans="1:12" ht="15.75" thickBot="1" x14ac:dyDescent="0.3">
      <c r="A296" s="46" t="s">
        <v>249</v>
      </c>
      <c r="B296" s="46" t="s">
        <v>250</v>
      </c>
      <c r="C296" s="47"/>
      <c r="D296" s="47"/>
      <c r="E296" s="3">
        <v>4543.5200000000004</v>
      </c>
      <c r="F296" s="3">
        <v>4355.5600000000004</v>
      </c>
      <c r="G296" s="2">
        <v>0</v>
      </c>
      <c r="H296" s="2">
        <v>3045</v>
      </c>
      <c r="I296" s="2">
        <f t="shared" ref="I296:I298" si="79">SUM(E296:H296)</f>
        <v>11944.080000000002</v>
      </c>
      <c r="J296" s="2">
        <v>11292.21</v>
      </c>
      <c r="K296" s="73">
        <f t="shared" ref="K296:K299" si="80">SUM(I296/J296)-1</f>
        <v>5.7727406769799927E-2</v>
      </c>
      <c r="L296" s="2">
        <v>29292.720000000001</v>
      </c>
    </row>
    <row r="297" spans="1:12" ht="15.75" thickBot="1" x14ac:dyDescent="0.3">
      <c r="A297" s="46" t="s">
        <v>396</v>
      </c>
      <c r="B297" s="46" t="s">
        <v>397</v>
      </c>
      <c r="C297" s="47"/>
      <c r="D297" s="47"/>
      <c r="E297" s="3">
        <v>0</v>
      </c>
      <c r="F297" s="3">
        <v>4389.3500000000004</v>
      </c>
      <c r="G297" s="2">
        <v>0</v>
      </c>
      <c r="H297" s="2">
        <v>2550</v>
      </c>
      <c r="I297" s="2">
        <f t="shared" si="79"/>
        <v>6939.35</v>
      </c>
      <c r="J297" s="2">
        <v>10244.91</v>
      </c>
      <c r="K297" s="73">
        <f t="shared" si="80"/>
        <v>-0.32265388373348325</v>
      </c>
      <c r="L297" s="2">
        <v>16237.31</v>
      </c>
    </row>
    <row r="298" spans="1:12" ht="15.75" thickBot="1" x14ac:dyDescent="0.3">
      <c r="A298" s="13" t="s">
        <v>251</v>
      </c>
      <c r="B298" s="46" t="s">
        <v>252</v>
      </c>
      <c r="C298" s="14"/>
      <c r="D298" s="14"/>
      <c r="E298" s="3">
        <v>4645.1899999999996</v>
      </c>
      <c r="F298" s="3">
        <v>1926.83</v>
      </c>
      <c r="G298" s="2">
        <v>0</v>
      </c>
      <c r="H298" s="2">
        <v>1460</v>
      </c>
      <c r="I298" s="2">
        <f t="shared" si="79"/>
        <v>8032.0199999999995</v>
      </c>
      <c r="J298" s="2">
        <v>7049.95</v>
      </c>
      <c r="K298" s="73">
        <f t="shared" si="80"/>
        <v>0.13930169717515728</v>
      </c>
      <c r="L298" s="2">
        <v>39054.97</v>
      </c>
    </row>
    <row r="299" spans="1:12" ht="15.75" thickBot="1" x14ac:dyDescent="0.3">
      <c r="A299" s="9" t="s">
        <v>53</v>
      </c>
      <c r="B299" s="58"/>
      <c r="C299" s="10"/>
      <c r="D299" s="10"/>
      <c r="E299" s="4">
        <f>SUM(E296:E298)</f>
        <v>9188.7099999999991</v>
      </c>
      <c r="F299" s="4">
        <f t="shared" ref="F299:I299" si="81">SUM(F296:F298)</f>
        <v>10671.74</v>
      </c>
      <c r="G299" s="4">
        <f t="shared" si="81"/>
        <v>0</v>
      </c>
      <c r="H299" s="4">
        <f>SUM(H296:H298)</f>
        <v>7055</v>
      </c>
      <c r="I299" s="4">
        <f t="shared" si="81"/>
        <v>26915.45</v>
      </c>
      <c r="J299" s="4">
        <f>SUM(J296:J298)</f>
        <v>28587.07</v>
      </c>
      <c r="K299" s="83">
        <f t="shared" si="80"/>
        <v>-5.8474688032036815E-2</v>
      </c>
      <c r="L299" s="4">
        <f>SUM(L296:L298)</f>
        <v>84585</v>
      </c>
    </row>
    <row r="300" spans="1:12" ht="15.75" thickBot="1" x14ac:dyDescent="0.3">
      <c r="A300" s="48" t="s">
        <v>364</v>
      </c>
      <c r="B300" s="18"/>
      <c r="C300" s="40"/>
      <c r="D300" s="40"/>
      <c r="E300" s="23"/>
      <c r="F300" s="23"/>
      <c r="G300" s="23"/>
      <c r="H300" s="23"/>
      <c r="I300" s="23"/>
      <c r="J300" s="23"/>
      <c r="K300" s="23"/>
      <c r="L300" s="23"/>
    </row>
    <row r="301" spans="1:12" x14ac:dyDescent="0.25">
      <c r="A301" s="49"/>
      <c r="B301" s="57" t="s">
        <v>60</v>
      </c>
      <c r="C301" s="44"/>
      <c r="D301" s="44"/>
      <c r="E301" s="25" t="s">
        <v>2</v>
      </c>
      <c r="F301" s="26" t="s">
        <v>3</v>
      </c>
      <c r="G301" s="27" t="s">
        <v>4</v>
      </c>
      <c r="H301" s="54" t="s">
        <v>427</v>
      </c>
      <c r="I301" s="66" t="s">
        <v>455</v>
      </c>
      <c r="J301" s="25" t="s">
        <v>456</v>
      </c>
      <c r="K301" s="74" t="s">
        <v>462</v>
      </c>
      <c r="L301" s="25" t="s">
        <v>456</v>
      </c>
    </row>
    <row r="302" spans="1:12" ht="15.75" thickBot="1" x14ac:dyDescent="0.3">
      <c r="A302" s="50" t="s">
        <v>60</v>
      </c>
      <c r="B302" s="50" t="s">
        <v>61</v>
      </c>
      <c r="C302" s="45"/>
      <c r="D302" s="45"/>
      <c r="E302" s="28" t="s">
        <v>5</v>
      </c>
      <c r="F302" s="28" t="s">
        <v>5</v>
      </c>
      <c r="G302" s="28" t="s">
        <v>5</v>
      </c>
      <c r="H302" s="55" t="s">
        <v>428</v>
      </c>
      <c r="I302" s="28" t="s">
        <v>457</v>
      </c>
      <c r="J302" s="28" t="s">
        <v>457</v>
      </c>
      <c r="K302" s="75" t="s">
        <v>463</v>
      </c>
      <c r="L302" s="28" t="s">
        <v>458</v>
      </c>
    </row>
    <row r="303" spans="1:12" ht="15.75" thickBot="1" x14ac:dyDescent="0.3">
      <c r="A303" s="46" t="s">
        <v>343</v>
      </c>
      <c r="B303" s="46" t="s">
        <v>344</v>
      </c>
      <c r="C303" s="47"/>
      <c r="D303" s="47"/>
      <c r="E303" s="3">
        <v>0</v>
      </c>
      <c r="F303" s="3">
        <v>0</v>
      </c>
      <c r="G303" s="2">
        <v>0</v>
      </c>
      <c r="H303" s="2">
        <v>0</v>
      </c>
      <c r="I303" s="2">
        <f t="shared" ref="I303:I308" si="82">SUM(E303:H303)</f>
        <v>0</v>
      </c>
      <c r="J303" s="2">
        <v>19021.650000000001</v>
      </c>
      <c r="K303" s="73">
        <f t="shared" ref="K303:K309" si="83">SUM(I303/J303)-1</f>
        <v>-1</v>
      </c>
      <c r="L303" s="2">
        <v>38393.39</v>
      </c>
    </row>
    <row r="304" spans="1:12" ht="15.75" thickBot="1" x14ac:dyDescent="0.3">
      <c r="A304" s="46" t="s">
        <v>253</v>
      </c>
      <c r="B304" s="46" t="s">
        <v>254</v>
      </c>
      <c r="C304" s="47"/>
      <c r="D304" s="47"/>
      <c r="E304" s="3">
        <v>4172.05</v>
      </c>
      <c r="F304" s="3">
        <v>9403.89</v>
      </c>
      <c r="G304" s="2">
        <v>5908.86</v>
      </c>
      <c r="H304" s="2">
        <v>18767.73</v>
      </c>
      <c r="I304" s="2">
        <f t="shared" si="82"/>
        <v>38252.53</v>
      </c>
      <c r="J304" s="2">
        <v>23460.02</v>
      </c>
      <c r="K304" s="73">
        <f t="shared" si="83"/>
        <v>0.63054123568522091</v>
      </c>
      <c r="L304" s="2">
        <v>81006.25</v>
      </c>
    </row>
    <row r="305" spans="1:12" ht="15.75" thickBot="1" x14ac:dyDescent="0.3">
      <c r="A305" s="46" t="s">
        <v>441</v>
      </c>
      <c r="B305" s="46" t="s">
        <v>442</v>
      </c>
      <c r="C305" s="47"/>
      <c r="D305" s="47"/>
      <c r="E305" s="3">
        <v>0</v>
      </c>
      <c r="F305" s="3">
        <v>0</v>
      </c>
      <c r="G305" s="2">
        <v>0</v>
      </c>
      <c r="H305" s="2">
        <v>0</v>
      </c>
      <c r="I305" s="2">
        <f t="shared" si="82"/>
        <v>0</v>
      </c>
      <c r="J305" s="2">
        <v>0</v>
      </c>
      <c r="K305" s="73"/>
      <c r="L305" s="2">
        <v>1741.01</v>
      </c>
    </row>
    <row r="306" spans="1:12" ht="15.75" thickBot="1" x14ac:dyDescent="0.3">
      <c r="A306" s="46" t="s">
        <v>387</v>
      </c>
      <c r="B306" s="46" t="s">
        <v>388</v>
      </c>
      <c r="C306" s="47"/>
      <c r="D306" s="47"/>
      <c r="E306" s="3">
        <v>0</v>
      </c>
      <c r="F306" s="3">
        <v>0</v>
      </c>
      <c r="G306" s="2">
        <v>0</v>
      </c>
      <c r="H306" s="2">
        <v>0</v>
      </c>
      <c r="I306" s="2">
        <f t="shared" si="82"/>
        <v>0</v>
      </c>
      <c r="J306" s="2">
        <v>2216.66</v>
      </c>
      <c r="K306" s="73">
        <f t="shared" si="83"/>
        <v>-1</v>
      </c>
      <c r="L306" s="2">
        <v>4839.43</v>
      </c>
    </row>
    <row r="307" spans="1:12" ht="15.75" thickBot="1" x14ac:dyDescent="0.3">
      <c r="A307" s="46" t="s">
        <v>402</v>
      </c>
      <c r="B307" s="46" t="s">
        <v>403</v>
      </c>
      <c r="C307" s="47"/>
      <c r="D307" s="47"/>
      <c r="E307" s="3">
        <v>0</v>
      </c>
      <c r="F307" s="3">
        <v>10959.98</v>
      </c>
      <c r="G307" s="2">
        <v>0</v>
      </c>
      <c r="H307" s="2">
        <v>2486</v>
      </c>
      <c r="I307" s="2">
        <f t="shared" si="82"/>
        <v>13445.98</v>
      </c>
      <c r="J307" s="2">
        <v>7482.6</v>
      </c>
      <c r="K307" s="73">
        <f t="shared" si="83"/>
        <v>0.79696629513805339</v>
      </c>
      <c r="L307" s="2">
        <v>41701.24</v>
      </c>
    </row>
    <row r="308" spans="1:12" ht="15.75" thickBot="1" x14ac:dyDescent="0.3">
      <c r="A308" s="46" t="s">
        <v>453</v>
      </c>
      <c r="B308" s="46" t="s">
        <v>454</v>
      </c>
      <c r="C308" s="47"/>
      <c r="D308" s="47"/>
      <c r="E308" s="3">
        <v>0</v>
      </c>
      <c r="F308" s="3">
        <v>689.97</v>
      </c>
      <c r="G308" s="2">
        <v>0</v>
      </c>
      <c r="H308" s="2">
        <v>55</v>
      </c>
      <c r="I308" s="2">
        <f t="shared" si="82"/>
        <v>744.97</v>
      </c>
      <c r="J308" s="64">
        <v>0</v>
      </c>
      <c r="K308" s="73"/>
      <c r="L308" s="2">
        <v>0</v>
      </c>
    </row>
    <row r="309" spans="1:12" ht="15.75" thickBot="1" x14ac:dyDescent="0.3">
      <c r="A309" s="42" t="s">
        <v>365</v>
      </c>
      <c r="B309" s="58"/>
      <c r="C309" s="43"/>
      <c r="D309" s="43"/>
      <c r="E309" s="4">
        <f>SUM(E303:E308)</f>
        <v>4172.05</v>
      </c>
      <c r="F309" s="4">
        <f t="shared" ref="F309:I309" si="84">SUM(F303:F308)</f>
        <v>21053.84</v>
      </c>
      <c r="G309" s="4">
        <f t="shared" si="84"/>
        <v>5908.86</v>
      </c>
      <c r="H309" s="4">
        <f>SUM(H303:H308)</f>
        <v>21308.73</v>
      </c>
      <c r="I309" s="4">
        <f t="shared" si="84"/>
        <v>52443.479999999996</v>
      </c>
      <c r="J309" s="4">
        <f>SUM(J303:J308)</f>
        <v>52180.93</v>
      </c>
      <c r="K309" s="83">
        <f t="shared" si="83"/>
        <v>5.0315316342579575E-3</v>
      </c>
      <c r="L309" s="4">
        <f>SUM(L303:L308)</f>
        <v>167681.31999999998</v>
      </c>
    </row>
    <row r="310" spans="1:12" ht="15.75" thickBot="1" x14ac:dyDescent="0.3">
      <c r="A310" s="48" t="s">
        <v>54</v>
      </c>
      <c r="B310" s="18"/>
      <c r="C310" s="40"/>
      <c r="D310" s="40"/>
      <c r="E310" s="23"/>
      <c r="F310" s="23"/>
      <c r="G310" s="23"/>
      <c r="H310" s="23"/>
      <c r="I310" s="23"/>
      <c r="J310" s="23"/>
      <c r="K310" s="23"/>
      <c r="L310" s="23"/>
    </row>
    <row r="311" spans="1:12" x14ac:dyDescent="0.25">
      <c r="A311" s="49"/>
      <c r="B311" s="57" t="s">
        <v>60</v>
      </c>
      <c r="C311" s="44"/>
      <c r="D311" s="44"/>
      <c r="E311" s="25" t="s">
        <v>2</v>
      </c>
      <c r="F311" s="26" t="s">
        <v>3</v>
      </c>
      <c r="G311" s="27" t="s">
        <v>4</v>
      </c>
      <c r="H311" s="54" t="s">
        <v>427</v>
      </c>
      <c r="I311" s="66" t="s">
        <v>455</v>
      </c>
      <c r="J311" s="25" t="s">
        <v>456</v>
      </c>
      <c r="K311" s="74" t="s">
        <v>462</v>
      </c>
      <c r="L311" s="25" t="s">
        <v>456</v>
      </c>
    </row>
    <row r="312" spans="1:12" ht="15.75" thickBot="1" x14ac:dyDescent="0.3">
      <c r="A312" s="50" t="s">
        <v>60</v>
      </c>
      <c r="B312" s="50" t="s">
        <v>61</v>
      </c>
      <c r="C312" s="45"/>
      <c r="D312" s="45"/>
      <c r="E312" s="28" t="s">
        <v>5</v>
      </c>
      <c r="F312" s="28" t="s">
        <v>5</v>
      </c>
      <c r="G312" s="28" t="s">
        <v>5</v>
      </c>
      <c r="H312" s="55" t="s">
        <v>428</v>
      </c>
      <c r="I312" s="28" t="s">
        <v>457</v>
      </c>
      <c r="J312" s="28" t="s">
        <v>457</v>
      </c>
      <c r="K312" s="75" t="s">
        <v>463</v>
      </c>
      <c r="L312" s="28" t="s">
        <v>458</v>
      </c>
    </row>
    <row r="313" spans="1:12" ht="15.75" thickBot="1" x14ac:dyDescent="0.3">
      <c r="A313" s="46" t="s">
        <v>255</v>
      </c>
      <c r="B313" s="46" t="s">
        <v>256</v>
      </c>
      <c r="C313" s="47"/>
      <c r="D313" s="47"/>
      <c r="E313" s="3">
        <v>13082.24</v>
      </c>
      <c r="F313" s="3">
        <v>7120.27</v>
      </c>
      <c r="G313" s="2">
        <v>536.16999999999996</v>
      </c>
      <c r="H313" s="2">
        <v>3928.83</v>
      </c>
      <c r="I313" s="2">
        <f>SUM(E313:H313)</f>
        <v>24667.510000000002</v>
      </c>
      <c r="J313" s="2">
        <v>32836.769999999997</v>
      </c>
      <c r="K313" s="73">
        <f>SUM(I313/J313)-1</f>
        <v>-0.24878390901419345</v>
      </c>
      <c r="L313" s="2">
        <v>79287.8</v>
      </c>
    </row>
    <row r="314" spans="1:12" ht="15.75" thickBot="1" x14ac:dyDescent="0.3">
      <c r="A314" s="42" t="s">
        <v>55</v>
      </c>
      <c r="B314" s="58"/>
      <c r="C314" s="43"/>
      <c r="D314" s="43"/>
      <c r="E314" s="4">
        <f>SUM(E313:E313)</f>
        <v>13082.24</v>
      </c>
      <c r="F314" s="4">
        <f>SUM(F313:F313)</f>
        <v>7120.27</v>
      </c>
      <c r="G314" s="4">
        <f>SUM(G313:G313)</f>
        <v>536.16999999999996</v>
      </c>
      <c r="H314" s="4">
        <f>SUM(H313)</f>
        <v>3928.83</v>
      </c>
      <c r="I314" s="4">
        <f>SUM(I313:I313)</f>
        <v>24667.510000000002</v>
      </c>
      <c r="J314" s="4">
        <f>SUM(J313)</f>
        <v>32836.769999999997</v>
      </c>
      <c r="K314" s="83">
        <f>SUM(I314/J314)-1</f>
        <v>-0.24878390901419345</v>
      </c>
      <c r="L314" s="4">
        <f>SUM(L313)</f>
        <v>79287.8</v>
      </c>
    </row>
    <row r="315" spans="1:12" ht="15.75" thickBot="1" x14ac:dyDescent="0.3">
      <c r="A315" s="19" t="s">
        <v>56</v>
      </c>
      <c r="B315" s="18"/>
      <c r="C315" s="6"/>
      <c r="D315" s="6"/>
      <c r="E315" s="23"/>
      <c r="F315" s="23"/>
      <c r="G315" s="23"/>
      <c r="H315" s="23"/>
      <c r="I315" s="23"/>
      <c r="J315" s="23"/>
      <c r="K315" s="23"/>
      <c r="L315" s="23"/>
    </row>
    <row r="316" spans="1:12" x14ac:dyDescent="0.25">
      <c r="A316" s="20"/>
      <c r="B316" s="57" t="s">
        <v>60</v>
      </c>
      <c r="C316" s="11"/>
      <c r="D316" s="11"/>
      <c r="E316" s="25" t="s">
        <v>2</v>
      </c>
      <c r="F316" s="26" t="s">
        <v>3</v>
      </c>
      <c r="G316" s="27" t="s">
        <v>4</v>
      </c>
      <c r="H316" s="54" t="s">
        <v>427</v>
      </c>
      <c r="I316" s="66" t="s">
        <v>455</v>
      </c>
      <c r="J316" s="25" t="s">
        <v>456</v>
      </c>
      <c r="K316" s="74" t="s">
        <v>462</v>
      </c>
      <c r="L316" s="25" t="s">
        <v>456</v>
      </c>
    </row>
    <row r="317" spans="1:12" ht="15.75" thickBot="1" x14ac:dyDescent="0.3">
      <c r="A317" s="21" t="s">
        <v>60</v>
      </c>
      <c r="B317" s="50" t="s">
        <v>61</v>
      </c>
      <c r="C317" s="12"/>
      <c r="D317" s="12"/>
      <c r="E317" s="28" t="s">
        <v>5</v>
      </c>
      <c r="F317" s="28" t="s">
        <v>5</v>
      </c>
      <c r="G317" s="28" t="s">
        <v>5</v>
      </c>
      <c r="H317" s="55" t="s">
        <v>428</v>
      </c>
      <c r="I317" s="28" t="s">
        <v>457</v>
      </c>
      <c r="J317" s="28" t="s">
        <v>457</v>
      </c>
      <c r="K317" s="75" t="s">
        <v>463</v>
      </c>
      <c r="L317" s="28" t="s">
        <v>458</v>
      </c>
    </row>
    <row r="318" spans="1:12" ht="15.75" thickBot="1" x14ac:dyDescent="0.3">
      <c r="A318" s="13" t="s">
        <v>391</v>
      </c>
      <c r="B318" s="46" t="s">
        <v>390</v>
      </c>
      <c r="C318" s="14"/>
      <c r="D318" s="14"/>
      <c r="E318" s="3">
        <v>183.06</v>
      </c>
      <c r="F318" s="3">
        <v>0</v>
      </c>
      <c r="G318" s="2">
        <v>0</v>
      </c>
      <c r="H318" s="2">
        <v>6528.74</v>
      </c>
      <c r="I318" s="2">
        <f t="shared" ref="I318:I321" si="85">SUM(E318:H318)</f>
        <v>6711.8</v>
      </c>
      <c r="J318" s="2">
        <v>2358.73</v>
      </c>
      <c r="K318" s="73">
        <f t="shared" ref="K318:K322" si="86">SUM(I318/J318)-1</f>
        <v>1.8455143233858897</v>
      </c>
      <c r="L318" s="2">
        <v>6501.99</v>
      </c>
    </row>
    <row r="319" spans="1:12" ht="15.75" thickBot="1" x14ac:dyDescent="0.3">
      <c r="A319" s="46" t="s">
        <v>257</v>
      </c>
      <c r="B319" s="46" t="s">
        <v>258</v>
      </c>
      <c r="C319" s="47"/>
      <c r="D319" s="47"/>
      <c r="E319" s="3">
        <v>8897.99</v>
      </c>
      <c r="F319" s="3">
        <v>9723.89</v>
      </c>
      <c r="G319" s="2">
        <v>0</v>
      </c>
      <c r="H319" s="2">
        <v>65986.8</v>
      </c>
      <c r="I319" s="2">
        <f t="shared" si="85"/>
        <v>84608.68</v>
      </c>
      <c r="J319" s="2">
        <v>110004.37</v>
      </c>
      <c r="K319" s="73">
        <f t="shared" si="86"/>
        <v>-0.23086073762342352</v>
      </c>
      <c r="L319" s="2">
        <v>853308.17</v>
      </c>
    </row>
    <row r="320" spans="1:12" ht="15.75" thickBot="1" x14ac:dyDescent="0.3">
      <c r="A320" s="13" t="s">
        <v>259</v>
      </c>
      <c r="B320" s="46" t="s">
        <v>260</v>
      </c>
      <c r="C320" s="14"/>
      <c r="D320" s="14"/>
      <c r="E320" s="3">
        <v>83061.19</v>
      </c>
      <c r="F320" s="3">
        <v>57328.71</v>
      </c>
      <c r="G320" s="2">
        <v>2727.18</v>
      </c>
      <c r="H320" s="2">
        <v>2145217.1</v>
      </c>
      <c r="I320" s="2">
        <f t="shared" si="85"/>
        <v>2288334.1800000002</v>
      </c>
      <c r="J320" s="2">
        <v>2075579.16</v>
      </c>
      <c r="K320" s="73">
        <f t="shared" si="86"/>
        <v>0.10250392955381193</v>
      </c>
      <c r="L320" s="2">
        <v>4089063.8</v>
      </c>
    </row>
    <row r="321" spans="1:12" ht="15.75" thickBot="1" x14ac:dyDescent="0.3">
      <c r="A321" s="13" t="s">
        <v>261</v>
      </c>
      <c r="B321" s="46" t="s">
        <v>262</v>
      </c>
      <c r="C321" s="14"/>
      <c r="D321" s="14"/>
      <c r="E321" s="5">
        <v>16443.25</v>
      </c>
      <c r="F321" s="3">
        <v>33263.58</v>
      </c>
      <c r="G321" s="2">
        <v>0</v>
      </c>
      <c r="H321" s="2">
        <v>1327659.19</v>
      </c>
      <c r="I321" s="2">
        <f t="shared" si="85"/>
        <v>1377366.02</v>
      </c>
      <c r="J321" s="2">
        <v>1164037.3999999999</v>
      </c>
      <c r="K321" s="73">
        <f t="shared" si="86"/>
        <v>0.18326612186172042</v>
      </c>
      <c r="L321" s="2">
        <v>2217221.48</v>
      </c>
    </row>
    <row r="322" spans="1:12" ht="15.75" thickBot="1" x14ac:dyDescent="0.3">
      <c r="A322" s="9" t="s">
        <v>57</v>
      </c>
      <c r="B322" s="58"/>
      <c r="C322" s="10"/>
      <c r="D322" s="10"/>
      <c r="E322" s="4">
        <f t="shared" ref="E322:L322" si="87">SUM(E318:E321)</f>
        <v>108585.49</v>
      </c>
      <c r="F322" s="4">
        <f t="shared" si="87"/>
        <v>100316.18000000001</v>
      </c>
      <c r="G322" s="4">
        <f t="shared" si="87"/>
        <v>2727.18</v>
      </c>
      <c r="H322" s="4">
        <f t="shared" si="87"/>
        <v>3545391.83</v>
      </c>
      <c r="I322" s="4">
        <f t="shared" si="87"/>
        <v>3757020.68</v>
      </c>
      <c r="J322" s="4">
        <f t="shared" si="87"/>
        <v>3351979.6599999997</v>
      </c>
      <c r="K322" s="83">
        <f t="shared" si="86"/>
        <v>0.12083635972898499</v>
      </c>
      <c r="L322" s="4">
        <f t="shared" si="87"/>
        <v>7166095.4399999995</v>
      </c>
    </row>
    <row r="323" spans="1:12" ht="15.75" thickBot="1" x14ac:dyDescent="0.3">
      <c r="A323" s="48" t="s">
        <v>366</v>
      </c>
      <c r="B323" s="18"/>
      <c r="C323" s="40"/>
      <c r="D323" s="40"/>
      <c r="E323" s="23"/>
      <c r="F323" s="23"/>
      <c r="G323" s="23"/>
      <c r="H323" s="23"/>
      <c r="I323" s="23"/>
      <c r="J323" s="23"/>
      <c r="K323" s="23"/>
      <c r="L323" s="23"/>
    </row>
    <row r="324" spans="1:12" x14ac:dyDescent="0.25">
      <c r="A324" s="49"/>
      <c r="B324" s="57" t="s">
        <v>60</v>
      </c>
      <c r="C324" s="44"/>
      <c r="D324" s="44"/>
      <c r="E324" s="25" t="s">
        <v>2</v>
      </c>
      <c r="F324" s="26" t="s">
        <v>3</v>
      </c>
      <c r="G324" s="27" t="s">
        <v>4</v>
      </c>
      <c r="H324" s="54" t="s">
        <v>427</v>
      </c>
      <c r="I324" s="66" t="s">
        <v>455</v>
      </c>
      <c r="J324" s="25" t="s">
        <v>456</v>
      </c>
      <c r="K324" s="74" t="s">
        <v>462</v>
      </c>
      <c r="L324" s="25" t="s">
        <v>456</v>
      </c>
    </row>
    <row r="325" spans="1:12" ht="15.75" thickBot="1" x14ac:dyDescent="0.3">
      <c r="A325" s="50" t="s">
        <v>60</v>
      </c>
      <c r="B325" s="50" t="s">
        <v>61</v>
      </c>
      <c r="C325" s="45"/>
      <c r="D325" s="45"/>
      <c r="E325" s="28" t="s">
        <v>5</v>
      </c>
      <c r="F325" s="28" t="s">
        <v>5</v>
      </c>
      <c r="G325" s="28" t="s">
        <v>5</v>
      </c>
      <c r="H325" s="55" t="s">
        <v>428</v>
      </c>
      <c r="I325" s="28" t="s">
        <v>457</v>
      </c>
      <c r="J325" s="28" t="s">
        <v>457</v>
      </c>
      <c r="K325" s="75" t="s">
        <v>463</v>
      </c>
      <c r="L325" s="28" t="s">
        <v>458</v>
      </c>
    </row>
    <row r="326" spans="1:12" ht="15.75" thickBot="1" x14ac:dyDescent="0.3">
      <c r="A326" s="46" t="s">
        <v>263</v>
      </c>
      <c r="B326" s="46" t="s">
        <v>264</v>
      </c>
      <c r="C326" s="47"/>
      <c r="D326" s="47"/>
      <c r="E326" s="3">
        <v>21653.81</v>
      </c>
      <c r="F326" s="3">
        <v>17623.34</v>
      </c>
      <c r="G326" s="2">
        <v>1067.93</v>
      </c>
      <c r="H326" s="2">
        <v>47797.16</v>
      </c>
      <c r="I326" s="2">
        <f t="shared" ref="I326:I329" si="88">SUM(E326:H326)</f>
        <v>88142.24</v>
      </c>
      <c r="J326" s="2">
        <v>78188</v>
      </c>
      <c r="K326" s="73">
        <f t="shared" ref="K326:K330" si="89">SUM(I326/J326)-1</f>
        <v>0.1273116079193739</v>
      </c>
      <c r="L326" s="2">
        <v>356062.36</v>
      </c>
    </row>
    <row r="327" spans="1:12" ht="15.75" thickBot="1" x14ac:dyDescent="0.3">
      <c r="A327" s="46" t="s">
        <v>460</v>
      </c>
      <c r="B327" s="46" t="s">
        <v>461</v>
      </c>
      <c r="C327" s="47"/>
      <c r="D327" s="47"/>
      <c r="E327" s="3">
        <v>0</v>
      </c>
      <c r="F327" s="3">
        <v>0</v>
      </c>
      <c r="G327" s="2">
        <v>0</v>
      </c>
      <c r="H327" s="2">
        <v>340.96</v>
      </c>
      <c r="I327" s="2">
        <f>SUM(E327:H327)</f>
        <v>340.96</v>
      </c>
      <c r="J327" s="2">
        <v>0</v>
      </c>
      <c r="K327" s="73"/>
      <c r="L327" s="2">
        <v>0</v>
      </c>
    </row>
    <row r="328" spans="1:12" ht="15.75" thickBot="1" x14ac:dyDescent="0.3">
      <c r="A328" s="46" t="s">
        <v>443</v>
      </c>
      <c r="B328" s="46" t="s">
        <v>444</v>
      </c>
      <c r="C328" s="47"/>
      <c r="D328" s="47"/>
      <c r="E328" s="3">
        <v>0</v>
      </c>
      <c r="F328" s="3">
        <v>0</v>
      </c>
      <c r="G328" s="2">
        <v>0</v>
      </c>
      <c r="H328" s="2">
        <v>715.94</v>
      </c>
      <c r="I328" s="2">
        <f t="shared" si="88"/>
        <v>715.94</v>
      </c>
      <c r="J328" s="2">
        <v>0</v>
      </c>
      <c r="K328" s="73"/>
      <c r="L328" s="2">
        <v>1706.06</v>
      </c>
    </row>
    <row r="329" spans="1:12" ht="15.75" thickBot="1" x14ac:dyDescent="0.3">
      <c r="A329" s="46" t="s">
        <v>265</v>
      </c>
      <c r="B329" s="46" t="s">
        <v>266</v>
      </c>
      <c r="C329" s="47"/>
      <c r="D329" s="47"/>
      <c r="E329" s="3">
        <v>4177.32</v>
      </c>
      <c r="F329" s="3">
        <v>0</v>
      </c>
      <c r="G329" s="2">
        <v>0</v>
      </c>
      <c r="H329" s="2">
        <v>0</v>
      </c>
      <c r="I329" s="2">
        <f t="shared" si="88"/>
        <v>4177.32</v>
      </c>
      <c r="J329" s="2">
        <v>2271.9699999999998</v>
      </c>
      <c r="K329" s="73">
        <f t="shared" si="89"/>
        <v>0.8386334326597622</v>
      </c>
      <c r="L329" s="2">
        <v>29903.35</v>
      </c>
    </row>
    <row r="330" spans="1:12" ht="15.75" thickBot="1" x14ac:dyDescent="0.3">
      <c r="A330" s="42" t="s">
        <v>58</v>
      </c>
      <c r="B330" s="58"/>
      <c r="C330" s="43"/>
      <c r="D330" s="43"/>
      <c r="E330" s="4">
        <f>SUM(E326:E329)</f>
        <v>25831.13</v>
      </c>
      <c r="F330" s="4">
        <f t="shared" ref="F330:I330" si="90">SUM(F326:F329)</f>
        <v>17623.34</v>
      </c>
      <c r="G330" s="4">
        <f t="shared" si="90"/>
        <v>1067.93</v>
      </c>
      <c r="H330" s="4">
        <f>SUM(H326:H329)</f>
        <v>48854.060000000005</v>
      </c>
      <c r="I330" s="4">
        <f t="shared" si="90"/>
        <v>93376.460000000021</v>
      </c>
      <c r="J330" s="4">
        <f>SUM(J326:J329)</f>
        <v>80459.97</v>
      </c>
      <c r="K330" s="83">
        <f t="shared" si="89"/>
        <v>0.1605331197612927</v>
      </c>
      <c r="L330" s="4">
        <f>SUM(L326:L329)</f>
        <v>387671.76999999996</v>
      </c>
    </row>
    <row r="331" spans="1:12" ht="15.75" thickBot="1" x14ac:dyDescent="0.3">
      <c r="A331" s="19" t="s">
        <v>367</v>
      </c>
      <c r="B331" s="18"/>
      <c r="C331" s="6"/>
      <c r="D331" s="6"/>
      <c r="E331" s="23"/>
      <c r="F331" s="23"/>
      <c r="G331" s="23"/>
      <c r="H331" s="23"/>
      <c r="I331" s="23"/>
      <c r="J331" s="23"/>
      <c r="K331" s="23"/>
      <c r="L331" s="23"/>
    </row>
    <row r="332" spans="1:12" x14ac:dyDescent="0.25">
      <c r="A332" s="20"/>
      <c r="B332" s="57" t="s">
        <v>60</v>
      </c>
      <c r="C332" s="11"/>
      <c r="D332" s="11"/>
      <c r="E332" s="25" t="s">
        <v>2</v>
      </c>
      <c r="F332" s="26" t="s">
        <v>3</v>
      </c>
      <c r="G332" s="27" t="s">
        <v>4</v>
      </c>
      <c r="H332" s="54" t="s">
        <v>427</v>
      </c>
      <c r="I332" s="66" t="s">
        <v>455</v>
      </c>
      <c r="J332" s="25" t="s">
        <v>456</v>
      </c>
      <c r="K332" s="74" t="s">
        <v>462</v>
      </c>
      <c r="L332" s="25" t="s">
        <v>456</v>
      </c>
    </row>
    <row r="333" spans="1:12" ht="15.75" thickBot="1" x14ac:dyDescent="0.3">
      <c r="A333" s="21" t="s">
        <v>60</v>
      </c>
      <c r="B333" s="50" t="s">
        <v>61</v>
      </c>
      <c r="C333" s="12"/>
      <c r="D333" s="12"/>
      <c r="E333" s="28" t="s">
        <v>5</v>
      </c>
      <c r="F333" s="28" t="s">
        <v>5</v>
      </c>
      <c r="G333" s="28" t="s">
        <v>5</v>
      </c>
      <c r="H333" s="55" t="s">
        <v>428</v>
      </c>
      <c r="I333" s="28" t="s">
        <v>457</v>
      </c>
      <c r="J333" s="28" t="s">
        <v>457</v>
      </c>
      <c r="K333" s="75" t="s">
        <v>463</v>
      </c>
      <c r="L333" s="28" t="s">
        <v>458</v>
      </c>
    </row>
    <row r="334" spans="1:12" ht="15.75" thickBot="1" x14ac:dyDescent="0.3">
      <c r="A334" s="13" t="s">
        <v>318</v>
      </c>
      <c r="B334" s="46" t="s">
        <v>319</v>
      </c>
      <c r="C334" s="14"/>
      <c r="D334" s="14"/>
      <c r="E334" s="3">
        <v>4143.92</v>
      </c>
      <c r="F334" s="3">
        <v>3613.2</v>
      </c>
      <c r="G334" s="2">
        <v>0</v>
      </c>
      <c r="H334" s="2">
        <v>9148.4500000000007</v>
      </c>
      <c r="I334" s="2">
        <f t="shared" ref="I334:I335" si="91">SUM(E334:H334)</f>
        <v>16905.57</v>
      </c>
      <c r="J334" s="2">
        <v>9780</v>
      </c>
      <c r="K334" s="73">
        <f t="shared" ref="K334:K336" si="92">SUM(I334/J334)-1</f>
        <v>0.72858588957055215</v>
      </c>
      <c r="L334" s="2">
        <v>49997.88</v>
      </c>
    </row>
    <row r="335" spans="1:12" ht="15.75" thickBot="1" x14ac:dyDescent="0.3">
      <c r="A335" s="13" t="s">
        <v>328</v>
      </c>
      <c r="B335" s="46" t="s">
        <v>329</v>
      </c>
      <c r="C335" s="14"/>
      <c r="D335" s="14"/>
      <c r="E335" s="3">
        <v>0</v>
      </c>
      <c r="F335" s="3">
        <v>0</v>
      </c>
      <c r="G335" s="2">
        <v>0</v>
      </c>
      <c r="H335" s="2">
        <v>0</v>
      </c>
      <c r="I335" s="2">
        <f t="shared" si="91"/>
        <v>0</v>
      </c>
      <c r="J335" s="2">
        <v>1376.97</v>
      </c>
      <c r="K335" s="73">
        <f t="shared" si="92"/>
        <v>-1</v>
      </c>
      <c r="L335" s="2">
        <v>6587.38</v>
      </c>
    </row>
    <row r="336" spans="1:12" ht="15.75" thickBot="1" x14ac:dyDescent="0.3">
      <c r="A336" s="9" t="s">
        <v>369</v>
      </c>
      <c r="B336" s="58"/>
      <c r="C336" s="10"/>
      <c r="D336" s="10"/>
      <c r="E336" s="4">
        <f>SUM(E334:E335)</f>
        <v>4143.92</v>
      </c>
      <c r="F336" s="4">
        <f t="shared" ref="F336:I336" si="93">SUM(F334:F335)</f>
        <v>3613.2</v>
      </c>
      <c r="G336" s="4">
        <f t="shared" si="93"/>
        <v>0</v>
      </c>
      <c r="H336" s="4">
        <f>SUM(H334:H335)</f>
        <v>9148.4500000000007</v>
      </c>
      <c r="I336" s="4">
        <f t="shared" si="93"/>
        <v>16905.57</v>
      </c>
      <c r="J336" s="4">
        <f>SUM(J334:J335)</f>
        <v>11156.97</v>
      </c>
      <c r="K336" s="83">
        <f t="shared" si="92"/>
        <v>0.51524741932621487</v>
      </c>
      <c r="L336" s="4">
        <f>SUM(L334:L335)</f>
        <v>56585.259999999995</v>
      </c>
    </row>
    <row r="337" spans="1:12" ht="15.75" thickBot="1" x14ac:dyDescent="0.3">
      <c r="A337" s="33" t="s">
        <v>370</v>
      </c>
      <c r="B337" s="61"/>
      <c r="C337" s="40"/>
      <c r="D337" s="40"/>
      <c r="E337" s="23"/>
      <c r="F337" s="23"/>
      <c r="G337" s="32"/>
      <c r="H337" s="32"/>
      <c r="I337" s="23"/>
      <c r="J337" s="23"/>
      <c r="K337" s="23"/>
      <c r="L337" s="32"/>
    </row>
    <row r="338" spans="1:12" x14ac:dyDescent="0.25">
      <c r="A338" s="49"/>
      <c r="B338" s="57" t="s">
        <v>60</v>
      </c>
      <c r="C338" s="44"/>
      <c r="D338" s="44"/>
      <c r="E338" s="25" t="s">
        <v>2</v>
      </c>
      <c r="F338" s="26" t="s">
        <v>3</v>
      </c>
      <c r="G338" s="27" t="s">
        <v>4</v>
      </c>
      <c r="H338" s="54" t="s">
        <v>427</v>
      </c>
      <c r="I338" s="66" t="s">
        <v>455</v>
      </c>
      <c r="J338" s="25" t="s">
        <v>456</v>
      </c>
      <c r="K338" s="74" t="s">
        <v>462</v>
      </c>
      <c r="L338" s="25" t="s">
        <v>456</v>
      </c>
    </row>
    <row r="339" spans="1:12" ht="15.75" thickBot="1" x14ac:dyDescent="0.3">
      <c r="A339" s="50" t="s">
        <v>60</v>
      </c>
      <c r="B339" s="50" t="s">
        <v>61</v>
      </c>
      <c r="C339" s="45"/>
      <c r="D339" s="45"/>
      <c r="E339" s="28" t="s">
        <v>5</v>
      </c>
      <c r="F339" s="28" t="s">
        <v>5</v>
      </c>
      <c r="G339" s="28" t="s">
        <v>5</v>
      </c>
      <c r="H339" s="55" t="s">
        <v>428</v>
      </c>
      <c r="I339" s="28" t="s">
        <v>457</v>
      </c>
      <c r="J339" s="28" t="s">
        <v>457</v>
      </c>
      <c r="K339" s="75" t="s">
        <v>463</v>
      </c>
      <c r="L339" s="28" t="s">
        <v>458</v>
      </c>
    </row>
    <row r="340" spans="1:12" ht="15.75" thickBot="1" x14ac:dyDescent="0.3">
      <c r="A340" s="46" t="s">
        <v>320</v>
      </c>
      <c r="B340" s="46" t="s">
        <v>321</v>
      </c>
      <c r="C340" s="47"/>
      <c r="D340" s="47"/>
      <c r="E340" s="3">
        <v>1093.75</v>
      </c>
      <c r="F340" s="3">
        <v>0</v>
      </c>
      <c r="G340" s="2">
        <v>0</v>
      </c>
      <c r="H340" s="2">
        <v>825</v>
      </c>
      <c r="I340" s="2">
        <f t="shared" ref="I340:I341" si="94">SUM(E340:H340)</f>
        <v>1918.75</v>
      </c>
      <c r="J340" s="2">
        <v>1910.71</v>
      </c>
      <c r="K340" s="73">
        <f t="shared" ref="K340:K342" si="95">SUM(I340/J340)-1</f>
        <v>4.2078599054802268E-3</v>
      </c>
      <c r="L340" s="2">
        <v>6164.73</v>
      </c>
    </row>
    <row r="341" spans="1:12" ht="15.75" thickBot="1" x14ac:dyDescent="0.3">
      <c r="A341" s="46" t="s">
        <v>267</v>
      </c>
      <c r="B341" s="46" t="s">
        <v>268</v>
      </c>
      <c r="C341" s="47"/>
      <c r="D341" s="47"/>
      <c r="E341" s="3">
        <v>11708.7</v>
      </c>
      <c r="F341" s="3">
        <v>0</v>
      </c>
      <c r="G341" s="2">
        <v>0</v>
      </c>
      <c r="H341" s="2">
        <v>199.52</v>
      </c>
      <c r="I341" s="2">
        <f t="shared" si="94"/>
        <v>11908.220000000001</v>
      </c>
      <c r="J341" s="2">
        <v>17088.009999999998</v>
      </c>
      <c r="K341" s="73">
        <f t="shared" si="95"/>
        <v>-0.30312423740388716</v>
      </c>
      <c r="L341" s="2">
        <v>61759.92</v>
      </c>
    </row>
    <row r="342" spans="1:12" ht="15.75" thickBot="1" x14ac:dyDescent="0.3">
      <c r="A342" s="42" t="s">
        <v>371</v>
      </c>
      <c r="B342" s="58"/>
      <c r="C342" s="43"/>
      <c r="D342" s="43"/>
      <c r="E342" s="4">
        <f>SUM(E340:E341)</f>
        <v>12802.45</v>
      </c>
      <c r="F342" s="4">
        <f t="shared" ref="F342:G342" si="96">SUM(F340:F341)</f>
        <v>0</v>
      </c>
      <c r="G342" s="4">
        <f t="shared" si="96"/>
        <v>0</v>
      </c>
      <c r="H342" s="4">
        <f>SUM(H340:H341)</f>
        <v>1024.52</v>
      </c>
      <c r="I342" s="4">
        <f>SUM(I340:I341)</f>
        <v>13826.970000000001</v>
      </c>
      <c r="J342" s="4">
        <f>SUM(J340:J341)</f>
        <v>18998.719999999998</v>
      </c>
      <c r="K342" s="83">
        <f t="shared" si="95"/>
        <v>-0.2722157071634298</v>
      </c>
      <c r="L342" s="4">
        <f>SUM(L340:L341)</f>
        <v>67924.649999999994</v>
      </c>
    </row>
    <row r="343" spans="1:12" ht="15.75" thickBot="1" x14ac:dyDescent="0.3">
      <c r="A343" s="33" t="s">
        <v>422</v>
      </c>
      <c r="B343" s="61"/>
      <c r="C343" s="40"/>
      <c r="D343" s="40"/>
      <c r="E343" s="23"/>
      <c r="F343" s="23"/>
      <c r="G343" s="32"/>
      <c r="H343" s="32"/>
      <c r="I343" s="23"/>
      <c r="J343" s="23"/>
      <c r="K343" s="23"/>
      <c r="L343" s="32"/>
    </row>
    <row r="344" spans="1:12" x14ac:dyDescent="0.25">
      <c r="A344" s="49"/>
      <c r="B344" s="57" t="s">
        <v>60</v>
      </c>
      <c r="C344" s="44"/>
      <c r="D344" s="44"/>
      <c r="E344" s="25" t="s">
        <v>2</v>
      </c>
      <c r="F344" s="26" t="s">
        <v>3</v>
      </c>
      <c r="G344" s="27" t="s">
        <v>4</v>
      </c>
      <c r="H344" s="54" t="s">
        <v>427</v>
      </c>
      <c r="I344" s="66" t="s">
        <v>455</v>
      </c>
      <c r="J344" s="25" t="s">
        <v>456</v>
      </c>
      <c r="K344" s="74" t="s">
        <v>462</v>
      </c>
      <c r="L344" s="25" t="s">
        <v>456</v>
      </c>
    </row>
    <row r="345" spans="1:12" ht="15.75" thickBot="1" x14ac:dyDescent="0.3">
      <c r="A345" s="50" t="s">
        <v>60</v>
      </c>
      <c r="B345" s="50" t="s">
        <v>61</v>
      </c>
      <c r="C345" s="45"/>
      <c r="D345" s="45"/>
      <c r="E345" s="28" t="s">
        <v>5</v>
      </c>
      <c r="F345" s="28" t="s">
        <v>5</v>
      </c>
      <c r="G345" s="28" t="s">
        <v>5</v>
      </c>
      <c r="H345" s="55" t="s">
        <v>428</v>
      </c>
      <c r="I345" s="28" t="s">
        <v>457</v>
      </c>
      <c r="J345" s="28" t="s">
        <v>457</v>
      </c>
      <c r="K345" s="75" t="s">
        <v>463</v>
      </c>
      <c r="L345" s="28" t="s">
        <v>458</v>
      </c>
    </row>
    <row r="346" spans="1:12" ht="15.75" thickBot="1" x14ac:dyDescent="0.3">
      <c r="A346" s="46" t="s">
        <v>423</v>
      </c>
      <c r="B346" s="46" t="s">
        <v>424</v>
      </c>
      <c r="C346" s="47"/>
      <c r="D346" s="47"/>
      <c r="E346" s="3">
        <v>0</v>
      </c>
      <c r="F346" s="3">
        <v>0</v>
      </c>
      <c r="G346" s="2">
        <v>0</v>
      </c>
      <c r="H346" s="2">
        <v>0</v>
      </c>
      <c r="I346" s="2">
        <f>SUM(E346:H346)</f>
        <v>0</v>
      </c>
      <c r="J346" s="2">
        <v>0</v>
      </c>
      <c r="K346" s="73"/>
      <c r="L346" s="2">
        <v>25558.1</v>
      </c>
    </row>
    <row r="347" spans="1:12" ht="15.75" thickBot="1" x14ac:dyDescent="0.3">
      <c r="A347" s="42" t="s">
        <v>425</v>
      </c>
      <c r="B347" s="58"/>
      <c r="C347" s="43"/>
      <c r="D347" s="43"/>
      <c r="E347" s="4">
        <f>SUM(E346)</f>
        <v>0</v>
      </c>
      <c r="F347" s="4">
        <f t="shared" ref="F347:I347" si="97">SUM(F346)</f>
        <v>0</v>
      </c>
      <c r="G347" s="4">
        <f t="shared" si="97"/>
        <v>0</v>
      </c>
      <c r="H347" s="4">
        <f>SUM(H346)</f>
        <v>0</v>
      </c>
      <c r="I347" s="4">
        <f t="shared" si="97"/>
        <v>0</v>
      </c>
      <c r="J347" s="4">
        <f>SUM(J346)</f>
        <v>0</v>
      </c>
      <c r="K347" s="4"/>
      <c r="L347" s="4">
        <f>SUM(L346)</f>
        <v>25558.1</v>
      </c>
    </row>
    <row r="348" spans="1:12" ht="15.75" thickBot="1" x14ac:dyDescent="0.3">
      <c r="A348" s="33" t="s">
        <v>368</v>
      </c>
      <c r="B348" s="61"/>
      <c r="C348" s="40"/>
      <c r="D348" s="40"/>
      <c r="E348" s="23"/>
      <c r="F348" s="23"/>
      <c r="G348" s="32"/>
      <c r="H348" s="32"/>
      <c r="I348" s="23"/>
      <c r="J348" s="23"/>
      <c r="K348" s="23"/>
      <c r="L348" s="32"/>
    </row>
    <row r="349" spans="1:12" x14ac:dyDescent="0.25">
      <c r="A349" s="49"/>
      <c r="B349" s="57" t="s">
        <v>60</v>
      </c>
      <c r="C349" s="44"/>
      <c r="D349" s="44"/>
      <c r="E349" s="25" t="s">
        <v>2</v>
      </c>
      <c r="F349" s="26" t="s">
        <v>3</v>
      </c>
      <c r="G349" s="27" t="s">
        <v>4</v>
      </c>
      <c r="H349" s="54" t="s">
        <v>427</v>
      </c>
      <c r="I349" s="66" t="s">
        <v>455</v>
      </c>
      <c r="J349" s="25" t="s">
        <v>456</v>
      </c>
      <c r="K349" s="74" t="s">
        <v>462</v>
      </c>
      <c r="L349" s="25" t="s">
        <v>456</v>
      </c>
    </row>
    <row r="350" spans="1:12" ht="15.75" thickBot="1" x14ac:dyDescent="0.3">
      <c r="A350" s="50" t="s">
        <v>60</v>
      </c>
      <c r="B350" s="50" t="s">
        <v>61</v>
      </c>
      <c r="C350" s="45"/>
      <c r="D350" s="45"/>
      <c r="E350" s="28" t="s">
        <v>5</v>
      </c>
      <c r="F350" s="28" t="s">
        <v>5</v>
      </c>
      <c r="G350" s="28" t="s">
        <v>5</v>
      </c>
      <c r="H350" s="55" t="s">
        <v>428</v>
      </c>
      <c r="I350" s="28" t="s">
        <v>457</v>
      </c>
      <c r="J350" s="28" t="s">
        <v>457</v>
      </c>
      <c r="K350" s="75" t="s">
        <v>463</v>
      </c>
      <c r="L350" s="28" t="s">
        <v>458</v>
      </c>
    </row>
    <row r="351" spans="1:12" ht="15.75" thickBot="1" x14ac:dyDescent="0.3">
      <c r="A351" s="46" t="s">
        <v>269</v>
      </c>
      <c r="B351" s="46" t="s">
        <v>270</v>
      </c>
      <c r="C351" s="47"/>
      <c r="D351" s="47"/>
      <c r="E351" s="3">
        <v>19472.5</v>
      </c>
      <c r="F351" s="3">
        <v>28890.33</v>
      </c>
      <c r="G351" s="2">
        <v>0</v>
      </c>
      <c r="H351" s="2">
        <v>21871</v>
      </c>
      <c r="I351" s="2">
        <f>SUM(E351:H351)</f>
        <v>70233.83</v>
      </c>
      <c r="J351" s="2">
        <v>69876.570000000007</v>
      </c>
      <c r="K351" s="73">
        <f>SUM(I351/J351)-1</f>
        <v>5.1127294885824348E-3</v>
      </c>
      <c r="L351" s="2">
        <v>210499.09</v>
      </c>
    </row>
    <row r="352" spans="1:12" ht="15.75" thickBot="1" x14ac:dyDescent="0.3">
      <c r="A352" s="42" t="s">
        <v>59</v>
      </c>
      <c r="B352" s="58"/>
      <c r="C352" s="43"/>
      <c r="D352" s="43"/>
      <c r="E352" s="4">
        <f>SUM(E351)</f>
        <v>19472.5</v>
      </c>
      <c r="F352" s="4">
        <f t="shared" ref="F352:I352" si="98">SUM(F351)</f>
        <v>28890.33</v>
      </c>
      <c r="G352" s="4">
        <f t="shared" si="98"/>
        <v>0</v>
      </c>
      <c r="H352" s="4">
        <f>SUM(H351)</f>
        <v>21871</v>
      </c>
      <c r="I352" s="4">
        <f t="shared" si="98"/>
        <v>70233.83</v>
      </c>
      <c r="J352" s="4">
        <f>SUM(J351)</f>
        <v>69876.570000000007</v>
      </c>
      <c r="K352" s="83">
        <f>SUM(I352/J352)-1</f>
        <v>5.1127294885824348E-3</v>
      </c>
      <c r="L352" s="4">
        <f>SUM(L351)</f>
        <v>210499.09</v>
      </c>
    </row>
    <row r="353" spans="1:12" ht="15.75" thickBot="1" x14ac:dyDescent="0.3">
      <c r="A353" s="33" t="s">
        <v>411</v>
      </c>
      <c r="B353" s="61"/>
      <c r="C353" s="6"/>
      <c r="D353" s="6"/>
      <c r="E353" s="23"/>
      <c r="F353" s="23"/>
      <c r="G353" s="32"/>
      <c r="H353" s="32"/>
      <c r="I353" s="23"/>
      <c r="J353" s="23"/>
      <c r="K353" s="23"/>
      <c r="L353" s="32"/>
    </row>
    <row r="354" spans="1:12" x14ac:dyDescent="0.25">
      <c r="A354" s="20"/>
      <c r="B354" s="57" t="s">
        <v>60</v>
      </c>
      <c r="C354" s="11"/>
      <c r="D354" s="11"/>
      <c r="E354" s="25" t="s">
        <v>2</v>
      </c>
      <c r="F354" s="26" t="s">
        <v>3</v>
      </c>
      <c r="G354" s="27" t="s">
        <v>4</v>
      </c>
      <c r="H354" s="54" t="s">
        <v>427</v>
      </c>
      <c r="I354" s="66" t="s">
        <v>455</v>
      </c>
      <c r="J354" s="25" t="s">
        <v>456</v>
      </c>
      <c r="K354" s="74" t="s">
        <v>462</v>
      </c>
      <c r="L354" s="25" t="s">
        <v>456</v>
      </c>
    </row>
    <row r="355" spans="1:12" ht="15.75" thickBot="1" x14ac:dyDescent="0.3">
      <c r="A355" s="21" t="s">
        <v>60</v>
      </c>
      <c r="B355" s="50" t="s">
        <v>61</v>
      </c>
      <c r="C355" s="12"/>
      <c r="D355" s="12"/>
      <c r="E355" s="28" t="s">
        <v>5</v>
      </c>
      <c r="F355" s="28" t="s">
        <v>5</v>
      </c>
      <c r="G355" s="28" t="s">
        <v>5</v>
      </c>
      <c r="H355" s="55" t="s">
        <v>428</v>
      </c>
      <c r="I355" s="28" t="s">
        <v>457</v>
      </c>
      <c r="J355" s="28" t="s">
        <v>457</v>
      </c>
      <c r="K355" s="75" t="s">
        <v>463</v>
      </c>
      <c r="L355" s="28" t="s">
        <v>458</v>
      </c>
    </row>
    <row r="356" spans="1:12" ht="15.75" thickBot="1" x14ac:dyDescent="0.3">
      <c r="A356" s="13" t="s">
        <v>412</v>
      </c>
      <c r="B356" s="46" t="s">
        <v>413</v>
      </c>
      <c r="C356" s="14"/>
      <c r="D356" s="14"/>
      <c r="E356" s="3">
        <v>0</v>
      </c>
      <c r="F356" s="3">
        <v>0</v>
      </c>
      <c r="G356" s="2">
        <v>0</v>
      </c>
      <c r="H356" s="2">
        <v>0</v>
      </c>
      <c r="I356" s="2">
        <f>SUM(E356:H356)</f>
        <v>0</v>
      </c>
      <c r="J356" s="2">
        <v>0</v>
      </c>
      <c r="K356" s="73"/>
      <c r="L356" s="2">
        <v>7449.64</v>
      </c>
    </row>
    <row r="357" spans="1:12" ht="15.75" thickBot="1" x14ac:dyDescent="0.3">
      <c r="A357" s="9" t="s">
        <v>414</v>
      </c>
      <c r="B357" s="58"/>
      <c r="C357" s="10"/>
      <c r="D357" s="10"/>
      <c r="E357" s="4">
        <f>SUM(E356)</f>
        <v>0</v>
      </c>
      <c r="F357" s="4">
        <f t="shared" ref="F357:G357" si="99">SUM(F356)</f>
        <v>0</v>
      </c>
      <c r="G357" s="4">
        <f t="shared" si="99"/>
        <v>0</v>
      </c>
      <c r="H357" s="4">
        <f>SUM(H356)</f>
        <v>0</v>
      </c>
      <c r="I357" s="4">
        <f t="shared" ref="I357" si="100">SUM(I356)</f>
        <v>0</v>
      </c>
      <c r="J357" s="4">
        <f>SUM(J356)</f>
        <v>0</v>
      </c>
      <c r="K357" s="4"/>
      <c r="L357" s="4">
        <f>SUM(L356)</f>
        <v>7449.64</v>
      </c>
    </row>
    <row r="358" spans="1:12" ht="15.75" thickBot="1" x14ac:dyDescent="0.3">
      <c r="A358" s="33" t="s">
        <v>416</v>
      </c>
      <c r="B358" s="61"/>
      <c r="C358" s="40"/>
      <c r="D358" s="40"/>
      <c r="E358" s="23"/>
      <c r="F358" s="23"/>
      <c r="G358" s="32"/>
      <c r="H358" s="32"/>
      <c r="I358" s="23"/>
      <c r="J358" s="23"/>
      <c r="K358" s="23"/>
      <c r="L358" s="32"/>
    </row>
    <row r="359" spans="1:12" x14ac:dyDescent="0.25">
      <c r="A359" s="49"/>
      <c r="B359" s="57" t="s">
        <v>60</v>
      </c>
      <c r="C359" s="44"/>
      <c r="D359" s="44"/>
      <c r="E359" s="25" t="s">
        <v>2</v>
      </c>
      <c r="F359" s="26" t="s">
        <v>3</v>
      </c>
      <c r="G359" s="27" t="s">
        <v>4</v>
      </c>
      <c r="H359" s="54" t="s">
        <v>427</v>
      </c>
      <c r="I359" s="66" t="s">
        <v>455</v>
      </c>
      <c r="J359" s="25" t="s">
        <v>456</v>
      </c>
      <c r="K359" s="74" t="s">
        <v>462</v>
      </c>
      <c r="L359" s="25" t="s">
        <v>456</v>
      </c>
    </row>
    <row r="360" spans="1:12" ht="15.75" thickBot="1" x14ac:dyDescent="0.3">
      <c r="A360" s="50" t="s">
        <v>60</v>
      </c>
      <c r="B360" s="50" t="s">
        <v>61</v>
      </c>
      <c r="C360" s="45"/>
      <c r="D360" s="45"/>
      <c r="E360" s="28" t="s">
        <v>5</v>
      </c>
      <c r="F360" s="28" t="s">
        <v>5</v>
      </c>
      <c r="G360" s="28" t="s">
        <v>5</v>
      </c>
      <c r="H360" s="55" t="s">
        <v>428</v>
      </c>
      <c r="I360" s="28" t="s">
        <v>457</v>
      </c>
      <c r="J360" s="28" t="s">
        <v>457</v>
      </c>
      <c r="K360" s="75" t="s">
        <v>463</v>
      </c>
      <c r="L360" s="28" t="s">
        <v>458</v>
      </c>
    </row>
    <row r="361" spans="1:12" ht="15.75" thickBot="1" x14ac:dyDescent="0.3">
      <c r="A361" s="46" t="s">
        <v>417</v>
      </c>
      <c r="B361" s="46" t="s">
        <v>418</v>
      </c>
      <c r="C361" s="47"/>
      <c r="D361" s="47"/>
      <c r="E361" s="3">
        <v>24.84</v>
      </c>
      <c r="F361" s="3">
        <v>2638.76</v>
      </c>
      <c r="G361" s="2">
        <v>0</v>
      </c>
      <c r="H361" s="2">
        <v>410</v>
      </c>
      <c r="I361" s="2">
        <f>SUM(E361:H361)</f>
        <v>3073.6000000000004</v>
      </c>
      <c r="J361" s="2">
        <v>0</v>
      </c>
      <c r="K361" s="73"/>
      <c r="L361" s="2">
        <v>9106.5300000000007</v>
      </c>
    </row>
    <row r="362" spans="1:12" ht="15.75" thickBot="1" x14ac:dyDescent="0.3">
      <c r="A362" s="42" t="s">
        <v>416</v>
      </c>
      <c r="B362" s="58"/>
      <c r="C362" s="43"/>
      <c r="D362" s="43"/>
      <c r="E362" s="4">
        <f>SUM(E361)</f>
        <v>24.84</v>
      </c>
      <c r="F362" s="4">
        <f t="shared" ref="F362:G362" si="101">SUM(F361)</f>
        <v>2638.76</v>
      </c>
      <c r="G362" s="4">
        <f t="shared" si="101"/>
        <v>0</v>
      </c>
      <c r="H362" s="4">
        <f>SUM(H361)</f>
        <v>410</v>
      </c>
      <c r="I362" s="4">
        <f t="shared" ref="I362" si="102">SUM(I361)</f>
        <v>3073.6000000000004</v>
      </c>
      <c r="J362" s="4">
        <f>SUM(J361)</f>
        <v>0</v>
      </c>
      <c r="K362" s="4"/>
      <c r="L362" s="4">
        <f>SUM(L361)</f>
        <v>9106.5300000000007</v>
      </c>
    </row>
    <row r="363" spans="1:12" ht="15.75" thickBot="1" x14ac:dyDescent="0.3">
      <c r="A363" s="33" t="s">
        <v>445</v>
      </c>
      <c r="B363" s="61"/>
      <c r="C363" s="40"/>
      <c r="D363" s="40"/>
      <c r="E363" s="23"/>
      <c r="F363" s="23"/>
      <c r="G363" s="32"/>
      <c r="H363" s="32"/>
      <c r="I363" s="23"/>
      <c r="J363" s="23"/>
      <c r="K363" s="23"/>
      <c r="L363" s="32"/>
    </row>
    <row r="364" spans="1:12" x14ac:dyDescent="0.25">
      <c r="A364" s="49"/>
      <c r="B364" s="57" t="s">
        <v>60</v>
      </c>
      <c r="C364" s="44"/>
      <c r="D364" s="44"/>
      <c r="E364" s="25" t="s">
        <v>2</v>
      </c>
      <c r="F364" s="26" t="s">
        <v>3</v>
      </c>
      <c r="G364" s="27" t="s">
        <v>4</v>
      </c>
      <c r="H364" s="54" t="s">
        <v>427</v>
      </c>
      <c r="I364" s="66" t="s">
        <v>455</v>
      </c>
      <c r="J364" s="25" t="s">
        <v>456</v>
      </c>
      <c r="K364" s="74" t="s">
        <v>462</v>
      </c>
      <c r="L364" s="25" t="s">
        <v>456</v>
      </c>
    </row>
    <row r="365" spans="1:12" ht="15.75" thickBot="1" x14ac:dyDescent="0.3">
      <c r="A365" s="50" t="s">
        <v>60</v>
      </c>
      <c r="B365" s="50" t="s">
        <v>61</v>
      </c>
      <c r="C365" s="45"/>
      <c r="D365" s="45"/>
      <c r="E365" s="28" t="s">
        <v>5</v>
      </c>
      <c r="F365" s="28" t="s">
        <v>5</v>
      </c>
      <c r="G365" s="28" t="s">
        <v>5</v>
      </c>
      <c r="H365" s="55" t="s">
        <v>428</v>
      </c>
      <c r="I365" s="28" t="s">
        <v>457</v>
      </c>
      <c r="J365" s="28" t="s">
        <v>457</v>
      </c>
      <c r="K365" s="75" t="s">
        <v>463</v>
      </c>
      <c r="L365" s="28" t="s">
        <v>458</v>
      </c>
    </row>
    <row r="366" spans="1:12" ht="15.75" thickBot="1" x14ac:dyDescent="0.3">
      <c r="A366" s="46" t="s">
        <v>446</v>
      </c>
      <c r="B366" s="46" t="s">
        <v>447</v>
      </c>
      <c r="C366" s="47"/>
      <c r="D366" s="47"/>
      <c r="E366" s="3">
        <v>0</v>
      </c>
      <c r="F366" s="3">
        <v>0</v>
      </c>
      <c r="G366" s="2">
        <v>0</v>
      </c>
      <c r="H366" s="2">
        <v>0</v>
      </c>
      <c r="I366" s="2">
        <f>SUM(E366:H366)</f>
        <v>0</v>
      </c>
      <c r="J366" s="2">
        <v>0</v>
      </c>
      <c r="K366" s="73"/>
      <c r="L366" s="2">
        <v>2536.7800000000002</v>
      </c>
    </row>
    <row r="367" spans="1:12" ht="15.75" thickBot="1" x14ac:dyDescent="0.3">
      <c r="A367" s="42" t="s">
        <v>445</v>
      </c>
      <c r="B367" s="58"/>
      <c r="C367" s="43"/>
      <c r="D367" s="43"/>
      <c r="E367" s="4">
        <f>SUM(E366)</f>
        <v>0</v>
      </c>
      <c r="F367" s="4">
        <f t="shared" ref="F367:I367" si="103">SUM(F366)</f>
        <v>0</v>
      </c>
      <c r="G367" s="4">
        <f t="shared" si="103"/>
        <v>0</v>
      </c>
      <c r="H367" s="4">
        <f>SUM(H366)</f>
        <v>0</v>
      </c>
      <c r="I367" s="4">
        <f t="shared" si="103"/>
        <v>0</v>
      </c>
      <c r="J367" s="4">
        <f>SUM(J366)</f>
        <v>0</v>
      </c>
      <c r="K367" s="4"/>
      <c r="L367" s="4">
        <f>SUM(L366)</f>
        <v>2536.7800000000002</v>
      </c>
    </row>
    <row r="368" spans="1:12" x14ac:dyDescent="0.25">
      <c r="A368" s="18"/>
      <c r="B368" s="18"/>
      <c r="C368" s="6"/>
      <c r="D368" s="6"/>
      <c r="E368" s="23"/>
      <c r="F368" s="23"/>
      <c r="G368" s="32"/>
      <c r="H368" s="32"/>
      <c r="I368" s="23"/>
      <c r="J368" s="23"/>
      <c r="K368" s="23"/>
      <c r="L368" s="29"/>
    </row>
    <row r="369" spans="1:12" ht="15.75" thickBot="1" x14ac:dyDescent="0.3">
      <c r="A369" s="18"/>
      <c r="B369" s="18"/>
      <c r="C369" s="6"/>
      <c r="D369" s="6"/>
      <c r="E369" s="23"/>
      <c r="F369" s="23"/>
      <c r="G369" s="32"/>
      <c r="H369" s="32"/>
      <c r="I369" s="23"/>
      <c r="J369" s="23"/>
      <c r="K369" s="23"/>
      <c r="L369" s="29"/>
    </row>
    <row r="370" spans="1:12" ht="15.75" thickBot="1" x14ac:dyDescent="0.3">
      <c r="A370" s="15"/>
      <c r="B370" s="62" t="s">
        <v>459</v>
      </c>
      <c r="C370" s="16"/>
      <c r="D370" s="16"/>
      <c r="E370" s="4">
        <f>SUM(E367,E12,E20,E26,E32,E39,E46,E57,E62,E75,E80,E104,E117,E125,E139,E144,E149,E160,E166,E172,E180,E192,E209,E217,E222,E227,E232,E237,E242,E253,E264,E276,E281,E286,E292,E299,E309,E314,E322,E330,E336,E342,E347,E352,E357,E362)</f>
        <v>1122262.0199999998</v>
      </c>
      <c r="F370" s="4">
        <f>SUM(F367,F12,F20,F26,F32,F39,F46,F57,F62,F75,F80,F104,F117,F125,F139,F144,F149,F160,F166,F172,F180,F192,F209,F217,F222,F227,F232,F237,F242,F253,F264,F276,F281,F286,F292,F299,F309,F314,F322,F330,F336,F342,F347,F352,F357,F362)</f>
        <v>1777608.7400000002</v>
      </c>
      <c r="G370" s="4">
        <f>SUM(G367,G12,G20,G26,G32,G39,G46,G57,G62,G75,G80,G104,G117,G125,G139,G144,G149,G160,G166,G172,G180,G192,G209,G217,G222,G227,G232,G237,G242,G253,G264,G276,G281,G286,G292,G299,G309,G314,G322,G330,G336,G342,G347,G352,G357,G362)</f>
        <v>401004.26999999984</v>
      </c>
      <c r="H370" s="4">
        <f>SUM(H367,H12,H20,H26,H32,H39,H46,H57,H62,H75,H80,H104,H117,H125,H139,H144,H149,H160,H166,H172,H180,H192,H209,H217,H222,H227,H232,H237,H242,H253,H264,H276,H281,H286,H292,H299,H309,H314,H322,H330,H336,H342,H347,H352,H357,H362)</f>
        <v>5409218.9099999992</v>
      </c>
      <c r="I370" s="4">
        <f>SUM(I367,I12,I20,I26,I32,I39,I46,I57,I62,I75,I80,I104,I117,I125,I139,I144,I149,I160,I166,I172,I180,I192,I209,I217,I222,I227,I232,I237,I242,I253,I264,I276,I281,I286,I292,I299,I309,I314,I322,I330,I336,I342,I347,I352,I357,I362)</f>
        <v>8710093.9400000013</v>
      </c>
      <c r="J370" s="4">
        <f>SUM(J367,J12,J20,J26,J32,J39,J46,J57,J62,J75,J80,J104,J117,J125,J139,J144,J149,J160,J166,J172,J180,J192,J209,J217,J222,J227,J232,J237,J242,J253,J264,J276,J281,J286,J292,J299,J309,J314,J322,J330,J336,J342,J347,J352,J357,J362,J367)</f>
        <v>8308169.0499999998</v>
      </c>
      <c r="K370" s="81">
        <f>SUM(I370/J370)-1</f>
        <v>4.8377071720754339E-2</v>
      </c>
      <c r="L370" s="39">
        <f>SUM(L367,L12,L20,L26,L32,L39,L46,L57,L62,L75,L80,L104,L117,L125,L139,L144,L149,L160,L166,L172,L180,L192,L209,L217,L222,L227,L232,L237,L242,L253,L264,L276,L281,L286,L292,L299,L309,L314,L322,L330,L336,L342,L347,L352,L357,L362)</f>
        <v>26586921.210000005</v>
      </c>
    </row>
    <row r="371" spans="1:12" x14ac:dyDescent="0.25">
      <c r="E371" s="72" t="s">
        <v>429</v>
      </c>
      <c r="F371" s="72" t="s">
        <v>429</v>
      </c>
      <c r="G371" s="72" t="s">
        <v>429</v>
      </c>
      <c r="H371" s="72" t="s">
        <v>429</v>
      </c>
      <c r="I371" s="72" t="s">
        <v>429</v>
      </c>
      <c r="J371" s="72" t="s">
        <v>285</v>
      </c>
      <c r="K371" s="72"/>
      <c r="L371" s="72" t="s">
        <v>285</v>
      </c>
    </row>
    <row r="372" spans="1:12" x14ac:dyDescent="0.25">
      <c r="A372" s="18"/>
      <c r="B372" s="18"/>
      <c r="C372" s="6"/>
      <c r="D372" s="6"/>
      <c r="E372" s="23"/>
      <c r="F372" s="23"/>
      <c r="G372" s="32"/>
      <c r="H372" s="32"/>
      <c r="I372" s="23"/>
      <c r="J372" s="23"/>
      <c r="K372" s="23"/>
      <c r="L372" s="67"/>
    </row>
    <row r="373" spans="1:12" x14ac:dyDescent="0.25">
      <c r="L373" s="29"/>
    </row>
    <row r="374" spans="1:12" x14ac:dyDescent="0.25">
      <c r="L374" s="68"/>
    </row>
    <row r="375" spans="1:12" x14ac:dyDescent="0.25">
      <c r="L375" s="68"/>
    </row>
    <row r="376" spans="1:12" x14ac:dyDescent="0.25">
      <c r="L376" s="68"/>
    </row>
    <row r="377" spans="1:12" x14ac:dyDescent="0.25">
      <c r="L377" s="68"/>
    </row>
    <row r="378" spans="1:12" x14ac:dyDescent="0.25">
      <c r="L378" s="68"/>
    </row>
    <row r="379" spans="1:12" x14ac:dyDescent="0.25">
      <c r="L379" s="68"/>
    </row>
    <row r="380" spans="1:12" x14ac:dyDescent="0.25">
      <c r="L380" s="69"/>
    </row>
    <row r="381" spans="1:12" x14ac:dyDescent="0.25">
      <c r="L381" s="67"/>
    </row>
    <row r="382" spans="1:12" x14ac:dyDescent="0.25">
      <c r="L382" s="29"/>
    </row>
    <row r="383" spans="1:12" x14ac:dyDescent="0.25">
      <c r="L383" s="29"/>
    </row>
    <row r="384" spans="1:12" x14ac:dyDescent="0.25">
      <c r="L384" s="68"/>
    </row>
    <row r="385" spans="12:12" x14ac:dyDescent="0.25">
      <c r="L385" s="68"/>
    </row>
    <row r="386" spans="12:12" x14ac:dyDescent="0.25">
      <c r="L386" s="68"/>
    </row>
    <row r="387" spans="12:12" x14ac:dyDescent="0.25">
      <c r="L387" s="68"/>
    </row>
    <row r="388" spans="12:12" x14ac:dyDescent="0.25">
      <c r="L388" s="68"/>
    </row>
    <row r="389" spans="12:12" x14ac:dyDescent="0.25">
      <c r="L389" s="68"/>
    </row>
    <row r="390" spans="12:12" x14ac:dyDescent="0.25">
      <c r="L390" s="68"/>
    </row>
    <row r="391" spans="12:12" x14ac:dyDescent="0.25">
      <c r="L391" s="69"/>
    </row>
    <row r="392" spans="12:12" x14ac:dyDescent="0.25">
      <c r="L392" s="67"/>
    </row>
    <row r="393" spans="12:12" x14ac:dyDescent="0.25">
      <c r="L393" s="29"/>
    </row>
    <row r="394" spans="12:12" x14ac:dyDescent="0.25">
      <c r="L394" s="29"/>
    </row>
    <row r="395" spans="12:12" x14ac:dyDescent="0.25">
      <c r="L395" s="68"/>
    </row>
    <row r="396" spans="12:12" x14ac:dyDescent="0.25">
      <c r="L396" s="68"/>
    </row>
    <row r="397" spans="12:12" x14ac:dyDescent="0.25">
      <c r="L397" s="68"/>
    </row>
    <row r="398" spans="12:12" x14ac:dyDescent="0.25">
      <c r="L398" s="68"/>
    </row>
    <row r="399" spans="12:12" x14ac:dyDescent="0.25">
      <c r="L399" s="68"/>
    </row>
    <row r="400" spans="12:12" x14ac:dyDescent="0.25">
      <c r="L400" s="68"/>
    </row>
    <row r="401" spans="12:12" x14ac:dyDescent="0.25">
      <c r="L401" s="69"/>
    </row>
    <row r="402" spans="12:12" x14ac:dyDescent="0.25">
      <c r="L402" s="67"/>
    </row>
    <row r="403" spans="12:12" x14ac:dyDescent="0.25">
      <c r="L403" s="29"/>
    </row>
    <row r="404" spans="12:12" x14ac:dyDescent="0.25">
      <c r="L404" s="29"/>
    </row>
    <row r="405" spans="12:12" x14ac:dyDescent="0.25">
      <c r="L405" s="68"/>
    </row>
    <row r="406" spans="12:12" x14ac:dyDescent="0.25">
      <c r="L406" s="69"/>
    </row>
    <row r="407" spans="12:12" x14ac:dyDescent="0.25">
      <c r="L407" s="67"/>
    </row>
    <row r="408" spans="12:12" x14ac:dyDescent="0.25">
      <c r="L408" s="29"/>
    </row>
    <row r="409" spans="12:12" x14ac:dyDescent="0.25">
      <c r="L409" s="29"/>
    </row>
    <row r="410" spans="12:12" x14ac:dyDescent="0.25">
      <c r="L410" s="68"/>
    </row>
    <row r="411" spans="12:12" x14ac:dyDescent="0.25">
      <c r="L411" s="69"/>
    </row>
    <row r="412" spans="12:12" x14ac:dyDescent="0.25">
      <c r="L412" s="67"/>
    </row>
    <row r="413" spans="12:12" x14ac:dyDescent="0.25">
      <c r="L413" s="29"/>
    </row>
    <row r="414" spans="12:12" x14ac:dyDescent="0.25">
      <c r="L414" s="29"/>
    </row>
    <row r="415" spans="12:12" x14ac:dyDescent="0.25">
      <c r="L415" s="68"/>
    </row>
    <row r="416" spans="12:12" x14ac:dyDescent="0.25">
      <c r="L416" s="69"/>
    </row>
    <row r="417" spans="12:12" x14ac:dyDescent="0.25">
      <c r="L417" s="67"/>
    </row>
    <row r="418" spans="12:12" x14ac:dyDescent="0.25">
      <c r="L418" s="29"/>
    </row>
    <row r="419" spans="12:12" x14ac:dyDescent="0.25">
      <c r="L419" s="29"/>
    </row>
    <row r="420" spans="12:12" x14ac:dyDescent="0.25">
      <c r="L420" s="68"/>
    </row>
    <row r="421" spans="12:12" x14ac:dyDescent="0.25">
      <c r="L421" s="68"/>
    </row>
    <row r="422" spans="12:12" x14ac:dyDescent="0.25">
      <c r="L422" s="68"/>
    </row>
    <row r="423" spans="12:12" x14ac:dyDescent="0.25">
      <c r="L423" s="68"/>
    </row>
    <row r="424" spans="12:12" x14ac:dyDescent="0.25">
      <c r="L424" s="69"/>
    </row>
    <row r="425" spans="12:12" x14ac:dyDescent="0.25">
      <c r="L425" s="67"/>
    </row>
    <row r="426" spans="12:12" x14ac:dyDescent="0.25">
      <c r="L426" s="29"/>
    </row>
    <row r="427" spans="12:12" x14ac:dyDescent="0.25">
      <c r="L427" s="29"/>
    </row>
    <row r="428" spans="12:12" x14ac:dyDescent="0.25">
      <c r="L428" s="29"/>
    </row>
    <row r="429" spans="12:12" x14ac:dyDescent="0.25">
      <c r="L429" s="68"/>
    </row>
    <row r="430" spans="12:12" x14ac:dyDescent="0.25">
      <c r="L430" s="68"/>
    </row>
    <row r="431" spans="12:12" x14ac:dyDescent="0.25">
      <c r="L431" s="69"/>
    </row>
    <row r="432" spans="12:12" x14ac:dyDescent="0.25">
      <c r="L432" s="67"/>
    </row>
    <row r="433" spans="12:12" x14ac:dyDescent="0.25">
      <c r="L433" s="29"/>
    </row>
    <row r="434" spans="12:12" x14ac:dyDescent="0.25">
      <c r="L434" s="29"/>
    </row>
    <row r="435" spans="12:12" x14ac:dyDescent="0.25">
      <c r="L435" s="68"/>
    </row>
    <row r="436" spans="12:12" x14ac:dyDescent="0.25">
      <c r="L436" s="69"/>
    </row>
    <row r="437" spans="12:12" x14ac:dyDescent="0.25">
      <c r="L437" s="67"/>
    </row>
    <row r="438" spans="12:12" x14ac:dyDescent="0.25">
      <c r="L438" s="29"/>
    </row>
    <row r="439" spans="12:12" x14ac:dyDescent="0.25">
      <c r="L439" s="29"/>
    </row>
    <row r="440" spans="12:12" x14ac:dyDescent="0.25">
      <c r="L440" s="68"/>
    </row>
    <row r="441" spans="12:12" x14ac:dyDescent="0.25">
      <c r="L441" s="68"/>
    </row>
    <row r="442" spans="12:12" x14ac:dyDescent="0.25">
      <c r="L442" s="68"/>
    </row>
    <row r="443" spans="12:12" x14ac:dyDescent="0.25">
      <c r="L443" s="68"/>
    </row>
    <row r="444" spans="12:12" x14ac:dyDescent="0.25">
      <c r="L444" s="69"/>
    </row>
    <row r="445" spans="12:12" x14ac:dyDescent="0.25">
      <c r="L445" s="67"/>
    </row>
    <row r="446" spans="12:12" x14ac:dyDescent="0.25">
      <c r="L446" s="29"/>
    </row>
    <row r="447" spans="12:12" x14ac:dyDescent="0.25">
      <c r="L447" s="29"/>
    </row>
    <row r="448" spans="12:12" x14ac:dyDescent="0.25">
      <c r="L448" s="68"/>
    </row>
    <row r="449" spans="12:12" x14ac:dyDescent="0.25">
      <c r="L449" s="68"/>
    </row>
    <row r="450" spans="12:12" x14ac:dyDescent="0.25">
      <c r="L450" s="69"/>
    </row>
    <row r="451" spans="12:12" x14ac:dyDescent="0.25">
      <c r="L451" s="67"/>
    </row>
    <row r="452" spans="12:12" x14ac:dyDescent="0.25">
      <c r="L452" s="29"/>
    </row>
    <row r="453" spans="12:12" x14ac:dyDescent="0.25">
      <c r="L453" s="29"/>
    </row>
    <row r="454" spans="12:12" x14ac:dyDescent="0.25">
      <c r="L454" s="68"/>
    </row>
    <row r="455" spans="12:12" x14ac:dyDescent="0.25">
      <c r="L455" s="68"/>
    </row>
    <row r="456" spans="12:12" x14ac:dyDescent="0.25">
      <c r="L456" s="69"/>
    </row>
    <row r="457" spans="12:12" x14ac:dyDescent="0.25">
      <c r="L457" s="67"/>
    </row>
    <row r="458" spans="12:12" x14ac:dyDescent="0.25">
      <c r="L458" s="29"/>
    </row>
    <row r="459" spans="12:12" x14ac:dyDescent="0.25">
      <c r="L459" s="29"/>
    </row>
    <row r="460" spans="12:12" x14ac:dyDescent="0.25">
      <c r="L460" s="68"/>
    </row>
    <row r="461" spans="12:12" x14ac:dyDescent="0.25">
      <c r="L461" s="68"/>
    </row>
    <row r="462" spans="12:12" x14ac:dyDescent="0.25">
      <c r="L462" s="69"/>
    </row>
    <row r="463" spans="12:12" x14ac:dyDescent="0.25">
      <c r="L463" s="67"/>
    </row>
    <row r="464" spans="12:12" x14ac:dyDescent="0.25">
      <c r="L464" s="29"/>
    </row>
    <row r="465" spans="12:12" x14ac:dyDescent="0.25">
      <c r="L465" s="29"/>
    </row>
    <row r="466" spans="12:12" x14ac:dyDescent="0.25">
      <c r="L466" s="68"/>
    </row>
    <row r="467" spans="12:12" x14ac:dyDescent="0.25">
      <c r="L467" s="69"/>
    </row>
    <row r="468" spans="12:12" x14ac:dyDescent="0.25">
      <c r="L468" s="67"/>
    </row>
    <row r="469" spans="12:12" x14ac:dyDescent="0.25">
      <c r="L469" s="29"/>
    </row>
    <row r="470" spans="12:12" x14ac:dyDescent="0.25">
      <c r="L470" s="29"/>
    </row>
    <row r="471" spans="12:12" x14ac:dyDescent="0.25">
      <c r="L471" s="68"/>
    </row>
    <row r="472" spans="12:12" x14ac:dyDescent="0.25">
      <c r="L472" s="69"/>
    </row>
    <row r="473" spans="12:12" x14ac:dyDescent="0.25">
      <c r="L473" s="67"/>
    </row>
    <row r="474" spans="12:12" x14ac:dyDescent="0.25">
      <c r="L474" s="29"/>
    </row>
    <row r="475" spans="12:12" x14ac:dyDescent="0.25">
      <c r="L475" s="29"/>
    </row>
    <row r="476" spans="12:12" x14ac:dyDescent="0.25">
      <c r="L476" s="68"/>
    </row>
    <row r="477" spans="12:12" x14ac:dyDescent="0.25">
      <c r="L477" s="69"/>
    </row>
    <row r="478" spans="12:12" x14ac:dyDescent="0.25">
      <c r="L478" s="67"/>
    </row>
    <row r="479" spans="12:12" x14ac:dyDescent="0.25">
      <c r="L479" s="29"/>
    </row>
    <row r="480" spans="12:12" x14ac:dyDescent="0.25">
      <c r="L480" s="29"/>
    </row>
    <row r="481" spans="12:12" x14ac:dyDescent="0.25">
      <c r="L481" s="68"/>
    </row>
    <row r="482" spans="12:12" x14ac:dyDescent="0.25">
      <c r="L482" s="69"/>
    </row>
    <row r="483" spans="12:12" x14ac:dyDescent="0.25">
      <c r="L483" s="67"/>
    </row>
    <row r="484" spans="12:12" x14ac:dyDescent="0.25">
      <c r="L484" s="67"/>
    </row>
    <row r="485" spans="12:12" x14ac:dyDescent="0.25">
      <c r="L485" s="67"/>
    </row>
    <row r="486" spans="12:12" x14ac:dyDescent="0.25">
      <c r="L486" s="69"/>
    </row>
    <row r="488" spans="12:12" x14ac:dyDescent="0.25">
      <c r="L488" s="67"/>
    </row>
  </sheetData>
  <mergeCells count="7">
    <mergeCell ref="B19:D19"/>
    <mergeCell ref="B9:D9"/>
    <mergeCell ref="B11:D11"/>
    <mergeCell ref="A1:L1"/>
    <mergeCell ref="A2:L2"/>
    <mergeCell ref="A3:L3"/>
    <mergeCell ref="A4:L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2016-09-28T19:39:50Z</cp:lastPrinted>
  <dcterms:created xsi:type="dcterms:W3CDTF">2015-05-01T20:35:26Z</dcterms:created>
  <dcterms:modified xsi:type="dcterms:W3CDTF">2017-01-20T19:28:40Z</dcterms:modified>
</cp:coreProperties>
</file>