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7 TTU Travel Spend\"/>
    </mc:Choice>
  </mc:AlternateContent>
  <bookViews>
    <workbookView xWindow="480" yWindow="60" windowWidth="18195" windowHeight="11565"/>
  </bookViews>
  <sheets>
    <sheet name="Travel Expenditures" sheetId="2" r:id="rId1"/>
  </sheets>
  <calcPr calcId="152511"/>
</workbook>
</file>

<file path=xl/calcChain.xml><?xml version="1.0" encoding="utf-8"?>
<calcChain xmlns="http://schemas.openxmlformats.org/spreadsheetml/2006/main">
  <c r="K365" i="2" l="1"/>
  <c r="K364" i="2"/>
  <c r="K239" i="2"/>
  <c r="K238" i="2"/>
  <c r="I124" i="2"/>
  <c r="I123" i="2"/>
  <c r="I122" i="2"/>
  <c r="I121" i="2"/>
  <c r="L284" i="2" l="1"/>
  <c r="J284" i="2"/>
  <c r="H284" i="2"/>
  <c r="G284" i="2"/>
  <c r="F284" i="2"/>
  <c r="E284" i="2"/>
  <c r="I282" i="2"/>
  <c r="K282" i="2" s="1"/>
  <c r="I192" i="2"/>
  <c r="I191" i="2"/>
  <c r="K191" i="2" s="1"/>
  <c r="I284" i="2" l="1"/>
  <c r="K284" i="2" s="1"/>
  <c r="I157" i="2"/>
  <c r="I37" i="2" l="1"/>
  <c r="K37" i="2" s="1"/>
  <c r="J370" i="2" l="1"/>
  <c r="J365" i="2"/>
  <c r="J360" i="2"/>
  <c r="J355" i="2"/>
  <c r="J350" i="2"/>
  <c r="J345" i="2"/>
  <c r="J339" i="2"/>
  <c r="J333" i="2"/>
  <c r="J325" i="2"/>
  <c r="J317" i="2"/>
  <c r="J312" i="2"/>
  <c r="J302" i="2"/>
  <c r="J295" i="2"/>
  <c r="J289" i="2"/>
  <c r="J278" i="2"/>
  <c r="J266" i="2"/>
  <c r="J255" i="2"/>
  <c r="J244" i="2"/>
  <c r="J239" i="2"/>
  <c r="J234" i="2"/>
  <c r="J224" i="2"/>
  <c r="J219" i="2"/>
  <c r="J211" i="2"/>
  <c r="J194" i="2"/>
  <c r="J181" i="2"/>
  <c r="J173" i="2"/>
  <c r="J167" i="2"/>
  <c r="J161" i="2"/>
  <c r="J149" i="2"/>
  <c r="J144" i="2"/>
  <c r="J139" i="2"/>
  <c r="J125" i="2"/>
  <c r="J117" i="2"/>
  <c r="J104" i="2"/>
  <c r="J80" i="2"/>
  <c r="J75" i="2"/>
  <c r="J62" i="2"/>
  <c r="J57" i="2"/>
  <c r="J46" i="2"/>
  <c r="J39" i="2"/>
  <c r="J32" i="2"/>
  <c r="J26" i="2"/>
  <c r="J20" i="2"/>
  <c r="J12" i="2"/>
  <c r="H39" i="2" l="1"/>
  <c r="J373" i="2" l="1"/>
  <c r="H370" i="2"/>
  <c r="H365" i="2"/>
  <c r="H360" i="2"/>
  <c r="H355" i="2"/>
  <c r="H350" i="2"/>
  <c r="H345" i="2"/>
  <c r="H339" i="2"/>
  <c r="H333" i="2"/>
  <c r="I330" i="2"/>
  <c r="H325" i="2"/>
  <c r="H317" i="2"/>
  <c r="H312" i="2"/>
  <c r="H302" i="2"/>
  <c r="H295" i="2"/>
  <c r="H289" i="2"/>
  <c r="H278" i="2"/>
  <c r="H266" i="2"/>
  <c r="H255" i="2"/>
  <c r="H244" i="2"/>
  <c r="H239" i="2"/>
  <c r="H234" i="2"/>
  <c r="H224" i="2"/>
  <c r="H229" i="2"/>
  <c r="H219" i="2"/>
  <c r="H211" i="2"/>
  <c r="H194" i="2"/>
  <c r="I369" i="2"/>
  <c r="I364" i="2"/>
  <c r="I359" i="2"/>
  <c r="K359" i="2" s="1"/>
  <c r="I354" i="2"/>
  <c r="K354" i="2" s="1"/>
  <c r="I349" i="2"/>
  <c r="I344" i="2"/>
  <c r="K344" i="2" s="1"/>
  <c r="I343" i="2"/>
  <c r="K343" i="2" s="1"/>
  <c r="I338" i="2"/>
  <c r="K338" i="2" s="1"/>
  <c r="I337" i="2"/>
  <c r="K337" i="2" s="1"/>
  <c r="I332" i="2"/>
  <c r="K332" i="2" s="1"/>
  <c r="I331" i="2"/>
  <c r="I329" i="2"/>
  <c r="K329" i="2" s="1"/>
  <c r="I324" i="2"/>
  <c r="K324" i="2" s="1"/>
  <c r="I323" i="2"/>
  <c r="K323" i="2" s="1"/>
  <c r="I322" i="2"/>
  <c r="K322" i="2" s="1"/>
  <c r="I321" i="2"/>
  <c r="K321" i="2" s="1"/>
  <c r="I316" i="2"/>
  <c r="K316" i="2" s="1"/>
  <c r="I311" i="2"/>
  <c r="I310" i="2"/>
  <c r="K310" i="2" s="1"/>
  <c r="I309" i="2"/>
  <c r="K309" i="2" s="1"/>
  <c r="I308" i="2"/>
  <c r="I307" i="2"/>
  <c r="K307" i="2" s="1"/>
  <c r="I306" i="2"/>
  <c r="K306" i="2" s="1"/>
  <c r="I301" i="2"/>
  <c r="K301" i="2" s="1"/>
  <c r="I300" i="2"/>
  <c r="K300" i="2" s="1"/>
  <c r="I299" i="2"/>
  <c r="K299" i="2" s="1"/>
  <c r="I294" i="2"/>
  <c r="K294" i="2" s="1"/>
  <c r="I293" i="2"/>
  <c r="K293" i="2" s="1"/>
  <c r="I288" i="2"/>
  <c r="K288" i="2" s="1"/>
  <c r="I283" i="2"/>
  <c r="I277" i="2"/>
  <c r="K277" i="2" s="1"/>
  <c r="I276" i="2"/>
  <c r="K276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5" i="2"/>
  <c r="K265" i="2" s="1"/>
  <c r="I264" i="2"/>
  <c r="K264" i="2" s="1"/>
  <c r="I263" i="2"/>
  <c r="K263" i="2" s="1"/>
  <c r="I262" i="2"/>
  <c r="K262" i="2" s="1"/>
  <c r="I261" i="2"/>
  <c r="K261" i="2" s="1"/>
  <c r="I260" i="2"/>
  <c r="K260" i="2" s="1"/>
  <c r="I259" i="2"/>
  <c r="K259" i="2" s="1"/>
  <c r="I254" i="2"/>
  <c r="K254" i="2" s="1"/>
  <c r="I253" i="2"/>
  <c r="I252" i="2"/>
  <c r="K252" i="2" s="1"/>
  <c r="I251" i="2"/>
  <c r="K251" i="2" s="1"/>
  <c r="I250" i="2"/>
  <c r="K250" i="2" s="1"/>
  <c r="I249" i="2"/>
  <c r="I248" i="2"/>
  <c r="K248" i="2" s="1"/>
  <c r="I243" i="2"/>
  <c r="K243" i="2" s="1"/>
  <c r="I238" i="2"/>
  <c r="I233" i="2"/>
  <c r="K233" i="2" s="1"/>
  <c r="I228" i="2"/>
  <c r="I223" i="2"/>
  <c r="K223" i="2" s="1"/>
  <c r="I218" i="2"/>
  <c r="K218" i="2" s="1"/>
  <c r="I217" i="2"/>
  <c r="K217" i="2" s="1"/>
  <c r="I216" i="2"/>
  <c r="K216" i="2" s="1"/>
  <c r="I215" i="2"/>
  <c r="K215" i="2" s="1"/>
  <c r="I210" i="2"/>
  <c r="K210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3" i="2"/>
  <c r="I190" i="2"/>
  <c r="K190" i="2" s="1"/>
  <c r="I189" i="2"/>
  <c r="K189" i="2" s="1"/>
  <c r="I188" i="2"/>
  <c r="K188" i="2" s="1"/>
  <c r="I187" i="2"/>
  <c r="K187" i="2" s="1"/>
  <c r="I186" i="2"/>
  <c r="K186" i="2" s="1"/>
  <c r="I185" i="2"/>
  <c r="K185" i="2" s="1"/>
  <c r="H181" i="2"/>
  <c r="I180" i="2"/>
  <c r="K180" i="2" s="1"/>
  <c r="I179" i="2"/>
  <c r="K179" i="2" s="1"/>
  <c r="I178" i="2"/>
  <c r="K178" i="2" s="1"/>
  <c r="I177" i="2"/>
  <c r="K177" i="2" s="1"/>
  <c r="H173" i="2"/>
  <c r="I172" i="2"/>
  <c r="K172" i="2" s="1"/>
  <c r="I171" i="2"/>
  <c r="K171" i="2" s="1"/>
  <c r="H167" i="2"/>
  <c r="I166" i="2"/>
  <c r="K166" i="2" s="1"/>
  <c r="I165" i="2"/>
  <c r="K165" i="2" s="1"/>
  <c r="H161" i="2"/>
  <c r="I160" i="2"/>
  <c r="K160" i="2" s="1"/>
  <c r="I159" i="2"/>
  <c r="K159" i="2" s="1"/>
  <c r="I158" i="2"/>
  <c r="K158" i="2" s="1"/>
  <c r="I156" i="2"/>
  <c r="K156" i="2" s="1"/>
  <c r="I155" i="2"/>
  <c r="K155" i="2" s="1"/>
  <c r="I154" i="2"/>
  <c r="K154" i="2" s="1"/>
  <c r="I153" i="2"/>
  <c r="K153" i="2" s="1"/>
  <c r="H149" i="2"/>
  <c r="I148" i="2"/>
  <c r="K148" i="2" s="1"/>
  <c r="H144" i="2"/>
  <c r="I143" i="2"/>
  <c r="K143" i="2" s="1"/>
  <c r="H139" i="2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H125" i="2"/>
  <c r="K124" i="2"/>
  <c r="K123" i="2"/>
  <c r="K122" i="2"/>
  <c r="K121" i="2"/>
  <c r="H117" i="2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H104" i="2"/>
  <c r="I103" i="2"/>
  <c r="K103" i="2" s="1"/>
  <c r="I102" i="2"/>
  <c r="I101" i="2"/>
  <c r="K101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I84" i="2"/>
  <c r="K84" i="2" s="1"/>
  <c r="I79" i="2"/>
  <c r="K79" i="2" s="1"/>
  <c r="H80" i="2"/>
  <c r="H75" i="2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I61" i="2"/>
  <c r="K61" i="2" s="1"/>
  <c r="H62" i="2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H57" i="2"/>
  <c r="H46" i="2"/>
  <c r="I45" i="2"/>
  <c r="K45" i="2" s="1"/>
  <c r="I44" i="2"/>
  <c r="I43" i="2"/>
  <c r="K43" i="2" s="1"/>
  <c r="I38" i="2"/>
  <c r="I36" i="2"/>
  <c r="K36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1" i="2"/>
  <c r="K31" i="2" s="1"/>
  <c r="H32" i="2"/>
  <c r="H26" i="2"/>
  <c r="L229" i="2"/>
  <c r="G229" i="2"/>
  <c r="F229" i="2"/>
  <c r="E229" i="2"/>
  <c r="I229" i="2" l="1"/>
  <c r="L350" i="2"/>
  <c r="L365" i="2"/>
  <c r="G365" i="2"/>
  <c r="F365" i="2"/>
  <c r="E365" i="2"/>
  <c r="I365" i="2"/>
  <c r="L360" i="2"/>
  <c r="L370" i="2"/>
  <c r="L355" i="2"/>
  <c r="L345" i="2"/>
  <c r="L339" i="2"/>
  <c r="L333" i="2"/>
  <c r="L325" i="2"/>
  <c r="L317" i="2"/>
  <c r="L312" i="2"/>
  <c r="L302" i="2"/>
  <c r="L295" i="2"/>
  <c r="L289" i="2"/>
  <c r="L278" i="2"/>
  <c r="L266" i="2"/>
  <c r="L255" i="2"/>
  <c r="L244" i="2"/>
  <c r="L239" i="2"/>
  <c r="L234" i="2"/>
  <c r="L224" i="2"/>
  <c r="L219" i="2"/>
  <c r="L211" i="2"/>
  <c r="L194" i="2"/>
  <c r="L181" i="2"/>
  <c r="L173" i="2"/>
  <c r="L167" i="2"/>
  <c r="L161" i="2"/>
  <c r="L149" i="2"/>
  <c r="L144" i="2"/>
  <c r="L139" i="2"/>
  <c r="L125" i="2"/>
  <c r="L117" i="2"/>
  <c r="L104" i="2"/>
  <c r="L80" i="2"/>
  <c r="L75" i="2"/>
  <c r="L62" i="2"/>
  <c r="L57" i="2"/>
  <c r="L46" i="2"/>
  <c r="L39" i="2"/>
  <c r="L32" i="2"/>
  <c r="L26" i="2"/>
  <c r="L20" i="2" l="1"/>
  <c r="L373" i="2" s="1"/>
  <c r="L12" i="2"/>
  <c r="H20" i="2" l="1"/>
  <c r="H12" i="2"/>
  <c r="H373" i="2" l="1"/>
  <c r="G350" i="2"/>
  <c r="F350" i="2"/>
  <c r="E350" i="2"/>
  <c r="I350" i="2"/>
  <c r="G370" i="2" l="1"/>
  <c r="F370" i="2"/>
  <c r="E370" i="2"/>
  <c r="I370" i="2"/>
  <c r="G355" i="2" l="1"/>
  <c r="F355" i="2"/>
  <c r="E355" i="2"/>
  <c r="I355" i="2"/>
  <c r="K355" i="2" s="1"/>
  <c r="G239" i="2"/>
  <c r="F239" i="2"/>
  <c r="E239" i="2"/>
  <c r="I239" i="2"/>
  <c r="G312" i="2" l="1"/>
  <c r="F312" i="2"/>
  <c r="E312" i="2"/>
  <c r="G345" i="2" l="1"/>
  <c r="F345" i="2"/>
  <c r="G360" i="2"/>
  <c r="F360" i="2"/>
  <c r="E345" i="2"/>
  <c r="G167" i="2" l="1"/>
  <c r="F167" i="2"/>
  <c r="E167" i="2"/>
  <c r="G117" i="2" l="1"/>
  <c r="F117" i="2"/>
  <c r="E117" i="2"/>
  <c r="G39" i="2"/>
  <c r="F39" i="2"/>
  <c r="E39" i="2"/>
  <c r="I345" i="2"/>
  <c r="K345" i="2" s="1"/>
  <c r="G333" i="2"/>
  <c r="F333" i="2"/>
  <c r="E333" i="2"/>
  <c r="I312" i="2"/>
  <c r="K312" i="2" s="1"/>
  <c r="G278" i="2"/>
  <c r="F278" i="2"/>
  <c r="E278" i="2"/>
  <c r="G266" i="2"/>
  <c r="F266" i="2"/>
  <c r="E266" i="2"/>
  <c r="I333" i="2" l="1"/>
  <c r="K333" i="2" s="1"/>
  <c r="I266" i="2"/>
  <c r="K266" i="2" s="1"/>
  <c r="G244" i="2"/>
  <c r="F244" i="2"/>
  <c r="E244" i="2"/>
  <c r="I244" i="2"/>
  <c r="K244" i="2" s="1"/>
  <c r="G224" i="2"/>
  <c r="F224" i="2"/>
  <c r="E224" i="2"/>
  <c r="I224" i="2"/>
  <c r="K224" i="2" s="1"/>
  <c r="G173" i="2"/>
  <c r="F173" i="2"/>
  <c r="E173" i="2"/>
  <c r="G57" i="2"/>
  <c r="F57" i="2"/>
  <c r="E57" i="2"/>
  <c r="I39" i="2"/>
  <c r="K39" i="2" s="1"/>
  <c r="G26" i="2"/>
  <c r="F26" i="2"/>
  <c r="E26" i="2"/>
  <c r="G12" i="2"/>
  <c r="F12" i="2"/>
  <c r="E12" i="2"/>
  <c r="G255" i="2" l="1"/>
  <c r="F255" i="2"/>
  <c r="E255" i="2"/>
  <c r="G317" i="2"/>
  <c r="F317" i="2"/>
  <c r="E317" i="2"/>
  <c r="I317" i="2"/>
  <c r="K317" i="2" s="1"/>
  <c r="G302" i="2"/>
  <c r="F302" i="2"/>
  <c r="E302" i="2"/>
  <c r="G295" i="2"/>
  <c r="F295" i="2"/>
  <c r="E295" i="2"/>
  <c r="G234" i="2"/>
  <c r="F234" i="2"/>
  <c r="E234" i="2"/>
  <c r="I234" i="2"/>
  <c r="K234" i="2" s="1"/>
  <c r="G219" i="2"/>
  <c r="F219" i="2"/>
  <c r="E219" i="2"/>
  <c r="G194" i="2"/>
  <c r="F194" i="2"/>
  <c r="E194" i="2"/>
  <c r="G149" i="2"/>
  <c r="F149" i="2"/>
  <c r="E149" i="2"/>
  <c r="I149" i="2"/>
  <c r="K149" i="2" s="1"/>
  <c r="G62" i="2"/>
  <c r="F62" i="2"/>
  <c r="E62" i="2"/>
  <c r="I62" i="2"/>
  <c r="K62" i="2" s="1"/>
  <c r="E360" i="2"/>
  <c r="I360" i="2"/>
  <c r="K360" i="2" s="1"/>
  <c r="G339" i="2"/>
  <c r="F339" i="2"/>
  <c r="E339" i="2"/>
  <c r="G325" i="2"/>
  <c r="F325" i="2"/>
  <c r="E325" i="2"/>
  <c r="G289" i="2"/>
  <c r="F289" i="2"/>
  <c r="E289" i="2"/>
  <c r="I289" i="2"/>
  <c r="K289" i="2" s="1"/>
  <c r="G211" i="2"/>
  <c r="F211" i="2"/>
  <c r="E211" i="2"/>
  <c r="G181" i="2"/>
  <c r="F181" i="2"/>
  <c r="E181" i="2"/>
  <c r="I173" i="2"/>
  <c r="K173" i="2" s="1"/>
  <c r="I167" i="2"/>
  <c r="K167" i="2" s="1"/>
  <c r="G161" i="2"/>
  <c r="F161" i="2"/>
  <c r="E161" i="2"/>
  <c r="G144" i="2"/>
  <c r="F144" i="2"/>
  <c r="E144" i="2"/>
  <c r="I144" i="2"/>
  <c r="K144" i="2" s="1"/>
  <c r="G139" i="2"/>
  <c r="F139" i="2"/>
  <c r="E139" i="2"/>
  <c r="G125" i="2"/>
  <c r="F125" i="2"/>
  <c r="E125" i="2"/>
  <c r="G104" i="2"/>
  <c r="F104" i="2"/>
  <c r="E104" i="2"/>
  <c r="G80" i="2"/>
  <c r="F80" i="2"/>
  <c r="E80" i="2"/>
  <c r="I80" i="2"/>
  <c r="K80" i="2" s="1"/>
  <c r="G75" i="2"/>
  <c r="F75" i="2"/>
  <c r="E75" i="2"/>
  <c r="G46" i="2"/>
  <c r="F46" i="2"/>
  <c r="E46" i="2"/>
  <c r="G32" i="2"/>
  <c r="F32" i="2"/>
  <c r="E32" i="2"/>
  <c r="I26" i="2"/>
  <c r="K26" i="2" s="1"/>
  <c r="G20" i="2"/>
  <c r="F20" i="2"/>
  <c r="E20" i="2"/>
  <c r="I12" i="2"/>
  <c r="K12" i="2" s="1"/>
  <c r="G373" i="2" l="1"/>
  <c r="F373" i="2"/>
  <c r="E373" i="2"/>
  <c r="I117" i="2"/>
  <c r="K117" i="2" s="1"/>
  <c r="I278" i="2"/>
  <c r="K278" i="2" s="1"/>
  <c r="I57" i="2"/>
  <c r="K57" i="2" s="1"/>
  <c r="I339" i="2"/>
  <c r="K339" i="2" s="1"/>
  <c r="I219" i="2"/>
  <c r="K219" i="2" s="1"/>
  <c r="I295" i="2"/>
  <c r="K295" i="2" s="1"/>
  <c r="I255" i="2"/>
  <c r="K255" i="2" s="1"/>
  <c r="I194" i="2"/>
  <c r="K194" i="2" s="1"/>
  <c r="I325" i="2"/>
  <c r="K325" i="2" s="1"/>
  <c r="I302" i="2"/>
  <c r="K302" i="2" s="1"/>
  <c r="I139" i="2"/>
  <c r="K139" i="2" s="1"/>
  <c r="I125" i="2"/>
  <c r="K125" i="2" s="1"/>
  <c r="I211" i="2"/>
  <c r="K211" i="2" s="1"/>
  <c r="I20" i="2"/>
  <c r="K20" i="2" s="1"/>
  <c r="I75" i="2"/>
  <c r="K75" i="2" s="1"/>
  <c r="I104" i="2"/>
  <c r="K104" i="2" s="1"/>
  <c r="I161" i="2"/>
  <c r="K161" i="2" s="1"/>
  <c r="I181" i="2"/>
  <c r="K181" i="2" s="1"/>
  <c r="I46" i="2"/>
  <c r="K46" i="2" s="1"/>
  <c r="I32" i="2"/>
  <c r="K32" i="2" s="1"/>
  <c r="I373" i="2" l="1"/>
  <c r="K373" i="2" s="1"/>
</calcChain>
</file>

<file path=xl/sharedStrings.xml><?xml version="1.0" encoding="utf-8"?>
<sst xmlns="http://schemas.openxmlformats.org/spreadsheetml/2006/main" count="1340" uniqueCount="473">
  <si>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</si>
  <si>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</si>
  <si>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</si>
  <si>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</si>
  <si>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</si>
  <si>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</si>
  <si>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</si>
  <si>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</si>
  <si>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</si>
  <si>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</si>
  <si>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</si>
  <si>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</si>
  <si>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</si>
  <si>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</si>
  <si>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</si>
  <si>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</si>
  <si>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</si>
  <si>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</si>
  <si>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</si>
  <si>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</si>
  <si>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</si>
  <si>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</si>
  <si>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</si>
  <si>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</si>
  <si>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</si>
  <si>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</si>
  <si>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</si>
  <si>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</si>
  <si>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</si>
  <si>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</si>
  <si>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</si>
  <si>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</si>
  <si>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</si>
  <si>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</si>
  <si>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</si>
  <si>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</si>
  <si>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</si>
  <si>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</si>
  <si>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</si>
  <si>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</si>
  <si>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</si>
  <si>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</si>
  <si>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</si>
  <si>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</si>
  <si>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</si>
  <si>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</si>
  <si>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</si>
  <si>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</si>
  <si>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</si>
  <si>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</si>
  <si>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</si>
  <si>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</si>
  <si>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</si>
  <si>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</si>
  <si>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</si>
  <si>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</si>
  <si>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</si>
  <si>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</si>
  <si>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</si>
  <si>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</si>
  <si>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</si>
  <si>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</si>
  <si>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</si>
  <si>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</si>
  <si>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</si>
  <si>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</si>
  <si>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</si>
  <si>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</si>
  <si>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</si>
  <si>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</si>
  <si>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</si>
  <si>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</si>
  <si>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</si>
  <si>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</si>
  <si>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</si>
  <si>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</si>
  <si>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</si>
  <si>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</si>
  <si>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</si>
  <si>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</si>
  <si>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</si>
  <si>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</si>
  <si>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</si>
  <si>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</si>
  <si>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</si>
  <si>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</si>
  <si>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</si>
  <si>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</si>
  <si>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</si>
  <si>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</si>
  <si>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</si>
  <si>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</si>
  <si>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</si>
  <si>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</si>
  <si>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</si>
  <si>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</si>
  <si>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</si>
  <si>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</si>
  <si>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</si>
  <si>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</si>
  <si>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</si>
  <si>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</si>
  <si>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</si>
  <si>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</si>
  <si>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</si>
  <si>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</si>
  <si>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</si>
  <si>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</si>
  <si>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</si>
  <si>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</si>
  <si>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</si>
  <si>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</si>
  <si>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</si>
  <si>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</si>
  <si>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</si>
  <si>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</si>
  <si>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</si>
  <si>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</si>
  <si>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</si>
  <si>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</si>
  <si>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</si>
  <si>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</si>
  <si>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</si>
  <si>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</si>
  <si>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</si>
  <si>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</si>
  <si>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</si>
  <si>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</si>
  <si>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</si>
  <si>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</si>
  <si>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</si>
  <si>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</si>
  <si>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</si>
  <si>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</si>
  <si>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</si>
  <si>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</si>
  <si>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</si>
  <si>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</si>
  <si>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</si>
  <si>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</si>
  <si>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</si>
  <si>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</si>
  <si>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</si>
  <si>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</si>
  <si>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</si>
  <si>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</si>
  <si>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</si>
  <si>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</si>
  <si>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</si>
  <si>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</si>
  <si>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</si>
  <si>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</si>
  <si>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</si>
  <si>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</si>
  <si>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</si>
  <si>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</si>
  <si>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</si>
  <si>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</si>
  <si>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</si>
  <si>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</si>
  <si>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</si>
  <si>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</si>
  <si>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</si>
  <si>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</si>
  <si>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</si>
  <si>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</si>
  <si>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</si>
  <si>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</si>
  <si>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</si>
  <si>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</si>
  <si>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</si>
  <si>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</si>
  <si>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</si>
  <si>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</si>
  <si>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</si>
  <si>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</si>
  <si>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</si>
  <si>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</si>
  <si>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</si>
  <si>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</si>
  <si>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</si>
  <si>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</si>
  <si>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</si>
  <si>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</si>
  <si>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</si>
  <si>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</si>
  <si>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</si>
  <si>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</si>
  <si>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</si>
  <si>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</si>
  <si>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</si>
  <si>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</si>
  <si>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</si>
  <si>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</si>
  <si>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</si>
  <si>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</si>
  <si>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</si>
  <si>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</si>
  <si>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</si>
  <si>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</si>
  <si>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</si>
  <si>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</si>
  <si>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</si>
  <si>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</si>
  <si>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</si>
  <si>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</si>
  <si>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</si>
  <si>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</si>
  <si>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</si>
  <si>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</si>
  <si>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</si>
  <si>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</si>
  <si>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</si>
  <si>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</si>
  <si>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</si>
  <si>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</si>
  <si>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</si>
  <si>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</si>
  <si>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</si>
  <si>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</si>
  <si>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</si>
  <si>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</si>
  <si>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</si>
  <si>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</si>
  <si>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</si>
  <si>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</si>
  <si>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</si>
  <si>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</si>
  <si>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</si>
  <si>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</si>
  <si>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</si>
  <si>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</si>
  <si>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</si>
  <si>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</si>
  <si>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</si>
  <si>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</si>
  <si>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</si>
  <si>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</si>
  <si>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</si>
  <si>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</si>
  <si>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</si>
  <si>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</si>
  <si>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</si>
  <si>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</si>
  <si>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</si>
  <si>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</si>
  <si>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</si>
  <si>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</si>
  <si>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</si>
  <si>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</si>
  <si>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</si>
  <si>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</si>
  <si>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</si>
  <si>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</si>
  <si>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</si>
  <si>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</si>
  <si>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</si>
  <si>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</si>
  <si>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</si>
  <si>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</si>
  <si>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</si>
  <si>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</si>
  <si>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</si>
  <si>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</si>
  <si>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</si>
  <si>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</si>
  <si>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</si>
  <si>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</si>
  <si>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</si>
  <si>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</si>
  <si>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</si>
  <si>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</si>
  <si>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</si>
  <si>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</si>
  <si>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</si>
  <si>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</si>
  <si>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</si>
  <si>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</si>
  <si>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</si>
  <si>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</si>
  <si>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</si>
  <si>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</si>
  <si>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</si>
  <si>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</si>
  <si>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</si>
  <si>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</si>
  <si>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</si>
  <si>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</si>
  <si>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</si>
  <si>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</si>
  <si>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</si>
  <si>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</si>
  <si>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</si>
  <si>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</si>
  <si>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</si>
  <si>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</si>
  <si>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</si>
  <si>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</si>
  <si>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</si>
  <si>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</si>
  <si>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</si>
  <si>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</si>
  <si>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</si>
  <si>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</si>
  <si>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</si>
  <si>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</si>
  <si>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</si>
  <si>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</si>
  <si>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</si>
  <si>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</si>
  <si>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</si>
  <si>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</si>
  <si>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</si>
  <si>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</si>
  <si>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</si>
  <si>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</si>
  <si>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</si>
  <si>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</si>
  <si>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</si>
  <si>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</si>
  <si>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</si>
  <si>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</si>
  <si>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</si>
  <si>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</si>
  <si>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</si>
  <si>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</si>
  <si>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</si>
  <si>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</si>
  <si>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</si>
  <si>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</si>
  <si>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</si>
  <si>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</si>
  <si>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</si>
  <si>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</si>
  <si>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</si>
  <si>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</si>
  <si>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</si>
  <si>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</si>
  <si>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</si>
  <si>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</si>
  <si>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</si>
  <si>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</si>
  <si>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</si>
  <si>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</si>
  <si>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</si>
  <si>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</si>
  <si>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</si>
  <si>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</si>
  <si>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</si>
  <si>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</si>
  <si>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</si>
  <si>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</si>
  <si>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</si>
  <si>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</si>
  <si>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</si>
  <si>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</si>
  <si>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</si>
  <si>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</si>
  <si>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</si>
  <si>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</si>
  <si>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</si>
  <si>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</si>
  <si>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</si>
  <si>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</si>
  <si>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</si>
  <si>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</si>
  <si>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</si>
  <si>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</si>
  <si>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</si>
  <si>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</si>
  <si>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</si>
  <si>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</si>
  <si>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</si>
  <si>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</si>
  <si>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</si>
  <si>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</si>
  <si>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</si>
  <si>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</si>
  <si>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</si>
  <si>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</si>
  <si>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</si>
  <si>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</si>
  <si>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</si>
  <si>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</si>
  <si>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</si>
  <si>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</si>
  <si>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</si>
  <si>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</si>
  <si>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</si>
  <si>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</si>
  <si>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</si>
  <si>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</si>
  <si>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</si>
  <si>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</si>
  <si>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</si>
  <si>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</si>
  <si>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</si>
  <si>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</si>
  <si>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</si>
  <si>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</si>
  <si>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</si>
  <si>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</si>
  <si>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</si>
  <si>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</si>
  <si>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</si>
  <si>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</si>
  <si>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</si>
  <si>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</si>
  <si>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</si>
  <si>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</si>
  <si>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</si>
  <si>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</si>
  <si>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</si>
  <si>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</si>
  <si>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</si>
  <si>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</si>
  <si>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</si>
  <si>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</si>
  <si>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</si>
  <si>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</si>
  <si>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</si>
  <si>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</si>
  <si>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</si>
  <si>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</si>
  <si>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</si>
  <si>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</si>
  <si>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</si>
  <si>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</si>
  <si>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</si>
  <si>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</si>
  <si>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</si>
  <si>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</si>
  <si>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</si>
  <si>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</si>
  <si>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</si>
  <si>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</si>
  <si>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</si>
  <si>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</si>
  <si>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</si>
  <si>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</si>
  <si>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</si>
  <si>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</si>
  <si>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</si>
  <si>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</si>
  <si>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</si>
  <si>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</si>
  <si>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</si>
  <si>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</si>
  <si>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</si>
  <si>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</si>
  <si>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</si>
  <si>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</si>
  <si>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</si>
  <si>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</si>
  <si>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</si>
  <si>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</si>
  <si>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</si>
  <si>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</si>
  <si>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</si>
  <si>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</si>
  <si>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</si>
  <si>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</si>
  <si>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</si>
  <si>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Over FY16</t>
  </si>
  <si>
    <t>B1208</t>
  </si>
  <si>
    <t>Academic Engagement</t>
  </si>
  <si>
    <t>B5904</t>
  </si>
  <si>
    <t xml:space="preserve">Nutrition Hosp and Retailing </t>
  </si>
  <si>
    <t xml:space="preserve">   For Period Beginning September 1 and Ending February 28 </t>
  </si>
  <si>
    <t>B6316</t>
  </si>
  <si>
    <t>TTU at Hill College</t>
  </si>
  <si>
    <t>E0001</t>
  </si>
  <si>
    <t>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</si>
</sst>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 style="medium">
        <color rgb="FF608BB4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6" xfId="2" applyFont="1" applyFill="1" applyBorder="1" applyAlignment="1">
      <alignment horizontal="center" vertical="center"/>
    </xf>
    <xf numFmtId="43" fontId="2" fillId="2" borderId="27" xfId="2" applyFont="1" applyFill="1" applyBorder="1" applyAlignment="1">
      <alignment horizontal="center" vertical="center"/>
    </xf>
    <xf numFmtId="9" fontId="2" fillId="0" borderId="28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9" fontId="2" fillId="4" borderId="22" xfId="4" applyFont="1" applyFill="1" applyBorder="1" applyAlignment="1">
      <alignment horizontal="right"/>
    </xf>
    <xf numFmtId="0" fontId="0" fillId="4" borderId="0" xfId="0" applyFill="1" applyBorder="1"/>
    <xf numFmtId="43" fontId="0" fillId="4" borderId="0" xfId="3" applyFont="1" applyFill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0"/>
  <sheetViews>
    <sheetView tabSelected="1" workbookViewId="0">
      <selection sqref="A1:L1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42578125" style="1" customWidth="1"/>
    <col min="5" max="5" width="16" style="24" customWidth="1"/>
    <col min="6" max="6" width="15.85546875" style="24" customWidth="1"/>
    <col min="7" max="8" width="13.71093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8"/>
    </row>
    <row r="2" spans="1:13" x14ac:dyDescent="0.25">
      <c r="A2" s="96" t="s">
        <v>430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8"/>
    </row>
    <row r="3" spans="1:13" x14ac:dyDescent="0.25">
      <c r="A3" s="97" t="s">
        <v>426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8"/>
    </row>
    <row r="4" spans="1:13" x14ac:dyDescent="0.25">
      <c r="A4" s="96" t="s">
        <v>468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6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5" t="s">
        <v>455</v>
      </c>
      <c r="J7" s="25" t="s">
        <v>456</v>
      </c>
      <c r="K7" s="73" t="s">
        <v>462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4" t="s">
        <v>463</v>
      </c>
      <c r="L8" s="28" t="s">
        <v>458</v>
      </c>
      <c r="M8" s="8"/>
    </row>
    <row r="9" spans="1:13" ht="15.75" thickBot="1" x14ac:dyDescent="0.3">
      <c r="A9" s="46" t="s">
        <v>62</v>
      </c>
      <c r="B9" s="92" t="s">
        <v>63</v>
      </c>
      <c r="C9" s="93"/>
      <c r="D9" s="94"/>
      <c r="E9" s="3">
        <v>28115.45</v>
      </c>
      <c r="F9" s="5">
        <v>12576.2</v>
      </c>
      <c r="G9" s="53">
        <v>14951.78</v>
      </c>
      <c r="H9" s="53">
        <v>4535.88</v>
      </c>
      <c r="I9" s="3">
        <f>SUM(E9:H9)</f>
        <v>60179.31</v>
      </c>
      <c r="J9" s="35">
        <v>85293.34</v>
      </c>
      <c r="K9" s="72">
        <f>SUM(I9/J9)-1</f>
        <v>-0.29444303623237167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1477.46</v>
      </c>
      <c r="F10" s="5">
        <v>6390.02</v>
      </c>
      <c r="G10" s="2">
        <v>19.989999999999998</v>
      </c>
      <c r="H10" s="2">
        <v>1621.44</v>
      </c>
      <c r="I10" s="3">
        <f t="shared" ref="I10:I11" si="0">SUM(E10:H10)</f>
        <v>9508.91</v>
      </c>
      <c r="J10" s="35">
        <v>13393.77</v>
      </c>
      <c r="K10" s="72">
        <f t="shared" ref="K10:K12" si="1">SUM(I10/J10)-1</f>
        <v>-0.29004977687387501</v>
      </c>
      <c r="L10" s="2">
        <v>32526.78</v>
      </c>
      <c r="M10" s="8"/>
    </row>
    <row r="11" spans="1:13" ht="15.75" thickBot="1" x14ac:dyDescent="0.3">
      <c r="A11" s="13" t="s">
        <v>64</v>
      </c>
      <c r="B11" s="89" t="s">
        <v>65</v>
      </c>
      <c r="C11" s="90"/>
      <c r="D11" s="91"/>
      <c r="E11" s="3">
        <v>0</v>
      </c>
      <c r="F11" s="5"/>
      <c r="G11" s="2">
        <v>3100</v>
      </c>
      <c r="H11" s="2">
        <v>0</v>
      </c>
      <c r="I11" s="3">
        <f t="shared" si="0"/>
        <v>3100</v>
      </c>
      <c r="J11" s="35">
        <v>2367.27</v>
      </c>
      <c r="K11" s="72">
        <f t="shared" si="1"/>
        <v>0.30952531819353091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29592.91</v>
      </c>
      <c r="F12" s="4">
        <f t="shared" ref="F12:I12" si="2">SUM(F9:F11)</f>
        <v>18966.22</v>
      </c>
      <c r="G12" s="4">
        <f t="shared" si="2"/>
        <v>18071.77</v>
      </c>
      <c r="H12" s="4">
        <f>SUM(H9:H11)</f>
        <v>6157.32</v>
      </c>
      <c r="I12" s="4">
        <f t="shared" si="2"/>
        <v>72788.22</v>
      </c>
      <c r="J12" s="4">
        <f>SUM(J9:J11)</f>
        <v>101054.38</v>
      </c>
      <c r="K12" s="82">
        <f t="shared" si="1"/>
        <v>-0.27971236872662031</v>
      </c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5" t="s">
        <v>455</v>
      </c>
      <c r="J14" s="25" t="s">
        <v>456</v>
      </c>
      <c r="K14" s="73" t="s">
        <v>462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4" t="s">
        <v>463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4">
        <v>8231.83</v>
      </c>
      <c r="F16" s="52">
        <v>4210.2299999999996</v>
      </c>
      <c r="G16" s="36">
        <v>0</v>
      </c>
      <c r="H16" s="56">
        <v>1460</v>
      </c>
      <c r="I16" s="35">
        <f t="shared" ref="I16:I18" si="3">SUM(E16:H16)</f>
        <v>13902.06</v>
      </c>
      <c r="J16" s="70">
        <v>19244.73</v>
      </c>
      <c r="K16" s="72">
        <f t="shared" ref="K16:K20" si="4">SUM(I16/J16)-1</f>
        <v>-0.27761730094420656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80657.64</v>
      </c>
      <c r="F17" s="3">
        <v>37362.14</v>
      </c>
      <c r="G17" s="35">
        <v>0</v>
      </c>
      <c r="H17" s="35">
        <v>16757.740000000002</v>
      </c>
      <c r="I17" s="35">
        <f t="shared" si="3"/>
        <v>134777.51999999999</v>
      </c>
      <c r="J17" s="35">
        <v>151999.78</v>
      </c>
      <c r="K17" s="72">
        <f t="shared" si="4"/>
        <v>-0.1133045060986273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14517.44</v>
      </c>
      <c r="F18" s="3">
        <v>8837.65</v>
      </c>
      <c r="G18" s="35">
        <v>0</v>
      </c>
      <c r="H18" s="35">
        <v>3910</v>
      </c>
      <c r="I18" s="35">
        <f t="shared" si="3"/>
        <v>27265.09</v>
      </c>
      <c r="J18" s="35">
        <v>28582.79</v>
      </c>
      <c r="K18" s="72">
        <f t="shared" si="4"/>
        <v>-4.610116787059626E-2</v>
      </c>
      <c r="L18" s="35">
        <v>52258.2</v>
      </c>
      <c r="M18" s="8"/>
    </row>
    <row r="19" spans="1:13" ht="15.75" thickBot="1" x14ac:dyDescent="0.3">
      <c r="A19" s="13" t="s">
        <v>331</v>
      </c>
      <c r="B19" s="89" t="s">
        <v>332</v>
      </c>
      <c r="C19" s="90"/>
      <c r="D19" s="91"/>
      <c r="E19" s="3">
        <v>8239.41</v>
      </c>
      <c r="F19" s="3">
        <v>5220.51</v>
      </c>
      <c r="G19" s="35">
        <v>0</v>
      </c>
      <c r="H19" s="35">
        <v>1950</v>
      </c>
      <c r="I19" s="35">
        <f>SUM(E19:H19)</f>
        <v>15409.92</v>
      </c>
      <c r="J19" s="35">
        <v>21097.84</v>
      </c>
      <c r="K19" s="72">
        <f t="shared" si="4"/>
        <v>-0.26959726682921092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111646.32</v>
      </c>
      <c r="F20" s="4">
        <f t="shared" si="5"/>
        <v>55630.53</v>
      </c>
      <c r="G20" s="4">
        <f t="shared" si="5"/>
        <v>0</v>
      </c>
      <c r="H20" s="4">
        <f t="shared" si="5"/>
        <v>24077.74</v>
      </c>
      <c r="I20" s="4">
        <f t="shared" si="5"/>
        <v>191354.59</v>
      </c>
      <c r="J20" s="4">
        <f>SUM(J16:J19)</f>
        <v>220925.14</v>
      </c>
      <c r="K20" s="82">
        <f t="shared" si="4"/>
        <v>-0.13384873265215547</v>
      </c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5" t="s">
        <v>455</v>
      </c>
      <c r="J22" s="25" t="s">
        <v>456</v>
      </c>
      <c r="K22" s="73" t="s">
        <v>462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4" t="s">
        <v>463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5542.07</v>
      </c>
      <c r="F24" s="3">
        <v>4952.32</v>
      </c>
      <c r="G24" s="2">
        <v>0</v>
      </c>
      <c r="H24" s="2">
        <v>550</v>
      </c>
      <c r="I24" s="3">
        <f>SUM(E24:H24)</f>
        <v>11044.39</v>
      </c>
      <c r="J24" s="35">
        <v>7918.75</v>
      </c>
      <c r="K24" s="72">
        <f t="shared" ref="K24:K26" si="6">SUM(I24/J24)-1</f>
        <v>0.39471381215469603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384.87</v>
      </c>
      <c r="F25" s="3">
        <v>1292.6099999999999</v>
      </c>
      <c r="G25" s="2">
        <v>0</v>
      </c>
      <c r="H25" s="2">
        <v>0</v>
      </c>
      <c r="I25" s="3">
        <f>SUM(E25:H25)</f>
        <v>1677.48</v>
      </c>
      <c r="J25" s="35">
        <v>2938.07</v>
      </c>
      <c r="K25" s="72">
        <f t="shared" si="6"/>
        <v>-0.42905376658827055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5926.94</v>
      </c>
      <c r="F26" s="4">
        <f t="shared" ref="F26:I26" si="7">SUM(F24:F25)</f>
        <v>6244.9299999999994</v>
      </c>
      <c r="G26" s="4">
        <f t="shared" si="7"/>
        <v>0</v>
      </c>
      <c r="H26" s="4">
        <f>SUM(H24:H25)</f>
        <v>550</v>
      </c>
      <c r="I26" s="4">
        <f t="shared" si="7"/>
        <v>12721.869999999999</v>
      </c>
      <c r="J26" s="4">
        <f>SUM(J24:J25)</f>
        <v>10856.82</v>
      </c>
      <c r="K26" s="82">
        <f t="shared" si="6"/>
        <v>0.17178602942666443</v>
      </c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5" t="s">
        <v>455</v>
      </c>
      <c r="J28" s="25" t="s">
        <v>456</v>
      </c>
      <c r="K28" s="73" t="s">
        <v>462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4" t="s">
        <v>463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35307.410000000003</v>
      </c>
      <c r="F30" s="5">
        <v>32632.17</v>
      </c>
      <c r="G30" s="2">
        <v>500</v>
      </c>
      <c r="H30" s="2">
        <v>17422.650000000001</v>
      </c>
      <c r="I30" s="2">
        <f>SUM(E30:H30)</f>
        <v>85862.23000000001</v>
      </c>
      <c r="J30" s="2">
        <v>132249.53</v>
      </c>
      <c r="K30" s="72">
        <f t="shared" ref="K30:K32" si="8">SUM(I30/J30)-1</f>
        <v>-0.35075587792259066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14744.06</v>
      </c>
      <c r="F31" s="3">
        <v>29775.69</v>
      </c>
      <c r="G31" s="2">
        <v>2386.86</v>
      </c>
      <c r="H31" s="2">
        <v>15316.86</v>
      </c>
      <c r="I31" s="2">
        <f>SUM(E31:H31)</f>
        <v>62223.47</v>
      </c>
      <c r="J31" s="2">
        <v>85902.84</v>
      </c>
      <c r="K31" s="72">
        <f t="shared" si="8"/>
        <v>-0.27565293533950674</v>
      </c>
      <c r="L31" s="2">
        <v>222061.94</v>
      </c>
    </row>
    <row r="32" spans="1:13" ht="15.75" thickBot="1" x14ac:dyDescent="0.3">
      <c r="A32" s="9" t="s">
        <v>12</v>
      </c>
      <c r="B32" s="58"/>
      <c r="C32" s="10"/>
      <c r="D32" s="10"/>
      <c r="E32" s="4">
        <f t="shared" ref="E32:L32" si="9">SUM(E30:E31)</f>
        <v>50051.47</v>
      </c>
      <c r="F32" s="4">
        <f t="shared" si="9"/>
        <v>62407.86</v>
      </c>
      <c r="G32" s="4">
        <f t="shared" si="9"/>
        <v>2886.86</v>
      </c>
      <c r="H32" s="4">
        <f t="shared" si="9"/>
        <v>32739.510000000002</v>
      </c>
      <c r="I32" s="4">
        <f t="shared" si="9"/>
        <v>148085.70000000001</v>
      </c>
      <c r="J32" s="4">
        <f t="shared" si="9"/>
        <v>218152.37</v>
      </c>
      <c r="K32" s="82">
        <f t="shared" si="8"/>
        <v>-0.32118225440319526</v>
      </c>
      <c r="L32" s="4">
        <f t="shared" si="9"/>
        <v>555849.55000000005</v>
      </c>
    </row>
    <row r="33" spans="1:12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0"/>
      <c r="L33" s="31"/>
    </row>
    <row r="34" spans="1:12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5" t="s">
        <v>455</v>
      </c>
      <c r="J34" s="25" t="s">
        <v>456</v>
      </c>
      <c r="K34" s="73" t="s">
        <v>462</v>
      </c>
      <c r="L34" s="25" t="s">
        <v>456</v>
      </c>
    </row>
    <row r="35" spans="1:12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74" t="s">
        <v>463</v>
      </c>
      <c r="L35" s="28" t="s">
        <v>458</v>
      </c>
    </row>
    <row r="36" spans="1:12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69">
        <v>4895.33</v>
      </c>
      <c r="G36" s="2">
        <v>2755.16</v>
      </c>
      <c r="H36" s="2">
        <v>0</v>
      </c>
      <c r="I36" s="2">
        <f>SUM(E36:H36)</f>
        <v>7650.49</v>
      </c>
      <c r="J36" s="2">
        <v>7157.09</v>
      </c>
      <c r="K36" s="72">
        <f t="shared" ref="K36:K39" si="10">SUM(I36/J36)-1</f>
        <v>6.8938632880122919E-2</v>
      </c>
      <c r="L36" s="2">
        <v>15290.62</v>
      </c>
    </row>
    <row r="37" spans="1:12" ht="15.75" thickBot="1" x14ac:dyDescent="0.3">
      <c r="A37" s="46" t="s">
        <v>79</v>
      </c>
      <c r="B37" s="46" t="s">
        <v>349</v>
      </c>
      <c r="C37" s="47"/>
      <c r="D37" s="47"/>
      <c r="E37" s="3">
        <v>4200.3999999999996</v>
      </c>
      <c r="F37" s="3">
        <v>52299.67</v>
      </c>
      <c r="G37" s="2">
        <v>0</v>
      </c>
      <c r="H37" s="2">
        <v>17486.8</v>
      </c>
      <c r="I37" s="2">
        <f>SUM(E37:H37)</f>
        <v>73986.87</v>
      </c>
      <c r="J37" s="2">
        <v>65793.81</v>
      </c>
      <c r="K37" s="72">
        <f t="shared" ref="K37" si="11">SUM(I37/J37)-1</f>
        <v>0.12452630422223598</v>
      </c>
      <c r="L37" s="2">
        <v>165696.98000000001</v>
      </c>
    </row>
    <row r="38" spans="1:12" ht="15.75" thickBot="1" x14ac:dyDescent="0.3">
      <c r="A38" s="46" t="s">
        <v>464</v>
      </c>
      <c r="B38" s="46" t="s">
        <v>465</v>
      </c>
      <c r="C38" s="47"/>
      <c r="D38" s="47"/>
      <c r="E38" s="3">
        <v>1152.1199999999999</v>
      </c>
      <c r="F38" s="3">
        <v>0</v>
      </c>
      <c r="G38" s="2">
        <v>0</v>
      </c>
      <c r="H38" s="2">
        <v>0</v>
      </c>
      <c r="I38" s="2">
        <f>SUM(E38:H38)</f>
        <v>1152.1199999999999</v>
      </c>
      <c r="J38" s="2">
        <v>0</v>
      </c>
      <c r="K38" s="72"/>
      <c r="L38" s="2">
        <v>0</v>
      </c>
    </row>
    <row r="39" spans="1:12" ht="15.75" thickBot="1" x14ac:dyDescent="0.3">
      <c r="A39" s="37" t="s">
        <v>350</v>
      </c>
      <c r="B39" s="60"/>
      <c r="C39" s="38"/>
      <c r="D39" s="38"/>
      <c r="E39" s="39">
        <f>SUM(E36:E38)</f>
        <v>5352.5199999999995</v>
      </c>
      <c r="F39" s="39">
        <f t="shared" ref="F39:I39" si="12">SUM(F36:F38)</f>
        <v>57195</v>
      </c>
      <c r="G39" s="39">
        <f t="shared" si="12"/>
        <v>2755.16</v>
      </c>
      <c r="H39" s="39">
        <f>SUM(H36:H38)</f>
        <v>17486.8</v>
      </c>
      <c r="I39" s="39">
        <f t="shared" si="12"/>
        <v>82789.48</v>
      </c>
      <c r="J39" s="39">
        <f>SUM(J36:J38)</f>
        <v>72950.899999999994</v>
      </c>
      <c r="K39" s="82">
        <f t="shared" si="10"/>
        <v>0.13486577958599555</v>
      </c>
      <c r="L39" s="39">
        <f>SUM(L36:L38)</f>
        <v>180987.6</v>
      </c>
    </row>
    <row r="40" spans="1:12" ht="15.75" thickBot="1" x14ac:dyDescent="0.3">
      <c r="A40" s="19" t="s">
        <v>13</v>
      </c>
      <c r="B40" s="18"/>
      <c r="C40" s="6"/>
      <c r="D40" s="6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0"/>
      <c r="B41" s="57" t="s">
        <v>60</v>
      </c>
      <c r="C41" s="11"/>
      <c r="D41" s="11"/>
      <c r="E41" s="25" t="s">
        <v>2</v>
      </c>
      <c r="F41" s="26" t="s">
        <v>3</v>
      </c>
      <c r="G41" s="27" t="s">
        <v>4</v>
      </c>
      <c r="H41" s="54" t="s">
        <v>427</v>
      </c>
      <c r="I41" s="65" t="s">
        <v>455</v>
      </c>
      <c r="J41" s="25" t="s">
        <v>456</v>
      </c>
      <c r="K41" s="73" t="s">
        <v>462</v>
      </c>
      <c r="L41" s="25" t="s">
        <v>456</v>
      </c>
    </row>
    <row r="42" spans="1:12" ht="15.75" thickBot="1" x14ac:dyDescent="0.3">
      <c r="A42" s="21" t="s">
        <v>60</v>
      </c>
      <c r="B42" s="50" t="s">
        <v>61</v>
      </c>
      <c r="C42" s="12"/>
      <c r="D42" s="12"/>
      <c r="E42" s="28" t="s">
        <v>5</v>
      </c>
      <c r="F42" s="28" t="s">
        <v>5</v>
      </c>
      <c r="G42" s="28" t="s">
        <v>5</v>
      </c>
      <c r="H42" s="55" t="s">
        <v>428</v>
      </c>
      <c r="I42" s="28" t="s">
        <v>457</v>
      </c>
      <c r="J42" s="28" t="s">
        <v>457</v>
      </c>
      <c r="K42" s="74" t="s">
        <v>463</v>
      </c>
      <c r="L42" s="28" t="s">
        <v>458</v>
      </c>
    </row>
    <row r="43" spans="1:12" ht="15.75" thickBot="1" x14ac:dyDescent="0.3">
      <c r="A43" s="13" t="s">
        <v>80</v>
      </c>
      <c r="B43" s="46" t="s">
        <v>81</v>
      </c>
      <c r="C43" s="14"/>
      <c r="D43" s="14"/>
      <c r="E43" s="3">
        <v>10637.76</v>
      </c>
      <c r="F43" s="3">
        <v>25911.94</v>
      </c>
      <c r="G43" s="2">
        <v>95817.31</v>
      </c>
      <c r="H43" s="2">
        <v>313446.11</v>
      </c>
      <c r="I43" s="2">
        <f>SUM(E43:H43)</f>
        <v>445813.12</v>
      </c>
      <c r="J43" s="2">
        <v>319444.8</v>
      </c>
      <c r="K43" s="72">
        <f t="shared" ref="K43:K46" si="13">SUM(I43/J43)-1</f>
        <v>0.39558734404191265</v>
      </c>
      <c r="L43" s="2">
        <v>2450979.12</v>
      </c>
    </row>
    <row r="44" spans="1:12" ht="15.75" thickBot="1" x14ac:dyDescent="0.3">
      <c r="A44" s="46" t="s">
        <v>378</v>
      </c>
      <c r="B44" s="46" t="s">
        <v>379</v>
      </c>
      <c r="C44" s="47"/>
      <c r="D44" s="47"/>
      <c r="E44" s="3">
        <v>0</v>
      </c>
      <c r="F44" s="3">
        <v>0</v>
      </c>
      <c r="G44" s="2">
        <v>0</v>
      </c>
      <c r="H44" s="2">
        <v>0</v>
      </c>
      <c r="I44" s="2">
        <f t="shared" ref="I44:I45" si="14">SUM(E44:H44)</f>
        <v>0</v>
      </c>
      <c r="J44" s="2">
        <v>1608.55</v>
      </c>
      <c r="K44" s="72"/>
      <c r="L44" s="2">
        <v>10117.77</v>
      </c>
    </row>
    <row r="45" spans="1:12" ht="15.75" thickBot="1" x14ac:dyDescent="0.3">
      <c r="A45" s="13" t="s">
        <v>82</v>
      </c>
      <c r="B45" s="46" t="s">
        <v>83</v>
      </c>
      <c r="C45" s="14"/>
      <c r="D45" s="14"/>
      <c r="E45" s="3">
        <v>436.55</v>
      </c>
      <c r="F45" s="3">
        <v>3570.97</v>
      </c>
      <c r="G45" s="2">
        <v>5595.92</v>
      </c>
      <c r="H45" s="2">
        <v>0</v>
      </c>
      <c r="I45" s="2">
        <f t="shared" si="14"/>
        <v>9603.44</v>
      </c>
      <c r="J45" s="2">
        <v>27109.41</v>
      </c>
      <c r="K45" s="72">
        <f t="shared" si="13"/>
        <v>-0.64575252652123383</v>
      </c>
      <c r="L45" s="2">
        <v>44810.28</v>
      </c>
    </row>
    <row r="46" spans="1:12" ht="15.75" thickBot="1" x14ac:dyDescent="0.3">
      <c r="A46" s="9" t="s">
        <v>14</v>
      </c>
      <c r="B46" s="58"/>
      <c r="C46" s="10"/>
      <c r="D46" s="10"/>
      <c r="E46" s="4">
        <f>SUM(E43:E45)</f>
        <v>11074.31</v>
      </c>
      <c r="F46" s="4">
        <f t="shared" ref="F46:I46" si="15">SUM(F43:F45)</f>
        <v>29482.91</v>
      </c>
      <c r="G46" s="4">
        <f t="shared" si="15"/>
        <v>101413.23</v>
      </c>
      <c r="H46" s="4">
        <f>SUM(H43:H45)</f>
        <v>313446.11</v>
      </c>
      <c r="I46" s="4">
        <f t="shared" si="15"/>
        <v>455416.56</v>
      </c>
      <c r="J46" s="4">
        <f>SUM(J43:J45)</f>
        <v>348162.75999999995</v>
      </c>
      <c r="K46" s="82">
        <f t="shared" si="13"/>
        <v>0.30805649633521992</v>
      </c>
      <c r="L46" s="4">
        <f>SUM(L43:L45)</f>
        <v>2505907.17</v>
      </c>
    </row>
    <row r="47" spans="1:12" ht="15.75" thickBot="1" x14ac:dyDescent="0.3">
      <c r="A47" s="22" t="s">
        <v>15</v>
      </c>
      <c r="B47" s="59"/>
      <c r="C47" s="7"/>
      <c r="D47" s="7"/>
      <c r="E47" s="30"/>
      <c r="F47" s="30"/>
      <c r="G47" s="31"/>
      <c r="H47" s="31"/>
      <c r="I47" s="30"/>
      <c r="J47" s="30"/>
      <c r="K47" s="30"/>
      <c r="L47" s="31"/>
    </row>
    <row r="48" spans="1:12" x14ac:dyDescent="0.25">
      <c r="A48" s="20"/>
      <c r="B48" s="57" t="s">
        <v>60</v>
      </c>
      <c r="C48" s="11"/>
      <c r="D48" s="11"/>
      <c r="E48" s="25" t="s">
        <v>2</v>
      </c>
      <c r="F48" s="26" t="s">
        <v>3</v>
      </c>
      <c r="G48" s="27" t="s">
        <v>4</v>
      </c>
      <c r="H48" s="54" t="s">
        <v>427</v>
      </c>
      <c r="I48" s="65" t="s">
        <v>455</v>
      </c>
      <c r="J48" s="25" t="s">
        <v>456</v>
      </c>
      <c r="K48" s="73" t="s">
        <v>462</v>
      </c>
      <c r="L48" s="25" t="s">
        <v>456</v>
      </c>
    </row>
    <row r="49" spans="1:12" ht="15.75" thickBot="1" x14ac:dyDescent="0.3">
      <c r="A49" s="21" t="s">
        <v>60</v>
      </c>
      <c r="B49" s="50" t="s">
        <v>61</v>
      </c>
      <c r="C49" s="12"/>
      <c r="D49" s="12"/>
      <c r="E49" s="28" t="s">
        <v>5</v>
      </c>
      <c r="F49" s="28" t="s">
        <v>5</v>
      </c>
      <c r="G49" s="28" t="s">
        <v>5</v>
      </c>
      <c r="H49" s="55" t="s">
        <v>428</v>
      </c>
      <c r="I49" s="28" t="s">
        <v>457</v>
      </c>
      <c r="J49" s="28" t="s">
        <v>457</v>
      </c>
      <c r="K49" s="74" t="s">
        <v>463</v>
      </c>
      <c r="L49" s="28" t="s">
        <v>458</v>
      </c>
    </row>
    <row r="50" spans="1:12" ht="15.75" thickBot="1" x14ac:dyDescent="0.3">
      <c r="A50" s="46" t="s">
        <v>84</v>
      </c>
      <c r="B50" s="46" t="s">
        <v>85</v>
      </c>
      <c r="C50" s="47"/>
      <c r="D50" s="47"/>
      <c r="E50" s="3">
        <v>6201.68</v>
      </c>
      <c r="F50" s="3">
        <v>17221.150000000001</v>
      </c>
      <c r="G50" s="2">
        <v>0</v>
      </c>
      <c r="H50" s="2">
        <v>7297</v>
      </c>
      <c r="I50" s="2">
        <f>SUM(E50:H50)</f>
        <v>30719.83</v>
      </c>
      <c r="J50" s="2">
        <v>24365.19</v>
      </c>
      <c r="K50" s="72">
        <f t="shared" ref="K50:K57" si="16">SUM(I50/J50)-1</f>
        <v>0.26080814473435265</v>
      </c>
      <c r="L50" s="2">
        <v>53061.760000000002</v>
      </c>
    </row>
    <row r="51" spans="1:12" ht="15.75" thickBot="1" x14ac:dyDescent="0.3">
      <c r="A51" s="46" t="s">
        <v>288</v>
      </c>
      <c r="B51" s="46" t="s">
        <v>289</v>
      </c>
      <c r="C51" s="47"/>
      <c r="D51" s="47"/>
      <c r="E51" s="3">
        <v>7806.29</v>
      </c>
      <c r="F51" s="3">
        <v>5533.45</v>
      </c>
      <c r="G51" s="2">
        <v>0</v>
      </c>
      <c r="H51" s="2">
        <v>3524</v>
      </c>
      <c r="I51" s="2">
        <f t="shared" ref="I51:I56" si="17">SUM(E51:H51)</f>
        <v>16863.739999999998</v>
      </c>
      <c r="J51" s="2">
        <v>19618.46</v>
      </c>
      <c r="K51" s="72">
        <f t="shared" si="16"/>
        <v>-0.14041469106137794</v>
      </c>
      <c r="L51" s="2">
        <v>54643.87</v>
      </c>
    </row>
    <row r="52" spans="1:12" ht="15.75" thickBot="1" x14ac:dyDescent="0.3">
      <c r="A52" s="46" t="s">
        <v>380</v>
      </c>
      <c r="B52" s="46" t="s">
        <v>381</v>
      </c>
      <c r="C52" s="47"/>
      <c r="D52" s="47"/>
      <c r="E52" s="3">
        <v>5789.62</v>
      </c>
      <c r="F52" s="3">
        <v>6868.66</v>
      </c>
      <c r="G52" s="2">
        <v>0</v>
      </c>
      <c r="H52" s="2">
        <v>2993</v>
      </c>
      <c r="I52" s="2">
        <f t="shared" si="17"/>
        <v>15651.279999999999</v>
      </c>
      <c r="J52" s="2">
        <v>13267.16</v>
      </c>
      <c r="K52" s="72">
        <f t="shared" si="16"/>
        <v>0.17970085534507763</v>
      </c>
      <c r="L52" s="2">
        <v>30855.82</v>
      </c>
    </row>
    <row r="53" spans="1:12" ht="15.75" thickBot="1" x14ac:dyDescent="0.3">
      <c r="A53" s="46" t="s">
        <v>86</v>
      </c>
      <c r="B53" s="46" t="s">
        <v>87</v>
      </c>
      <c r="C53" s="47"/>
      <c r="D53" s="47"/>
      <c r="E53" s="3">
        <v>3899.19</v>
      </c>
      <c r="F53" s="3">
        <v>6170.01</v>
      </c>
      <c r="G53" s="2">
        <v>0</v>
      </c>
      <c r="H53" s="2">
        <v>1685</v>
      </c>
      <c r="I53" s="2">
        <f t="shared" si="17"/>
        <v>11754.2</v>
      </c>
      <c r="J53" s="2">
        <v>9963.52</v>
      </c>
      <c r="K53" s="72">
        <f t="shared" si="16"/>
        <v>0.17972363180883866</v>
      </c>
      <c r="L53" s="2">
        <v>40861.519999999997</v>
      </c>
    </row>
    <row r="54" spans="1:12" ht="15.75" thickBot="1" x14ac:dyDescent="0.3">
      <c r="A54" s="46" t="s">
        <v>88</v>
      </c>
      <c r="B54" s="46" t="s">
        <v>89</v>
      </c>
      <c r="C54" s="47"/>
      <c r="D54" s="47"/>
      <c r="E54" s="3">
        <v>3560.42</v>
      </c>
      <c r="F54" s="3">
        <v>10282.94</v>
      </c>
      <c r="G54" s="2">
        <v>0</v>
      </c>
      <c r="H54" s="2">
        <v>5151.75</v>
      </c>
      <c r="I54" s="2">
        <f t="shared" si="17"/>
        <v>18995.11</v>
      </c>
      <c r="J54" s="2">
        <v>14538.61</v>
      </c>
      <c r="K54" s="72">
        <f t="shared" si="16"/>
        <v>0.30652861587180613</v>
      </c>
      <c r="L54" s="2">
        <v>29907.97</v>
      </c>
    </row>
    <row r="55" spans="1:12" ht="15.75" thickBot="1" x14ac:dyDescent="0.3">
      <c r="A55" s="46" t="s">
        <v>90</v>
      </c>
      <c r="B55" s="46" t="s">
        <v>91</v>
      </c>
      <c r="C55" s="47"/>
      <c r="D55" s="47"/>
      <c r="E55" s="3">
        <v>2518.13</v>
      </c>
      <c r="F55" s="3">
        <v>1346.77</v>
      </c>
      <c r="G55" s="2">
        <v>0</v>
      </c>
      <c r="H55" s="2">
        <v>1495</v>
      </c>
      <c r="I55" s="2">
        <f t="shared" si="17"/>
        <v>5359.9</v>
      </c>
      <c r="J55" s="2">
        <v>535.38</v>
      </c>
      <c r="K55" s="72">
        <f t="shared" si="16"/>
        <v>9.0113937763831284</v>
      </c>
      <c r="L55" s="2">
        <v>16945.900000000001</v>
      </c>
    </row>
    <row r="56" spans="1:12" ht="15.75" thickBot="1" x14ac:dyDescent="0.3">
      <c r="A56" s="13" t="s">
        <v>398</v>
      </c>
      <c r="B56" s="46" t="s">
        <v>399</v>
      </c>
      <c r="C56" s="14"/>
      <c r="D56" s="14"/>
      <c r="E56" s="3">
        <v>886.75</v>
      </c>
      <c r="F56" s="3">
        <v>0</v>
      </c>
      <c r="G56" s="2">
        <v>0</v>
      </c>
      <c r="H56" s="2">
        <v>0</v>
      </c>
      <c r="I56" s="2">
        <f t="shared" si="17"/>
        <v>886.75</v>
      </c>
      <c r="J56" s="2">
        <v>25</v>
      </c>
      <c r="K56" s="72">
        <f t="shared" si="16"/>
        <v>34.47</v>
      </c>
      <c r="L56" s="2">
        <v>4847.6000000000004</v>
      </c>
    </row>
    <row r="57" spans="1:12" ht="15.75" thickBot="1" x14ac:dyDescent="0.3">
      <c r="A57" s="37" t="s">
        <v>16</v>
      </c>
      <c r="B57" s="60"/>
      <c r="C57" s="38"/>
      <c r="D57" s="38"/>
      <c r="E57" s="39">
        <f>SUM(E50:E56)</f>
        <v>30662.079999999998</v>
      </c>
      <c r="F57" s="39">
        <f t="shared" ref="F57:I57" si="18">SUM(F50:F56)</f>
        <v>47422.98</v>
      </c>
      <c r="G57" s="39">
        <f t="shared" si="18"/>
        <v>0</v>
      </c>
      <c r="H57" s="39">
        <f>SUM(H50:H56)</f>
        <v>22145.75</v>
      </c>
      <c r="I57" s="39">
        <f t="shared" si="18"/>
        <v>100230.81</v>
      </c>
      <c r="J57" s="39">
        <f>SUM(J50:J56)</f>
        <v>82313.320000000007</v>
      </c>
      <c r="K57" s="82">
        <f t="shared" si="16"/>
        <v>0.21767424761873277</v>
      </c>
      <c r="L57" s="39">
        <f>SUM(L50:L56)</f>
        <v>231124.44</v>
      </c>
    </row>
    <row r="58" spans="1:12" ht="15.75" thickBot="1" x14ac:dyDescent="0.3">
      <c r="A58" s="51" t="s">
        <v>273</v>
      </c>
      <c r="B58" s="59"/>
      <c r="C58" s="41"/>
      <c r="D58" s="41"/>
      <c r="E58" s="30"/>
      <c r="F58" s="30"/>
      <c r="G58" s="31"/>
      <c r="H58" s="31"/>
      <c r="I58" s="30"/>
      <c r="J58" s="30"/>
      <c r="K58" s="30"/>
      <c r="L58" s="31"/>
    </row>
    <row r="59" spans="1:12" x14ac:dyDescent="0.25">
      <c r="A59" s="49"/>
      <c r="B59" s="57" t="s">
        <v>60</v>
      </c>
      <c r="C59" s="44"/>
      <c r="D59" s="44"/>
      <c r="E59" s="25" t="s">
        <v>2</v>
      </c>
      <c r="F59" s="26" t="s">
        <v>3</v>
      </c>
      <c r="G59" s="27" t="s">
        <v>4</v>
      </c>
      <c r="H59" s="54" t="s">
        <v>427</v>
      </c>
      <c r="I59" s="65" t="s">
        <v>455</v>
      </c>
      <c r="J59" s="25" t="s">
        <v>456</v>
      </c>
      <c r="K59" s="73" t="s">
        <v>462</v>
      </c>
      <c r="L59" s="25" t="s">
        <v>456</v>
      </c>
    </row>
    <row r="60" spans="1:12" ht="15.75" thickBot="1" x14ac:dyDescent="0.3">
      <c r="A60" s="50" t="s">
        <v>60</v>
      </c>
      <c r="B60" s="50" t="s">
        <v>61</v>
      </c>
      <c r="C60" s="45"/>
      <c r="D60" s="45"/>
      <c r="E60" s="28" t="s">
        <v>5</v>
      </c>
      <c r="F60" s="28" t="s">
        <v>5</v>
      </c>
      <c r="G60" s="28" t="s">
        <v>5</v>
      </c>
      <c r="H60" s="55" t="s">
        <v>428</v>
      </c>
      <c r="I60" s="28" t="s">
        <v>457</v>
      </c>
      <c r="J60" s="28" t="s">
        <v>457</v>
      </c>
      <c r="K60" s="74" t="s">
        <v>463</v>
      </c>
      <c r="L60" s="28" t="s">
        <v>458</v>
      </c>
    </row>
    <row r="61" spans="1:12" ht="15.75" thickBot="1" x14ac:dyDescent="0.3">
      <c r="A61" s="46" t="s">
        <v>92</v>
      </c>
      <c r="B61" s="46" t="s">
        <v>93</v>
      </c>
      <c r="C61" s="47"/>
      <c r="D61" s="47"/>
      <c r="E61" s="3">
        <v>2340.31</v>
      </c>
      <c r="F61" s="3">
        <v>14332.21</v>
      </c>
      <c r="G61" s="2">
        <v>800</v>
      </c>
      <c r="H61" s="2">
        <v>3723.64</v>
      </c>
      <c r="I61" s="2">
        <f>SUM(E61:H61)</f>
        <v>21196.16</v>
      </c>
      <c r="J61" s="2">
        <v>28630.69</v>
      </c>
      <c r="K61" s="72">
        <f>SUM(I61/J61)-1</f>
        <v>-0.25966995556167172</v>
      </c>
      <c r="L61" s="2">
        <v>65676.929999999993</v>
      </c>
    </row>
    <row r="62" spans="1:12" ht="15.75" thickBot="1" x14ac:dyDescent="0.3">
      <c r="A62" s="37" t="s">
        <v>274</v>
      </c>
      <c r="B62" s="60"/>
      <c r="C62" s="38"/>
      <c r="D62" s="38"/>
      <c r="E62" s="39">
        <f>SUM(E61:E61)</f>
        <v>2340.31</v>
      </c>
      <c r="F62" s="39">
        <f>SUM(F61:F61)</f>
        <v>14332.21</v>
      </c>
      <c r="G62" s="39">
        <f>SUM(G61:G61)</f>
        <v>800</v>
      </c>
      <c r="H62" s="39">
        <f>SUM(H61)</f>
        <v>3723.64</v>
      </c>
      <c r="I62" s="39">
        <f>SUM(I61:I61)</f>
        <v>21196.16</v>
      </c>
      <c r="J62" s="39">
        <f>SUM(J61)</f>
        <v>28630.69</v>
      </c>
      <c r="K62" s="82">
        <f>SUM(I62/J62)-1</f>
        <v>-0.25966995556167172</v>
      </c>
      <c r="L62" s="39">
        <f>SUM(L61)</f>
        <v>65676.929999999993</v>
      </c>
    </row>
    <row r="63" spans="1:12" ht="15.75" thickBot="1" x14ac:dyDescent="0.3">
      <c r="A63" s="48" t="s">
        <v>275</v>
      </c>
      <c r="B63" s="18"/>
      <c r="C63" s="40"/>
      <c r="D63" s="40"/>
      <c r="E63" s="23"/>
      <c r="F63" s="23"/>
      <c r="G63" s="23"/>
      <c r="H63" s="23"/>
      <c r="I63" s="23"/>
      <c r="J63" s="23"/>
      <c r="K63" s="23"/>
      <c r="L63" s="23"/>
    </row>
    <row r="64" spans="1:12" x14ac:dyDescent="0.25">
      <c r="A64" s="20"/>
      <c r="B64" s="57" t="s">
        <v>60</v>
      </c>
      <c r="C64" s="11"/>
      <c r="D64" s="11"/>
      <c r="E64" s="25" t="s">
        <v>2</v>
      </c>
      <c r="F64" s="26" t="s">
        <v>3</v>
      </c>
      <c r="G64" s="27" t="s">
        <v>4</v>
      </c>
      <c r="H64" s="54" t="s">
        <v>427</v>
      </c>
      <c r="I64" s="65" t="s">
        <v>455</v>
      </c>
      <c r="J64" s="25" t="s">
        <v>456</v>
      </c>
      <c r="K64" s="73" t="s">
        <v>462</v>
      </c>
      <c r="L64" s="25" t="s">
        <v>456</v>
      </c>
    </row>
    <row r="65" spans="1:12" ht="15.75" thickBot="1" x14ac:dyDescent="0.3">
      <c r="A65" s="21" t="s">
        <v>60</v>
      </c>
      <c r="B65" s="50" t="s">
        <v>61</v>
      </c>
      <c r="C65" s="12"/>
      <c r="D65" s="12"/>
      <c r="E65" s="28" t="s">
        <v>5</v>
      </c>
      <c r="F65" s="28" t="s">
        <v>5</v>
      </c>
      <c r="G65" s="28" t="s">
        <v>5</v>
      </c>
      <c r="H65" s="55" t="s">
        <v>428</v>
      </c>
      <c r="I65" s="28" t="s">
        <v>457</v>
      </c>
      <c r="J65" s="28" t="s">
        <v>457</v>
      </c>
      <c r="K65" s="74" t="s">
        <v>463</v>
      </c>
      <c r="L65" s="28" t="s">
        <v>458</v>
      </c>
    </row>
    <row r="66" spans="1:12" ht="15.75" thickBot="1" x14ac:dyDescent="0.3">
      <c r="A66" s="13" t="s">
        <v>94</v>
      </c>
      <c r="B66" s="46" t="s">
        <v>95</v>
      </c>
      <c r="C66" s="14"/>
      <c r="D66" s="14"/>
      <c r="E66" s="3">
        <v>29609.4</v>
      </c>
      <c r="F66" s="3">
        <v>24142.720000000001</v>
      </c>
      <c r="G66" s="2">
        <v>0</v>
      </c>
      <c r="H66" s="2">
        <v>26364.67</v>
      </c>
      <c r="I66" s="2">
        <f>SUM(E66:H66)</f>
        <v>80116.790000000008</v>
      </c>
      <c r="J66" s="2">
        <v>72819.55</v>
      </c>
      <c r="K66" s="72">
        <f t="shared" ref="K66:K75" si="19">SUM(I66/J66)-1</f>
        <v>0.10020990242318173</v>
      </c>
      <c r="L66" s="2">
        <v>153532.76</v>
      </c>
    </row>
    <row r="67" spans="1:12" ht="15.75" thickBot="1" x14ac:dyDescent="0.3">
      <c r="A67" s="13" t="s">
        <v>96</v>
      </c>
      <c r="B67" s="46" t="s">
        <v>97</v>
      </c>
      <c r="C67" s="14"/>
      <c r="D67" s="14"/>
      <c r="E67" s="3">
        <v>6071.71</v>
      </c>
      <c r="F67" s="3">
        <v>20860.150000000001</v>
      </c>
      <c r="G67" s="2">
        <v>5370.91</v>
      </c>
      <c r="H67" s="2">
        <v>7250.4</v>
      </c>
      <c r="I67" s="2">
        <f t="shared" ref="I67:I74" si="20">SUM(E67:H67)</f>
        <v>39553.17</v>
      </c>
      <c r="J67" s="2">
        <v>46254.51</v>
      </c>
      <c r="K67" s="72">
        <f t="shared" si="19"/>
        <v>-0.14487971010826839</v>
      </c>
      <c r="L67" s="2">
        <v>125621.57</v>
      </c>
    </row>
    <row r="68" spans="1:12" ht="15.75" thickBot="1" x14ac:dyDescent="0.3">
      <c r="A68" s="13" t="s">
        <v>98</v>
      </c>
      <c r="B68" s="46" t="s">
        <v>99</v>
      </c>
      <c r="C68" s="14"/>
      <c r="D68" s="14"/>
      <c r="E68" s="3">
        <v>5756.63</v>
      </c>
      <c r="F68" s="3">
        <v>13339.83</v>
      </c>
      <c r="G68" s="2">
        <v>3147.74</v>
      </c>
      <c r="H68" s="2">
        <v>1880</v>
      </c>
      <c r="I68" s="2">
        <f t="shared" si="20"/>
        <v>24124.199999999997</v>
      </c>
      <c r="J68" s="2">
        <v>36485.910000000003</v>
      </c>
      <c r="K68" s="72">
        <f t="shared" si="19"/>
        <v>-0.33880777538507345</v>
      </c>
      <c r="L68" s="2">
        <v>86507.02</v>
      </c>
    </row>
    <row r="69" spans="1:12" ht="15.75" thickBot="1" x14ac:dyDescent="0.3">
      <c r="A69" s="13" t="s">
        <v>100</v>
      </c>
      <c r="B69" s="46" t="s">
        <v>101</v>
      </c>
      <c r="C69" s="14"/>
      <c r="D69" s="14"/>
      <c r="E69" s="3">
        <v>14853.05</v>
      </c>
      <c r="F69" s="3">
        <v>55811.49</v>
      </c>
      <c r="G69" s="2">
        <v>35324.78</v>
      </c>
      <c r="H69" s="2">
        <v>81634.78</v>
      </c>
      <c r="I69" s="2">
        <f t="shared" si="20"/>
        <v>187624.09999999998</v>
      </c>
      <c r="J69" s="2">
        <v>129250.82</v>
      </c>
      <c r="K69" s="72">
        <f t="shared" si="19"/>
        <v>0.45162792777639615</v>
      </c>
      <c r="L69" s="2">
        <v>420224.4</v>
      </c>
    </row>
    <row r="70" spans="1:12" ht="15.75" thickBot="1" x14ac:dyDescent="0.3">
      <c r="A70" s="13" t="s">
        <v>102</v>
      </c>
      <c r="B70" s="46" t="s">
        <v>103</v>
      </c>
      <c r="C70" s="14"/>
      <c r="D70" s="14"/>
      <c r="E70" s="3">
        <v>2565.3000000000002</v>
      </c>
      <c r="F70" s="3">
        <v>2367.56</v>
      </c>
      <c r="G70" s="2">
        <v>0</v>
      </c>
      <c r="H70" s="2">
        <v>1523.03</v>
      </c>
      <c r="I70" s="2">
        <f t="shared" si="20"/>
        <v>6455.89</v>
      </c>
      <c r="J70" s="2">
        <v>25122.44</v>
      </c>
      <c r="K70" s="72">
        <f t="shared" si="19"/>
        <v>-0.74302297069870593</v>
      </c>
      <c r="L70" s="2">
        <v>41678.31</v>
      </c>
    </row>
    <row r="71" spans="1:12" ht="15.75" thickBot="1" x14ac:dyDescent="0.3">
      <c r="A71" s="13" t="s">
        <v>104</v>
      </c>
      <c r="B71" s="46" t="s">
        <v>272</v>
      </c>
      <c r="C71" s="14"/>
      <c r="D71" s="14"/>
      <c r="E71" s="3">
        <v>21429.02</v>
      </c>
      <c r="F71" s="3">
        <v>19867.95</v>
      </c>
      <c r="G71" s="2">
        <v>0</v>
      </c>
      <c r="H71" s="2">
        <v>30594.41</v>
      </c>
      <c r="I71" s="2">
        <f t="shared" si="20"/>
        <v>71891.38</v>
      </c>
      <c r="J71" s="2">
        <v>88009.34</v>
      </c>
      <c r="K71" s="72">
        <f t="shared" si="19"/>
        <v>-0.1831391986350539</v>
      </c>
      <c r="L71" s="2">
        <v>188184.89</v>
      </c>
    </row>
    <row r="72" spans="1:12" ht="15.75" thickBot="1" x14ac:dyDescent="0.3">
      <c r="A72" s="13" t="s">
        <v>105</v>
      </c>
      <c r="B72" s="46" t="s">
        <v>106</v>
      </c>
      <c r="C72" s="14"/>
      <c r="D72" s="14"/>
      <c r="E72" s="3">
        <v>21939.69</v>
      </c>
      <c r="F72" s="3">
        <v>57743.49</v>
      </c>
      <c r="G72" s="2">
        <v>25875.38</v>
      </c>
      <c r="H72" s="2">
        <v>34632.720000000001</v>
      </c>
      <c r="I72" s="2">
        <f t="shared" si="20"/>
        <v>140191.28</v>
      </c>
      <c r="J72" s="2">
        <v>121103.37</v>
      </c>
      <c r="K72" s="72">
        <f t="shared" si="19"/>
        <v>0.15761667078298491</v>
      </c>
      <c r="L72" s="2">
        <v>272122.38</v>
      </c>
    </row>
    <row r="73" spans="1:12" ht="15.75" thickBot="1" x14ac:dyDescent="0.3">
      <c r="A73" s="46" t="s">
        <v>107</v>
      </c>
      <c r="B73" s="46" t="s">
        <v>276</v>
      </c>
      <c r="C73" s="47"/>
      <c r="D73" s="47"/>
      <c r="E73" s="3">
        <v>4892.71</v>
      </c>
      <c r="F73" s="3">
        <v>7283.6</v>
      </c>
      <c r="G73" s="2">
        <v>7603.7</v>
      </c>
      <c r="H73" s="2">
        <v>1796.6</v>
      </c>
      <c r="I73" s="2">
        <f t="shared" si="20"/>
        <v>21576.61</v>
      </c>
      <c r="J73" s="2">
        <v>25406</v>
      </c>
      <c r="K73" s="72">
        <f t="shared" si="19"/>
        <v>-0.15072778083917182</v>
      </c>
      <c r="L73" s="2">
        <v>63285.9</v>
      </c>
    </row>
    <row r="74" spans="1:12" ht="15.75" thickBot="1" x14ac:dyDescent="0.3">
      <c r="A74" s="13" t="s">
        <v>108</v>
      </c>
      <c r="B74" s="46" t="s">
        <v>109</v>
      </c>
      <c r="C74" s="14"/>
      <c r="D74" s="14"/>
      <c r="E74" s="3">
        <v>2164.56</v>
      </c>
      <c r="F74" s="3">
        <v>34512.379999999997</v>
      </c>
      <c r="G74" s="2">
        <v>71157.72</v>
      </c>
      <c r="H74" s="2">
        <v>20849.009999999998</v>
      </c>
      <c r="I74" s="2">
        <f t="shared" si="20"/>
        <v>128683.67</v>
      </c>
      <c r="J74" s="2">
        <v>81463.63</v>
      </c>
      <c r="K74" s="72">
        <f t="shared" si="19"/>
        <v>0.57964566518825622</v>
      </c>
      <c r="L74" s="2">
        <v>178438.36</v>
      </c>
    </row>
    <row r="75" spans="1:12" ht="15.75" thickBot="1" x14ac:dyDescent="0.3">
      <c r="A75" s="9" t="s">
        <v>17</v>
      </c>
      <c r="B75" s="58"/>
      <c r="C75" s="10"/>
      <c r="D75" s="10"/>
      <c r="E75" s="4">
        <f t="shared" ref="E75:L75" si="21">SUM(E66:E74)</f>
        <v>109282.07</v>
      </c>
      <c r="F75" s="4">
        <f t="shared" si="21"/>
        <v>235929.17</v>
      </c>
      <c r="G75" s="4">
        <f t="shared" si="21"/>
        <v>148480.22999999998</v>
      </c>
      <c r="H75" s="4">
        <f t="shared" si="21"/>
        <v>206525.62000000002</v>
      </c>
      <c r="I75" s="4">
        <f t="shared" si="21"/>
        <v>700217.09000000008</v>
      </c>
      <c r="J75" s="4">
        <f t="shared" si="21"/>
        <v>625915.57000000007</v>
      </c>
      <c r="K75" s="82">
        <f t="shared" si="19"/>
        <v>0.11870853444339158</v>
      </c>
      <c r="L75" s="4">
        <f t="shared" si="21"/>
        <v>1529595.5899999999</v>
      </c>
    </row>
    <row r="76" spans="1:12" ht="15.75" thickBot="1" x14ac:dyDescent="0.3">
      <c r="A76" s="19" t="s">
        <v>18</v>
      </c>
      <c r="B76" s="18"/>
      <c r="C76" s="6"/>
      <c r="D76" s="6"/>
      <c r="E76" s="23"/>
      <c r="F76" s="23"/>
      <c r="G76" s="23"/>
      <c r="H76" s="23"/>
      <c r="I76" s="23"/>
      <c r="J76" s="23"/>
      <c r="K76" s="23"/>
      <c r="L76" s="23"/>
    </row>
    <row r="77" spans="1:12" x14ac:dyDescent="0.25">
      <c r="A77" s="20"/>
      <c r="B77" s="57" t="s">
        <v>60</v>
      </c>
      <c r="C77" s="11"/>
      <c r="D77" s="11"/>
      <c r="E77" s="25" t="s">
        <v>2</v>
      </c>
      <c r="F77" s="26" t="s">
        <v>3</v>
      </c>
      <c r="G77" s="27" t="s">
        <v>4</v>
      </c>
      <c r="H77" s="54" t="s">
        <v>427</v>
      </c>
      <c r="I77" s="65" t="s">
        <v>455</v>
      </c>
      <c r="J77" s="25" t="s">
        <v>456</v>
      </c>
      <c r="K77" s="73" t="s">
        <v>462</v>
      </c>
      <c r="L77" s="25" t="s">
        <v>456</v>
      </c>
    </row>
    <row r="78" spans="1:12" ht="15.75" thickBot="1" x14ac:dyDescent="0.3">
      <c r="A78" s="21" t="s">
        <v>60</v>
      </c>
      <c r="B78" s="50" t="s">
        <v>61</v>
      </c>
      <c r="C78" s="12"/>
      <c r="D78" s="12"/>
      <c r="E78" s="28" t="s">
        <v>5</v>
      </c>
      <c r="F78" s="28" t="s">
        <v>5</v>
      </c>
      <c r="G78" s="28" t="s">
        <v>5</v>
      </c>
      <c r="H78" s="55" t="s">
        <v>428</v>
      </c>
      <c r="I78" s="28" t="s">
        <v>457</v>
      </c>
      <c r="J78" s="28" t="s">
        <v>457</v>
      </c>
      <c r="K78" s="75" t="s">
        <v>463</v>
      </c>
      <c r="L78" s="28" t="s">
        <v>458</v>
      </c>
    </row>
    <row r="79" spans="1:12" ht="15.75" thickBot="1" x14ac:dyDescent="0.3">
      <c r="A79" s="13" t="s">
        <v>110</v>
      </c>
      <c r="B79" s="46" t="s">
        <v>111</v>
      </c>
      <c r="C79" s="14"/>
      <c r="D79" s="14"/>
      <c r="E79" s="3">
        <v>38715.65</v>
      </c>
      <c r="F79" s="3">
        <v>40002.26</v>
      </c>
      <c r="G79" s="2">
        <v>6672.33</v>
      </c>
      <c r="H79" s="2">
        <v>110696.96000000001</v>
      </c>
      <c r="I79" s="2">
        <f>SUM(E79:H79)</f>
        <v>196087.2</v>
      </c>
      <c r="J79" s="2">
        <v>201373.79</v>
      </c>
      <c r="K79" s="72">
        <f t="shared" ref="K79:K80" si="22">SUM(I79/J79)-1</f>
        <v>-2.6252622051757601E-2</v>
      </c>
      <c r="L79" s="2">
        <v>320218.65999999997</v>
      </c>
    </row>
    <row r="80" spans="1:12" ht="15.75" thickBot="1" x14ac:dyDescent="0.3">
      <c r="A80" s="9" t="s">
        <v>19</v>
      </c>
      <c r="B80" s="58"/>
      <c r="C80" s="10"/>
      <c r="D80" s="10"/>
      <c r="E80" s="4">
        <f>SUM(E79)</f>
        <v>38715.65</v>
      </c>
      <c r="F80" s="4">
        <f t="shared" ref="F80:I80" si="23">SUM(F79)</f>
        <v>40002.26</v>
      </c>
      <c r="G80" s="4">
        <f t="shared" si="23"/>
        <v>6672.33</v>
      </c>
      <c r="H80" s="4">
        <f>SUM(H79)</f>
        <v>110696.96000000001</v>
      </c>
      <c r="I80" s="4">
        <f t="shared" si="23"/>
        <v>196087.2</v>
      </c>
      <c r="J80" s="4">
        <f>SUM(J79)</f>
        <v>201373.79</v>
      </c>
      <c r="K80" s="82">
        <f t="shared" si="22"/>
        <v>-2.6252622051757601E-2</v>
      </c>
      <c r="L80" s="4">
        <f>SUM(L79)</f>
        <v>320218.65999999997</v>
      </c>
    </row>
    <row r="81" spans="1:12" ht="15.75" thickBot="1" x14ac:dyDescent="0.3">
      <c r="A81" s="19" t="s">
        <v>20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</row>
    <row r="82" spans="1:12" x14ac:dyDescent="0.25">
      <c r="A82" s="20"/>
      <c r="B82" s="57" t="s">
        <v>60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427</v>
      </c>
      <c r="I82" s="65" t="s">
        <v>455</v>
      </c>
      <c r="J82" s="25" t="s">
        <v>456</v>
      </c>
      <c r="K82" s="73" t="s">
        <v>462</v>
      </c>
      <c r="L82" s="25" t="s">
        <v>456</v>
      </c>
    </row>
    <row r="83" spans="1:12" ht="15.75" thickBot="1" x14ac:dyDescent="0.3">
      <c r="A83" s="21" t="s">
        <v>60</v>
      </c>
      <c r="B83" s="50" t="s">
        <v>61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428</v>
      </c>
      <c r="I83" s="28" t="s">
        <v>457</v>
      </c>
      <c r="J83" s="28" t="s">
        <v>457</v>
      </c>
      <c r="K83" s="74" t="s">
        <v>463</v>
      </c>
      <c r="L83" s="28" t="s">
        <v>458</v>
      </c>
    </row>
    <row r="84" spans="1:12" ht="15.75" thickBot="1" x14ac:dyDescent="0.3">
      <c r="A84" s="13" t="s">
        <v>112</v>
      </c>
      <c r="B84" s="46" t="s">
        <v>113</v>
      </c>
      <c r="C84" s="14"/>
      <c r="D84" s="14"/>
      <c r="E84" s="3">
        <v>18965.2</v>
      </c>
      <c r="F84" s="3">
        <v>12480.64</v>
      </c>
      <c r="G84" s="2">
        <v>0</v>
      </c>
      <c r="H84" s="2">
        <v>4682.0600000000004</v>
      </c>
      <c r="I84" s="2">
        <f>SUM(E84:H84)</f>
        <v>36127.9</v>
      </c>
      <c r="J84" s="2">
        <v>49201.7</v>
      </c>
      <c r="K84" s="72">
        <f t="shared" ref="K84:K104" si="24">SUM(I84/J84)-1</f>
        <v>-0.26571846094748752</v>
      </c>
      <c r="L84" s="2">
        <v>118112.68</v>
      </c>
    </row>
    <row r="85" spans="1:12" ht="15.75" thickBot="1" x14ac:dyDescent="0.3">
      <c r="A85" s="46" t="s">
        <v>435</v>
      </c>
      <c r="B85" s="46" t="s">
        <v>436</v>
      </c>
      <c r="C85" s="47"/>
      <c r="D85" s="47"/>
      <c r="E85" s="3">
        <v>0</v>
      </c>
      <c r="F85" s="3">
        <v>0</v>
      </c>
      <c r="G85" s="2">
        <v>0</v>
      </c>
      <c r="H85" s="2">
        <v>0</v>
      </c>
      <c r="I85" s="2">
        <f t="shared" ref="I85:I103" si="25">SUM(E85:H85)</f>
        <v>0</v>
      </c>
      <c r="J85" s="2">
        <v>0</v>
      </c>
      <c r="K85" s="72"/>
      <c r="L85" s="2">
        <v>912.8</v>
      </c>
    </row>
    <row r="86" spans="1:12" ht="15.75" thickBot="1" x14ac:dyDescent="0.3">
      <c r="A86" s="13" t="s">
        <v>114</v>
      </c>
      <c r="B86" s="46" t="s">
        <v>115</v>
      </c>
      <c r="C86" s="14"/>
      <c r="D86" s="14"/>
      <c r="E86" s="5">
        <v>15221.51</v>
      </c>
      <c r="F86" s="3">
        <v>35386.1</v>
      </c>
      <c r="G86" s="2">
        <v>22886.27</v>
      </c>
      <c r="H86" s="2">
        <v>64314.79</v>
      </c>
      <c r="I86" s="2">
        <f t="shared" si="25"/>
        <v>137808.67000000001</v>
      </c>
      <c r="J86" s="2">
        <v>75701.22</v>
      </c>
      <c r="K86" s="72">
        <f t="shared" si="24"/>
        <v>0.82042865359369377</v>
      </c>
      <c r="L86" s="2">
        <v>169559.87</v>
      </c>
    </row>
    <row r="87" spans="1:12" ht="15.75" thickBot="1" x14ac:dyDescent="0.3">
      <c r="A87" s="46" t="s">
        <v>116</v>
      </c>
      <c r="B87" s="46" t="s">
        <v>117</v>
      </c>
      <c r="C87" s="47"/>
      <c r="D87" s="47"/>
      <c r="E87" s="3">
        <v>10793.09</v>
      </c>
      <c r="F87" s="3">
        <v>10159.540000000001</v>
      </c>
      <c r="G87" s="2">
        <v>9671.98</v>
      </c>
      <c r="H87" s="2">
        <v>14391.97</v>
      </c>
      <c r="I87" s="2">
        <f t="shared" si="25"/>
        <v>45016.58</v>
      </c>
      <c r="J87" s="2">
        <v>54736.99</v>
      </c>
      <c r="K87" s="72">
        <f t="shared" si="24"/>
        <v>-0.17758393364340996</v>
      </c>
      <c r="L87" s="2">
        <v>155411.10999999999</v>
      </c>
    </row>
    <row r="88" spans="1:12" ht="15.75" thickBot="1" x14ac:dyDescent="0.3">
      <c r="A88" s="46" t="s">
        <v>118</v>
      </c>
      <c r="B88" s="46" t="s">
        <v>119</v>
      </c>
      <c r="C88" s="47"/>
      <c r="D88" s="47"/>
      <c r="E88" s="3">
        <v>3252.11</v>
      </c>
      <c r="F88" s="3">
        <v>24043.85</v>
      </c>
      <c r="G88" s="2">
        <v>30545.84</v>
      </c>
      <c r="H88" s="2">
        <v>14660.03</v>
      </c>
      <c r="I88" s="2">
        <f t="shared" si="25"/>
        <v>72501.83</v>
      </c>
      <c r="J88" s="2">
        <v>42259.519999999997</v>
      </c>
      <c r="K88" s="72">
        <f t="shared" si="24"/>
        <v>0.71563306918772396</v>
      </c>
      <c r="L88" s="2">
        <v>139228.35999999999</v>
      </c>
    </row>
    <row r="89" spans="1:12" ht="15.75" thickBot="1" x14ac:dyDescent="0.3">
      <c r="A89" s="46" t="s">
        <v>382</v>
      </c>
      <c r="B89" s="46" t="s">
        <v>383</v>
      </c>
      <c r="C89" s="47"/>
      <c r="D89" s="47"/>
      <c r="E89" s="3">
        <v>0</v>
      </c>
      <c r="F89" s="3">
        <v>11728.08</v>
      </c>
      <c r="G89" s="2">
        <v>1646.46</v>
      </c>
      <c r="H89" s="2">
        <v>1818.69</v>
      </c>
      <c r="I89" s="2">
        <f t="shared" si="25"/>
        <v>15193.230000000001</v>
      </c>
      <c r="J89" s="2">
        <v>28343.63</v>
      </c>
      <c r="K89" s="72">
        <f t="shared" si="24"/>
        <v>-0.46396315503695185</v>
      </c>
      <c r="L89" s="2">
        <v>36847.449999999997</v>
      </c>
    </row>
    <row r="90" spans="1:12" ht="15.75" thickBot="1" x14ac:dyDescent="0.3">
      <c r="A90" s="13" t="s">
        <v>120</v>
      </c>
      <c r="B90" s="46" t="s">
        <v>121</v>
      </c>
      <c r="C90" s="14"/>
      <c r="D90" s="14"/>
      <c r="E90" s="3">
        <v>4840.8599999999997</v>
      </c>
      <c r="F90" s="3">
        <v>22122.01</v>
      </c>
      <c r="G90" s="2">
        <v>555.5</v>
      </c>
      <c r="H90" s="2">
        <v>11301.16</v>
      </c>
      <c r="I90" s="2">
        <f t="shared" si="25"/>
        <v>38819.53</v>
      </c>
      <c r="J90" s="2">
        <v>39835.03</v>
      </c>
      <c r="K90" s="72">
        <f t="shared" si="24"/>
        <v>-2.5492638012322266E-2</v>
      </c>
      <c r="L90" s="2">
        <v>120483.08</v>
      </c>
    </row>
    <row r="91" spans="1:12" ht="15.75" thickBot="1" x14ac:dyDescent="0.3">
      <c r="A91" s="13" t="s">
        <v>122</v>
      </c>
      <c r="B91" s="46" t="s">
        <v>123</v>
      </c>
      <c r="C91" s="14"/>
      <c r="D91" s="14"/>
      <c r="E91" s="3">
        <v>10122.719999999999</v>
      </c>
      <c r="F91" s="3">
        <v>67158.91</v>
      </c>
      <c r="G91" s="2">
        <v>12882.32</v>
      </c>
      <c r="H91" s="2">
        <v>41889.910000000003</v>
      </c>
      <c r="I91" s="2">
        <f t="shared" si="25"/>
        <v>132053.86000000002</v>
      </c>
      <c r="J91" s="2">
        <v>101716.8</v>
      </c>
      <c r="K91" s="72">
        <f t="shared" si="24"/>
        <v>0.29825023988171084</v>
      </c>
      <c r="L91" s="2">
        <v>237951.94</v>
      </c>
    </row>
    <row r="92" spans="1:12" ht="15.75" thickBot="1" x14ac:dyDescent="0.3">
      <c r="A92" s="46" t="s">
        <v>124</v>
      </c>
      <c r="B92" s="46" t="s">
        <v>125</v>
      </c>
      <c r="C92" s="47"/>
      <c r="D92" s="47"/>
      <c r="E92" s="3">
        <v>1595.65</v>
      </c>
      <c r="F92" s="3">
        <v>22321.22</v>
      </c>
      <c r="G92" s="2">
        <v>0</v>
      </c>
      <c r="H92" s="2">
        <v>4935.58</v>
      </c>
      <c r="I92" s="2">
        <f t="shared" si="25"/>
        <v>28852.450000000004</v>
      </c>
      <c r="J92" s="2">
        <v>29611.37</v>
      </c>
      <c r="K92" s="72">
        <f t="shared" si="24"/>
        <v>-2.5629344403855447E-2</v>
      </c>
      <c r="L92" s="2">
        <v>115158.6</v>
      </c>
    </row>
    <row r="93" spans="1:12" ht="15.75" thickBot="1" x14ac:dyDescent="0.3">
      <c r="A93" s="46" t="s">
        <v>126</v>
      </c>
      <c r="B93" s="46" t="s">
        <v>404</v>
      </c>
      <c r="C93" s="47"/>
      <c r="D93" s="47"/>
      <c r="E93" s="3">
        <v>3582.93</v>
      </c>
      <c r="F93" s="3">
        <v>5786.51</v>
      </c>
      <c r="G93" s="2">
        <v>2953.5</v>
      </c>
      <c r="H93" s="2">
        <v>11366.58</v>
      </c>
      <c r="I93" s="2">
        <f t="shared" si="25"/>
        <v>23689.52</v>
      </c>
      <c r="J93" s="2">
        <v>22374.91</v>
      </c>
      <c r="K93" s="72">
        <f t="shared" si="24"/>
        <v>5.8753755881029379E-2</v>
      </c>
      <c r="L93" s="2">
        <v>57198.79</v>
      </c>
    </row>
    <row r="94" spans="1:12" ht="15.75" thickBot="1" x14ac:dyDescent="0.3">
      <c r="A94" s="13" t="s">
        <v>127</v>
      </c>
      <c r="B94" s="46" t="s">
        <v>128</v>
      </c>
      <c r="C94" s="14"/>
      <c r="D94" s="14"/>
      <c r="E94" s="3">
        <v>1424.06</v>
      </c>
      <c r="F94" s="3">
        <v>13130.3</v>
      </c>
      <c r="G94" s="2">
        <v>5355.89</v>
      </c>
      <c r="H94" s="2">
        <v>9202.7099999999991</v>
      </c>
      <c r="I94" s="2">
        <f t="shared" si="25"/>
        <v>29112.959999999999</v>
      </c>
      <c r="J94" s="2">
        <v>52654.73</v>
      </c>
      <c r="K94" s="72">
        <f t="shared" si="24"/>
        <v>-0.44709696545780409</v>
      </c>
      <c r="L94" s="2">
        <v>131471.9</v>
      </c>
    </row>
    <row r="95" spans="1:12" ht="15.75" thickBot="1" x14ac:dyDescent="0.3">
      <c r="A95" s="46" t="s">
        <v>437</v>
      </c>
      <c r="B95" s="46" t="s">
        <v>438</v>
      </c>
      <c r="C95" s="47"/>
      <c r="D95" s="47"/>
      <c r="E95" s="3">
        <v>0</v>
      </c>
      <c r="F95" s="3">
        <v>0</v>
      </c>
      <c r="G95" s="2">
        <v>0</v>
      </c>
      <c r="H95" s="2">
        <v>0</v>
      </c>
      <c r="I95" s="2">
        <f t="shared" si="25"/>
        <v>0</v>
      </c>
      <c r="J95" s="2">
        <v>0</v>
      </c>
      <c r="K95" s="72"/>
      <c r="L95" s="2">
        <v>4084.48</v>
      </c>
    </row>
    <row r="96" spans="1:12" ht="15.75" thickBot="1" x14ac:dyDescent="0.3">
      <c r="A96" s="46" t="s">
        <v>322</v>
      </c>
      <c r="B96" s="46" t="s">
        <v>323</v>
      </c>
      <c r="C96" s="47"/>
      <c r="D96" s="47"/>
      <c r="E96" s="3">
        <v>0</v>
      </c>
      <c r="F96" s="3">
        <v>3198.46</v>
      </c>
      <c r="G96" s="2">
        <v>0</v>
      </c>
      <c r="H96" s="85">
        <v>6393.19</v>
      </c>
      <c r="I96" s="2">
        <f t="shared" si="25"/>
        <v>9591.65</v>
      </c>
      <c r="J96" s="2">
        <v>8779.64</v>
      </c>
      <c r="K96" s="72">
        <f t="shared" si="24"/>
        <v>9.248784688210443E-2</v>
      </c>
      <c r="L96" s="2">
        <v>28562.45</v>
      </c>
    </row>
    <row r="97" spans="1:12" ht="15.75" thickBot="1" x14ac:dyDescent="0.3">
      <c r="A97" s="13" t="s">
        <v>129</v>
      </c>
      <c r="B97" s="46" t="s">
        <v>130</v>
      </c>
      <c r="C97" s="14"/>
      <c r="D97" s="14"/>
      <c r="E97" s="3">
        <v>9707.81</v>
      </c>
      <c r="F97" s="3">
        <v>28021.7</v>
      </c>
      <c r="G97" s="2">
        <v>37509.64</v>
      </c>
      <c r="H97" s="2">
        <v>13952.36</v>
      </c>
      <c r="I97" s="2">
        <f t="shared" si="25"/>
        <v>89191.51</v>
      </c>
      <c r="J97" s="2">
        <v>90378.64</v>
      </c>
      <c r="K97" s="72">
        <f t="shared" si="24"/>
        <v>-1.3135072623354449E-2</v>
      </c>
      <c r="L97" s="2">
        <v>304028.24</v>
      </c>
    </row>
    <row r="98" spans="1:12" ht="15.75" thickBot="1" x14ac:dyDescent="0.3">
      <c r="A98" s="46" t="s">
        <v>131</v>
      </c>
      <c r="B98" s="46" t="s">
        <v>132</v>
      </c>
      <c r="C98" s="47"/>
      <c r="D98" s="47"/>
      <c r="E98" s="3">
        <v>4732.22</v>
      </c>
      <c r="F98" s="3">
        <v>44878.37</v>
      </c>
      <c r="G98" s="2">
        <v>11794.04</v>
      </c>
      <c r="H98" s="2">
        <v>13875.39</v>
      </c>
      <c r="I98" s="2">
        <f t="shared" si="25"/>
        <v>75280.02</v>
      </c>
      <c r="J98" s="2">
        <v>73198.210000000006</v>
      </c>
      <c r="K98" s="72">
        <f t="shared" si="24"/>
        <v>2.8440722799095708E-2</v>
      </c>
      <c r="L98" s="2">
        <v>190008.55</v>
      </c>
    </row>
    <row r="99" spans="1:12" ht="15.75" thickBot="1" x14ac:dyDescent="0.3">
      <c r="A99" s="46" t="s">
        <v>133</v>
      </c>
      <c r="B99" s="46" t="s">
        <v>277</v>
      </c>
      <c r="C99" s="47"/>
      <c r="D99" s="47"/>
      <c r="E99" s="3">
        <v>11300.25</v>
      </c>
      <c r="F99" s="3">
        <v>19580.009999999998</v>
      </c>
      <c r="G99" s="2">
        <v>0</v>
      </c>
      <c r="H99" s="2">
        <v>14144.46</v>
      </c>
      <c r="I99" s="2">
        <f t="shared" si="25"/>
        <v>45024.72</v>
      </c>
      <c r="J99" s="2">
        <v>51350.79</v>
      </c>
      <c r="K99" s="72">
        <f t="shared" si="24"/>
        <v>-0.12319323617027123</v>
      </c>
      <c r="L99" s="2">
        <v>143482.95000000001</v>
      </c>
    </row>
    <row r="100" spans="1:12" ht="15.75" thickBot="1" x14ac:dyDescent="0.3">
      <c r="A100" s="46" t="s">
        <v>134</v>
      </c>
      <c r="B100" s="46" t="s">
        <v>135</v>
      </c>
      <c r="C100" s="47"/>
      <c r="D100" s="47"/>
      <c r="E100" s="3">
        <v>1260.74</v>
      </c>
      <c r="F100" s="3">
        <v>23337.25</v>
      </c>
      <c r="G100" s="2">
        <v>572.41</v>
      </c>
      <c r="H100" s="2">
        <v>4984.4799999999996</v>
      </c>
      <c r="I100" s="2">
        <f t="shared" si="25"/>
        <v>30154.880000000001</v>
      </c>
      <c r="J100" s="2">
        <v>28144.41</v>
      </c>
      <c r="K100" s="72">
        <f t="shared" si="24"/>
        <v>7.1434078738904061E-2</v>
      </c>
      <c r="L100" s="2">
        <v>102611.78</v>
      </c>
    </row>
    <row r="101" spans="1:12" ht="15.75" thickBot="1" x14ac:dyDescent="0.3">
      <c r="A101" s="46" t="s">
        <v>401</v>
      </c>
      <c r="B101" s="46" t="s">
        <v>400</v>
      </c>
      <c r="C101" s="47"/>
      <c r="D101" s="47"/>
      <c r="E101" s="3">
        <v>0</v>
      </c>
      <c r="F101" s="3">
        <v>2589.54</v>
      </c>
      <c r="G101" s="2">
        <v>0</v>
      </c>
      <c r="H101" s="2">
        <v>0</v>
      </c>
      <c r="I101" s="2">
        <f t="shared" si="25"/>
        <v>2589.54</v>
      </c>
      <c r="J101" s="2">
        <v>2790.53</v>
      </c>
      <c r="K101" s="72">
        <f t="shared" si="24"/>
        <v>-7.202574421346486E-2</v>
      </c>
      <c r="L101" s="2">
        <v>2790.53</v>
      </c>
    </row>
    <row r="102" spans="1:12" ht="15.75" thickBot="1" x14ac:dyDescent="0.3">
      <c r="A102" s="46" t="s">
        <v>290</v>
      </c>
      <c r="B102" s="46" t="s">
        <v>291</v>
      </c>
      <c r="C102" s="47"/>
      <c r="D102" s="47"/>
      <c r="E102" s="3">
        <v>0</v>
      </c>
      <c r="F102" s="3">
        <v>0</v>
      </c>
      <c r="G102" s="2">
        <v>0</v>
      </c>
      <c r="H102" s="2">
        <v>0</v>
      </c>
      <c r="I102" s="2">
        <f t="shared" si="25"/>
        <v>0</v>
      </c>
      <c r="J102" s="2">
        <v>0</v>
      </c>
      <c r="K102" s="72"/>
      <c r="L102" s="2">
        <v>23.5</v>
      </c>
    </row>
    <row r="103" spans="1:12" ht="15.75" thickBot="1" x14ac:dyDescent="0.3">
      <c r="A103" s="13" t="s">
        <v>136</v>
      </c>
      <c r="B103" s="46" t="s">
        <v>78</v>
      </c>
      <c r="C103" s="14"/>
      <c r="D103" s="14"/>
      <c r="E103" s="3">
        <v>4678.5200000000004</v>
      </c>
      <c r="F103" s="3">
        <v>27125.21</v>
      </c>
      <c r="G103" s="2">
        <v>0</v>
      </c>
      <c r="H103" s="2">
        <v>15342.65</v>
      </c>
      <c r="I103" s="2">
        <f t="shared" si="25"/>
        <v>47146.38</v>
      </c>
      <c r="J103" s="2">
        <v>70944.320000000007</v>
      </c>
      <c r="K103" s="72">
        <f t="shared" si="24"/>
        <v>-0.3354453182439413</v>
      </c>
      <c r="L103" s="2">
        <v>105654.59</v>
      </c>
    </row>
    <row r="104" spans="1:12" ht="15.75" thickBot="1" x14ac:dyDescent="0.3">
      <c r="A104" s="9" t="s">
        <v>21</v>
      </c>
      <c r="B104" s="58"/>
      <c r="C104" s="10"/>
      <c r="D104" s="10"/>
      <c r="E104" s="4">
        <f t="shared" ref="E104:L104" si="26">SUM(E84:E103)</f>
        <v>101477.67000000001</v>
      </c>
      <c r="F104" s="4">
        <f t="shared" si="26"/>
        <v>373047.7</v>
      </c>
      <c r="G104" s="4">
        <f t="shared" si="26"/>
        <v>136373.85</v>
      </c>
      <c r="H104" s="4">
        <f t="shared" si="26"/>
        <v>247256.00999999998</v>
      </c>
      <c r="I104" s="4">
        <f t="shared" si="26"/>
        <v>858155.23</v>
      </c>
      <c r="J104" s="4">
        <f t="shared" si="26"/>
        <v>822022.44</v>
      </c>
      <c r="K104" s="82">
        <f t="shared" si="24"/>
        <v>4.3955965484348658E-2</v>
      </c>
      <c r="L104" s="4">
        <f t="shared" si="26"/>
        <v>2163583.65</v>
      </c>
    </row>
    <row r="105" spans="1:12" ht="15.75" thickBot="1" x14ac:dyDescent="0.3">
      <c r="A105" s="19" t="s">
        <v>22</v>
      </c>
      <c r="B105" s="18"/>
      <c r="C105" s="6"/>
      <c r="D105" s="6"/>
      <c r="E105" s="23"/>
      <c r="F105" s="23"/>
      <c r="G105" s="23"/>
      <c r="H105" s="23"/>
      <c r="I105" s="23"/>
      <c r="J105" s="23"/>
      <c r="K105" s="23"/>
      <c r="L105" s="23"/>
    </row>
    <row r="106" spans="1:12" x14ac:dyDescent="0.25">
      <c r="A106" s="20"/>
      <c r="B106" s="57" t="s">
        <v>60</v>
      </c>
      <c r="C106" s="11"/>
      <c r="D106" s="11"/>
      <c r="E106" s="25" t="s">
        <v>2</v>
      </c>
      <c r="F106" s="26" t="s">
        <v>3</v>
      </c>
      <c r="G106" s="27" t="s">
        <v>4</v>
      </c>
      <c r="H106" s="54" t="s">
        <v>427</v>
      </c>
      <c r="I106" s="65" t="s">
        <v>455</v>
      </c>
      <c r="J106" s="25" t="s">
        <v>456</v>
      </c>
      <c r="K106" s="73" t="s">
        <v>462</v>
      </c>
      <c r="L106" s="25" t="s">
        <v>456</v>
      </c>
    </row>
    <row r="107" spans="1:12" ht="15.75" thickBot="1" x14ac:dyDescent="0.3">
      <c r="A107" s="21" t="s">
        <v>60</v>
      </c>
      <c r="B107" s="50" t="s">
        <v>61</v>
      </c>
      <c r="C107" s="12"/>
      <c r="D107" s="12"/>
      <c r="E107" s="28" t="s">
        <v>5</v>
      </c>
      <c r="F107" s="28" t="s">
        <v>5</v>
      </c>
      <c r="G107" s="28" t="s">
        <v>5</v>
      </c>
      <c r="H107" s="55" t="s">
        <v>428</v>
      </c>
      <c r="I107" s="28" t="s">
        <v>457</v>
      </c>
      <c r="J107" s="28" t="s">
        <v>457</v>
      </c>
      <c r="K107" s="74" t="s">
        <v>463</v>
      </c>
      <c r="L107" s="28" t="s">
        <v>458</v>
      </c>
    </row>
    <row r="108" spans="1:12" ht="15.75" thickBot="1" x14ac:dyDescent="0.3">
      <c r="A108" s="13" t="s">
        <v>137</v>
      </c>
      <c r="B108" s="46" t="s">
        <v>138</v>
      </c>
      <c r="C108" s="14"/>
      <c r="D108" s="14"/>
      <c r="E108" s="3">
        <v>43993.22</v>
      </c>
      <c r="F108" s="3">
        <v>36025.4</v>
      </c>
      <c r="G108" s="2">
        <v>8709.7199999999993</v>
      </c>
      <c r="H108" s="2">
        <v>221617.85</v>
      </c>
      <c r="I108" s="2">
        <f>SUM(E108:H108)</f>
        <v>310346.19</v>
      </c>
      <c r="J108" s="2">
        <v>234042.31</v>
      </c>
      <c r="K108" s="72">
        <f t="shared" ref="K108:K117" si="27">SUM(I108/J108)-1</f>
        <v>0.32602600786156999</v>
      </c>
      <c r="L108" s="2">
        <v>1056051.32</v>
      </c>
    </row>
    <row r="109" spans="1:12" ht="15.75" thickBot="1" x14ac:dyDescent="0.3">
      <c r="A109" s="13" t="s">
        <v>139</v>
      </c>
      <c r="B109" s="46" t="s">
        <v>140</v>
      </c>
      <c r="C109" s="14"/>
      <c r="D109" s="14"/>
      <c r="E109" s="3">
        <v>3006.54</v>
      </c>
      <c r="F109" s="3">
        <v>21928.400000000001</v>
      </c>
      <c r="G109" s="2">
        <v>0</v>
      </c>
      <c r="H109" s="2">
        <v>5420.12</v>
      </c>
      <c r="I109" s="2">
        <f t="shared" ref="I109:I116" si="28">SUM(E109:H109)</f>
        <v>30355.06</v>
      </c>
      <c r="J109" s="2">
        <v>26607.18</v>
      </c>
      <c r="K109" s="72">
        <f t="shared" si="27"/>
        <v>0.14085972282669568</v>
      </c>
      <c r="L109" s="2">
        <v>98751.86</v>
      </c>
    </row>
    <row r="110" spans="1:12" ht="15.75" thickBot="1" x14ac:dyDescent="0.3">
      <c r="A110" s="46" t="s">
        <v>392</v>
      </c>
      <c r="B110" s="46" t="s">
        <v>393</v>
      </c>
      <c r="C110" s="47"/>
      <c r="D110" s="47"/>
      <c r="E110" s="3">
        <v>0</v>
      </c>
      <c r="F110" s="3">
        <v>0</v>
      </c>
      <c r="G110" s="2">
        <v>0</v>
      </c>
      <c r="H110" s="2">
        <v>0</v>
      </c>
      <c r="I110" s="2">
        <f t="shared" si="28"/>
        <v>0</v>
      </c>
      <c r="J110" s="2">
        <v>3255.32</v>
      </c>
      <c r="K110" s="72">
        <f t="shared" si="27"/>
        <v>-1</v>
      </c>
      <c r="L110" s="2">
        <v>8770.6299999999992</v>
      </c>
    </row>
    <row r="111" spans="1:12" ht="15.75" thickBot="1" x14ac:dyDescent="0.3">
      <c r="A111" s="46" t="s">
        <v>141</v>
      </c>
      <c r="B111" s="46" t="s">
        <v>142</v>
      </c>
      <c r="C111" s="47"/>
      <c r="D111" s="47"/>
      <c r="E111" s="3">
        <v>833.09</v>
      </c>
      <c r="F111" s="3">
        <v>8085</v>
      </c>
      <c r="G111" s="2">
        <v>0</v>
      </c>
      <c r="H111" s="2">
        <v>44890.99</v>
      </c>
      <c r="I111" s="2">
        <f t="shared" si="28"/>
        <v>53809.08</v>
      </c>
      <c r="J111" s="2">
        <v>25325.35</v>
      </c>
      <c r="K111" s="72">
        <f t="shared" si="27"/>
        <v>1.1247121954879202</v>
      </c>
      <c r="L111" s="2">
        <v>71185.600000000006</v>
      </c>
    </row>
    <row r="112" spans="1:12" ht="15.75" thickBot="1" x14ac:dyDescent="0.3">
      <c r="A112" s="46" t="s">
        <v>143</v>
      </c>
      <c r="B112" s="46" t="s">
        <v>144</v>
      </c>
      <c r="C112" s="47"/>
      <c r="D112" s="47"/>
      <c r="E112" s="3">
        <v>3272.51</v>
      </c>
      <c r="F112" s="3">
        <v>20789.14</v>
      </c>
      <c r="G112" s="2">
        <v>0</v>
      </c>
      <c r="H112" s="2">
        <v>6983.18</v>
      </c>
      <c r="I112" s="2">
        <f t="shared" si="28"/>
        <v>31044.83</v>
      </c>
      <c r="J112" s="2">
        <v>19573.38</v>
      </c>
      <c r="K112" s="72">
        <f t="shared" si="27"/>
        <v>0.58607404546378805</v>
      </c>
      <c r="L112" s="2">
        <v>42996.44</v>
      </c>
    </row>
    <row r="113" spans="1:12" ht="15.75" thickBot="1" x14ac:dyDescent="0.3">
      <c r="A113" s="46" t="s">
        <v>333</v>
      </c>
      <c r="B113" s="46" t="s">
        <v>334</v>
      </c>
      <c r="C113" s="47"/>
      <c r="D113" s="47"/>
      <c r="E113" s="3">
        <v>868.86</v>
      </c>
      <c r="F113" s="3">
        <v>4317.2299999999996</v>
      </c>
      <c r="G113" s="2">
        <v>9252.06</v>
      </c>
      <c r="H113" s="2">
        <v>2512.37</v>
      </c>
      <c r="I113" s="2">
        <f t="shared" si="28"/>
        <v>16950.519999999997</v>
      </c>
      <c r="J113" s="2">
        <v>23451.67</v>
      </c>
      <c r="K113" s="72">
        <f t="shared" si="27"/>
        <v>-0.27721479962834217</v>
      </c>
      <c r="L113" s="2">
        <v>42567.22</v>
      </c>
    </row>
    <row r="114" spans="1:12" ht="15.75" thickBot="1" x14ac:dyDescent="0.3">
      <c r="A114" s="46" t="s">
        <v>374</v>
      </c>
      <c r="B114" s="46" t="s">
        <v>375</v>
      </c>
      <c r="C114" s="47"/>
      <c r="D114" s="47"/>
      <c r="E114" s="3">
        <v>0</v>
      </c>
      <c r="F114" s="3">
        <v>10887.77</v>
      </c>
      <c r="G114" s="2">
        <v>20191.810000000001</v>
      </c>
      <c r="H114" s="2">
        <v>3004.54</v>
      </c>
      <c r="I114" s="2">
        <f t="shared" si="28"/>
        <v>34084.120000000003</v>
      </c>
      <c r="J114" s="2">
        <v>27515.65</v>
      </c>
      <c r="K114" s="72">
        <f t="shared" si="27"/>
        <v>0.23871760252801599</v>
      </c>
      <c r="L114" s="2">
        <v>81361.570000000007</v>
      </c>
    </row>
    <row r="115" spans="1:12" ht="15.75" thickBot="1" x14ac:dyDescent="0.3">
      <c r="A115" s="46" t="s">
        <v>292</v>
      </c>
      <c r="B115" s="46" t="s">
        <v>293</v>
      </c>
      <c r="C115" s="47"/>
      <c r="D115" s="47"/>
      <c r="E115" s="3">
        <v>847.04</v>
      </c>
      <c r="F115" s="3">
        <v>6883.69</v>
      </c>
      <c r="G115" s="2">
        <v>0</v>
      </c>
      <c r="H115" s="2">
        <v>9931.17</v>
      </c>
      <c r="I115" s="2">
        <f t="shared" si="28"/>
        <v>17661.900000000001</v>
      </c>
      <c r="J115" s="2">
        <v>8172.97</v>
      </c>
      <c r="K115" s="72">
        <f t="shared" si="27"/>
        <v>1.1610136829084166</v>
      </c>
      <c r="L115" s="2">
        <v>38460.300000000003</v>
      </c>
    </row>
    <row r="116" spans="1:12" ht="15.75" thickBot="1" x14ac:dyDescent="0.3">
      <c r="A116" s="13" t="s">
        <v>335</v>
      </c>
      <c r="B116" s="46" t="s">
        <v>336</v>
      </c>
      <c r="C116" s="14"/>
      <c r="D116" s="14"/>
      <c r="E116" s="3">
        <v>467.63</v>
      </c>
      <c r="F116" s="3">
        <v>4766.7299999999996</v>
      </c>
      <c r="G116" s="2">
        <v>1000</v>
      </c>
      <c r="H116" s="2">
        <v>1110</v>
      </c>
      <c r="I116" s="2">
        <f t="shared" si="28"/>
        <v>7344.36</v>
      </c>
      <c r="J116" s="2">
        <v>27324.01</v>
      </c>
      <c r="K116" s="72">
        <f t="shared" si="27"/>
        <v>-0.73121221958270399</v>
      </c>
      <c r="L116" s="2">
        <v>44783.02</v>
      </c>
    </row>
    <row r="117" spans="1:12" ht="15.75" thickBot="1" x14ac:dyDescent="0.3">
      <c r="A117" s="9" t="s">
        <v>23</v>
      </c>
      <c r="B117" s="58"/>
      <c r="C117" s="10"/>
      <c r="D117" s="10"/>
      <c r="E117" s="4">
        <f t="shared" ref="E117:L117" si="29">SUM(E108:E116)</f>
        <v>53288.89</v>
      </c>
      <c r="F117" s="4">
        <f t="shared" si="29"/>
        <v>113683.36</v>
      </c>
      <c r="G117" s="4">
        <f t="shared" si="29"/>
        <v>39153.589999999997</v>
      </c>
      <c r="H117" s="4">
        <f t="shared" si="29"/>
        <v>295470.21999999997</v>
      </c>
      <c r="I117" s="4">
        <f t="shared" si="29"/>
        <v>501596.06000000006</v>
      </c>
      <c r="J117" s="4">
        <f t="shared" si="29"/>
        <v>395267.83999999997</v>
      </c>
      <c r="K117" s="82">
        <f t="shared" si="27"/>
        <v>0.26900296264932688</v>
      </c>
      <c r="L117" s="4">
        <f t="shared" si="29"/>
        <v>1484927.9600000002</v>
      </c>
    </row>
    <row r="118" spans="1:12" ht="15.75" thickBot="1" x14ac:dyDescent="0.3">
      <c r="A118" s="19" t="s">
        <v>24</v>
      </c>
      <c r="B118" s="18"/>
      <c r="C118" s="6"/>
      <c r="D118" s="6"/>
      <c r="E118" s="23"/>
      <c r="F118" s="23"/>
      <c r="G118" s="23"/>
      <c r="H118" s="23"/>
      <c r="I118" s="23"/>
      <c r="J118" s="23"/>
      <c r="K118" s="23"/>
      <c r="L118" s="23"/>
    </row>
    <row r="119" spans="1:12" x14ac:dyDescent="0.25">
      <c r="A119" s="20"/>
      <c r="B119" s="57" t="s">
        <v>60</v>
      </c>
      <c r="C119" s="11"/>
      <c r="D119" s="11"/>
      <c r="E119" s="25" t="s">
        <v>2</v>
      </c>
      <c r="F119" s="26" t="s">
        <v>3</v>
      </c>
      <c r="G119" s="27" t="s">
        <v>4</v>
      </c>
      <c r="H119" s="54" t="s">
        <v>427</v>
      </c>
      <c r="I119" s="65" t="s">
        <v>455</v>
      </c>
      <c r="J119" s="25" t="s">
        <v>456</v>
      </c>
      <c r="K119" s="73" t="s">
        <v>462</v>
      </c>
      <c r="L119" s="25" t="s">
        <v>456</v>
      </c>
    </row>
    <row r="120" spans="1:12" ht="15.75" thickBot="1" x14ac:dyDescent="0.3">
      <c r="A120" s="21" t="s">
        <v>60</v>
      </c>
      <c r="B120" s="50" t="s">
        <v>61</v>
      </c>
      <c r="C120" s="12"/>
      <c r="D120" s="12"/>
      <c r="E120" s="28" t="s">
        <v>5</v>
      </c>
      <c r="F120" s="28" t="s">
        <v>5</v>
      </c>
      <c r="G120" s="28" t="s">
        <v>5</v>
      </c>
      <c r="H120" s="55" t="s">
        <v>428</v>
      </c>
      <c r="I120" s="28" t="s">
        <v>457</v>
      </c>
      <c r="J120" s="28" t="s">
        <v>457</v>
      </c>
      <c r="K120" s="74" t="s">
        <v>463</v>
      </c>
      <c r="L120" s="28" t="s">
        <v>458</v>
      </c>
    </row>
    <row r="121" spans="1:12" ht="15.75" thickBot="1" x14ac:dyDescent="0.3">
      <c r="A121" s="13" t="s">
        <v>145</v>
      </c>
      <c r="B121" s="46" t="s">
        <v>146</v>
      </c>
      <c r="C121" s="14"/>
      <c r="D121" s="14"/>
      <c r="E121" s="5">
        <v>91140.69</v>
      </c>
      <c r="F121" s="3">
        <v>76497.02</v>
      </c>
      <c r="G121" s="2">
        <v>3299.43</v>
      </c>
      <c r="H121" s="2">
        <v>37770.44</v>
      </c>
      <c r="I121" s="2">
        <f t="shared" ref="I121:I124" si="30">SUM(E121:H121)</f>
        <v>208707.58000000002</v>
      </c>
      <c r="J121" s="2">
        <v>165153.85999999999</v>
      </c>
      <c r="K121" s="72">
        <f t="shared" ref="K121:K125" si="31">SUM(I121/J121)-1</f>
        <v>0.26371602819334661</v>
      </c>
      <c r="L121" s="2">
        <v>457950.12</v>
      </c>
    </row>
    <row r="122" spans="1:12" ht="15.75" thickBot="1" x14ac:dyDescent="0.3">
      <c r="A122" s="13" t="s">
        <v>147</v>
      </c>
      <c r="B122" s="46" t="s">
        <v>148</v>
      </c>
      <c r="C122" s="14"/>
      <c r="D122" s="14"/>
      <c r="E122" s="3">
        <v>55251.91</v>
      </c>
      <c r="F122" s="3">
        <v>38396.9</v>
      </c>
      <c r="G122" s="2">
        <v>3606.17</v>
      </c>
      <c r="H122" s="2">
        <v>17967.259999999998</v>
      </c>
      <c r="I122" s="2">
        <f t="shared" si="30"/>
        <v>115222.23999999999</v>
      </c>
      <c r="J122" s="2">
        <v>84910.83</v>
      </c>
      <c r="K122" s="72">
        <f t="shared" si="31"/>
        <v>0.35697931583050102</v>
      </c>
      <c r="L122" s="2">
        <v>303445.84999999998</v>
      </c>
    </row>
    <row r="123" spans="1:12" ht="15.75" thickBot="1" x14ac:dyDescent="0.3">
      <c r="A123" s="13" t="s">
        <v>149</v>
      </c>
      <c r="B123" s="46" t="s">
        <v>150</v>
      </c>
      <c r="C123" s="14"/>
      <c r="D123" s="14"/>
      <c r="E123" s="3">
        <v>47496.89</v>
      </c>
      <c r="F123" s="3">
        <v>5486.72</v>
      </c>
      <c r="G123" s="2">
        <v>0</v>
      </c>
      <c r="H123" s="2">
        <v>4662.7700000000004</v>
      </c>
      <c r="I123" s="2">
        <f t="shared" si="30"/>
        <v>57646.380000000005</v>
      </c>
      <c r="J123" s="2">
        <v>29434.560000000001</v>
      </c>
      <c r="K123" s="72">
        <f t="shared" si="31"/>
        <v>0.95845903590880921</v>
      </c>
      <c r="L123" s="2">
        <v>68174.149999999994</v>
      </c>
    </row>
    <row r="124" spans="1:12" ht="15.75" thickBot="1" x14ac:dyDescent="0.3">
      <c r="A124" s="13" t="s">
        <v>151</v>
      </c>
      <c r="B124" s="46" t="s">
        <v>152</v>
      </c>
      <c r="C124" s="14"/>
      <c r="D124" s="14"/>
      <c r="E124" s="3">
        <v>6737.47</v>
      </c>
      <c r="F124" s="3">
        <v>14045.37</v>
      </c>
      <c r="G124" s="2">
        <v>0</v>
      </c>
      <c r="H124" s="2">
        <v>4314.53</v>
      </c>
      <c r="I124" s="2">
        <f t="shared" si="30"/>
        <v>25097.37</v>
      </c>
      <c r="J124" s="2">
        <v>22036.47</v>
      </c>
      <c r="K124" s="72">
        <f t="shared" si="31"/>
        <v>0.13890155728208731</v>
      </c>
      <c r="L124" s="2">
        <v>72301.62</v>
      </c>
    </row>
    <row r="125" spans="1:12" ht="15.75" thickBot="1" x14ac:dyDescent="0.3">
      <c r="A125" s="9" t="s">
        <v>25</v>
      </c>
      <c r="B125" s="58"/>
      <c r="C125" s="10"/>
      <c r="D125" s="10"/>
      <c r="E125" s="4">
        <f>SUM(E121:E124)</f>
        <v>200626.96</v>
      </c>
      <c r="F125" s="4">
        <f t="shared" ref="F125:I125" si="32">SUM(F121:F124)</f>
        <v>134426.01</v>
      </c>
      <c r="G125" s="4">
        <f t="shared" si="32"/>
        <v>6905.6</v>
      </c>
      <c r="H125" s="4">
        <f>SUM(H121:H124)</f>
        <v>64715</v>
      </c>
      <c r="I125" s="4">
        <f t="shared" si="32"/>
        <v>406673.57</v>
      </c>
      <c r="J125" s="4">
        <f>SUM(J121:J124)</f>
        <v>301535.71999999997</v>
      </c>
      <c r="K125" s="82">
        <f t="shared" si="31"/>
        <v>0.34867461141917122</v>
      </c>
      <c r="L125" s="4">
        <f>SUM(L121:L124)</f>
        <v>901871.74</v>
      </c>
    </row>
    <row r="126" spans="1:12" ht="15.75" thickBot="1" x14ac:dyDescent="0.3">
      <c r="A126" s="19" t="s">
        <v>26</v>
      </c>
      <c r="B126" s="18"/>
      <c r="C126" s="6"/>
      <c r="D126" s="6"/>
      <c r="E126" s="23"/>
      <c r="F126" s="23"/>
      <c r="G126" s="23"/>
      <c r="H126" s="23"/>
      <c r="I126" s="23"/>
      <c r="J126" s="23"/>
      <c r="K126" s="23"/>
      <c r="L126" s="23"/>
    </row>
    <row r="127" spans="1:12" x14ac:dyDescent="0.25">
      <c r="A127" s="20"/>
      <c r="B127" s="57" t="s">
        <v>60</v>
      </c>
      <c r="C127" s="11"/>
      <c r="D127" s="11"/>
      <c r="E127" s="25" t="s">
        <v>2</v>
      </c>
      <c r="F127" s="26" t="s">
        <v>3</v>
      </c>
      <c r="G127" s="27" t="s">
        <v>4</v>
      </c>
      <c r="H127" s="54" t="s">
        <v>427</v>
      </c>
      <c r="I127" s="65" t="s">
        <v>455</v>
      </c>
      <c r="J127" s="25" t="s">
        <v>456</v>
      </c>
      <c r="K127" s="73" t="s">
        <v>462</v>
      </c>
      <c r="L127" s="25" t="s">
        <v>456</v>
      </c>
    </row>
    <row r="128" spans="1:12" ht="15.75" thickBot="1" x14ac:dyDescent="0.3">
      <c r="A128" s="21" t="s">
        <v>60</v>
      </c>
      <c r="B128" s="50" t="s">
        <v>61</v>
      </c>
      <c r="C128" s="12"/>
      <c r="D128" s="12"/>
      <c r="E128" s="28" t="s">
        <v>5</v>
      </c>
      <c r="F128" s="28" t="s">
        <v>5</v>
      </c>
      <c r="G128" s="28" t="s">
        <v>5</v>
      </c>
      <c r="H128" s="55" t="s">
        <v>428</v>
      </c>
      <c r="I128" s="28" t="s">
        <v>457</v>
      </c>
      <c r="J128" s="28" t="s">
        <v>457</v>
      </c>
      <c r="K128" s="74" t="s">
        <v>463</v>
      </c>
      <c r="L128" s="28" t="s">
        <v>458</v>
      </c>
    </row>
    <row r="129" spans="1:12" ht="15.75" thickBot="1" x14ac:dyDescent="0.3">
      <c r="A129" s="13" t="s">
        <v>153</v>
      </c>
      <c r="B129" s="46" t="s">
        <v>154</v>
      </c>
      <c r="C129" s="14"/>
      <c r="D129" s="14"/>
      <c r="E129" s="3">
        <v>74495.02</v>
      </c>
      <c r="F129" s="3">
        <v>84146.96</v>
      </c>
      <c r="G129" s="2">
        <v>35331.39</v>
      </c>
      <c r="H129" s="2">
        <v>39292.400000000001</v>
      </c>
      <c r="I129" s="2">
        <f>SUM(E129:H129)</f>
        <v>233265.77</v>
      </c>
      <c r="J129" s="2">
        <v>267167.95</v>
      </c>
      <c r="K129" s="72">
        <f t="shared" ref="K129:K139" si="33">SUM(I129/J129)-1</f>
        <v>-0.12689463687541869</v>
      </c>
      <c r="L129" s="2">
        <v>724089.31</v>
      </c>
    </row>
    <row r="130" spans="1:12" ht="15.75" thickBot="1" x14ac:dyDescent="0.3">
      <c r="A130" s="13" t="s">
        <v>155</v>
      </c>
      <c r="B130" s="46" t="s">
        <v>156</v>
      </c>
      <c r="C130" s="14"/>
      <c r="D130" s="14"/>
      <c r="E130" s="3">
        <v>6437.7</v>
      </c>
      <c r="F130" s="3">
        <v>72141.58</v>
      </c>
      <c r="G130" s="2">
        <v>1782.34</v>
      </c>
      <c r="H130" s="2">
        <v>31371.84</v>
      </c>
      <c r="I130" s="2">
        <f t="shared" ref="I130:I138" si="34">SUM(E130:H130)</f>
        <v>111733.45999999999</v>
      </c>
      <c r="J130" s="2">
        <v>113252.72</v>
      </c>
      <c r="K130" s="72">
        <f t="shared" si="33"/>
        <v>-1.3414777146191326E-2</v>
      </c>
      <c r="L130" s="2">
        <v>249889.54</v>
      </c>
    </row>
    <row r="131" spans="1:12" ht="15.75" thickBot="1" x14ac:dyDescent="0.3">
      <c r="A131" s="46" t="s">
        <v>157</v>
      </c>
      <c r="B131" s="46" t="s">
        <v>158</v>
      </c>
      <c r="C131" s="47"/>
      <c r="D131" s="47"/>
      <c r="E131" s="3">
        <v>4892.5600000000004</v>
      </c>
      <c r="F131" s="3">
        <v>28744.77</v>
      </c>
      <c r="G131" s="2">
        <v>4016.86</v>
      </c>
      <c r="H131" s="2">
        <v>11611.52</v>
      </c>
      <c r="I131" s="2">
        <f t="shared" si="34"/>
        <v>49265.710000000006</v>
      </c>
      <c r="J131" s="2">
        <v>34269.46</v>
      </c>
      <c r="K131" s="72">
        <f t="shared" si="33"/>
        <v>0.4375980829578292</v>
      </c>
      <c r="L131" s="2">
        <v>96526.99</v>
      </c>
    </row>
    <row r="132" spans="1:12" ht="15.75" thickBot="1" x14ac:dyDescent="0.3">
      <c r="A132" s="13" t="s">
        <v>159</v>
      </c>
      <c r="B132" s="46" t="s">
        <v>160</v>
      </c>
      <c r="C132" s="14"/>
      <c r="D132" s="14"/>
      <c r="E132" s="3">
        <v>2915.23</v>
      </c>
      <c r="F132" s="3">
        <v>27081.34</v>
      </c>
      <c r="G132" s="2">
        <v>11566.47</v>
      </c>
      <c r="H132" s="2">
        <v>5366</v>
      </c>
      <c r="I132" s="2">
        <f t="shared" si="34"/>
        <v>46929.04</v>
      </c>
      <c r="J132" s="2">
        <v>30145.86</v>
      </c>
      <c r="K132" s="72">
        <f t="shared" si="33"/>
        <v>0.55673249991872842</v>
      </c>
      <c r="L132" s="2">
        <v>69479.98</v>
      </c>
    </row>
    <row r="133" spans="1:12" ht="15.75" thickBot="1" x14ac:dyDescent="0.3">
      <c r="A133" s="13" t="s">
        <v>161</v>
      </c>
      <c r="B133" s="46" t="s">
        <v>162</v>
      </c>
      <c r="C133" s="14"/>
      <c r="D133" s="14"/>
      <c r="E133" s="3">
        <v>16935.439999999999</v>
      </c>
      <c r="F133" s="3">
        <v>36324.550000000003</v>
      </c>
      <c r="G133" s="2">
        <v>40786.910000000003</v>
      </c>
      <c r="H133" s="2">
        <v>16285.81</v>
      </c>
      <c r="I133" s="2">
        <f t="shared" si="34"/>
        <v>110332.71</v>
      </c>
      <c r="J133" s="2">
        <v>75507.990000000005</v>
      </c>
      <c r="K133" s="72">
        <f t="shared" si="33"/>
        <v>0.46120576113865575</v>
      </c>
      <c r="L133" s="2">
        <v>210535.89</v>
      </c>
    </row>
    <row r="134" spans="1:12" ht="15.75" thickBot="1" x14ac:dyDescent="0.3">
      <c r="A134" s="46" t="s">
        <v>163</v>
      </c>
      <c r="B134" s="46" t="s">
        <v>164</v>
      </c>
      <c r="C134" s="47"/>
      <c r="D134" s="47"/>
      <c r="E134" s="3">
        <v>133.91999999999999</v>
      </c>
      <c r="F134" s="3">
        <v>7995.07</v>
      </c>
      <c r="G134" s="2">
        <v>0</v>
      </c>
      <c r="H134" s="2">
        <v>5617.88</v>
      </c>
      <c r="I134" s="2">
        <f t="shared" si="34"/>
        <v>13746.869999999999</v>
      </c>
      <c r="J134" s="2">
        <v>15468.3</v>
      </c>
      <c r="K134" s="72">
        <f t="shared" si="33"/>
        <v>-0.11128760109385005</v>
      </c>
      <c r="L134" s="2">
        <v>53334.32</v>
      </c>
    </row>
    <row r="135" spans="1:12" ht="15.75" thickBot="1" x14ac:dyDescent="0.3">
      <c r="A135" s="46" t="s">
        <v>165</v>
      </c>
      <c r="B135" s="46" t="s">
        <v>166</v>
      </c>
      <c r="C135" s="47"/>
      <c r="D135" s="47"/>
      <c r="E135" s="3">
        <v>11685.33</v>
      </c>
      <c r="F135" s="3">
        <v>51185.25</v>
      </c>
      <c r="G135" s="2">
        <v>29436.42</v>
      </c>
      <c r="H135" s="2">
        <v>22681.33</v>
      </c>
      <c r="I135" s="2">
        <f t="shared" si="34"/>
        <v>114988.33</v>
      </c>
      <c r="J135" s="2">
        <v>86831.039999999994</v>
      </c>
      <c r="K135" s="72">
        <f t="shared" si="33"/>
        <v>0.32427677936369315</v>
      </c>
      <c r="L135" s="2">
        <v>270408.01</v>
      </c>
    </row>
    <row r="136" spans="1:12" ht="15.75" thickBot="1" x14ac:dyDescent="0.3">
      <c r="A136" s="46" t="s">
        <v>167</v>
      </c>
      <c r="B136" s="46" t="s">
        <v>168</v>
      </c>
      <c r="C136" s="47"/>
      <c r="D136" s="47"/>
      <c r="E136" s="3">
        <v>2606.54</v>
      </c>
      <c r="F136" s="3">
        <v>1128.06</v>
      </c>
      <c r="G136" s="2">
        <v>1312.16</v>
      </c>
      <c r="H136" s="2">
        <v>25697.61</v>
      </c>
      <c r="I136" s="2">
        <f t="shared" si="34"/>
        <v>30744.370000000003</v>
      </c>
      <c r="J136" s="2">
        <v>75388.37</v>
      </c>
      <c r="K136" s="72">
        <f t="shared" si="33"/>
        <v>-0.59218683200074484</v>
      </c>
      <c r="L136" s="2">
        <v>113332.02</v>
      </c>
    </row>
    <row r="137" spans="1:12" ht="15.75" thickBot="1" x14ac:dyDescent="0.3">
      <c r="A137" s="46" t="s">
        <v>169</v>
      </c>
      <c r="B137" s="46" t="s">
        <v>170</v>
      </c>
      <c r="C137" s="47"/>
      <c r="D137" s="47"/>
      <c r="E137" s="3">
        <v>883.5</v>
      </c>
      <c r="F137" s="3">
        <v>0</v>
      </c>
      <c r="G137" s="2">
        <v>3033.59</v>
      </c>
      <c r="H137" s="2">
        <v>502.37</v>
      </c>
      <c r="I137" s="2">
        <f t="shared" si="34"/>
        <v>4419.46</v>
      </c>
      <c r="J137" s="2">
        <v>13529.82</v>
      </c>
      <c r="K137" s="72">
        <f t="shared" si="33"/>
        <v>-0.67335411705403325</v>
      </c>
      <c r="L137" s="2">
        <v>20847</v>
      </c>
    </row>
    <row r="138" spans="1:12" ht="15.75" thickBot="1" x14ac:dyDescent="0.3">
      <c r="A138" s="13" t="s">
        <v>351</v>
      </c>
      <c r="B138" s="46" t="s">
        <v>352</v>
      </c>
      <c r="C138" s="14"/>
      <c r="D138" s="14"/>
      <c r="E138" s="3">
        <v>4668.9799999999996</v>
      </c>
      <c r="F138" s="3">
        <v>983.49</v>
      </c>
      <c r="G138" s="2">
        <v>754.87</v>
      </c>
      <c r="H138" s="2">
        <v>3797.84</v>
      </c>
      <c r="I138" s="2">
        <f t="shared" si="34"/>
        <v>10205.18</v>
      </c>
      <c r="J138" s="2">
        <v>12523.01</v>
      </c>
      <c r="K138" s="72">
        <f t="shared" si="33"/>
        <v>-0.18508569425401722</v>
      </c>
      <c r="L138" s="2">
        <v>21566.89</v>
      </c>
    </row>
    <row r="139" spans="1:12" ht="15.75" thickBot="1" x14ac:dyDescent="0.3">
      <c r="A139" s="9" t="s">
        <v>27</v>
      </c>
      <c r="B139" s="58"/>
      <c r="C139" s="10"/>
      <c r="D139" s="10"/>
      <c r="E139" s="4">
        <f t="shared" ref="E139:L139" si="35">SUM(E129:E138)</f>
        <v>125654.21999999999</v>
      </c>
      <c r="F139" s="4">
        <f t="shared" si="35"/>
        <v>309731.07</v>
      </c>
      <c r="G139" s="4">
        <f t="shared" si="35"/>
        <v>128021.01</v>
      </c>
      <c r="H139" s="4">
        <f t="shared" si="35"/>
        <v>162224.6</v>
      </c>
      <c r="I139" s="4">
        <f t="shared" si="35"/>
        <v>725630.89999999991</v>
      </c>
      <c r="J139" s="4">
        <f t="shared" si="35"/>
        <v>724084.52</v>
      </c>
      <c r="K139" s="82">
        <f t="shared" si="33"/>
        <v>2.1356346632017686E-3</v>
      </c>
      <c r="L139" s="4">
        <f t="shared" si="35"/>
        <v>1830009.95</v>
      </c>
    </row>
    <row r="140" spans="1:12" ht="15.75" thickBot="1" x14ac:dyDescent="0.3">
      <c r="A140" s="19" t="s">
        <v>28</v>
      </c>
      <c r="B140" s="18"/>
      <c r="C140" s="6"/>
      <c r="D140" s="6"/>
      <c r="E140" s="23"/>
      <c r="F140" s="23"/>
      <c r="G140" s="23"/>
      <c r="H140" s="23"/>
      <c r="I140" s="23"/>
      <c r="J140" s="23"/>
      <c r="K140" s="23"/>
      <c r="L140" s="23"/>
    </row>
    <row r="141" spans="1:12" x14ac:dyDescent="0.25">
      <c r="A141" s="20"/>
      <c r="B141" s="57" t="s">
        <v>60</v>
      </c>
      <c r="C141" s="11"/>
      <c r="D141" s="11"/>
      <c r="E141" s="25" t="s">
        <v>2</v>
      </c>
      <c r="F141" s="26" t="s">
        <v>3</v>
      </c>
      <c r="G141" s="27" t="s">
        <v>4</v>
      </c>
      <c r="H141" s="54" t="s">
        <v>427</v>
      </c>
      <c r="I141" s="65" t="s">
        <v>455</v>
      </c>
      <c r="J141" s="25" t="s">
        <v>456</v>
      </c>
      <c r="K141" s="73" t="s">
        <v>462</v>
      </c>
      <c r="L141" s="25" t="s">
        <v>456</v>
      </c>
    </row>
    <row r="142" spans="1:12" ht="15.75" thickBot="1" x14ac:dyDescent="0.3">
      <c r="A142" s="21" t="s">
        <v>60</v>
      </c>
      <c r="B142" s="50" t="s">
        <v>61</v>
      </c>
      <c r="C142" s="12"/>
      <c r="D142" s="12"/>
      <c r="E142" s="28" t="s">
        <v>5</v>
      </c>
      <c r="F142" s="28" t="s">
        <v>5</v>
      </c>
      <c r="G142" s="28" t="s">
        <v>5</v>
      </c>
      <c r="H142" s="55" t="s">
        <v>428</v>
      </c>
      <c r="I142" s="28" t="s">
        <v>457</v>
      </c>
      <c r="J142" s="28" t="s">
        <v>457</v>
      </c>
      <c r="K142" s="74" t="s">
        <v>463</v>
      </c>
      <c r="L142" s="28" t="s">
        <v>458</v>
      </c>
    </row>
    <row r="143" spans="1:12" ht="15.75" thickBot="1" x14ac:dyDescent="0.3">
      <c r="A143" s="13" t="s">
        <v>171</v>
      </c>
      <c r="B143" s="46" t="s">
        <v>172</v>
      </c>
      <c r="C143" s="14"/>
      <c r="D143" s="14"/>
      <c r="E143" s="3">
        <v>17566.5</v>
      </c>
      <c r="F143" s="5">
        <v>44208.5</v>
      </c>
      <c r="G143" s="2">
        <v>4297.5600000000004</v>
      </c>
      <c r="H143" s="2">
        <v>38121.29</v>
      </c>
      <c r="I143" s="2">
        <f>SUM(E143:H143)</f>
        <v>104193.85</v>
      </c>
      <c r="J143" s="2">
        <v>149908.79</v>
      </c>
      <c r="K143" s="72">
        <f>SUM(I143/J143)-1</f>
        <v>-0.30495169762893826</v>
      </c>
      <c r="L143" s="2">
        <v>326533.92</v>
      </c>
    </row>
    <row r="144" spans="1:12" ht="15.75" thickBot="1" x14ac:dyDescent="0.3">
      <c r="A144" s="9" t="s">
        <v>29</v>
      </c>
      <c r="B144" s="58"/>
      <c r="C144" s="10"/>
      <c r="D144" s="10"/>
      <c r="E144" s="4">
        <f>SUM(E143)</f>
        <v>17566.5</v>
      </c>
      <c r="F144" s="4">
        <f t="shared" ref="F144:I144" si="36">SUM(F143)</f>
        <v>44208.5</v>
      </c>
      <c r="G144" s="4">
        <f t="shared" si="36"/>
        <v>4297.5600000000004</v>
      </c>
      <c r="H144" s="4">
        <f>SUM(H143)</f>
        <v>38121.29</v>
      </c>
      <c r="I144" s="4">
        <f t="shared" si="36"/>
        <v>104193.85</v>
      </c>
      <c r="J144" s="4">
        <f>SUM(J143)</f>
        <v>149908.79</v>
      </c>
      <c r="K144" s="82">
        <f t="shared" ref="K144" si="37">SUM(I144/J144)-1</f>
        <v>-0.30495169762893826</v>
      </c>
      <c r="L144" s="4">
        <f>SUM(L143)</f>
        <v>326533.92</v>
      </c>
    </row>
    <row r="145" spans="1:12" ht="15.75" thickBot="1" x14ac:dyDescent="0.3">
      <c r="A145" s="48" t="s">
        <v>278</v>
      </c>
      <c r="B145" s="18"/>
      <c r="C145" s="40"/>
      <c r="D145" s="40"/>
      <c r="E145" s="23"/>
      <c r="F145" s="23"/>
      <c r="G145" s="23"/>
      <c r="H145" s="23"/>
      <c r="I145" s="23"/>
      <c r="J145" s="23"/>
      <c r="K145" s="23"/>
      <c r="L145" s="23"/>
    </row>
    <row r="146" spans="1:12" x14ac:dyDescent="0.25">
      <c r="A146" s="49"/>
      <c r="B146" s="57" t="s">
        <v>60</v>
      </c>
      <c r="C146" s="44"/>
      <c r="D146" s="44"/>
      <c r="E146" s="25" t="s">
        <v>2</v>
      </c>
      <c r="F146" s="26" t="s">
        <v>3</v>
      </c>
      <c r="G146" s="27" t="s">
        <v>4</v>
      </c>
      <c r="H146" s="54" t="s">
        <v>427</v>
      </c>
      <c r="I146" s="65" t="s">
        <v>455</v>
      </c>
      <c r="J146" s="25" t="s">
        <v>456</v>
      </c>
      <c r="K146" s="73" t="s">
        <v>462</v>
      </c>
      <c r="L146" s="25" t="s">
        <v>456</v>
      </c>
    </row>
    <row r="147" spans="1:12" ht="15.75" thickBot="1" x14ac:dyDescent="0.3">
      <c r="A147" s="50" t="s">
        <v>60</v>
      </c>
      <c r="B147" s="50" t="s">
        <v>61</v>
      </c>
      <c r="C147" s="45"/>
      <c r="D147" s="45"/>
      <c r="E147" s="28" t="s">
        <v>5</v>
      </c>
      <c r="F147" s="28" t="s">
        <v>5</v>
      </c>
      <c r="G147" s="28" t="s">
        <v>5</v>
      </c>
      <c r="H147" s="55" t="s">
        <v>428</v>
      </c>
      <c r="I147" s="28" t="s">
        <v>457</v>
      </c>
      <c r="J147" s="28" t="s">
        <v>457</v>
      </c>
      <c r="K147" s="74" t="s">
        <v>463</v>
      </c>
      <c r="L147" s="28" t="s">
        <v>458</v>
      </c>
    </row>
    <row r="148" spans="1:12" ht="15.75" thickBot="1" x14ac:dyDescent="0.3">
      <c r="A148" s="46" t="s">
        <v>173</v>
      </c>
      <c r="B148" s="46" t="s">
        <v>174</v>
      </c>
      <c r="C148" s="47"/>
      <c r="D148" s="47"/>
      <c r="E148" s="3">
        <v>6340.46</v>
      </c>
      <c r="F148" s="3">
        <v>1780</v>
      </c>
      <c r="G148" s="2">
        <v>14662.65</v>
      </c>
      <c r="H148" s="2">
        <v>4882.17</v>
      </c>
      <c r="I148" s="2">
        <f>SUM(E148:H148)</f>
        <v>27665.279999999999</v>
      </c>
      <c r="J148" s="2">
        <v>19482.509999999998</v>
      </c>
      <c r="K148" s="72">
        <f>SUM(I148/J148)-1</f>
        <v>0.42000594379266332</v>
      </c>
      <c r="L148" s="2">
        <v>47515.34</v>
      </c>
    </row>
    <row r="149" spans="1:12" ht="15.75" thickBot="1" x14ac:dyDescent="0.3">
      <c r="A149" s="42" t="s">
        <v>279</v>
      </c>
      <c r="B149" s="58"/>
      <c r="C149" s="43"/>
      <c r="D149" s="43"/>
      <c r="E149" s="4">
        <f>SUM(E148)</f>
        <v>6340.46</v>
      </c>
      <c r="F149" s="4">
        <f t="shared" ref="F149" si="38">SUM(F148)</f>
        <v>1780</v>
      </c>
      <c r="G149" s="4">
        <f t="shared" ref="G149" si="39">SUM(G148)</f>
        <v>14662.65</v>
      </c>
      <c r="H149" s="4">
        <f>SUM(H148)</f>
        <v>4882.17</v>
      </c>
      <c r="I149" s="4">
        <f t="shared" ref="I149" si="40">SUM(I148)</f>
        <v>27665.279999999999</v>
      </c>
      <c r="J149" s="4">
        <f>SUM(J148)</f>
        <v>19482.509999999998</v>
      </c>
      <c r="K149" s="82">
        <f t="shared" ref="K149" si="41">SUM(I149/J149)-1</f>
        <v>0.42000594379266332</v>
      </c>
      <c r="L149" s="4">
        <f>SUM(L148)</f>
        <v>47515.34</v>
      </c>
    </row>
    <row r="150" spans="1:12" ht="15.75" thickBot="1" x14ac:dyDescent="0.3">
      <c r="A150" s="19" t="s">
        <v>30</v>
      </c>
      <c r="B150" s="18"/>
      <c r="C150" s="6"/>
      <c r="D150" s="6"/>
      <c r="E150" s="23"/>
      <c r="F150" s="23"/>
      <c r="G150" s="23"/>
      <c r="H150" s="23"/>
      <c r="I150" s="23"/>
      <c r="J150" s="23"/>
      <c r="K150" s="23"/>
      <c r="L150" s="23"/>
    </row>
    <row r="151" spans="1:12" x14ac:dyDescent="0.25">
      <c r="A151" s="20"/>
      <c r="B151" s="57" t="s">
        <v>60</v>
      </c>
      <c r="C151" s="11"/>
      <c r="D151" s="11"/>
      <c r="E151" s="25" t="s">
        <v>2</v>
      </c>
      <c r="F151" s="26" t="s">
        <v>3</v>
      </c>
      <c r="G151" s="27" t="s">
        <v>4</v>
      </c>
      <c r="H151" s="54" t="s">
        <v>427</v>
      </c>
      <c r="I151" s="65" t="s">
        <v>455</v>
      </c>
      <c r="J151" s="25" t="s">
        <v>456</v>
      </c>
      <c r="K151" s="73" t="s">
        <v>462</v>
      </c>
      <c r="L151" s="25" t="s">
        <v>456</v>
      </c>
    </row>
    <row r="152" spans="1:12" ht="15.75" thickBot="1" x14ac:dyDescent="0.3">
      <c r="A152" s="21" t="s">
        <v>60</v>
      </c>
      <c r="B152" s="50" t="s">
        <v>61</v>
      </c>
      <c r="C152" s="12"/>
      <c r="D152" s="12"/>
      <c r="E152" s="28" t="s">
        <v>5</v>
      </c>
      <c r="F152" s="28" t="s">
        <v>5</v>
      </c>
      <c r="G152" s="28" t="s">
        <v>5</v>
      </c>
      <c r="H152" s="55" t="s">
        <v>428</v>
      </c>
      <c r="I152" s="28" t="s">
        <v>457</v>
      </c>
      <c r="J152" s="28" t="s">
        <v>457</v>
      </c>
      <c r="K152" s="74" t="s">
        <v>463</v>
      </c>
      <c r="L152" s="28" t="s">
        <v>458</v>
      </c>
    </row>
    <row r="153" spans="1:12" ht="15.75" thickBot="1" x14ac:dyDescent="0.3">
      <c r="A153" s="13" t="s">
        <v>175</v>
      </c>
      <c r="B153" s="46" t="s">
        <v>176</v>
      </c>
      <c r="C153" s="14"/>
      <c r="D153" s="14"/>
      <c r="E153" s="5">
        <v>38309.1</v>
      </c>
      <c r="F153" s="3">
        <v>10694.5</v>
      </c>
      <c r="G153" s="2">
        <v>2774.09</v>
      </c>
      <c r="H153" s="2">
        <v>5994.95</v>
      </c>
      <c r="I153" s="2">
        <f>SUM(E153:H153)</f>
        <v>57772.639999999999</v>
      </c>
      <c r="J153" s="2">
        <v>70409.77</v>
      </c>
      <c r="K153" s="72">
        <f t="shared" ref="K153:K161" si="42">SUM(I153/J153)-1</f>
        <v>-0.17947977958172567</v>
      </c>
      <c r="L153" s="2">
        <v>193923.51</v>
      </c>
    </row>
    <row r="154" spans="1:12" ht="15.75" thickBot="1" x14ac:dyDescent="0.3">
      <c r="A154" s="46" t="s">
        <v>353</v>
      </c>
      <c r="B154" s="46" t="s">
        <v>294</v>
      </c>
      <c r="C154" s="47"/>
      <c r="D154" s="47"/>
      <c r="E154" s="5">
        <v>3525.35</v>
      </c>
      <c r="F154" s="3">
        <v>29591.3</v>
      </c>
      <c r="G154" s="2">
        <v>1000</v>
      </c>
      <c r="H154" s="2">
        <v>13475.03</v>
      </c>
      <c r="I154" s="2">
        <f t="shared" ref="I154:I160" si="43">SUM(E154:H154)</f>
        <v>47591.68</v>
      </c>
      <c r="J154" s="2">
        <v>67271.19</v>
      </c>
      <c r="K154" s="72">
        <f t="shared" si="42"/>
        <v>-0.29253994168974862</v>
      </c>
      <c r="L154" s="2">
        <v>114775.64</v>
      </c>
    </row>
    <row r="155" spans="1:12" ht="15.75" thickBot="1" x14ac:dyDescent="0.3">
      <c r="A155" s="13" t="s">
        <v>177</v>
      </c>
      <c r="B155" s="46" t="s">
        <v>178</v>
      </c>
      <c r="C155" s="14"/>
      <c r="D155" s="14"/>
      <c r="E155" s="3">
        <v>8004.9</v>
      </c>
      <c r="F155" s="3">
        <v>7353.74</v>
      </c>
      <c r="G155" s="2">
        <v>0</v>
      </c>
      <c r="H155" s="2">
        <v>18549.740000000002</v>
      </c>
      <c r="I155" s="2">
        <f t="shared" si="43"/>
        <v>33908.380000000005</v>
      </c>
      <c r="J155" s="2">
        <v>15568.48</v>
      </c>
      <c r="K155" s="72">
        <f t="shared" si="42"/>
        <v>1.178014809409782</v>
      </c>
      <c r="L155" s="2">
        <v>49436.05</v>
      </c>
    </row>
    <row r="156" spans="1:12" ht="15.75" thickBot="1" x14ac:dyDescent="0.3">
      <c r="A156" s="13" t="s">
        <v>179</v>
      </c>
      <c r="B156" s="46" t="s">
        <v>180</v>
      </c>
      <c r="C156" s="14"/>
      <c r="D156" s="14"/>
      <c r="E156" s="3">
        <v>6849.18</v>
      </c>
      <c r="F156" s="3">
        <v>20262.009999999998</v>
      </c>
      <c r="G156" s="2">
        <v>0</v>
      </c>
      <c r="H156" s="2">
        <v>10942.95</v>
      </c>
      <c r="I156" s="2">
        <f t="shared" si="43"/>
        <v>38054.14</v>
      </c>
      <c r="J156" s="2">
        <v>57576.39</v>
      </c>
      <c r="K156" s="72">
        <f t="shared" si="42"/>
        <v>-0.33906693351215667</v>
      </c>
      <c r="L156" s="2">
        <v>106091.1</v>
      </c>
    </row>
    <row r="157" spans="1:12" ht="15.75" thickBot="1" x14ac:dyDescent="0.3">
      <c r="A157" s="46" t="s">
        <v>466</v>
      </c>
      <c r="B157" s="46" t="s">
        <v>467</v>
      </c>
      <c r="C157" s="47"/>
      <c r="D157" s="47"/>
      <c r="E157" s="3">
        <v>0</v>
      </c>
      <c r="F157" s="3">
        <v>482.56</v>
      </c>
      <c r="G157" s="2">
        <v>0</v>
      </c>
      <c r="H157" s="2">
        <v>0</v>
      </c>
      <c r="I157" s="2">
        <f t="shared" ref="I157" si="44">SUM(E157:H157)</f>
        <v>482.56</v>
      </c>
      <c r="J157" s="2">
        <v>0</v>
      </c>
      <c r="K157" s="72"/>
      <c r="L157" s="2">
        <v>0</v>
      </c>
    </row>
    <row r="158" spans="1:12" ht="15.75" thickBot="1" x14ac:dyDescent="0.3">
      <c r="A158" s="13" t="s">
        <v>181</v>
      </c>
      <c r="B158" s="46" t="s">
        <v>182</v>
      </c>
      <c r="C158" s="14"/>
      <c r="D158" s="14"/>
      <c r="E158" s="3">
        <v>3419.15</v>
      </c>
      <c r="F158" s="3">
        <v>20866.330000000002</v>
      </c>
      <c r="G158" s="2">
        <v>0</v>
      </c>
      <c r="H158" s="2">
        <v>26423.78</v>
      </c>
      <c r="I158" s="2">
        <f t="shared" si="43"/>
        <v>50709.26</v>
      </c>
      <c r="J158" s="2">
        <v>32233.15</v>
      </c>
      <c r="K158" s="72">
        <f t="shared" si="42"/>
        <v>0.57320212265943593</v>
      </c>
      <c r="L158" s="2">
        <v>68462.84</v>
      </c>
    </row>
    <row r="159" spans="1:12" ht="15.75" thickBot="1" x14ac:dyDescent="0.3">
      <c r="A159" s="46" t="s">
        <v>354</v>
      </c>
      <c r="B159" s="46" t="s">
        <v>355</v>
      </c>
      <c r="C159" s="47"/>
      <c r="D159" s="47"/>
      <c r="E159" s="3">
        <v>4350.25</v>
      </c>
      <c r="F159" s="3">
        <v>26843.42</v>
      </c>
      <c r="G159" s="2">
        <v>9472.2099999999991</v>
      </c>
      <c r="H159" s="2">
        <v>15874.6</v>
      </c>
      <c r="I159" s="2">
        <f t="shared" si="43"/>
        <v>56540.479999999996</v>
      </c>
      <c r="J159" s="2">
        <v>43586.07</v>
      </c>
      <c r="K159" s="72">
        <f t="shared" si="42"/>
        <v>0.29721445406754943</v>
      </c>
      <c r="L159" s="2">
        <v>116723.48</v>
      </c>
    </row>
    <row r="160" spans="1:12" ht="15.75" thickBot="1" x14ac:dyDescent="0.3">
      <c r="A160" s="13" t="s">
        <v>183</v>
      </c>
      <c r="B160" s="46" t="s">
        <v>184</v>
      </c>
      <c r="C160" s="14"/>
      <c r="D160" s="14"/>
      <c r="E160" s="3">
        <v>12529.6</v>
      </c>
      <c r="F160" s="3">
        <v>7340.88</v>
      </c>
      <c r="G160" s="2">
        <v>15532.06</v>
      </c>
      <c r="H160" s="2">
        <v>12330.29</v>
      </c>
      <c r="I160" s="2">
        <f t="shared" si="43"/>
        <v>47732.83</v>
      </c>
      <c r="J160" s="2">
        <v>71870.97</v>
      </c>
      <c r="K160" s="72">
        <f t="shared" si="42"/>
        <v>-0.33585382248215101</v>
      </c>
      <c r="L160" s="2">
        <v>140034.06</v>
      </c>
    </row>
    <row r="161" spans="1:12" ht="15.75" thickBot="1" x14ac:dyDescent="0.3">
      <c r="A161" s="9" t="s">
        <v>31</v>
      </c>
      <c r="B161" s="58"/>
      <c r="C161" s="10"/>
      <c r="D161" s="10"/>
      <c r="E161" s="4">
        <f t="shared" ref="E161:L161" si="45">SUM(E153:E160)</f>
        <v>76987.53</v>
      </c>
      <c r="F161" s="4">
        <f t="shared" si="45"/>
        <v>123434.74</v>
      </c>
      <c r="G161" s="4">
        <f t="shared" si="45"/>
        <v>28778.36</v>
      </c>
      <c r="H161" s="4">
        <f t="shared" si="45"/>
        <v>103591.34</v>
      </c>
      <c r="I161" s="4">
        <f t="shared" si="45"/>
        <v>332791.97000000003</v>
      </c>
      <c r="J161" s="4">
        <f t="shared" si="45"/>
        <v>358516.02</v>
      </c>
      <c r="K161" s="82">
        <f t="shared" si="42"/>
        <v>-7.1751465945650073E-2</v>
      </c>
      <c r="L161" s="4">
        <f t="shared" si="45"/>
        <v>789446.67999999993</v>
      </c>
    </row>
    <row r="162" spans="1:12" ht="15.75" thickBot="1" x14ac:dyDescent="0.3">
      <c r="A162" s="19" t="s">
        <v>32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</row>
    <row r="163" spans="1:12" x14ac:dyDescent="0.25">
      <c r="A163" s="20"/>
      <c r="B163" s="57" t="s">
        <v>60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427</v>
      </c>
      <c r="I163" s="65" t="s">
        <v>455</v>
      </c>
      <c r="J163" s="25" t="s">
        <v>456</v>
      </c>
      <c r="K163" s="73" t="s">
        <v>462</v>
      </c>
      <c r="L163" s="25" t="s">
        <v>456</v>
      </c>
    </row>
    <row r="164" spans="1:12" ht="15.75" thickBot="1" x14ac:dyDescent="0.3">
      <c r="A164" s="21" t="s">
        <v>60</v>
      </c>
      <c r="B164" s="50" t="s">
        <v>61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428</v>
      </c>
      <c r="I164" s="28" t="s">
        <v>457</v>
      </c>
      <c r="J164" s="28" t="s">
        <v>457</v>
      </c>
      <c r="K164" s="74" t="s">
        <v>463</v>
      </c>
      <c r="L164" s="28" t="s">
        <v>458</v>
      </c>
    </row>
    <row r="165" spans="1:12" ht="15.75" thickBot="1" x14ac:dyDescent="0.3">
      <c r="A165" s="46" t="s">
        <v>185</v>
      </c>
      <c r="B165" s="46" t="s">
        <v>186</v>
      </c>
      <c r="C165" s="47"/>
      <c r="D165" s="47"/>
      <c r="E165" s="69">
        <v>38071.760000000002</v>
      </c>
      <c r="F165" s="5">
        <v>63054.7</v>
      </c>
      <c r="G165" s="2">
        <v>3212.63</v>
      </c>
      <c r="H165" s="2">
        <v>102796.17</v>
      </c>
      <c r="I165" s="2">
        <f>SUM(E165:H165)</f>
        <v>207135.26</v>
      </c>
      <c r="J165" s="2">
        <v>256224.3</v>
      </c>
      <c r="K165" s="72">
        <f t="shared" ref="K165:K167" si="46">SUM(I165/J165)-1</f>
        <v>-0.19158620005986937</v>
      </c>
      <c r="L165" s="2">
        <v>592898.13</v>
      </c>
    </row>
    <row r="166" spans="1:12" ht="15.75" thickBot="1" x14ac:dyDescent="0.3">
      <c r="A166" s="13" t="s">
        <v>187</v>
      </c>
      <c r="B166" s="46" t="s">
        <v>188</v>
      </c>
      <c r="C166" s="14"/>
      <c r="D166" s="14"/>
      <c r="E166" s="3">
        <v>0</v>
      </c>
      <c r="F166" s="3">
        <v>913.12</v>
      </c>
      <c r="G166" s="2">
        <v>0</v>
      </c>
      <c r="H166" s="2">
        <v>1423</v>
      </c>
      <c r="I166" s="2">
        <f>SUM(E166:H166)</f>
        <v>2336.12</v>
      </c>
      <c r="J166" s="2">
        <v>7292.74</v>
      </c>
      <c r="K166" s="72">
        <f t="shared" si="46"/>
        <v>-0.67966498188609492</v>
      </c>
      <c r="L166" s="2">
        <v>19158.27</v>
      </c>
    </row>
    <row r="167" spans="1:12" ht="15.75" thickBot="1" x14ac:dyDescent="0.3">
      <c r="A167" s="9" t="s">
        <v>33</v>
      </c>
      <c r="B167" s="58"/>
      <c r="C167" s="10"/>
      <c r="D167" s="10"/>
      <c r="E167" s="4">
        <f>SUM(E165:E166)</f>
        <v>38071.760000000002</v>
      </c>
      <c r="F167" s="4">
        <f t="shared" ref="F167:G167" si="47">SUM(F165:F166)</f>
        <v>63967.82</v>
      </c>
      <c r="G167" s="4">
        <f t="shared" si="47"/>
        <v>3212.63</v>
      </c>
      <c r="H167" s="4">
        <f>SUM(H165:H166)</f>
        <v>104219.17</v>
      </c>
      <c r="I167" s="4">
        <f>SUM(I165:I166)</f>
        <v>209471.38</v>
      </c>
      <c r="J167" s="4">
        <f>SUM(J165:J166)</f>
        <v>263517.03999999998</v>
      </c>
      <c r="K167" s="82">
        <f t="shared" si="46"/>
        <v>-0.2050936060909001</v>
      </c>
      <c r="L167" s="4">
        <f>SUM(L165:L166)</f>
        <v>612056.4</v>
      </c>
    </row>
    <row r="168" spans="1:12" ht="15.75" thickBot="1" x14ac:dyDescent="0.3">
      <c r="A168" s="19" t="s">
        <v>34</v>
      </c>
      <c r="B168" s="18"/>
      <c r="C168" s="6"/>
      <c r="D168" s="6"/>
      <c r="E168" s="23"/>
      <c r="F168" s="23"/>
      <c r="G168" s="23"/>
      <c r="H168" s="23"/>
      <c r="I168" s="23"/>
      <c r="J168" s="23"/>
      <c r="K168" s="23"/>
      <c r="L168" s="23"/>
    </row>
    <row r="169" spans="1:12" x14ac:dyDescent="0.25">
      <c r="A169" s="20"/>
      <c r="B169" s="57" t="s">
        <v>60</v>
      </c>
      <c r="C169" s="11"/>
      <c r="D169" s="11"/>
      <c r="E169" s="25" t="s">
        <v>2</v>
      </c>
      <c r="F169" s="26" t="s">
        <v>3</v>
      </c>
      <c r="G169" s="27" t="s">
        <v>4</v>
      </c>
      <c r="H169" s="54" t="s">
        <v>427</v>
      </c>
      <c r="I169" s="65" t="s">
        <v>455</v>
      </c>
      <c r="J169" s="25" t="s">
        <v>456</v>
      </c>
      <c r="K169" s="73" t="s">
        <v>462</v>
      </c>
      <c r="L169" s="25" t="s">
        <v>456</v>
      </c>
    </row>
    <row r="170" spans="1:12" ht="15.75" thickBot="1" x14ac:dyDescent="0.3">
      <c r="A170" s="21" t="s">
        <v>60</v>
      </c>
      <c r="B170" s="50" t="s">
        <v>61</v>
      </c>
      <c r="C170" s="12"/>
      <c r="D170" s="12"/>
      <c r="E170" s="28" t="s">
        <v>5</v>
      </c>
      <c r="F170" s="28" t="s">
        <v>5</v>
      </c>
      <c r="G170" s="28" t="s">
        <v>5</v>
      </c>
      <c r="H170" s="55" t="s">
        <v>428</v>
      </c>
      <c r="I170" s="28" t="s">
        <v>457</v>
      </c>
      <c r="J170" s="28" t="s">
        <v>457</v>
      </c>
      <c r="K170" s="74" t="s">
        <v>463</v>
      </c>
      <c r="L170" s="28" t="s">
        <v>458</v>
      </c>
    </row>
    <row r="171" spans="1:12" ht="15.75" thickBot="1" x14ac:dyDescent="0.3">
      <c r="A171" s="46" t="s">
        <v>189</v>
      </c>
      <c r="B171" s="46" t="s">
        <v>190</v>
      </c>
      <c r="C171" s="47"/>
      <c r="D171" s="47"/>
      <c r="E171" s="3">
        <v>33737.120000000003</v>
      </c>
      <c r="F171" s="3">
        <v>33952.11</v>
      </c>
      <c r="G171" s="2">
        <v>6036.71</v>
      </c>
      <c r="H171" s="2">
        <v>16043.53</v>
      </c>
      <c r="I171" s="2">
        <f>SUM(E171:H171)</f>
        <v>89769.470000000016</v>
      </c>
      <c r="J171" s="2">
        <v>115359.17</v>
      </c>
      <c r="K171" s="72">
        <f t="shared" ref="K171:K173" si="48">SUM(I171/J171)-1</f>
        <v>-0.22182631861862379</v>
      </c>
      <c r="L171" s="2">
        <v>302444.27</v>
      </c>
    </row>
    <row r="172" spans="1:12" ht="15.75" thickBot="1" x14ac:dyDescent="0.3">
      <c r="A172" s="13" t="s">
        <v>356</v>
      </c>
      <c r="B172" s="46" t="s">
        <v>357</v>
      </c>
      <c r="C172" s="14"/>
      <c r="D172" s="14"/>
      <c r="E172" s="3">
        <v>965.37</v>
      </c>
      <c r="F172" s="3">
        <v>4876.34</v>
      </c>
      <c r="G172" s="2">
        <v>0</v>
      </c>
      <c r="H172" s="2">
        <v>29624.880000000001</v>
      </c>
      <c r="I172" s="2">
        <f>SUM(E172:H172)</f>
        <v>35466.590000000004</v>
      </c>
      <c r="J172" s="2">
        <v>40769.339999999997</v>
      </c>
      <c r="K172" s="72">
        <f t="shared" si="48"/>
        <v>-0.13006710434851276</v>
      </c>
      <c r="L172" s="2">
        <v>65445.15</v>
      </c>
    </row>
    <row r="173" spans="1:12" ht="15.75" thickBot="1" x14ac:dyDescent="0.3">
      <c r="A173" s="9" t="s">
        <v>35</v>
      </c>
      <c r="B173" s="58"/>
      <c r="C173" s="10"/>
      <c r="D173" s="10"/>
      <c r="E173" s="4">
        <f>SUM(E171:E172)</f>
        <v>34702.490000000005</v>
      </c>
      <c r="F173" s="4">
        <f t="shared" ref="F173:I173" si="49">SUM(F171:F172)</f>
        <v>38828.449999999997</v>
      </c>
      <c r="G173" s="4">
        <f t="shared" si="49"/>
        <v>6036.71</v>
      </c>
      <c r="H173" s="4">
        <f>SUM(H171:H172)</f>
        <v>45668.41</v>
      </c>
      <c r="I173" s="4">
        <f t="shared" si="49"/>
        <v>125236.06000000003</v>
      </c>
      <c r="J173" s="4">
        <f>SUM(J171:J172)</f>
        <v>156128.51</v>
      </c>
      <c r="K173" s="82">
        <f t="shared" si="48"/>
        <v>-0.19786552757084519</v>
      </c>
      <c r="L173" s="4">
        <f>SUM(L171:L172)</f>
        <v>367889.42000000004</v>
      </c>
    </row>
    <row r="174" spans="1:12" ht="15.75" thickBot="1" x14ac:dyDescent="0.3">
      <c r="A174" s="19" t="s">
        <v>36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</row>
    <row r="175" spans="1:12" x14ac:dyDescent="0.25">
      <c r="A175" s="20"/>
      <c r="B175" s="57" t="s">
        <v>60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427</v>
      </c>
      <c r="I175" s="65" t="s">
        <v>455</v>
      </c>
      <c r="J175" s="25" t="s">
        <v>456</v>
      </c>
      <c r="K175" s="73" t="s">
        <v>462</v>
      </c>
      <c r="L175" s="25" t="s">
        <v>456</v>
      </c>
    </row>
    <row r="176" spans="1:12" ht="15.75" thickBot="1" x14ac:dyDescent="0.3">
      <c r="A176" s="21" t="s">
        <v>60</v>
      </c>
      <c r="B176" s="50" t="s">
        <v>61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428</v>
      </c>
      <c r="I176" s="28" t="s">
        <v>457</v>
      </c>
      <c r="J176" s="28" t="s">
        <v>457</v>
      </c>
      <c r="K176" s="74" t="s">
        <v>463</v>
      </c>
      <c r="L176" s="28" t="s">
        <v>458</v>
      </c>
    </row>
    <row r="177" spans="1:12" ht="15.75" thickBot="1" x14ac:dyDescent="0.3">
      <c r="A177" s="13" t="s">
        <v>191</v>
      </c>
      <c r="B177" s="46" t="s">
        <v>192</v>
      </c>
      <c r="C177" s="14"/>
      <c r="D177" s="14"/>
      <c r="E177" s="3">
        <v>9350.85</v>
      </c>
      <c r="F177" s="3">
        <v>37226.980000000003</v>
      </c>
      <c r="G177" s="2">
        <v>38492.5</v>
      </c>
      <c r="H177" s="2">
        <v>42763.39</v>
      </c>
      <c r="I177" s="2">
        <f>SUM(E177:H177)</f>
        <v>127833.72</v>
      </c>
      <c r="J177" s="2">
        <v>70407.009999999995</v>
      </c>
      <c r="K177" s="72">
        <f t="shared" ref="K177:K181" si="50">SUM(I177/J177)-1</f>
        <v>0.81563909616386221</v>
      </c>
      <c r="L177" s="2">
        <v>178374.47</v>
      </c>
    </row>
    <row r="178" spans="1:12" ht="15.75" thickBot="1" x14ac:dyDescent="0.3">
      <c r="A178" s="46" t="s">
        <v>193</v>
      </c>
      <c r="B178" s="46" t="s">
        <v>194</v>
      </c>
      <c r="C178" s="47"/>
      <c r="D178" s="47"/>
      <c r="E178" s="3">
        <v>12013.25</v>
      </c>
      <c r="F178" s="3">
        <v>15668.82</v>
      </c>
      <c r="G178" s="2">
        <v>1981.16</v>
      </c>
      <c r="H178" s="2">
        <v>12582.78</v>
      </c>
      <c r="I178" s="2">
        <f t="shared" ref="I178:I180" si="51">SUM(E178:H178)</f>
        <v>42246.01</v>
      </c>
      <c r="J178" s="2">
        <v>33250.81</v>
      </c>
      <c r="K178" s="72">
        <f t="shared" si="50"/>
        <v>0.27052574057594403</v>
      </c>
      <c r="L178" s="2">
        <v>93816.61</v>
      </c>
    </row>
    <row r="179" spans="1:12" ht="15.75" thickBot="1" x14ac:dyDescent="0.3">
      <c r="A179" s="46" t="s">
        <v>195</v>
      </c>
      <c r="B179" s="46" t="s">
        <v>196</v>
      </c>
      <c r="C179" s="47"/>
      <c r="D179" s="47"/>
      <c r="E179" s="3">
        <v>31762.86</v>
      </c>
      <c r="F179" s="3">
        <v>20896.439999999999</v>
      </c>
      <c r="G179" s="2">
        <v>5683</v>
      </c>
      <c r="H179" s="2">
        <v>263851.59000000003</v>
      </c>
      <c r="I179" s="2">
        <f t="shared" si="51"/>
        <v>322193.89</v>
      </c>
      <c r="J179" s="2">
        <v>415350.79</v>
      </c>
      <c r="K179" s="72">
        <f t="shared" si="50"/>
        <v>-0.224284874960753</v>
      </c>
      <c r="L179" s="2">
        <v>627422.56999999995</v>
      </c>
    </row>
    <row r="180" spans="1:12" ht="15.75" thickBot="1" x14ac:dyDescent="0.3">
      <c r="A180" s="13" t="s">
        <v>197</v>
      </c>
      <c r="B180" s="46" t="s">
        <v>198</v>
      </c>
      <c r="C180" s="14"/>
      <c r="D180" s="14"/>
      <c r="E180" s="3">
        <v>8498.4500000000007</v>
      </c>
      <c r="F180" s="3">
        <v>15901.5</v>
      </c>
      <c r="G180" s="2">
        <v>2005</v>
      </c>
      <c r="H180" s="2">
        <v>16084.67</v>
      </c>
      <c r="I180" s="2">
        <f t="shared" si="51"/>
        <v>42489.62</v>
      </c>
      <c r="J180" s="2">
        <v>56945.29</v>
      </c>
      <c r="K180" s="72">
        <f t="shared" si="50"/>
        <v>-0.25385189890155968</v>
      </c>
      <c r="L180" s="2">
        <v>147701.67000000001</v>
      </c>
    </row>
    <row r="181" spans="1:12" ht="15.75" thickBot="1" x14ac:dyDescent="0.3">
      <c r="A181" s="9" t="s">
        <v>37</v>
      </c>
      <c r="B181" s="58"/>
      <c r="C181" s="10"/>
      <c r="D181" s="10"/>
      <c r="E181" s="4">
        <f t="shared" ref="E181:L181" si="52">SUM(E177:E180)</f>
        <v>61625.41</v>
      </c>
      <c r="F181" s="4">
        <f t="shared" si="52"/>
        <v>89693.74</v>
      </c>
      <c r="G181" s="4">
        <f t="shared" si="52"/>
        <v>48161.66</v>
      </c>
      <c r="H181" s="4">
        <f t="shared" si="52"/>
        <v>335282.43</v>
      </c>
      <c r="I181" s="4">
        <f t="shared" si="52"/>
        <v>534763.24</v>
      </c>
      <c r="J181" s="4">
        <f t="shared" si="52"/>
        <v>575953.9</v>
      </c>
      <c r="K181" s="82">
        <f t="shared" si="50"/>
        <v>-7.1517286366148403E-2</v>
      </c>
      <c r="L181" s="4">
        <f t="shared" si="52"/>
        <v>1047315.32</v>
      </c>
    </row>
    <row r="182" spans="1:12" ht="15.75" thickBot="1" x14ac:dyDescent="0.3">
      <c r="A182" s="19" t="s">
        <v>296</v>
      </c>
      <c r="B182" s="18"/>
      <c r="C182" s="6"/>
      <c r="D182" s="6"/>
      <c r="E182" s="23"/>
      <c r="F182" s="23"/>
      <c r="G182" s="23"/>
      <c r="H182" s="23"/>
      <c r="I182" s="23"/>
      <c r="J182" s="23"/>
      <c r="K182" s="23"/>
      <c r="L182" s="23"/>
    </row>
    <row r="183" spans="1:12" x14ac:dyDescent="0.25">
      <c r="A183" s="20"/>
      <c r="B183" s="57" t="s">
        <v>60</v>
      </c>
      <c r="C183" s="11"/>
      <c r="D183" s="11"/>
      <c r="E183" s="25" t="s">
        <v>2</v>
      </c>
      <c r="F183" s="26" t="s">
        <v>3</v>
      </c>
      <c r="G183" s="27" t="s">
        <v>4</v>
      </c>
      <c r="H183" s="54" t="s">
        <v>427</v>
      </c>
      <c r="I183" s="65" t="s">
        <v>455</v>
      </c>
      <c r="J183" s="25" t="s">
        <v>456</v>
      </c>
      <c r="K183" s="73" t="s">
        <v>462</v>
      </c>
      <c r="L183" s="25" t="s">
        <v>456</v>
      </c>
    </row>
    <row r="184" spans="1:12" ht="15.75" thickBot="1" x14ac:dyDescent="0.3">
      <c r="A184" s="21" t="s">
        <v>60</v>
      </c>
      <c r="B184" s="50" t="s">
        <v>61</v>
      </c>
      <c r="C184" s="12"/>
      <c r="D184" s="12"/>
      <c r="E184" s="28" t="s">
        <v>5</v>
      </c>
      <c r="F184" s="28" t="s">
        <v>5</v>
      </c>
      <c r="G184" s="28" t="s">
        <v>5</v>
      </c>
      <c r="H184" s="55" t="s">
        <v>428</v>
      </c>
      <c r="I184" s="28" t="s">
        <v>457</v>
      </c>
      <c r="J184" s="28" t="s">
        <v>457</v>
      </c>
      <c r="K184" s="74" t="s">
        <v>463</v>
      </c>
      <c r="L184" s="28" t="s">
        <v>458</v>
      </c>
    </row>
    <row r="185" spans="1:12" ht="15.75" thickBot="1" x14ac:dyDescent="0.3">
      <c r="A185" s="46" t="s">
        <v>199</v>
      </c>
      <c r="B185" s="46" t="s">
        <v>200</v>
      </c>
      <c r="C185" s="47"/>
      <c r="D185" s="47"/>
      <c r="E185" s="5">
        <v>22264.47</v>
      </c>
      <c r="F185" s="3">
        <v>13295.45</v>
      </c>
      <c r="G185" s="2">
        <v>0</v>
      </c>
      <c r="H185" s="2">
        <v>4816.1899999999996</v>
      </c>
      <c r="I185" s="2">
        <f>SUM(E185:H185)</f>
        <v>40376.11</v>
      </c>
      <c r="J185" s="2">
        <v>10788</v>
      </c>
      <c r="K185" s="72">
        <f t="shared" ref="K185:K190" si="53">SUM(I185/J185)-1</f>
        <v>2.7426872450871338</v>
      </c>
      <c r="L185" s="2">
        <v>56411.5</v>
      </c>
    </row>
    <row r="186" spans="1:12" ht="15.75" thickBot="1" x14ac:dyDescent="0.3">
      <c r="A186" s="46" t="s">
        <v>201</v>
      </c>
      <c r="B186" s="46" t="s">
        <v>202</v>
      </c>
      <c r="C186" s="47"/>
      <c r="D186" s="47"/>
      <c r="E186" s="5">
        <v>1477.62</v>
      </c>
      <c r="F186" s="3">
        <v>3409.4</v>
      </c>
      <c r="G186" s="2">
        <v>0</v>
      </c>
      <c r="H186" s="2">
        <v>1177.99</v>
      </c>
      <c r="I186" s="2">
        <f t="shared" ref="I186:I193" si="54">SUM(E186:H186)</f>
        <v>6065.01</v>
      </c>
      <c r="J186" s="2">
        <v>4779.03</v>
      </c>
      <c r="K186" s="72">
        <f t="shared" si="53"/>
        <v>0.26908807854313554</v>
      </c>
      <c r="L186" s="2">
        <v>15690.28</v>
      </c>
    </row>
    <row r="187" spans="1:12" ht="15.75" thickBot="1" x14ac:dyDescent="0.3">
      <c r="A187" s="46" t="s">
        <v>439</v>
      </c>
      <c r="B187" s="46" t="s">
        <v>440</v>
      </c>
      <c r="C187" s="47"/>
      <c r="D187" s="47"/>
      <c r="E187" s="5">
        <v>0</v>
      </c>
      <c r="F187" s="3">
        <v>0</v>
      </c>
      <c r="G187" s="2">
        <v>0</v>
      </c>
      <c r="H187" s="2">
        <v>0</v>
      </c>
      <c r="I187" s="2">
        <f t="shared" si="54"/>
        <v>0</v>
      </c>
      <c r="J187" s="2">
        <v>42.91</v>
      </c>
      <c r="K187" s="72">
        <f t="shared" si="53"/>
        <v>-1</v>
      </c>
      <c r="L187" s="2">
        <v>42.91</v>
      </c>
    </row>
    <row r="188" spans="1:12" ht="15.75" thickBot="1" x14ac:dyDescent="0.3">
      <c r="A188" s="13" t="s">
        <v>203</v>
      </c>
      <c r="B188" s="46" t="s">
        <v>204</v>
      </c>
      <c r="C188" s="14"/>
      <c r="D188" s="14"/>
      <c r="E188" s="5">
        <v>1555.68</v>
      </c>
      <c r="F188" s="3">
        <v>0</v>
      </c>
      <c r="G188" s="2">
        <v>0</v>
      </c>
      <c r="H188" s="2">
        <v>0</v>
      </c>
      <c r="I188" s="2">
        <f t="shared" si="54"/>
        <v>1555.68</v>
      </c>
      <c r="J188" s="2">
        <v>6098.4</v>
      </c>
      <c r="K188" s="72">
        <f t="shared" si="53"/>
        <v>-0.74490358126721756</v>
      </c>
      <c r="L188" s="2">
        <v>28335.59</v>
      </c>
    </row>
    <row r="189" spans="1:12" ht="15.75" thickBot="1" x14ac:dyDescent="0.3">
      <c r="A189" s="46" t="s">
        <v>205</v>
      </c>
      <c r="B189" s="46" t="s">
        <v>206</v>
      </c>
      <c r="C189" s="47"/>
      <c r="D189" s="47"/>
      <c r="E189" s="3">
        <v>3512.54</v>
      </c>
      <c r="F189" s="3">
        <v>0</v>
      </c>
      <c r="G189" s="2">
        <v>0</v>
      </c>
      <c r="H189" s="2">
        <v>0</v>
      </c>
      <c r="I189" s="2">
        <f t="shared" si="54"/>
        <v>3512.54</v>
      </c>
      <c r="J189" s="2">
        <v>1354.01</v>
      </c>
      <c r="K189" s="72">
        <f t="shared" si="53"/>
        <v>1.5941758184946937</v>
      </c>
      <c r="L189" s="2">
        <v>4643.6000000000004</v>
      </c>
    </row>
    <row r="190" spans="1:12" ht="15.75" thickBot="1" x14ac:dyDescent="0.3">
      <c r="A190" s="46" t="s">
        <v>207</v>
      </c>
      <c r="B190" s="46" t="s">
        <v>280</v>
      </c>
      <c r="C190" s="47"/>
      <c r="D190" s="47"/>
      <c r="E190" s="3">
        <v>477.86</v>
      </c>
      <c r="F190" s="3">
        <v>0</v>
      </c>
      <c r="G190" s="2">
        <v>0</v>
      </c>
      <c r="H190" s="2">
        <v>0</v>
      </c>
      <c r="I190" s="2">
        <f t="shared" si="54"/>
        <v>477.86</v>
      </c>
      <c r="J190" s="2">
        <v>603.87</v>
      </c>
      <c r="K190" s="72">
        <f t="shared" si="53"/>
        <v>-0.20867074039114375</v>
      </c>
      <c r="L190" s="2">
        <v>21806.29</v>
      </c>
    </row>
    <row r="191" spans="1:12" ht="15.75" thickBot="1" x14ac:dyDescent="0.3">
      <c r="A191" s="46" t="s">
        <v>405</v>
      </c>
      <c r="B191" s="46" t="s">
        <v>406</v>
      </c>
      <c r="C191" s="47"/>
      <c r="D191" s="47"/>
      <c r="E191" s="3">
        <v>1341.13</v>
      </c>
      <c r="F191" s="3">
        <v>0</v>
      </c>
      <c r="G191" s="2">
        <v>0</v>
      </c>
      <c r="H191" s="2">
        <v>0</v>
      </c>
      <c r="I191" s="2">
        <f t="shared" ref="I191:I192" si="55">SUM(E191:H191)</f>
        <v>1341.13</v>
      </c>
      <c r="J191" s="2">
        <v>744.79</v>
      </c>
      <c r="K191" s="72">
        <f t="shared" ref="K191" si="56">SUM(I191/J191)-1</f>
        <v>0.80068207145638381</v>
      </c>
      <c r="L191" s="2">
        <v>1323.61</v>
      </c>
    </row>
    <row r="192" spans="1:12" ht="15.75" thickBot="1" x14ac:dyDescent="0.3">
      <c r="A192" s="46" t="s">
        <v>431</v>
      </c>
      <c r="B192" s="46" t="s">
        <v>432</v>
      </c>
      <c r="C192" s="47"/>
      <c r="D192" s="47"/>
      <c r="E192" s="3">
        <v>1820.55</v>
      </c>
      <c r="F192" s="3">
        <v>0</v>
      </c>
      <c r="G192" s="2">
        <v>0</v>
      </c>
      <c r="H192" s="2">
        <v>0</v>
      </c>
      <c r="I192" s="2">
        <f t="shared" si="55"/>
        <v>1820.55</v>
      </c>
      <c r="J192" s="2">
        <v>0</v>
      </c>
      <c r="K192" s="72"/>
      <c r="L192" s="2">
        <v>0</v>
      </c>
    </row>
    <row r="193" spans="1:12" ht="15.75" thickBot="1" x14ac:dyDescent="0.3">
      <c r="A193" s="13" t="s">
        <v>469</v>
      </c>
      <c r="B193" s="46" t="s">
        <v>470</v>
      </c>
      <c r="C193" s="14"/>
      <c r="D193" s="14"/>
      <c r="E193" s="3">
        <v>199.02</v>
      </c>
      <c r="F193" s="3">
        <v>0</v>
      </c>
      <c r="G193" s="2">
        <v>0</v>
      </c>
      <c r="H193" s="2">
        <v>0</v>
      </c>
      <c r="I193" s="2">
        <f t="shared" si="54"/>
        <v>199.02</v>
      </c>
      <c r="J193" s="2">
        <v>0</v>
      </c>
      <c r="K193" s="72"/>
      <c r="L193" s="2">
        <v>0</v>
      </c>
    </row>
    <row r="194" spans="1:12" ht="15.75" thickBot="1" x14ac:dyDescent="0.3">
      <c r="A194" s="9" t="s">
        <v>295</v>
      </c>
      <c r="B194" s="58"/>
      <c r="C194" s="10"/>
      <c r="D194" s="10"/>
      <c r="E194" s="4">
        <f>SUM(E185:E193)</f>
        <v>32648.870000000003</v>
      </c>
      <c r="F194" s="4">
        <f t="shared" ref="F194:I194" si="57">SUM(F185:F193)</f>
        <v>16704.850000000002</v>
      </c>
      <c r="G194" s="4">
        <f t="shared" si="57"/>
        <v>0</v>
      </c>
      <c r="H194" s="4">
        <f>SUM(H185:H193)</f>
        <v>5994.1799999999994</v>
      </c>
      <c r="I194" s="4">
        <f t="shared" si="57"/>
        <v>55347.9</v>
      </c>
      <c r="J194" s="4">
        <f>SUM(J185:J193)</f>
        <v>24411.009999999995</v>
      </c>
      <c r="K194" s="82">
        <f t="shared" ref="K194" si="58">SUM(I194/J194)-1</f>
        <v>1.2673334696106395</v>
      </c>
      <c r="L194" s="4">
        <f>SUM(L185:L193)</f>
        <v>128253.78000000001</v>
      </c>
    </row>
    <row r="195" spans="1:12" ht="15.75" thickBot="1" x14ac:dyDescent="0.3">
      <c r="A195" s="19" t="s">
        <v>38</v>
      </c>
      <c r="B195" s="18"/>
      <c r="C195" s="6"/>
      <c r="D195" s="6"/>
      <c r="E195" s="23"/>
      <c r="F195" s="23"/>
      <c r="G195" s="23"/>
      <c r="H195" s="23"/>
      <c r="I195" s="23"/>
      <c r="J195" s="23"/>
      <c r="K195" s="23"/>
      <c r="L195" s="23"/>
    </row>
    <row r="196" spans="1:12" x14ac:dyDescent="0.25">
      <c r="A196" s="20"/>
      <c r="B196" s="57" t="s">
        <v>60</v>
      </c>
      <c r="C196" s="11"/>
      <c r="D196" s="11"/>
      <c r="E196" s="25" t="s">
        <v>2</v>
      </c>
      <c r="F196" s="26" t="s">
        <v>3</v>
      </c>
      <c r="G196" s="27" t="s">
        <v>4</v>
      </c>
      <c r="H196" s="54" t="s">
        <v>427</v>
      </c>
      <c r="I196" s="65" t="s">
        <v>455</v>
      </c>
      <c r="J196" s="25" t="s">
        <v>456</v>
      </c>
      <c r="K196" s="73" t="s">
        <v>462</v>
      </c>
      <c r="L196" s="25" t="s">
        <v>456</v>
      </c>
    </row>
    <row r="197" spans="1:12" ht="15.75" thickBot="1" x14ac:dyDescent="0.3">
      <c r="A197" s="21" t="s">
        <v>60</v>
      </c>
      <c r="B197" s="50" t="s">
        <v>61</v>
      </c>
      <c r="C197" s="12"/>
      <c r="D197" s="12"/>
      <c r="E197" s="28" t="s">
        <v>5</v>
      </c>
      <c r="F197" s="28" t="s">
        <v>5</v>
      </c>
      <c r="G197" s="28" t="s">
        <v>5</v>
      </c>
      <c r="H197" s="55" t="s">
        <v>428</v>
      </c>
      <c r="I197" s="28" t="s">
        <v>457</v>
      </c>
      <c r="J197" s="28" t="s">
        <v>457</v>
      </c>
      <c r="K197" s="74" t="s">
        <v>463</v>
      </c>
      <c r="L197" s="28" t="s">
        <v>458</v>
      </c>
    </row>
    <row r="198" spans="1:12" ht="15.75" thickBot="1" x14ac:dyDescent="0.3">
      <c r="A198" s="13" t="s">
        <v>208</v>
      </c>
      <c r="B198" s="46" t="s">
        <v>209</v>
      </c>
      <c r="C198" s="14"/>
      <c r="D198" s="14"/>
      <c r="E198" s="3">
        <v>2438.38</v>
      </c>
      <c r="F198" s="3">
        <v>7844.13</v>
      </c>
      <c r="G198" s="2">
        <v>398.99</v>
      </c>
      <c r="H198" s="2">
        <v>22655.66</v>
      </c>
      <c r="I198" s="2">
        <f t="shared" ref="I198:I210" si="59">SUM(E198:H198)</f>
        <v>33337.160000000003</v>
      </c>
      <c r="J198" s="2">
        <v>16836.939999999999</v>
      </c>
      <c r="K198" s="72">
        <f t="shared" ref="K198:K211" si="60">SUM(I198/J198)-1</f>
        <v>0.98000111659244538</v>
      </c>
      <c r="L198" s="2">
        <v>27703.84</v>
      </c>
    </row>
    <row r="199" spans="1:12" ht="15.75" thickBot="1" x14ac:dyDescent="0.3">
      <c r="A199" s="46" t="s">
        <v>337</v>
      </c>
      <c r="B199" s="46" t="s">
        <v>338</v>
      </c>
      <c r="C199" s="47"/>
      <c r="D199" s="47"/>
      <c r="E199" s="3">
        <v>0</v>
      </c>
      <c r="F199" s="3">
        <v>3533.34</v>
      </c>
      <c r="G199" s="2">
        <v>0</v>
      </c>
      <c r="H199" s="2">
        <v>150</v>
      </c>
      <c r="I199" s="2">
        <f t="shared" si="59"/>
        <v>3683.34</v>
      </c>
      <c r="J199" s="2">
        <v>7102.79</v>
      </c>
      <c r="K199" s="72">
        <f t="shared" si="60"/>
        <v>-0.4814234969638691</v>
      </c>
      <c r="L199" s="2">
        <v>16068.24</v>
      </c>
    </row>
    <row r="200" spans="1:12" ht="15.75" thickBot="1" x14ac:dyDescent="0.3">
      <c r="A200" s="46" t="s">
        <v>420</v>
      </c>
      <c r="B200" s="46" t="s">
        <v>421</v>
      </c>
      <c r="C200" s="47"/>
      <c r="D200" s="47"/>
      <c r="E200" s="3">
        <v>0</v>
      </c>
      <c r="F200" s="3">
        <v>2169.56</v>
      </c>
      <c r="G200" s="2">
        <v>0</v>
      </c>
      <c r="H200" s="2">
        <v>136601.56</v>
      </c>
      <c r="I200" s="2">
        <f t="shared" si="59"/>
        <v>138771.12</v>
      </c>
      <c r="J200" s="2">
        <v>139376.95000000001</v>
      </c>
      <c r="K200" s="72">
        <f t="shared" si="60"/>
        <v>-4.346701517001339E-3</v>
      </c>
      <c r="L200" s="2">
        <v>325615.19</v>
      </c>
    </row>
    <row r="201" spans="1:12" ht="15.75" thickBot="1" x14ac:dyDescent="0.3">
      <c r="A201" s="46" t="s">
        <v>358</v>
      </c>
      <c r="B201" s="46" t="s">
        <v>359</v>
      </c>
      <c r="C201" s="47"/>
      <c r="D201" s="47"/>
      <c r="E201" s="3">
        <v>3430.57</v>
      </c>
      <c r="F201" s="3">
        <v>3430.89</v>
      </c>
      <c r="G201" s="2">
        <v>0</v>
      </c>
      <c r="H201" s="2">
        <v>38480.449999999997</v>
      </c>
      <c r="I201" s="2">
        <f t="shared" si="59"/>
        <v>45341.909999999996</v>
      </c>
      <c r="J201" s="2">
        <v>37957.07</v>
      </c>
      <c r="K201" s="72">
        <f t="shared" si="60"/>
        <v>0.19455769373136533</v>
      </c>
      <c r="L201" s="2">
        <v>112297.88</v>
      </c>
    </row>
    <row r="202" spans="1:12" ht="15.75" thickBot="1" x14ac:dyDescent="0.3">
      <c r="A202" s="46" t="s">
        <v>298</v>
      </c>
      <c r="B202" s="46" t="s">
        <v>299</v>
      </c>
      <c r="C202" s="47"/>
      <c r="D202" s="47"/>
      <c r="E202" s="3">
        <v>1168.51</v>
      </c>
      <c r="F202" s="3">
        <v>8514.3799999999992</v>
      </c>
      <c r="G202" s="2">
        <v>0</v>
      </c>
      <c r="H202" s="2">
        <v>70507.98</v>
      </c>
      <c r="I202" s="2">
        <f t="shared" si="59"/>
        <v>80190.87</v>
      </c>
      <c r="J202" s="2">
        <v>42098.2</v>
      </c>
      <c r="K202" s="72">
        <f t="shared" si="60"/>
        <v>0.90485270154068353</v>
      </c>
      <c r="L202" s="2">
        <v>110834.4</v>
      </c>
    </row>
    <row r="203" spans="1:12" ht="15.75" thickBot="1" x14ac:dyDescent="0.3">
      <c r="A203" s="46" t="s">
        <v>297</v>
      </c>
      <c r="B203" s="46" t="s">
        <v>300</v>
      </c>
      <c r="C203" s="47"/>
      <c r="D203" s="47"/>
      <c r="E203" s="3">
        <v>2433.4499999999998</v>
      </c>
      <c r="F203" s="3">
        <v>1191.19</v>
      </c>
      <c r="G203" s="2">
        <v>0</v>
      </c>
      <c r="H203" s="2">
        <v>216</v>
      </c>
      <c r="I203" s="2">
        <f t="shared" si="59"/>
        <v>3840.64</v>
      </c>
      <c r="J203" s="2">
        <v>4325.16</v>
      </c>
      <c r="K203" s="72">
        <f t="shared" si="60"/>
        <v>-0.1120236014390219</v>
      </c>
      <c r="L203" s="2">
        <v>9279.09</v>
      </c>
    </row>
    <row r="204" spans="1:12" ht="15.75" thickBot="1" x14ac:dyDescent="0.3">
      <c r="A204" s="46" t="s">
        <v>210</v>
      </c>
      <c r="B204" s="46" t="s">
        <v>211</v>
      </c>
      <c r="C204" s="47"/>
      <c r="D204" s="47"/>
      <c r="E204" s="3">
        <v>139.09</v>
      </c>
      <c r="F204" s="3">
        <v>3961.82</v>
      </c>
      <c r="G204" s="2">
        <v>0</v>
      </c>
      <c r="H204" s="2">
        <v>2618.9699999999998</v>
      </c>
      <c r="I204" s="2">
        <f t="shared" si="59"/>
        <v>6719.8799999999992</v>
      </c>
      <c r="J204" s="2">
        <v>8835.82</v>
      </c>
      <c r="K204" s="72">
        <f t="shared" si="60"/>
        <v>-0.23947296346009772</v>
      </c>
      <c r="L204" s="2">
        <v>12695.51</v>
      </c>
    </row>
    <row r="205" spans="1:12" ht="15.75" thickBot="1" x14ac:dyDescent="0.3">
      <c r="A205" s="46" t="s">
        <v>212</v>
      </c>
      <c r="B205" s="46" t="s">
        <v>213</v>
      </c>
      <c r="C205" s="47"/>
      <c r="D205" s="47"/>
      <c r="E205" s="3">
        <v>0</v>
      </c>
      <c r="F205" s="3">
        <v>836.2</v>
      </c>
      <c r="G205" s="2">
        <v>0</v>
      </c>
      <c r="H205" s="2">
        <v>1394</v>
      </c>
      <c r="I205" s="2">
        <f t="shared" si="59"/>
        <v>2230.1999999999998</v>
      </c>
      <c r="J205" s="2">
        <v>3365.74</v>
      </c>
      <c r="K205" s="72">
        <f t="shared" si="60"/>
        <v>-0.33738197246370782</v>
      </c>
      <c r="L205" s="2">
        <v>7231.99</v>
      </c>
    </row>
    <row r="206" spans="1:12" ht="15.75" thickBot="1" x14ac:dyDescent="0.3">
      <c r="A206" s="46" t="s">
        <v>214</v>
      </c>
      <c r="B206" s="46" t="s">
        <v>215</v>
      </c>
      <c r="C206" s="47"/>
      <c r="D206" s="47"/>
      <c r="E206" s="3">
        <v>1617.68</v>
      </c>
      <c r="F206" s="3">
        <v>12245.32</v>
      </c>
      <c r="G206" s="2">
        <v>0</v>
      </c>
      <c r="H206" s="2">
        <v>3502</v>
      </c>
      <c r="I206" s="2">
        <f t="shared" si="59"/>
        <v>17365</v>
      </c>
      <c r="J206" s="2">
        <v>18133.98</v>
      </c>
      <c r="K206" s="72">
        <f t="shared" si="60"/>
        <v>-4.2405473040115771E-2</v>
      </c>
      <c r="L206" s="2">
        <v>35519.870000000003</v>
      </c>
    </row>
    <row r="207" spans="1:12" ht="15.75" thickBot="1" x14ac:dyDescent="0.3">
      <c r="A207" s="46" t="s">
        <v>216</v>
      </c>
      <c r="B207" s="46" t="s">
        <v>217</v>
      </c>
      <c r="C207" s="47"/>
      <c r="D207" s="47"/>
      <c r="E207" s="3">
        <v>1322.14</v>
      </c>
      <c r="F207" s="3">
        <v>1518.51</v>
      </c>
      <c r="G207" s="2">
        <v>0</v>
      </c>
      <c r="H207" s="2">
        <v>2208.65</v>
      </c>
      <c r="I207" s="2">
        <f t="shared" si="59"/>
        <v>5049.3</v>
      </c>
      <c r="J207" s="2">
        <v>5808.01</v>
      </c>
      <c r="K207" s="72">
        <f t="shared" si="60"/>
        <v>-0.13063166213556798</v>
      </c>
      <c r="L207" s="2">
        <v>15425.6</v>
      </c>
    </row>
    <row r="208" spans="1:12" ht="15.75" thickBot="1" x14ac:dyDescent="0.3">
      <c r="A208" s="46" t="s">
        <v>301</v>
      </c>
      <c r="B208" s="46" t="s">
        <v>302</v>
      </c>
      <c r="C208" s="47"/>
      <c r="D208" s="47"/>
      <c r="E208" s="3">
        <v>829.46</v>
      </c>
      <c r="F208" s="3">
        <v>31891.89</v>
      </c>
      <c r="G208" s="2">
        <v>0</v>
      </c>
      <c r="H208" s="2">
        <v>12767.48</v>
      </c>
      <c r="I208" s="2">
        <f t="shared" si="59"/>
        <v>45488.83</v>
      </c>
      <c r="J208" s="2">
        <v>48243.8</v>
      </c>
      <c r="K208" s="72">
        <f t="shared" si="60"/>
        <v>-5.7105161699534501E-2</v>
      </c>
      <c r="L208" s="2">
        <v>125815.43</v>
      </c>
    </row>
    <row r="209" spans="1:12" ht="15.75" thickBot="1" x14ac:dyDescent="0.3">
      <c r="A209" s="46" t="s">
        <v>384</v>
      </c>
      <c r="B209" s="46" t="s">
        <v>385</v>
      </c>
      <c r="C209" s="47"/>
      <c r="D209" s="47"/>
      <c r="E209" s="3">
        <v>0</v>
      </c>
      <c r="F209" s="3">
        <v>1054.53</v>
      </c>
      <c r="G209" s="2">
        <v>0</v>
      </c>
      <c r="H209" s="2">
        <v>5043.9799999999996</v>
      </c>
      <c r="I209" s="2">
        <f t="shared" si="59"/>
        <v>6098.5099999999993</v>
      </c>
      <c r="J209" s="2">
        <v>12366.07</v>
      </c>
      <c r="K209" s="72">
        <f t="shared" si="60"/>
        <v>-0.50683523544666986</v>
      </c>
      <c r="L209" s="2">
        <v>17656.080000000002</v>
      </c>
    </row>
    <row r="210" spans="1:12" ht="15.75" thickBot="1" x14ac:dyDescent="0.3">
      <c r="A210" s="13" t="s">
        <v>303</v>
      </c>
      <c r="B210" s="46" t="s">
        <v>304</v>
      </c>
      <c r="C210" s="14"/>
      <c r="D210" s="14"/>
      <c r="E210" s="3">
        <v>52.32</v>
      </c>
      <c r="F210" s="3">
        <v>10514.13</v>
      </c>
      <c r="G210" s="2">
        <v>0</v>
      </c>
      <c r="H210" s="2">
        <v>10840.88</v>
      </c>
      <c r="I210" s="2">
        <f t="shared" si="59"/>
        <v>21407.329999999998</v>
      </c>
      <c r="J210" s="2">
        <v>123882.85</v>
      </c>
      <c r="K210" s="72">
        <f t="shared" si="60"/>
        <v>-0.82719698489338922</v>
      </c>
      <c r="L210" s="2">
        <v>190715.51999999999</v>
      </c>
    </row>
    <row r="211" spans="1:12" ht="15.75" thickBot="1" x14ac:dyDescent="0.3">
      <c r="A211" s="9" t="s">
        <v>39</v>
      </c>
      <c r="B211" s="58"/>
      <c r="C211" s="10"/>
      <c r="D211" s="10"/>
      <c r="E211" s="4">
        <f t="shared" ref="E211:L211" si="61">SUM(E198:E210)</f>
        <v>13431.599999999999</v>
      </c>
      <c r="F211" s="4">
        <f t="shared" si="61"/>
        <v>88705.890000000014</v>
      </c>
      <c r="G211" s="4">
        <f t="shared" si="61"/>
        <v>398.99</v>
      </c>
      <c r="H211" s="4">
        <f t="shared" si="61"/>
        <v>306987.60999999993</v>
      </c>
      <c r="I211" s="4">
        <f t="shared" si="61"/>
        <v>409524.09000000008</v>
      </c>
      <c r="J211" s="4">
        <f t="shared" si="61"/>
        <v>468333.38</v>
      </c>
      <c r="K211" s="82">
        <f t="shared" si="60"/>
        <v>-0.12557142520996456</v>
      </c>
      <c r="L211" s="4">
        <f t="shared" si="61"/>
        <v>1006858.64</v>
      </c>
    </row>
    <row r="212" spans="1:12" ht="15.75" thickBot="1" x14ac:dyDescent="0.3">
      <c r="A212" s="19" t="s">
        <v>40</v>
      </c>
      <c r="B212" s="18"/>
      <c r="C212" s="6"/>
      <c r="D212" s="6"/>
      <c r="E212" s="23"/>
      <c r="F212" s="23"/>
      <c r="G212" s="23"/>
      <c r="H212" s="23"/>
      <c r="I212" s="23"/>
      <c r="J212" s="23"/>
      <c r="K212" s="23"/>
      <c r="L212" s="23"/>
    </row>
    <row r="213" spans="1:12" x14ac:dyDescent="0.25">
      <c r="A213" s="20"/>
      <c r="B213" s="57" t="s">
        <v>60</v>
      </c>
      <c r="C213" s="11"/>
      <c r="D213" s="11"/>
      <c r="E213" s="25" t="s">
        <v>2</v>
      </c>
      <c r="F213" s="26" t="s">
        <v>3</v>
      </c>
      <c r="G213" s="27" t="s">
        <v>4</v>
      </c>
      <c r="H213" s="54" t="s">
        <v>427</v>
      </c>
      <c r="I213" s="65" t="s">
        <v>455</v>
      </c>
      <c r="J213" s="25" t="s">
        <v>456</v>
      </c>
      <c r="K213" s="73" t="s">
        <v>462</v>
      </c>
      <c r="L213" s="25" t="s">
        <v>456</v>
      </c>
    </row>
    <row r="214" spans="1:12" ht="15.75" thickBot="1" x14ac:dyDescent="0.3">
      <c r="A214" s="21" t="s">
        <v>60</v>
      </c>
      <c r="B214" s="50" t="s">
        <v>61</v>
      </c>
      <c r="C214" s="12"/>
      <c r="D214" s="12"/>
      <c r="E214" s="28" t="s">
        <v>5</v>
      </c>
      <c r="F214" s="28" t="s">
        <v>5</v>
      </c>
      <c r="G214" s="28" t="s">
        <v>5</v>
      </c>
      <c r="H214" s="55" t="s">
        <v>428</v>
      </c>
      <c r="I214" s="28" t="s">
        <v>457</v>
      </c>
      <c r="J214" s="28" t="s">
        <v>457</v>
      </c>
      <c r="K214" s="74" t="s">
        <v>463</v>
      </c>
      <c r="L214" s="28" t="s">
        <v>458</v>
      </c>
    </row>
    <row r="215" spans="1:12" ht="15.75" thickBot="1" x14ac:dyDescent="0.3">
      <c r="A215" s="46" t="s">
        <v>218</v>
      </c>
      <c r="B215" s="46" t="s">
        <v>219</v>
      </c>
      <c r="C215" s="47"/>
      <c r="D215" s="47"/>
      <c r="E215" s="3">
        <v>8846.42</v>
      </c>
      <c r="F215" s="3">
        <v>818.67</v>
      </c>
      <c r="G215" s="2">
        <v>4540.47</v>
      </c>
      <c r="H215" s="2">
        <v>993.23</v>
      </c>
      <c r="I215" s="2">
        <f t="shared" ref="I215:I218" si="62">SUM(E215:H215)</f>
        <v>15198.79</v>
      </c>
      <c r="J215" s="2">
        <v>33823.9</v>
      </c>
      <c r="K215" s="72">
        <f t="shared" ref="K215:K219" si="63">SUM(I215/J215)-1</f>
        <v>-0.55064939288491277</v>
      </c>
      <c r="L215" s="2">
        <v>60132.2</v>
      </c>
    </row>
    <row r="216" spans="1:12" ht="15.75" thickBot="1" x14ac:dyDescent="0.3">
      <c r="A216" s="46" t="s">
        <v>386</v>
      </c>
      <c r="B216" s="46" t="s">
        <v>389</v>
      </c>
      <c r="C216" s="47"/>
      <c r="D216" s="47"/>
      <c r="E216" s="3">
        <v>4657.04</v>
      </c>
      <c r="F216" s="3">
        <v>0</v>
      </c>
      <c r="G216" s="2">
        <v>0</v>
      </c>
      <c r="H216" s="2">
        <v>0</v>
      </c>
      <c r="I216" s="2">
        <f t="shared" si="62"/>
        <v>4657.04</v>
      </c>
      <c r="J216" s="2">
        <v>8596.48</v>
      </c>
      <c r="K216" s="72">
        <f t="shared" si="63"/>
        <v>-0.45826198630136983</v>
      </c>
      <c r="L216" s="2">
        <v>20941.87</v>
      </c>
    </row>
    <row r="217" spans="1:12" ht="15.75" thickBot="1" x14ac:dyDescent="0.3">
      <c r="A217" s="46" t="s">
        <v>324</v>
      </c>
      <c r="B217" s="46" t="s">
        <v>325</v>
      </c>
      <c r="C217" s="47"/>
      <c r="D217" s="47"/>
      <c r="E217" s="3">
        <v>2517.13</v>
      </c>
      <c r="F217" s="3">
        <v>0</v>
      </c>
      <c r="G217" s="2">
        <v>0</v>
      </c>
      <c r="H217" s="2">
        <v>2725</v>
      </c>
      <c r="I217" s="2">
        <f t="shared" si="62"/>
        <v>5242.13</v>
      </c>
      <c r="J217" s="2">
        <v>2799.82</v>
      </c>
      <c r="K217" s="72">
        <f t="shared" si="63"/>
        <v>0.872309648477402</v>
      </c>
      <c r="L217" s="2">
        <v>6654.02</v>
      </c>
    </row>
    <row r="218" spans="1:12" ht="15.75" thickBot="1" x14ac:dyDescent="0.3">
      <c r="A218" s="13" t="s">
        <v>220</v>
      </c>
      <c r="B218" s="46" t="s">
        <v>271</v>
      </c>
      <c r="C218" s="14"/>
      <c r="D218" s="14"/>
      <c r="E218" s="3">
        <v>4966.03</v>
      </c>
      <c r="F218" s="3">
        <v>1007.5</v>
      </c>
      <c r="G218" s="2">
        <v>4187.75</v>
      </c>
      <c r="H218" s="2">
        <v>1803.33</v>
      </c>
      <c r="I218" s="2">
        <f t="shared" si="62"/>
        <v>11964.609999999999</v>
      </c>
      <c r="J218" s="2">
        <v>14919.19</v>
      </c>
      <c r="K218" s="72">
        <f t="shared" si="63"/>
        <v>-0.19803890157575588</v>
      </c>
      <c r="L218" s="2">
        <v>23342.35</v>
      </c>
    </row>
    <row r="219" spans="1:12" ht="15.75" thickBot="1" x14ac:dyDescent="0.3">
      <c r="A219" s="9" t="s">
        <v>41</v>
      </c>
      <c r="B219" s="58"/>
      <c r="C219" s="10"/>
      <c r="D219" s="10"/>
      <c r="E219" s="4">
        <f>SUM(E215:E218)</f>
        <v>20986.62</v>
      </c>
      <c r="F219" s="4">
        <f t="shared" ref="F219:I219" si="64">SUM(F215:F218)</f>
        <v>1826.17</v>
      </c>
      <c r="G219" s="4">
        <f t="shared" si="64"/>
        <v>8728.2200000000012</v>
      </c>
      <c r="H219" s="4">
        <f>SUM(H215:H218)</f>
        <v>5521.5599999999995</v>
      </c>
      <c r="I219" s="4">
        <f t="shared" si="64"/>
        <v>37062.57</v>
      </c>
      <c r="J219" s="4">
        <f>SUM(J215:J218)</f>
        <v>60139.390000000007</v>
      </c>
      <c r="K219" s="82">
        <f t="shared" si="63"/>
        <v>-0.38372221600518408</v>
      </c>
      <c r="L219" s="4">
        <f>SUM(L215:L218)</f>
        <v>111070.44</v>
      </c>
    </row>
    <row r="220" spans="1:12" ht="15.75" thickBot="1" x14ac:dyDescent="0.3">
      <c r="A220" s="48" t="s">
        <v>281</v>
      </c>
      <c r="B220" s="18"/>
      <c r="C220" s="40"/>
      <c r="D220" s="40"/>
      <c r="E220" s="23"/>
      <c r="F220" s="23"/>
      <c r="G220" s="23"/>
      <c r="H220" s="23"/>
      <c r="I220" s="23"/>
      <c r="J220" s="23"/>
      <c r="K220" s="23"/>
      <c r="L220" s="23"/>
    </row>
    <row r="221" spans="1:12" x14ac:dyDescent="0.25">
      <c r="A221" s="49"/>
      <c r="B221" s="57" t="s">
        <v>60</v>
      </c>
      <c r="C221" s="44"/>
      <c r="D221" s="44"/>
      <c r="E221" s="25" t="s">
        <v>2</v>
      </c>
      <c r="F221" s="26" t="s">
        <v>3</v>
      </c>
      <c r="G221" s="27" t="s">
        <v>4</v>
      </c>
      <c r="H221" s="54" t="s">
        <v>427</v>
      </c>
      <c r="I221" s="65" t="s">
        <v>455</v>
      </c>
      <c r="J221" s="25" t="s">
        <v>456</v>
      </c>
      <c r="K221" s="73" t="s">
        <v>462</v>
      </c>
      <c r="L221" s="25" t="s">
        <v>456</v>
      </c>
    </row>
    <row r="222" spans="1:12" ht="15.75" thickBot="1" x14ac:dyDescent="0.3">
      <c r="A222" s="50" t="s">
        <v>60</v>
      </c>
      <c r="B222" s="50" t="s">
        <v>61</v>
      </c>
      <c r="C222" s="45"/>
      <c r="D222" s="45"/>
      <c r="E222" s="28" t="s">
        <v>5</v>
      </c>
      <c r="F222" s="28" t="s">
        <v>5</v>
      </c>
      <c r="G222" s="28" t="s">
        <v>5</v>
      </c>
      <c r="H222" s="55" t="s">
        <v>428</v>
      </c>
      <c r="I222" s="28" t="s">
        <v>457</v>
      </c>
      <c r="J222" s="28" t="s">
        <v>457</v>
      </c>
      <c r="K222" s="74" t="s">
        <v>463</v>
      </c>
      <c r="L222" s="28" t="s">
        <v>458</v>
      </c>
    </row>
    <row r="223" spans="1:12" ht="15.75" thickBot="1" x14ac:dyDescent="0.3">
      <c r="A223" s="46" t="s">
        <v>221</v>
      </c>
      <c r="B223" s="46" t="s">
        <v>222</v>
      </c>
      <c r="C223" s="47"/>
      <c r="D223" s="47"/>
      <c r="E223" s="3">
        <v>4242.49</v>
      </c>
      <c r="F223" s="3">
        <v>2918.14</v>
      </c>
      <c r="G223" s="2">
        <v>9669.0300000000007</v>
      </c>
      <c r="H223" s="2">
        <v>-241.4</v>
      </c>
      <c r="I223" s="2">
        <f>SUM(E223:H223)</f>
        <v>16588.259999999998</v>
      </c>
      <c r="J223" s="2">
        <v>15780.64</v>
      </c>
      <c r="K223" s="72">
        <f>SUM(I223/J223)-1</f>
        <v>5.1177898995224513E-2</v>
      </c>
      <c r="L223" s="2">
        <v>35466.720000000001</v>
      </c>
    </row>
    <row r="224" spans="1:12" ht="15.75" thickBot="1" x14ac:dyDescent="0.3">
      <c r="A224" s="42" t="s">
        <v>282</v>
      </c>
      <c r="B224" s="58"/>
      <c r="C224" s="43"/>
      <c r="D224" s="43"/>
      <c r="E224" s="4">
        <f>SUM(E223:E223)</f>
        <v>4242.49</v>
      </c>
      <c r="F224" s="4">
        <f>SUM(F223:F223)</f>
        <v>2918.14</v>
      </c>
      <c r="G224" s="4">
        <f>SUM(G223:G223)</f>
        <v>9669.0300000000007</v>
      </c>
      <c r="H224" s="4">
        <f>SUM(H223)</f>
        <v>-241.4</v>
      </c>
      <c r="I224" s="4">
        <f>SUM(I223:I223)</f>
        <v>16588.259999999998</v>
      </c>
      <c r="J224" s="4">
        <f>SUM(J223)</f>
        <v>15780.64</v>
      </c>
      <c r="K224" s="82">
        <f t="shared" ref="K224" si="65">SUM(I224/J224)-1</f>
        <v>5.1177898995224513E-2</v>
      </c>
      <c r="L224" s="4">
        <f>SUM(L223)</f>
        <v>35466.720000000001</v>
      </c>
    </row>
    <row r="225" spans="1:12" ht="15.75" thickBot="1" x14ac:dyDescent="0.3">
      <c r="A225" s="48" t="s">
        <v>448</v>
      </c>
      <c r="B225" s="18"/>
      <c r="C225" s="40"/>
      <c r="D225" s="40"/>
      <c r="E225" s="23"/>
      <c r="F225" s="23"/>
      <c r="G225" s="23"/>
      <c r="H225" s="23"/>
      <c r="I225" s="23"/>
      <c r="J225" s="23"/>
      <c r="K225" s="23"/>
      <c r="L225" s="23"/>
    </row>
    <row r="226" spans="1:12" x14ac:dyDescent="0.25">
      <c r="A226" s="49"/>
      <c r="B226" s="57" t="s">
        <v>60</v>
      </c>
      <c r="C226" s="44"/>
      <c r="D226" s="44"/>
      <c r="E226" s="25" t="s">
        <v>2</v>
      </c>
      <c r="F226" s="26" t="s">
        <v>3</v>
      </c>
      <c r="G226" s="27" t="s">
        <v>4</v>
      </c>
      <c r="H226" s="54" t="s">
        <v>427</v>
      </c>
      <c r="I226" s="65" t="s">
        <v>455</v>
      </c>
      <c r="J226" s="25" t="s">
        <v>456</v>
      </c>
      <c r="K226" s="73" t="s">
        <v>462</v>
      </c>
      <c r="L226" s="25" t="s">
        <v>456</v>
      </c>
    </row>
    <row r="227" spans="1:12" ht="15.75" thickBot="1" x14ac:dyDescent="0.3">
      <c r="A227" s="50" t="s">
        <v>60</v>
      </c>
      <c r="B227" s="50" t="s">
        <v>61</v>
      </c>
      <c r="C227" s="45"/>
      <c r="D227" s="45"/>
      <c r="E227" s="28" t="s">
        <v>5</v>
      </c>
      <c r="F227" s="28" t="s">
        <v>5</v>
      </c>
      <c r="G227" s="28" t="s">
        <v>5</v>
      </c>
      <c r="H227" s="55" t="s">
        <v>428</v>
      </c>
      <c r="I227" s="28" t="s">
        <v>457</v>
      </c>
      <c r="J227" s="28" t="s">
        <v>457</v>
      </c>
      <c r="K227" s="74" t="s">
        <v>463</v>
      </c>
      <c r="L227" s="28" t="s">
        <v>458</v>
      </c>
    </row>
    <row r="228" spans="1:12" ht="15.75" thickBot="1" x14ac:dyDescent="0.3">
      <c r="A228" s="46" t="s">
        <v>449</v>
      </c>
      <c r="B228" s="46" t="s">
        <v>450</v>
      </c>
      <c r="C228" s="47"/>
      <c r="D228" s="47"/>
      <c r="E228" s="3">
        <v>403.02</v>
      </c>
      <c r="F228" s="3">
        <v>2598.5700000000002</v>
      </c>
      <c r="G228" s="2">
        <v>0</v>
      </c>
      <c r="H228" s="2">
        <v>2808</v>
      </c>
      <c r="I228" s="2">
        <f>SUM(E228:H228)</f>
        <v>5809.59</v>
      </c>
      <c r="J228" s="2">
        <v>0</v>
      </c>
      <c r="K228" s="72"/>
      <c r="L228" s="2">
        <v>0</v>
      </c>
    </row>
    <row r="229" spans="1:12" ht="15.75" thickBot="1" x14ac:dyDescent="0.3">
      <c r="A229" s="42" t="s">
        <v>451</v>
      </c>
      <c r="B229" s="58"/>
      <c r="C229" s="43"/>
      <c r="D229" s="43"/>
      <c r="E229" s="4">
        <f>SUM(E228:E228)</f>
        <v>403.02</v>
      </c>
      <c r="F229" s="4">
        <f>SUM(F228:F228)</f>
        <v>2598.5700000000002</v>
      </c>
      <c r="G229" s="4">
        <f>SUM(G228:G228)</f>
        <v>0</v>
      </c>
      <c r="H229" s="4">
        <f>SUM(H228)</f>
        <v>2808</v>
      </c>
      <c r="I229" s="4">
        <f>SUM(I228:I228)</f>
        <v>5809.59</v>
      </c>
      <c r="J229" s="4">
        <v>0</v>
      </c>
      <c r="K229" s="4"/>
      <c r="L229" s="4">
        <f>SUM(L228)</f>
        <v>0</v>
      </c>
    </row>
    <row r="230" spans="1:12" ht="15.75" thickBot="1" x14ac:dyDescent="0.3">
      <c r="A230" s="48" t="s">
        <v>360</v>
      </c>
      <c r="B230" s="18"/>
      <c r="C230" s="40"/>
      <c r="D230" s="40"/>
      <c r="E230" s="23"/>
      <c r="F230" s="23"/>
      <c r="G230" s="23"/>
      <c r="H230" s="23"/>
      <c r="I230" s="23"/>
      <c r="J230" s="23"/>
      <c r="K230" s="23"/>
      <c r="L230" s="23"/>
    </row>
    <row r="231" spans="1:12" x14ac:dyDescent="0.25">
      <c r="A231" s="49"/>
      <c r="B231" s="57" t="s">
        <v>60</v>
      </c>
      <c r="C231" s="44"/>
      <c r="D231" s="44"/>
      <c r="E231" s="25" t="s">
        <v>2</v>
      </c>
      <c r="F231" s="26" t="s">
        <v>3</v>
      </c>
      <c r="G231" s="27" t="s">
        <v>4</v>
      </c>
      <c r="H231" s="54" t="s">
        <v>427</v>
      </c>
      <c r="I231" s="65" t="s">
        <v>455</v>
      </c>
      <c r="J231" s="25" t="s">
        <v>456</v>
      </c>
      <c r="K231" s="73" t="s">
        <v>462</v>
      </c>
      <c r="L231" s="25" t="s">
        <v>456</v>
      </c>
    </row>
    <row r="232" spans="1:12" ht="15.75" thickBot="1" x14ac:dyDescent="0.3">
      <c r="A232" s="50" t="s">
        <v>60</v>
      </c>
      <c r="B232" s="50" t="s">
        <v>61</v>
      </c>
      <c r="C232" s="45"/>
      <c r="D232" s="45"/>
      <c r="E232" s="28" t="s">
        <v>5</v>
      </c>
      <c r="F232" s="28" t="s">
        <v>5</v>
      </c>
      <c r="G232" s="28" t="s">
        <v>5</v>
      </c>
      <c r="H232" s="55" t="s">
        <v>428</v>
      </c>
      <c r="I232" s="28" t="s">
        <v>457</v>
      </c>
      <c r="J232" s="28" t="s">
        <v>457</v>
      </c>
      <c r="K232" s="74" t="s">
        <v>463</v>
      </c>
      <c r="L232" s="28" t="s">
        <v>458</v>
      </c>
    </row>
    <row r="233" spans="1:12" ht="15.75" thickBot="1" x14ac:dyDescent="0.3">
      <c r="A233" s="46" t="s">
        <v>339</v>
      </c>
      <c r="B233" s="46" t="s">
        <v>340</v>
      </c>
      <c r="C233" s="47"/>
      <c r="D233" s="47"/>
      <c r="E233" s="3">
        <v>0</v>
      </c>
      <c r="F233" s="3">
        <v>5748.92</v>
      </c>
      <c r="G233" s="2">
        <v>0</v>
      </c>
      <c r="H233" s="2">
        <v>4984</v>
      </c>
      <c r="I233" s="2">
        <f>SUM(E233:H233)</f>
        <v>10732.92</v>
      </c>
      <c r="J233" s="2">
        <v>7712.54</v>
      </c>
      <c r="K233" s="72">
        <f>SUM(I233/J233)-1</f>
        <v>0.39161936275208942</v>
      </c>
      <c r="L233" s="2">
        <v>9832.08</v>
      </c>
    </row>
    <row r="234" spans="1:12" ht="15.75" thickBot="1" x14ac:dyDescent="0.3">
      <c r="A234" s="42" t="s">
        <v>452</v>
      </c>
      <c r="B234" s="58"/>
      <c r="C234" s="43"/>
      <c r="D234" s="43"/>
      <c r="E234" s="4">
        <f>SUM(E233:E233)</f>
        <v>0</v>
      </c>
      <c r="F234" s="4">
        <f>SUM(F233:F233)</f>
        <v>5748.92</v>
      </c>
      <c r="G234" s="4">
        <f>SUM(G233:G233)</f>
        <v>0</v>
      </c>
      <c r="H234" s="4">
        <f>SUM(H233)</f>
        <v>4984</v>
      </c>
      <c r="I234" s="4">
        <f>SUM(I233:I233)</f>
        <v>10732.92</v>
      </c>
      <c r="J234" s="4">
        <f>SUM(J233)</f>
        <v>7712.54</v>
      </c>
      <c r="K234" s="82">
        <f t="shared" ref="K234" si="66">SUM(I234/J234)-1</f>
        <v>0.39161936275208942</v>
      </c>
      <c r="L234" s="4">
        <f>SUM(L233)</f>
        <v>9832.08</v>
      </c>
    </row>
    <row r="235" spans="1:12" ht="15.75" thickBot="1" x14ac:dyDescent="0.3">
      <c r="A235" s="48" t="s">
        <v>407</v>
      </c>
      <c r="B235" s="18"/>
      <c r="C235" s="40"/>
      <c r="D235" s="40"/>
      <c r="E235" s="23"/>
      <c r="F235" s="23"/>
      <c r="G235" s="23"/>
      <c r="H235" s="23"/>
      <c r="I235" s="23"/>
      <c r="J235" s="23"/>
      <c r="K235" s="23"/>
      <c r="L235" s="23"/>
    </row>
    <row r="236" spans="1:12" x14ac:dyDescent="0.25">
      <c r="A236" s="49"/>
      <c r="B236" s="57" t="s">
        <v>60</v>
      </c>
      <c r="C236" s="44"/>
      <c r="D236" s="44"/>
      <c r="E236" s="25" t="s">
        <v>2</v>
      </c>
      <c r="F236" s="26" t="s">
        <v>3</v>
      </c>
      <c r="G236" s="27" t="s">
        <v>4</v>
      </c>
      <c r="H236" s="54" t="s">
        <v>427</v>
      </c>
      <c r="I236" s="65" t="s">
        <v>455</v>
      </c>
      <c r="J236" s="25" t="s">
        <v>456</v>
      </c>
      <c r="K236" s="73" t="s">
        <v>462</v>
      </c>
      <c r="L236" s="25" t="s">
        <v>456</v>
      </c>
    </row>
    <row r="237" spans="1:12" ht="15.75" thickBot="1" x14ac:dyDescent="0.3">
      <c r="A237" s="50" t="s">
        <v>60</v>
      </c>
      <c r="B237" s="50" t="s">
        <v>61</v>
      </c>
      <c r="C237" s="45"/>
      <c r="D237" s="45"/>
      <c r="E237" s="28" t="s">
        <v>5</v>
      </c>
      <c r="F237" s="28" t="s">
        <v>5</v>
      </c>
      <c r="G237" s="28" t="s">
        <v>5</v>
      </c>
      <c r="H237" s="55" t="s">
        <v>428</v>
      </c>
      <c r="I237" s="28" t="s">
        <v>457</v>
      </c>
      <c r="J237" s="28" t="s">
        <v>457</v>
      </c>
      <c r="K237" s="74" t="s">
        <v>463</v>
      </c>
      <c r="L237" s="28" t="s">
        <v>458</v>
      </c>
    </row>
    <row r="238" spans="1:12" ht="15.75" thickBot="1" x14ac:dyDescent="0.3">
      <c r="A238" s="46" t="s">
        <v>408</v>
      </c>
      <c r="B238" s="46" t="s">
        <v>409</v>
      </c>
      <c r="C238" s="47"/>
      <c r="D238" s="47"/>
      <c r="E238" s="3">
        <v>1442.92</v>
      </c>
      <c r="F238" s="3">
        <v>0</v>
      </c>
      <c r="G238" s="2">
        <v>0</v>
      </c>
      <c r="H238" s="2">
        <v>196.15</v>
      </c>
      <c r="I238" s="2">
        <f>SUM(E238:H238)</f>
        <v>1639.0700000000002</v>
      </c>
      <c r="J238" s="2">
        <v>2419.1799999999998</v>
      </c>
      <c r="K238" s="72">
        <f>SUM(I238/J238)-1</f>
        <v>-0.32246877040980815</v>
      </c>
      <c r="L238" s="2">
        <v>2941.92</v>
      </c>
    </row>
    <row r="239" spans="1:12" ht="15.75" thickBot="1" x14ac:dyDescent="0.3">
      <c r="A239" s="42" t="s">
        <v>410</v>
      </c>
      <c r="B239" s="58"/>
      <c r="C239" s="43"/>
      <c r="D239" s="43"/>
      <c r="E239" s="4">
        <f>SUM(E238:E238)</f>
        <v>1442.92</v>
      </c>
      <c r="F239" s="4">
        <f>SUM(F238:F238)</f>
        <v>0</v>
      </c>
      <c r="G239" s="4">
        <f>SUM(G238:G238)</f>
        <v>0</v>
      </c>
      <c r="H239" s="4">
        <f>SUM(H238)</f>
        <v>196.15</v>
      </c>
      <c r="I239" s="4">
        <f>SUM(I238:I238)</f>
        <v>1639.0700000000002</v>
      </c>
      <c r="J239" s="4">
        <f>SUM(J238)</f>
        <v>2419.1799999999998</v>
      </c>
      <c r="K239" s="82">
        <f t="shared" ref="K239" si="67">SUM(I239/J239)-1</f>
        <v>-0.32246877040980815</v>
      </c>
      <c r="L239" s="4">
        <f>SUM(L238)</f>
        <v>2941.92</v>
      </c>
    </row>
    <row r="240" spans="1:12" ht="15.75" thickBot="1" x14ac:dyDescent="0.3">
      <c r="A240" s="48" t="s">
        <v>361</v>
      </c>
      <c r="B240" s="18"/>
      <c r="C240" s="40"/>
      <c r="D240" s="40"/>
      <c r="E240" s="23"/>
      <c r="F240" s="23"/>
      <c r="G240" s="23"/>
      <c r="H240" s="23"/>
      <c r="I240" s="23"/>
      <c r="J240" s="23"/>
      <c r="K240" s="23"/>
      <c r="L240" s="23"/>
    </row>
    <row r="241" spans="1:12" x14ac:dyDescent="0.25">
      <c r="A241" s="49"/>
      <c r="B241" s="57" t="s">
        <v>60</v>
      </c>
      <c r="C241" s="44"/>
      <c r="D241" s="44"/>
      <c r="E241" s="25" t="s">
        <v>2</v>
      </c>
      <c r="F241" s="26" t="s">
        <v>3</v>
      </c>
      <c r="G241" s="27" t="s">
        <v>4</v>
      </c>
      <c r="H241" s="54" t="s">
        <v>427</v>
      </c>
      <c r="I241" s="65" t="s">
        <v>455</v>
      </c>
      <c r="J241" s="25" t="s">
        <v>456</v>
      </c>
      <c r="K241" s="77" t="s">
        <v>462</v>
      </c>
      <c r="L241" s="25" t="s">
        <v>456</v>
      </c>
    </row>
    <row r="242" spans="1:12" ht="15.75" thickBot="1" x14ac:dyDescent="0.3">
      <c r="A242" s="50" t="s">
        <v>60</v>
      </c>
      <c r="B242" s="50" t="s">
        <v>61</v>
      </c>
      <c r="C242" s="45"/>
      <c r="D242" s="45"/>
      <c r="E242" s="28" t="s">
        <v>5</v>
      </c>
      <c r="F242" s="28" t="s">
        <v>5</v>
      </c>
      <c r="G242" s="28" t="s">
        <v>5</v>
      </c>
      <c r="H242" s="55" t="s">
        <v>428</v>
      </c>
      <c r="I242" s="28" t="s">
        <v>457</v>
      </c>
      <c r="J242" s="28" t="s">
        <v>457</v>
      </c>
      <c r="K242" s="78" t="s">
        <v>463</v>
      </c>
      <c r="L242" s="28" t="s">
        <v>458</v>
      </c>
    </row>
    <row r="243" spans="1:12" ht="15.75" thickBot="1" x14ac:dyDescent="0.3">
      <c r="A243" s="46" t="s">
        <v>305</v>
      </c>
      <c r="B243" s="46" t="s">
        <v>306</v>
      </c>
      <c r="C243" s="47"/>
      <c r="D243" s="47"/>
      <c r="E243" s="3">
        <v>7123.63</v>
      </c>
      <c r="F243" s="3">
        <v>3392.81</v>
      </c>
      <c r="G243" s="2">
        <v>0</v>
      </c>
      <c r="H243" s="2">
        <v>6026</v>
      </c>
      <c r="I243" s="2">
        <f>SUM(E243:H243)</f>
        <v>16542.440000000002</v>
      </c>
      <c r="J243" s="76">
        <v>18210.34</v>
      </c>
      <c r="K243" s="79">
        <f>SUM(I243/J243)-1</f>
        <v>-9.1590821478346851E-2</v>
      </c>
      <c r="L243" s="2">
        <v>39362.14</v>
      </c>
    </row>
    <row r="244" spans="1:12" ht="15.75" thickBot="1" x14ac:dyDescent="0.3">
      <c r="A244" s="42" t="s">
        <v>307</v>
      </c>
      <c r="B244" s="58"/>
      <c r="C244" s="43"/>
      <c r="D244" s="43"/>
      <c r="E244" s="4">
        <f>SUM(E243:E243)</f>
        <v>7123.63</v>
      </c>
      <c r="F244" s="4">
        <f>SUM(F243:F243)</f>
        <v>3392.81</v>
      </c>
      <c r="G244" s="4">
        <f>SUM(G243:G243)</f>
        <v>0</v>
      </c>
      <c r="H244" s="4">
        <f>SUM(H243)</f>
        <v>6026</v>
      </c>
      <c r="I244" s="4">
        <f>SUM(I243:I243)</f>
        <v>16542.440000000002</v>
      </c>
      <c r="J244" s="4">
        <f>SUM(J243)</f>
        <v>18210.34</v>
      </c>
      <c r="K244" s="82">
        <f t="shared" ref="K244" si="68">SUM(I244/J244)-1</f>
        <v>-9.1590821478346851E-2</v>
      </c>
      <c r="L244" s="4">
        <f>SUM(L243)</f>
        <v>39362.14</v>
      </c>
    </row>
    <row r="245" spans="1:12" ht="15.75" thickBot="1" x14ac:dyDescent="0.3">
      <c r="A245" s="19" t="s">
        <v>42</v>
      </c>
      <c r="B245" s="18"/>
      <c r="C245" s="6"/>
      <c r="D245" s="6"/>
      <c r="E245" s="23"/>
      <c r="F245" s="23"/>
      <c r="G245" s="23"/>
      <c r="H245" s="23"/>
      <c r="I245" s="23"/>
      <c r="J245" s="23"/>
      <c r="K245" s="23"/>
      <c r="L245" s="23"/>
    </row>
    <row r="246" spans="1:12" x14ac:dyDescent="0.25">
      <c r="A246" s="20"/>
      <c r="B246" s="57" t="s">
        <v>60</v>
      </c>
      <c r="C246" s="11"/>
      <c r="D246" s="11"/>
      <c r="E246" s="25" t="s">
        <v>2</v>
      </c>
      <c r="F246" s="26" t="s">
        <v>3</v>
      </c>
      <c r="G246" s="27" t="s">
        <v>4</v>
      </c>
      <c r="H246" s="54" t="s">
        <v>427</v>
      </c>
      <c r="I246" s="65" t="s">
        <v>455</v>
      </c>
      <c r="J246" s="25" t="s">
        <v>456</v>
      </c>
      <c r="K246" s="73" t="s">
        <v>462</v>
      </c>
      <c r="L246" s="25" t="s">
        <v>456</v>
      </c>
    </row>
    <row r="247" spans="1:12" ht="15.75" thickBot="1" x14ac:dyDescent="0.3">
      <c r="A247" s="21" t="s">
        <v>60</v>
      </c>
      <c r="B247" s="50" t="s">
        <v>61</v>
      </c>
      <c r="C247" s="12"/>
      <c r="D247" s="12"/>
      <c r="E247" s="28" t="s">
        <v>5</v>
      </c>
      <c r="F247" s="28" t="s">
        <v>5</v>
      </c>
      <c r="G247" s="28" t="s">
        <v>5</v>
      </c>
      <c r="H247" s="55" t="s">
        <v>428</v>
      </c>
      <c r="I247" s="28" t="s">
        <v>457</v>
      </c>
      <c r="J247" s="28" t="s">
        <v>457</v>
      </c>
      <c r="K247" s="74" t="s">
        <v>463</v>
      </c>
      <c r="L247" s="28" t="s">
        <v>458</v>
      </c>
    </row>
    <row r="248" spans="1:12" ht="15.75" thickBot="1" x14ac:dyDescent="0.3">
      <c r="A248" s="46" t="s">
        <v>223</v>
      </c>
      <c r="B248" s="46" t="s">
        <v>224</v>
      </c>
      <c r="C248" s="47"/>
      <c r="D248" s="47"/>
      <c r="E248" s="3">
        <v>874.57</v>
      </c>
      <c r="F248" s="3">
        <v>1096.53</v>
      </c>
      <c r="G248" s="2">
        <v>0</v>
      </c>
      <c r="H248" s="2">
        <v>1265</v>
      </c>
      <c r="I248" s="2">
        <f t="shared" ref="I248:I254" si="69">SUM(E248:H248)</f>
        <v>3236.1</v>
      </c>
      <c r="J248" s="2">
        <v>4884.92</v>
      </c>
      <c r="K248" s="72">
        <f t="shared" ref="K248:K255" si="70">SUM(I248/J248)-1</f>
        <v>-0.33753265150708711</v>
      </c>
      <c r="L248" s="2">
        <v>9671.68</v>
      </c>
    </row>
    <row r="249" spans="1:12" ht="15.75" thickBot="1" x14ac:dyDescent="0.3">
      <c r="A249" s="46" t="s">
        <v>415</v>
      </c>
      <c r="B249" s="46" t="s">
        <v>419</v>
      </c>
      <c r="C249" s="47"/>
      <c r="D249" s="47"/>
      <c r="E249" s="3">
        <v>0</v>
      </c>
      <c r="F249" s="3">
        <v>5006.38</v>
      </c>
      <c r="G249" s="2">
        <v>0</v>
      </c>
      <c r="H249" s="2">
        <v>795</v>
      </c>
      <c r="I249" s="2">
        <f t="shared" si="69"/>
        <v>5801.38</v>
      </c>
      <c r="J249" s="2">
        <v>1690</v>
      </c>
      <c r="K249" s="72"/>
      <c r="L249" s="2">
        <v>11401.33</v>
      </c>
    </row>
    <row r="250" spans="1:12" ht="15.75" thickBot="1" x14ac:dyDescent="0.3">
      <c r="A250" s="46" t="s">
        <v>225</v>
      </c>
      <c r="B250" s="46" t="s">
        <v>226</v>
      </c>
      <c r="C250" s="47"/>
      <c r="D250" s="47"/>
      <c r="E250" s="3">
        <v>7535.41</v>
      </c>
      <c r="F250" s="3">
        <v>5357.46</v>
      </c>
      <c r="G250" s="2">
        <v>0</v>
      </c>
      <c r="H250" s="2">
        <v>7695</v>
      </c>
      <c r="I250" s="2">
        <f t="shared" si="69"/>
        <v>20587.87</v>
      </c>
      <c r="J250" s="2">
        <v>12045.67</v>
      </c>
      <c r="K250" s="72">
        <f t="shared" si="70"/>
        <v>0.70915108914655622</v>
      </c>
      <c r="L250" s="2">
        <v>59561.82</v>
      </c>
    </row>
    <row r="251" spans="1:12" ht="15.75" thickBot="1" x14ac:dyDescent="0.3">
      <c r="A251" s="46" t="s">
        <v>227</v>
      </c>
      <c r="B251" s="46" t="s">
        <v>228</v>
      </c>
      <c r="C251" s="47"/>
      <c r="D251" s="47"/>
      <c r="E251" s="3">
        <v>0</v>
      </c>
      <c r="F251" s="3">
        <v>0</v>
      </c>
      <c r="G251" s="2">
        <v>0</v>
      </c>
      <c r="H251" s="2">
        <v>0</v>
      </c>
      <c r="I251" s="2">
        <f t="shared" si="69"/>
        <v>0</v>
      </c>
      <c r="J251" s="2">
        <v>2939.29</v>
      </c>
      <c r="K251" s="72">
        <f t="shared" si="70"/>
        <v>-1</v>
      </c>
      <c r="L251" s="2">
        <v>2939.29</v>
      </c>
    </row>
    <row r="252" spans="1:12" ht="15.75" thickBot="1" x14ac:dyDescent="0.3">
      <c r="A252" s="46" t="s">
        <v>308</v>
      </c>
      <c r="B252" s="46" t="s">
        <v>309</v>
      </c>
      <c r="C252" s="47"/>
      <c r="D252" s="47"/>
      <c r="E252" s="3">
        <v>4070.97</v>
      </c>
      <c r="F252" s="3">
        <v>3908.56</v>
      </c>
      <c r="G252" s="2">
        <v>0</v>
      </c>
      <c r="H252" s="2">
        <v>1655</v>
      </c>
      <c r="I252" s="2">
        <f t="shared" si="69"/>
        <v>9634.5299999999988</v>
      </c>
      <c r="J252" s="2">
        <v>14712.67</v>
      </c>
      <c r="K252" s="72">
        <f t="shared" si="70"/>
        <v>-0.34515421062254514</v>
      </c>
      <c r="L252" s="2">
        <v>31312.39</v>
      </c>
    </row>
    <row r="253" spans="1:12" ht="15.75" thickBot="1" x14ac:dyDescent="0.3">
      <c r="A253" s="46" t="s">
        <v>434</v>
      </c>
      <c r="B253" s="46" t="s">
        <v>433</v>
      </c>
      <c r="C253" s="47"/>
      <c r="D253" s="47"/>
      <c r="E253" s="3">
        <v>0</v>
      </c>
      <c r="F253" s="3">
        <v>0</v>
      </c>
      <c r="G253" s="2">
        <v>0</v>
      </c>
      <c r="H253" s="2">
        <v>0</v>
      </c>
      <c r="I253" s="2">
        <f t="shared" si="69"/>
        <v>0</v>
      </c>
      <c r="J253" s="2">
        <v>0</v>
      </c>
      <c r="K253" s="72"/>
      <c r="L253" s="2">
        <v>-1095</v>
      </c>
    </row>
    <row r="254" spans="1:12" ht="15.75" thickBot="1" x14ac:dyDescent="0.3">
      <c r="A254" s="13" t="s">
        <v>394</v>
      </c>
      <c r="B254" s="46" t="s">
        <v>395</v>
      </c>
      <c r="C254" s="14"/>
      <c r="D254" s="14"/>
      <c r="E254" s="3">
        <v>0</v>
      </c>
      <c r="F254" s="3">
        <v>0</v>
      </c>
      <c r="G254" s="2">
        <v>0</v>
      </c>
      <c r="H254" s="2">
        <v>0</v>
      </c>
      <c r="I254" s="2">
        <f t="shared" si="69"/>
        <v>0</v>
      </c>
      <c r="J254" s="2">
        <v>2433.79</v>
      </c>
      <c r="K254" s="72">
        <f t="shared" si="70"/>
        <v>-1</v>
      </c>
      <c r="L254" s="2">
        <v>7481.78</v>
      </c>
    </row>
    <row r="255" spans="1:12" ht="15.75" thickBot="1" x14ac:dyDescent="0.3">
      <c r="A255" s="9" t="s">
        <v>43</v>
      </c>
      <c r="B255" s="58"/>
      <c r="C255" s="10"/>
      <c r="D255" s="10"/>
      <c r="E255" s="4">
        <f>SUM(E248:E254)</f>
        <v>12480.949999999999</v>
      </c>
      <c r="F255" s="4">
        <f t="shared" ref="F255:I255" si="71">SUM(F248:F254)</f>
        <v>15368.929999999998</v>
      </c>
      <c r="G255" s="4">
        <f t="shared" si="71"/>
        <v>0</v>
      </c>
      <c r="H255" s="4">
        <f>SUM(H248:H254)</f>
        <v>11410</v>
      </c>
      <c r="I255" s="4">
        <f t="shared" si="71"/>
        <v>39259.879999999997</v>
      </c>
      <c r="J255" s="4">
        <f>SUM(J248:J254)</f>
        <v>38706.340000000004</v>
      </c>
      <c r="K255" s="82">
        <f t="shared" si="70"/>
        <v>1.4301016319290261E-2</v>
      </c>
      <c r="L255" s="4">
        <f>SUM(L248:L254)</f>
        <v>121273.29</v>
      </c>
    </row>
    <row r="256" spans="1:12" ht="15.75" thickBot="1" x14ac:dyDescent="0.3">
      <c r="A256" s="48" t="s">
        <v>44</v>
      </c>
      <c r="B256" s="18"/>
      <c r="C256" s="40"/>
      <c r="D256" s="40"/>
      <c r="E256" s="23"/>
      <c r="F256" s="23"/>
      <c r="G256" s="23"/>
      <c r="H256" s="23"/>
      <c r="I256" s="23"/>
      <c r="J256" s="23"/>
      <c r="K256" s="23"/>
      <c r="L256" s="23"/>
    </row>
    <row r="257" spans="1:12" x14ac:dyDescent="0.25">
      <c r="A257" s="49"/>
      <c r="B257" s="57" t="s">
        <v>60</v>
      </c>
      <c r="C257" s="44"/>
      <c r="D257" s="44"/>
      <c r="E257" s="25" t="s">
        <v>2</v>
      </c>
      <c r="F257" s="26" t="s">
        <v>3</v>
      </c>
      <c r="G257" s="27" t="s">
        <v>4</v>
      </c>
      <c r="H257" s="54" t="s">
        <v>427</v>
      </c>
      <c r="I257" s="65" t="s">
        <v>455</v>
      </c>
      <c r="J257" s="25" t="s">
        <v>456</v>
      </c>
      <c r="K257" s="73" t="s">
        <v>462</v>
      </c>
      <c r="L257" s="25" t="s">
        <v>456</v>
      </c>
    </row>
    <row r="258" spans="1:12" ht="15.75" thickBot="1" x14ac:dyDescent="0.3">
      <c r="A258" s="50" t="s">
        <v>60</v>
      </c>
      <c r="B258" s="50" t="s">
        <v>61</v>
      </c>
      <c r="C258" s="45"/>
      <c r="D258" s="45"/>
      <c r="E258" s="28" t="s">
        <v>5</v>
      </c>
      <c r="F258" s="28" t="s">
        <v>5</v>
      </c>
      <c r="G258" s="28" t="s">
        <v>5</v>
      </c>
      <c r="H258" s="55" t="s">
        <v>428</v>
      </c>
      <c r="I258" s="28" t="s">
        <v>457</v>
      </c>
      <c r="J258" s="28" t="s">
        <v>457</v>
      </c>
      <c r="K258" s="74" t="s">
        <v>463</v>
      </c>
      <c r="L258" s="28" t="s">
        <v>458</v>
      </c>
    </row>
    <row r="259" spans="1:12" ht="15.75" thickBot="1" x14ac:dyDescent="0.3">
      <c r="A259" s="46" t="s">
        <v>310</v>
      </c>
      <c r="B259" s="46" t="s">
        <v>311</v>
      </c>
      <c r="C259" s="47"/>
      <c r="D259" s="47"/>
      <c r="E259" s="3">
        <v>6781.81</v>
      </c>
      <c r="F259" s="3">
        <v>8655.27</v>
      </c>
      <c r="G259" s="2">
        <v>0</v>
      </c>
      <c r="H259" s="2">
        <v>5364</v>
      </c>
      <c r="I259" s="2">
        <f t="shared" ref="I259:I265" si="72">SUM(E259:H259)</f>
        <v>20801.080000000002</v>
      </c>
      <c r="J259" s="2">
        <v>38074.81</v>
      </c>
      <c r="K259" s="72">
        <f t="shared" ref="K259:K266" si="73">SUM(I259/J259)-1</f>
        <v>-0.45367869202761613</v>
      </c>
      <c r="L259" s="2">
        <v>92471.53</v>
      </c>
    </row>
    <row r="260" spans="1:12" ht="15.75" thickBot="1" x14ac:dyDescent="0.3">
      <c r="A260" s="46" t="s">
        <v>341</v>
      </c>
      <c r="B260" s="46" t="s">
        <v>342</v>
      </c>
      <c r="C260" s="47"/>
      <c r="D260" s="47"/>
      <c r="E260" s="3">
        <v>0</v>
      </c>
      <c r="F260" s="3">
        <v>1874.18</v>
      </c>
      <c r="G260" s="2">
        <v>0</v>
      </c>
      <c r="H260" s="2">
        <v>2775</v>
      </c>
      <c r="I260" s="2">
        <f t="shared" si="72"/>
        <v>4649.18</v>
      </c>
      <c r="J260" s="2">
        <v>2578.08</v>
      </c>
      <c r="K260" s="72">
        <f t="shared" si="73"/>
        <v>0.80334977968100318</v>
      </c>
      <c r="L260" s="2">
        <v>17542.400000000001</v>
      </c>
    </row>
    <row r="261" spans="1:12" ht="15.75" thickBot="1" x14ac:dyDescent="0.3">
      <c r="A261" s="46" t="s">
        <v>229</v>
      </c>
      <c r="B261" s="46" t="s">
        <v>230</v>
      </c>
      <c r="C261" s="47"/>
      <c r="D261" s="47"/>
      <c r="E261" s="3">
        <v>10514.91</v>
      </c>
      <c r="F261" s="3">
        <v>27871.200000000001</v>
      </c>
      <c r="G261" s="2">
        <v>0</v>
      </c>
      <c r="H261" s="2">
        <v>47601.94</v>
      </c>
      <c r="I261" s="2">
        <f t="shared" si="72"/>
        <v>85988.05</v>
      </c>
      <c r="J261" s="2">
        <v>125274.72</v>
      </c>
      <c r="K261" s="72">
        <f t="shared" si="73"/>
        <v>-0.31360413337982318</v>
      </c>
      <c r="L261" s="2">
        <v>274880.63</v>
      </c>
    </row>
    <row r="262" spans="1:12" ht="15.75" thickBot="1" x14ac:dyDescent="0.3">
      <c r="A262" s="46" t="s">
        <v>345</v>
      </c>
      <c r="B262" s="46" t="s">
        <v>346</v>
      </c>
      <c r="C262" s="47"/>
      <c r="D262" s="47"/>
      <c r="E262" s="3">
        <v>0</v>
      </c>
      <c r="F262" s="3">
        <v>12150.94</v>
      </c>
      <c r="G262" s="2">
        <v>0</v>
      </c>
      <c r="H262" s="2">
        <v>18059.52</v>
      </c>
      <c r="I262" s="2">
        <f t="shared" si="72"/>
        <v>30210.46</v>
      </c>
      <c r="J262" s="2">
        <v>24397.45</v>
      </c>
      <c r="K262" s="72">
        <f t="shared" si="73"/>
        <v>0.23826301519216142</v>
      </c>
      <c r="L262" s="2">
        <v>76307.520000000004</v>
      </c>
    </row>
    <row r="263" spans="1:12" ht="15.75" thickBot="1" x14ac:dyDescent="0.3">
      <c r="A263" s="46" t="s">
        <v>231</v>
      </c>
      <c r="B263" s="46" t="s">
        <v>232</v>
      </c>
      <c r="C263" s="47"/>
      <c r="D263" s="47"/>
      <c r="E263" s="3">
        <v>4078.92</v>
      </c>
      <c r="F263" s="3">
        <v>4344.93</v>
      </c>
      <c r="G263" s="2">
        <v>0</v>
      </c>
      <c r="H263" s="2">
        <v>29202.51</v>
      </c>
      <c r="I263" s="2">
        <f t="shared" si="72"/>
        <v>37626.36</v>
      </c>
      <c r="J263" s="2">
        <v>53389.03</v>
      </c>
      <c r="K263" s="72">
        <f t="shared" si="73"/>
        <v>-0.29524173786262831</v>
      </c>
      <c r="L263" s="2">
        <v>105648.42</v>
      </c>
    </row>
    <row r="264" spans="1:12" ht="15.75" thickBot="1" x14ac:dyDescent="0.3">
      <c r="A264" s="46" t="s">
        <v>233</v>
      </c>
      <c r="B264" s="46" t="s">
        <v>234</v>
      </c>
      <c r="C264" s="47"/>
      <c r="D264" s="47"/>
      <c r="E264" s="5">
        <v>163.53</v>
      </c>
      <c r="F264" s="3">
        <v>1603.26</v>
      </c>
      <c r="G264" s="2">
        <v>0</v>
      </c>
      <c r="H264" s="2">
        <v>1171.6500000000001</v>
      </c>
      <c r="I264" s="2">
        <f t="shared" si="72"/>
        <v>2938.44</v>
      </c>
      <c r="J264" s="2">
        <v>5031.33</v>
      </c>
      <c r="K264" s="72">
        <f t="shared" si="73"/>
        <v>-0.41597152244038849</v>
      </c>
      <c r="L264" s="2">
        <v>16838.71</v>
      </c>
    </row>
    <row r="265" spans="1:12" ht="15.75" thickBot="1" x14ac:dyDescent="0.3">
      <c r="A265" s="46" t="s">
        <v>235</v>
      </c>
      <c r="B265" s="46" t="s">
        <v>236</v>
      </c>
      <c r="C265" s="47"/>
      <c r="D265" s="47"/>
      <c r="E265" s="3">
        <v>795.82</v>
      </c>
      <c r="F265" s="3">
        <v>2304.84</v>
      </c>
      <c r="G265" s="2">
        <v>0</v>
      </c>
      <c r="H265" s="2">
        <v>2535</v>
      </c>
      <c r="I265" s="2">
        <f t="shared" si="72"/>
        <v>5635.66</v>
      </c>
      <c r="J265" s="2">
        <v>10158.450000000001</v>
      </c>
      <c r="K265" s="72">
        <f t="shared" si="73"/>
        <v>-0.44522441907968247</v>
      </c>
      <c r="L265" s="2">
        <v>22239.200000000001</v>
      </c>
    </row>
    <row r="266" spans="1:12" ht="15.75" thickBot="1" x14ac:dyDescent="0.3">
      <c r="A266" s="42" t="s">
        <v>45</v>
      </c>
      <c r="B266" s="58"/>
      <c r="C266" s="43"/>
      <c r="D266" s="43"/>
      <c r="E266" s="4">
        <f>SUM(E259:E265)</f>
        <v>22334.989999999998</v>
      </c>
      <c r="F266" s="4">
        <f t="shared" ref="F266:I266" si="74">SUM(F259:F265)</f>
        <v>58804.62000000001</v>
      </c>
      <c r="G266" s="4">
        <f t="shared" si="74"/>
        <v>0</v>
      </c>
      <c r="H266" s="4">
        <f>SUM(H259:H265)</f>
        <v>106709.62</v>
      </c>
      <c r="I266" s="4">
        <f t="shared" si="74"/>
        <v>187849.23</v>
      </c>
      <c r="J266" s="4">
        <f>SUM(J259:J265)</f>
        <v>258903.87</v>
      </c>
      <c r="K266" s="82">
        <f t="shared" si="73"/>
        <v>-0.27444410158874788</v>
      </c>
      <c r="L266" s="4">
        <f>SUM(L259:L265)</f>
        <v>605928.40999999992</v>
      </c>
    </row>
    <row r="267" spans="1:12" ht="15.75" thickBot="1" x14ac:dyDescent="0.3">
      <c r="A267" s="19" t="s">
        <v>362</v>
      </c>
      <c r="B267" s="18"/>
      <c r="C267" s="6"/>
      <c r="D267" s="6"/>
      <c r="E267" s="23"/>
      <c r="F267" s="23"/>
      <c r="G267" s="23"/>
      <c r="H267" s="23"/>
      <c r="I267" s="23"/>
      <c r="J267" s="23"/>
      <c r="K267" s="23"/>
      <c r="L267" s="23"/>
    </row>
    <row r="268" spans="1:12" x14ac:dyDescent="0.25">
      <c r="A268" s="20"/>
      <c r="B268" s="57" t="s">
        <v>60</v>
      </c>
      <c r="C268" s="11"/>
      <c r="D268" s="11"/>
      <c r="E268" s="25" t="s">
        <v>2</v>
      </c>
      <c r="F268" s="26" t="s">
        <v>3</v>
      </c>
      <c r="G268" s="27" t="s">
        <v>4</v>
      </c>
      <c r="H268" s="54" t="s">
        <v>427</v>
      </c>
      <c r="I268" s="65" t="s">
        <v>455</v>
      </c>
      <c r="J268" s="25" t="s">
        <v>456</v>
      </c>
      <c r="K268" s="73" t="s">
        <v>462</v>
      </c>
      <c r="L268" s="25" t="s">
        <v>456</v>
      </c>
    </row>
    <row r="269" spans="1:12" ht="15.75" thickBot="1" x14ac:dyDescent="0.3">
      <c r="A269" s="21" t="s">
        <v>60</v>
      </c>
      <c r="B269" s="50" t="s">
        <v>61</v>
      </c>
      <c r="C269" s="12"/>
      <c r="D269" s="12"/>
      <c r="E269" s="28" t="s">
        <v>5</v>
      </c>
      <c r="F269" s="28" t="s">
        <v>5</v>
      </c>
      <c r="G269" s="28" t="s">
        <v>5</v>
      </c>
      <c r="H269" s="55" t="s">
        <v>428</v>
      </c>
      <c r="I269" s="28" t="s">
        <v>457</v>
      </c>
      <c r="J269" s="28" t="s">
        <v>457</v>
      </c>
      <c r="K269" s="74" t="s">
        <v>463</v>
      </c>
      <c r="L269" s="28" t="s">
        <v>458</v>
      </c>
    </row>
    <row r="270" spans="1:12" ht="15.75" thickBot="1" x14ac:dyDescent="0.3">
      <c r="A270" s="46" t="s">
        <v>312</v>
      </c>
      <c r="B270" s="46" t="s">
        <v>315</v>
      </c>
      <c r="C270" s="47"/>
      <c r="D270" s="47"/>
      <c r="E270" s="5">
        <v>5899.47</v>
      </c>
      <c r="F270" s="3">
        <v>2188.12</v>
      </c>
      <c r="G270" s="2">
        <v>0</v>
      </c>
      <c r="H270" s="2">
        <v>2374</v>
      </c>
      <c r="I270" s="2">
        <f t="shared" ref="I270:I277" si="75">SUM(E270:H270)</f>
        <v>10461.59</v>
      </c>
      <c r="J270" s="2">
        <v>7509.75</v>
      </c>
      <c r="K270" s="72">
        <f t="shared" ref="K270:K278" si="76">SUM(I270/J270)-1</f>
        <v>0.39306767868437698</v>
      </c>
      <c r="L270" s="2">
        <v>29392.38</v>
      </c>
    </row>
    <row r="271" spans="1:12" ht="15.75" thickBot="1" x14ac:dyDescent="0.3">
      <c r="A271" s="46" t="s">
        <v>313</v>
      </c>
      <c r="B271" s="46" t="s">
        <v>316</v>
      </c>
      <c r="C271" s="47"/>
      <c r="D271" s="47"/>
      <c r="E271" s="3">
        <v>1423.33</v>
      </c>
      <c r="F271" s="3">
        <v>0</v>
      </c>
      <c r="G271" s="2">
        <v>0</v>
      </c>
      <c r="H271" s="2">
        <v>1162</v>
      </c>
      <c r="I271" s="2">
        <f t="shared" si="75"/>
        <v>2585.33</v>
      </c>
      <c r="J271" s="2">
        <v>4386.5</v>
      </c>
      <c r="K271" s="72">
        <f t="shared" si="76"/>
        <v>-0.41061666476689851</v>
      </c>
      <c r="L271" s="2">
        <v>6774.03</v>
      </c>
    </row>
    <row r="272" spans="1:12" ht="15.75" thickBot="1" x14ac:dyDescent="0.3">
      <c r="A272" s="46" t="s">
        <v>314</v>
      </c>
      <c r="B272" s="46" t="s">
        <v>317</v>
      </c>
      <c r="C272" s="47"/>
      <c r="D272" s="47"/>
      <c r="E272" s="3">
        <v>3817.48</v>
      </c>
      <c r="F272" s="3">
        <v>1650.88</v>
      </c>
      <c r="G272" s="2">
        <v>0</v>
      </c>
      <c r="H272" s="2">
        <v>11316.23</v>
      </c>
      <c r="I272" s="2">
        <f t="shared" si="75"/>
        <v>16784.59</v>
      </c>
      <c r="J272" s="2">
        <v>11383.91</v>
      </c>
      <c r="K272" s="72">
        <f t="shared" si="76"/>
        <v>0.47441344845488054</v>
      </c>
      <c r="L272" s="2">
        <v>18070.02</v>
      </c>
    </row>
    <row r="273" spans="1:18" ht="15.75" thickBot="1" x14ac:dyDescent="0.3">
      <c r="A273" s="46" t="s">
        <v>237</v>
      </c>
      <c r="B273" s="46" t="s">
        <v>238</v>
      </c>
      <c r="C273" s="47"/>
      <c r="D273" s="47"/>
      <c r="E273" s="3">
        <v>5240.49</v>
      </c>
      <c r="F273" s="3">
        <v>4181.93</v>
      </c>
      <c r="G273" s="2">
        <v>0</v>
      </c>
      <c r="H273" s="2">
        <v>995</v>
      </c>
      <c r="I273" s="2">
        <f t="shared" si="75"/>
        <v>10417.42</v>
      </c>
      <c r="J273" s="2">
        <v>7110.31</v>
      </c>
      <c r="K273" s="72">
        <f t="shared" si="76"/>
        <v>0.46511474183263446</v>
      </c>
      <c r="L273" s="2">
        <v>16549.87</v>
      </c>
    </row>
    <row r="274" spans="1:18" ht="15.75" thickBot="1" x14ac:dyDescent="0.3">
      <c r="A274" s="46" t="s">
        <v>239</v>
      </c>
      <c r="B274" s="46" t="s">
        <v>240</v>
      </c>
      <c r="C274" s="47"/>
      <c r="D274" s="47"/>
      <c r="E274" s="3">
        <v>619</v>
      </c>
      <c r="F274" s="3">
        <v>708.27</v>
      </c>
      <c r="G274" s="2">
        <v>0</v>
      </c>
      <c r="H274" s="2">
        <v>3385</v>
      </c>
      <c r="I274" s="2">
        <f t="shared" si="75"/>
        <v>4712.2700000000004</v>
      </c>
      <c r="J274" s="2">
        <v>13351.87</v>
      </c>
      <c r="K274" s="72">
        <f t="shared" si="76"/>
        <v>-0.6470704103619942</v>
      </c>
      <c r="L274" s="2">
        <v>39174.04</v>
      </c>
    </row>
    <row r="275" spans="1:18" ht="15.75" thickBot="1" x14ac:dyDescent="0.3">
      <c r="A275" s="46" t="s">
        <v>326</v>
      </c>
      <c r="B275" s="46" t="s">
        <v>327</v>
      </c>
      <c r="C275" s="47"/>
      <c r="D275" s="47"/>
      <c r="E275" s="3">
        <v>0</v>
      </c>
      <c r="F275" s="5">
        <v>0</v>
      </c>
      <c r="G275" s="2">
        <v>0</v>
      </c>
      <c r="H275" s="2">
        <v>425</v>
      </c>
      <c r="I275" s="2">
        <f t="shared" si="75"/>
        <v>425</v>
      </c>
      <c r="J275" s="2">
        <v>400</v>
      </c>
      <c r="K275" s="72">
        <f t="shared" si="76"/>
        <v>6.25E-2</v>
      </c>
      <c r="L275" s="2">
        <v>1856.75</v>
      </c>
    </row>
    <row r="276" spans="1:18" ht="15.75" thickBot="1" x14ac:dyDescent="0.3">
      <c r="A276" s="46" t="s">
        <v>376</v>
      </c>
      <c r="B276" s="46" t="s">
        <v>377</v>
      </c>
      <c r="C276" s="47"/>
      <c r="D276" s="47"/>
      <c r="E276" s="3">
        <v>1668.18</v>
      </c>
      <c r="F276" s="5">
        <v>2166.14</v>
      </c>
      <c r="G276" s="2">
        <v>0</v>
      </c>
      <c r="H276" s="2">
        <v>4480</v>
      </c>
      <c r="I276" s="2">
        <f t="shared" si="75"/>
        <v>8314.32</v>
      </c>
      <c r="J276" s="2">
        <v>8059.31</v>
      </c>
      <c r="K276" s="72">
        <f t="shared" si="76"/>
        <v>3.1641666594286466E-2</v>
      </c>
      <c r="L276" s="2">
        <v>12960.57</v>
      </c>
    </row>
    <row r="277" spans="1:18" ht="15.75" thickBot="1" x14ac:dyDescent="0.3">
      <c r="A277" s="46" t="s">
        <v>241</v>
      </c>
      <c r="B277" s="46" t="s">
        <v>242</v>
      </c>
      <c r="C277" s="47"/>
      <c r="D277" s="47"/>
      <c r="E277" s="5">
        <v>2910.76</v>
      </c>
      <c r="F277" s="3">
        <v>1866.45</v>
      </c>
      <c r="G277" s="2">
        <v>0</v>
      </c>
      <c r="H277" s="2">
        <v>6165</v>
      </c>
      <c r="I277" s="2">
        <f t="shared" si="75"/>
        <v>10942.21</v>
      </c>
      <c r="J277" s="2">
        <v>12379.37</v>
      </c>
      <c r="K277" s="72">
        <f t="shared" si="76"/>
        <v>-0.11609314528930004</v>
      </c>
      <c r="L277" s="2">
        <v>21163.08</v>
      </c>
    </row>
    <row r="278" spans="1:18" ht="15.75" thickBot="1" x14ac:dyDescent="0.3">
      <c r="A278" s="9" t="s">
        <v>363</v>
      </c>
      <c r="B278" s="58"/>
      <c r="C278" s="10"/>
      <c r="D278" s="10"/>
      <c r="E278" s="4">
        <f t="shared" ref="E278:L278" si="77">SUM(E270:E277)</f>
        <v>21578.71</v>
      </c>
      <c r="F278" s="4">
        <f t="shared" si="77"/>
        <v>12761.79</v>
      </c>
      <c r="G278" s="4">
        <f t="shared" si="77"/>
        <v>0</v>
      </c>
      <c r="H278" s="4">
        <f t="shared" si="77"/>
        <v>30302.23</v>
      </c>
      <c r="I278" s="4">
        <f t="shared" si="77"/>
        <v>64642.729999999996</v>
      </c>
      <c r="J278" s="81">
        <f t="shared" si="77"/>
        <v>64581.020000000004</v>
      </c>
      <c r="K278" s="82">
        <f t="shared" si="76"/>
        <v>9.5554390438534753E-4</v>
      </c>
      <c r="L278" s="4">
        <f t="shared" si="77"/>
        <v>145940.74</v>
      </c>
    </row>
    <row r="279" spans="1:18" ht="15.75" thickBot="1" x14ac:dyDescent="0.3">
      <c r="A279" s="22" t="s">
        <v>46</v>
      </c>
      <c r="B279" s="59"/>
      <c r="C279" s="7"/>
      <c r="D279" s="7"/>
      <c r="E279" s="30"/>
      <c r="F279" s="30"/>
      <c r="G279" s="31"/>
      <c r="H279" s="31"/>
      <c r="I279" s="30"/>
      <c r="J279" s="30"/>
      <c r="K279" s="30"/>
      <c r="L279" s="31"/>
    </row>
    <row r="280" spans="1:18" x14ac:dyDescent="0.25">
      <c r="A280" s="20"/>
      <c r="B280" s="57" t="s">
        <v>60</v>
      </c>
      <c r="C280" s="11"/>
      <c r="D280" s="11"/>
      <c r="E280" s="25" t="s">
        <v>2</v>
      </c>
      <c r="F280" s="26" t="s">
        <v>3</v>
      </c>
      <c r="G280" s="27" t="s">
        <v>4</v>
      </c>
      <c r="H280" s="54" t="s">
        <v>427</v>
      </c>
      <c r="I280" s="65" t="s">
        <v>455</v>
      </c>
      <c r="J280" s="25" t="s">
        <v>456</v>
      </c>
      <c r="K280" s="73" t="s">
        <v>462</v>
      </c>
      <c r="L280" s="25" t="s">
        <v>456</v>
      </c>
    </row>
    <row r="281" spans="1:18" ht="15.75" thickBot="1" x14ac:dyDescent="0.3">
      <c r="A281" s="21" t="s">
        <v>60</v>
      </c>
      <c r="B281" s="50" t="s">
        <v>61</v>
      </c>
      <c r="C281" s="12"/>
      <c r="D281" s="12"/>
      <c r="E281" s="28" t="s">
        <v>5</v>
      </c>
      <c r="F281" s="28" t="s">
        <v>5</v>
      </c>
      <c r="G281" s="28" t="s">
        <v>5</v>
      </c>
      <c r="H281" s="55" t="s">
        <v>428</v>
      </c>
      <c r="I281" s="28" t="s">
        <v>457</v>
      </c>
      <c r="J281" s="28" t="s">
        <v>457</v>
      </c>
      <c r="K281" s="74" t="s">
        <v>463</v>
      </c>
      <c r="L281" s="28" t="s">
        <v>458</v>
      </c>
    </row>
    <row r="282" spans="1:18" ht="15.75" thickBot="1" x14ac:dyDescent="0.3">
      <c r="A282" s="46" t="s">
        <v>243</v>
      </c>
      <c r="B282" s="46" t="s">
        <v>244</v>
      </c>
      <c r="C282" s="47"/>
      <c r="D282" s="47"/>
      <c r="E282" s="3">
        <v>10953.64</v>
      </c>
      <c r="F282" s="3">
        <v>19594.28</v>
      </c>
      <c r="G282" s="2">
        <v>13292.6</v>
      </c>
      <c r="H282" s="2">
        <v>3186.05</v>
      </c>
      <c r="I282" s="2">
        <f>SUM(E282:H282)</f>
        <v>47026.57</v>
      </c>
      <c r="J282" s="2">
        <v>88206</v>
      </c>
      <c r="K282" s="72">
        <f>SUM(I282/J282)-1</f>
        <v>-0.46685520259392788</v>
      </c>
      <c r="L282" s="2">
        <v>197470.68</v>
      </c>
    </row>
    <row r="283" spans="1:18" s="87" customFormat="1" ht="15.75" thickBot="1" x14ac:dyDescent="0.3">
      <c r="A283" s="83" t="s">
        <v>471</v>
      </c>
      <c r="B283" s="83" t="s">
        <v>472</v>
      </c>
      <c r="C283" s="84"/>
      <c r="D283" s="84"/>
      <c r="E283" s="69">
        <v>1840.88</v>
      </c>
      <c r="F283" s="69">
        <v>0</v>
      </c>
      <c r="G283" s="85">
        <v>0</v>
      </c>
      <c r="H283" s="85">
        <v>0</v>
      </c>
      <c r="I283" s="85">
        <f>SUM(E283:H283)</f>
        <v>1840.88</v>
      </c>
      <c r="J283" s="85">
        <v>0</v>
      </c>
      <c r="K283" s="86"/>
      <c r="L283" s="85">
        <v>0</v>
      </c>
      <c r="R283" s="88"/>
    </row>
    <row r="284" spans="1:18" ht="15.75" thickBot="1" x14ac:dyDescent="0.3">
      <c r="A284" s="9" t="s">
        <v>47</v>
      </c>
      <c r="B284" s="58"/>
      <c r="C284" s="10"/>
      <c r="D284" s="10"/>
      <c r="E284" s="4">
        <f>SUM(E282:E283)</f>
        <v>12794.52</v>
      </c>
      <c r="F284" s="4">
        <f t="shared" ref="F284:I284" si="78">SUM(F282:F283)</f>
        <v>19594.28</v>
      </c>
      <c r="G284" s="4">
        <f t="shared" si="78"/>
        <v>13292.6</v>
      </c>
      <c r="H284" s="4">
        <f t="shared" si="78"/>
        <v>3186.05</v>
      </c>
      <c r="I284" s="4">
        <f t="shared" si="78"/>
        <v>48867.45</v>
      </c>
      <c r="J284" s="4">
        <f>SUM(J282:J283)</f>
        <v>88206</v>
      </c>
      <c r="K284" s="82">
        <f t="shared" ref="K284" si="79">SUM(I284/J284)-1</f>
        <v>-0.445984967009047</v>
      </c>
      <c r="L284" s="4">
        <f>SUM(L282:L283)</f>
        <v>197470.68</v>
      </c>
    </row>
    <row r="285" spans="1:18" ht="15.75" thickBot="1" x14ac:dyDescent="0.3">
      <c r="A285" s="19" t="s">
        <v>48</v>
      </c>
      <c r="B285" s="18"/>
      <c r="C285" s="6"/>
      <c r="D285" s="6"/>
      <c r="E285" s="23"/>
      <c r="F285" s="23"/>
      <c r="G285" s="23"/>
      <c r="H285" s="23"/>
      <c r="I285" s="23"/>
      <c r="J285" s="23"/>
      <c r="K285" s="23"/>
      <c r="L285" s="23"/>
    </row>
    <row r="286" spans="1:18" x14ac:dyDescent="0.25">
      <c r="A286" s="20"/>
      <c r="B286" s="57" t="s">
        <v>60</v>
      </c>
      <c r="C286" s="11"/>
      <c r="D286" s="11"/>
      <c r="E286" s="25" t="s">
        <v>2</v>
      </c>
      <c r="F286" s="26" t="s">
        <v>3</v>
      </c>
      <c r="G286" s="27" t="s">
        <v>4</v>
      </c>
      <c r="H286" s="54" t="s">
        <v>427</v>
      </c>
      <c r="I286" s="65" t="s">
        <v>455</v>
      </c>
      <c r="J286" s="25" t="s">
        <v>456</v>
      </c>
      <c r="K286" s="73" t="s">
        <v>462</v>
      </c>
      <c r="L286" s="25" t="s">
        <v>456</v>
      </c>
    </row>
    <row r="287" spans="1:18" ht="15.75" thickBot="1" x14ac:dyDescent="0.3">
      <c r="A287" s="21" t="s">
        <v>60</v>
      </c>
      <c r="B287" s="50" t="s">
        <v>61</v>
      </c>
      <c r="C287" s="12"/>
      <c r="D287" s="12"/>
      <c r="E287" s="28" t="s">
        <v>5</v>
      </c>
      <c r="F287" s="28" t="s">
        <v>5</v>
      </c>
      <c r="G287" s="28" t="s">
        <v>5</v>
      </c>
      <c r="H287" s="55" t="s">
        <v>428</v>
      </c>
      <c r="I287" s="28" t="s">
        <v>457</v>
      </c>
      <c r="J287" s="28" t="s">
        <v>457</v>
      </c>
      <c r="K287" s="74" t="s">
        <v>463</v>
      </c>
      <c r="L287" s="28" t="s">
        <v>458</v>
      </c>
    </row>
    <row r="288" spans="1:18" ht="15.75" thickBot="1" x14ac:dyDescent="0.3">
      <c r="A288" s="13" t="s">
        <v>245</v>
      </c>
      <c r="B288" s="46" t="s">
        <v>246</v>
      </c>
      <c r="C288" s="14"/>
      <c r="D288" s="14"/>
      <c r="E288" s="3">
        <v>3096.59</v>
      </c>
      <c r="F288" s="3">
        <v>5460.51</v>
      </c>
      <c r="G288" s="2">
        <v>0</v>
      </c>
      <c r="H288" s="2">
        <v>2940</v>
      </c>
      <c r="I288" s="2">
        <f>SUM(E288:H288)</f>
        <v>11497.1</v>
      </c>
      <c r="J288" s="2">
        <v>10840.37</v>
      </c>
      <c r="K288" s="72">
        <f>SUM(I288/J288)-1</f>
        <v>6.0581880507768693E-2</v>
      </c>
      <c r="L288" s="2">
        <v>43217.26</v>
      </c>
    </row>
    <row r="289" spans="1:12" ht="15.75" thickBot="1" x14ac:dyDescent="0.3">
      <c r="A289" s="9" t="s">
        <v>49</v>
      </c>
      <c r="B289" s="58"/>
      <c r="C289" s="10"/>
      <c r="D289" s="10"/>
      <c r="E289" s="4">
        <f>SUM(E288)</f>
        <v>3096.59</v>
      </c>
      <c r="F289" s="4">
        <f t="shared" ref="F289:I289" si="80">SUM(F288)</f>
        <v>5460.51</v>
      </c>
      <c r="G289" s="4">
        <f t="shared" si="80"/>
        <v>0</v>
      </c>
      <c r="H289" s="4">
        <f>SUM(H288)</f>
        <v>2940</v>
      </c>
      <c r="I289" s="4">
        <f t="shared" si="80"/>
        <v>11497.1</v>
      </c>
      <c r="J289" s="4">
        <f>SUM(J288)</f>
        <v>10840.37</v>
      </c>
      <c r="K289" s="82">
        <f>SUM(I289/J289)-1</f>
        <v>6.0581880507768693E-2</v>
      </c>
      <c r="L289" s="4">
        <f>SUM(L288)</f>
        <v>43217.26</v>
      </c>
    </row>
    <row r="290" spans="1:12" ht="15.75" thickBot="1" x14ac:dyDescent="0.3">
      <c r="A290" s="19" t="s">
        <v>50</v>
      </c>
      <c r="B290" s="18"/>
      <c r="C290" s="6"/>
      <c r="D290" s="6"/>
      <c r="E290" s="23"/>
      <c r="F290" s="23"/>
      <c r="G290" s="23"/>
      <c r="H290" s="23"/>
      <c r="I290" s="23"/>
      <c r="J290" s="23"/>
      <c r="K290" s="23"/>
      <c r="L290" s="23"/>
    </row>
    <row r="291" spans="1:12" x14ac:dyDescent="0.25">
      <c r="A291" s="20"/>
      <c r="B291" s="57" t="s">
        <v>60</v>
      </c>
      <c r="C291" s="11"/>
      <c r="D291" s="11"/>
      <c r="E291" s="25" t="s">
        <v>2</v>
      </c>
      <c r="F291" s="26" t="s">
        <v>3</v>
      </c>
      <c r="G291" s="27" t="s">
        <v>4</v>
      </c>
      <c r="H291" s="54" t="s">
        <v>427</v>
      </c>
      <c r="I291" s="65" t="s">
        <v>455</v>
      </c>
      <c r="J291" s="25" t="s">
        <v>456</v>
      </c>
      <c r="K291" s="73" t="s">
        <v>462</v>
      </c>
      <c r="L291" s="25" t="s">
        <v>456</v>
      </c>
    </row>
    <row r="292" spans="1:12" ht="15.75" thickBot="1" x14ac:dyDescent="0.3">
      <c r="A292" s="21" t="s">
        <v>60</v>
      </c>
      <c r="B292" s="50" t="s">
        <v>61</v>
      </c>
      <c r="C292" s="12"/>
      <c r="D292" s="12"/>
      <c r="E292" s="28" t="s">
        <v>5</v>
      </c>
      <c r="F292" s="28" t="s">
        <v>5</v>
      </c>
      <c r="G292" s="28" t="s">
        <v>5</v>
      </c>
      <c r="H292" s="55" t="s">
        <v>428</v>
      </c>
      <c r="I292" s="28" t="s">
        <v>457</v>
      </c>
      <c r="J292" s="28" t="s">
        <v>457</v>
      </c>
      <c r="K292" s="74" t="s">
        <v>463</v>
      </c>
      <c r="L292" s="28" t="s">
        <v>458</v>
      </c>
    </row>
    <row r="293" spans="1:12" ht="15.75" thickBot="1" x14ac:dyDescent="0.3">
      <c r="A293" s="46" t="s">
        <v>247</v>
      </c>
      <c r="B293" s="46" t="s">
        <v>248</v>
      </c>
      <c r="C293" s="47"/>
      <c r="D293" s="47"/>
      <c r="E293" s="3">
        <v>49407.12</v>
      </c>
      <c r="F293" s="3">
        <v>21042.45</v>
      </c>
      <c r="G293" s="2">
        <v>0</v>
      </c>
      <c r="H293" s="2">
        <v>3628.16</v>
      </c>
      <c r="I293" s="2">
        <f t="shared" ref="I293:I294" si="81">SUM(E293:H293)</f>
        <v>74077.73000000001</v>
      </c>
      <c r="J293" s="2">
        <v>87321.85</v>
      </c>
      <c r="K293" s="72">
        <f t="shared" ref="K293:K295" si="82">SUM(I293/J293)-1</f>
        <v>-0.1516701718985568</v>
      </c>
      <c r="L293" s="2">
        <v>174083.36</v>
      </c>
    </row>
    <row r="294" spans="1:12" ht="15.75" thickBot="1" x14ac:dyDescent="0.3">
      <c r="A294" s="13" t="s">
        <v>283</v>
      </c>
      <c r="B294" s="46" t="s">
        <v>284</v>
      </c>
      <c r="C294" s="14"/>
      <c r="D294" s="14"/>
      <c r="E294" s="3">
        <v>4390.8500000000004</v>
      </c>
      <c r="F294" s="3">
        <v>2112.58</v>
      </c>
      <c r="G294" s="2">
        <v>0</v>
      </c>
      <c r="H294" s="2">
        <v>1633</v>
      </c>
      <c r="I294" s="2">
        <f t="shared" si="81"/>
        <v>8136.43</v>
      </c>
      <c r="J294" s="2">
        <v>5000.18</v>
      </c>
      <c r="K294" s="72">
        <f t="shared" si="82"/>
        <v>0.62722741981288666</v>
      </c>
      <c r="L294" s="2">
        <v>11687.99</v>
      </c>
    </row>
    <row r="295" spans="1:12" ht="15.75" thickBot="1" x14ac:dyDescent="0.3">
      <c r="A295" s="9" t="s">
        <v>51</v>
      </c>
      <c r="B295" s="58"/>
      <c r="C295" s="10"/>
      <c r="D295" s="10"/>
      <c r="E295" s="4">
        <f>SUM(E293:E294)</f>
        <v>53797.97</v>
      </c>
      <c r="F295" s="4">
        <f t="shared" ref="F295:I295" si="83">SUM(F293:F294)</f>
        <v>23155.03</v>
      </c>
      <c r="G295" s="4">
        <f t="shared" si="83"/>
        <v>0</v>
      </c>
      <c r="H295" s="4">
        <f>SUM(H293:H294)</f>
        <v>5261.16</v>
      </c>
      <c r="I295" s="4">
        <f t="shared" si="83"/>
        <v>82214.16</v>
      </c>
      <c r="J295" s="4">
        <f>SUM(J293:J294)</f>
        <v>92322.03</v>
      </c>
      <c r="K295" s="82">
        <f t="shared" si="82"/>
        <v>-0.10948491925491666</v>
      </c>
      <c r="L295" s="4">
        <f>SUM(L293:L294)</f>
        <v>185771.34999999998</v>
      </c>
    </row>
    <row r="296" spans="1:12" ht="15.75" thickBot="1" x14ac:dyDescent="0.3">
      <c r="A296" s="19" t="s">
        <v>52</v>
      </c>
      <c r="B296" s="18"/>
      <c r="C296" s="6"/>
      <c r="D296" s="6"/>
      <c r="E296" s="23"/>
      <c r="F296" s="23"/>
      <c r="G296" s="23"/>
      <c r="H296" s="23"/>
      <c r="I296" s="23"/>
      <c r="J296" s="23"/>
      <c r="K296" s="23"/>
      <c r="L296" s="23"/>
    </row>
    <row r="297" spans="1:12" x14ac:dyDescent="0.25">
      <c r="A297" s="20"/>
      <c r="B297" s="57" t="s">
        <v>60</v>
      </c>
      <c r="C297" s="11"/>
      <c r="D297" s="11"/>
      <c r="E297" s="25" t="s">
        <v>2</v>
      </c>
      <c r="F297" s="26" t="s">
        <v>3</v>
      </c>
      <c r="G297" s="27" t="s">
        <v>4</v>
      </c>
      <c r="H297" s="54" t="s">
        <v>427</v>
      </c>
      <c r="I297" s="65" t="s">
        <v>455</v>
      </c>
      <c r="J297" s="25" t="s">
        <v>456</v>
      </c>
      <c r="K297" s="73" t="s">
        <v>462</v>
      </c>
      <c r="L297" s="25" t="s">
        <v>456</v>
      </c>
    </row>
    <row r="298" spans="1:12" ht="15.75" thickBot="1" x14ac:dyDescent="0.3">
      <c r="A298" s="21" t="s">
        <v>60</v>
      </c>
      <c r="B298" s="50" t="s">
        <v>61</v>
      </c>
      <c r="C298" s="12"/>
      <c r="D298" s="12"/>
      <c r="E298" s="28" t="s">
        <v>5</v>
      </c>
      <c r="F298" s="28" t="s">
        <v>5</v>
      </c>
      <c r="G298" s="28" t="s">
        <v>5</v>
      </c>
      <c r="H298" s="55" t="s">
        <v>428</v>
      </c>
      <c r="I298" s="28" t="s">
        <v>457</v>
      </c>
      <c r="J298" s="28" t="s">
        <v>457</v>
      </c>
      <c r="K298" s="74" t="s">
        <v>463</v>
      </c>
      <c r="L298" s="28" t="s">
        <v>458</v>
      </c>
    </row>
    <row r="299" spans="1:12" ht="15.75" thickBot="1" x14ac:dyDescent="0.3">
      <c r="A299" s="46" t="s">
        <v>249</v>
      </c>
      <c r="B299" s="46" t="s">
        <v>250</v>
      </c>
      <c r="C299" s="47"/>
      <c r="D299" s="47"/>
      <c r="E299" s="3">
        <v>5404.86</v>
      </c>
      <c r="F299" s="3">
        <v>4355.5600000000004</v>
      </c>
      <c r="G299" s="2">
        <v>0</v>
      </c>
      <c r="H299" s="2">
        <v>3155</v>
      </c>
      <c r="I299" s="2">
        <f t="shared" ref="I299:I301" si="84">SUM(E299:H299)</f>
        <v>12915.42</v>
      </c>
      <c r="J299" s="2">
        <v>13513.16</v>
      </c>
      <c r="K299" s="72">
        <f t="shared" ref="K299:K302" si="85">SUM(I299/J299)-1</f>
        <v>-4.4233917159272829E-2</v>
      </c>
      <c r="L299" s="2">
        <v>29292.720000000001</v>
      </c>
    </row>
    <row r="300" spans="1:12" ht="15.75" thickBot="1" x14ac:dyDescent="0.3">
      <c r="A300" s="46" t="s">
        <v>396</v>
      </c>
      <c r="B300" s="46" t="s">
        <v>397</v>
      </c>
      <c r="C300" s="47"/>
      <c r="D300" s="47"/>
      <c r="E300" s="3">
        <v>0</v>
      </c>
      <c r="F300" s="3">
        <v>5714.51</v>
      </c>
      <c r="G300" s="2">
        <v>0</v>
      </c>
      <c r="H300" s="2">
        <v>2550</v>
      </c>
      <c r="I300" s="2">
        <f t="shared" si="84"/>
        <v>8264.51</v>
      </c>
      <c r="J300" s="2">
        <v>11892.19</v>
      </c>
      <c r="K300" s="72">
        <f t="shared" si="85"/>
        <v>-0.30504726211067934</v>
      </c>
      <c r="L300" s="2">
        <v>16237.31</v>
      </c>
    </row>
    <row r="301" spans="1:12" ht="15.75" thickBot="1" x14ac:dyDescent="0.3">
      <c r="A301" s="13" t="s">
        <v>251</v>
      </c>
      <c r="B301" s="46" t="s">
        <v>252</v>
      </c>
      <c r="C301" s="14"/>
      <c r="D301" s="14"/>
      <c r="E301" s="3">
        <v>5439.59</v>
      </c>
      <c r="F301" s="3">
        <v>1926.83</v>
      </c>
      <c r="G301" s="2">
        <v>0</v>
      </c>
      <c r="H301" s="2">
        <v>4356.5</v>
      </c>
      <c r="I301" s="2">
        <f t="shared" si="84"/>
        <v>11722.92</v>
      </c>
      <c r="J301" s="2">
        <v>12564.55</v>
      </c>
      <c r="K301" s="72">
        <f t="shared" si="85"/>
        <v>-6.6984492082883929E-2</v>
      </c>
      <c r="L301" s="2">
        <v>39054.97</v>
      </c>
    </row>
    <row r="302" spans="1:12" ht="15.75" thickBot="1" x14ac:dyDescent="0.3">
      <c r="A302" s="9" t="s">
        <v>53</v>
      </c>
      <c r="B302" s="58"/>
      <c r="C302" s="10"/>
      <c r="D302" s="10"/>
      <c r="E302" s="4">
        <f>SUM(E299:E301)</f>
        <v>10844.45</v>
      </c>
      <c r="F302" s="4">
        <f t="shared" ref="F302:I302" si="86">SUM(F299:F301)</f>
        <v>11996.9</v>
      </c>
      <c r="G302" s="4">
        <f t="shared" si="86"/>
        <v>0</v>
      </c>
      <c r="H302" s="4">
        <f>SUM(H299:H301)</f>
        <v>10061.5</v>
      </c>
      <c r="I302" s="4">
        <f t="shared" si="86"/>
        <v>32902.85</v>
      </c>
      <c r="J302" s="4">
        <f>SUM(J299:J301)</f>
        <v>37969.899999999994</v>
      </c>
      <c r="K302" s="82">
        <f t="shared" si="85"/>
        <v>-0.1334491268083402</v>
      </c>
      <c r="L302" s="4">
        <f>SUM(L299:L301)</f>
        <v>84585</v>
      </c>
    </row>
    <row r="303" spans="1:12" ht="15.75" thickBot="1" x14ac:dyDescent="0.3">
      <c r="A303" s="48" t="s">
        <v>364</v>
      </c>
      <c r="B303" s="18"/>
      <c r="C303" s="40"/>
      <c r="D303" s="40"/>
      <c r="E303" s="23"/>
      <c r="F303" s="23"/>
      <c r="G303" s="23"/>
      <c r="H303" s="23"/>
      <c r="I303" s="23"/>
      <c r="J303" s="23"/>
      <c r="K303" s="23"/>
      <c r="L303" s="23"/>
    </row>
    <row r="304" spans="1:12" x14ac:dyDescent="0.25">
      <c r="A304" s="49"/>
      <c r="B304" s="57" t="s">
        <v>60</v>
      </c>
      <c r="C304" s="44"/>
      <c r="D304" s="44"/>
      <c r="E304" s="25" t="s">
        <v>2</v>
      </c>
      <c r="F304" s="26" t="s">
        <v>3</v>
      </c>
      <c r="G304" s="27" t="s">
        <v>4</v>
      </c>
      <c r="H304" s="54" t="s">
        <v>427</v>
      </c>
      <c r="I304" s="65" t="s">
        <v>455</v>
      </c>
      <c r="J304" s="25" t="s">
        <v>456</v>
      </c>
      <c r="K304" s="73" t="s">
        <v>462</v>
      </c>
      <c r="L304" s="25" t="s">
        <v>456</v>
      </c>
    </row>
    <row r="305" spans="1:12" ht="15.75" thickBot="1" x14ac:dyDescent="0.3">
      <c r="A305" s="50" t="s">
        <v>60</v>
      </c>
      <c r="B305" s="50" t="s">
        <v>61</v>
      </c>
      <c r="C305" s="45"/>
      <c r="D305" s="45"/>
      <c r="E305" s="28" t="s">
        <v>5</v>
      </c>
      <c r="F305" s="28" t="s">
        <v>5</v>
      </c>
      <c r="G305" s="28" t="s">
        <v>5</v>
      </c>
      <c r="H305" s="55" t="s">
        <v>428</v>
      </c>
      <c r="I305" s="28" t="s">
        <v>457</v>
      </c>
      <c r="J305" s="28" t="s">
        <v>457</v>
      </c>
      <c r="K305" s="74" t="s">
        <v>463</v>
      </c>
      <c r="L305" s="28" t="s">
        <v>458</v>
      </c>
    </row>
    <row r="306" spans="1:12" ht="15.75" thickBot="1" x14ac:dyDescent="0.3">
      <c r="A306" s="46" t="s">
        <v>343</v>
      </c>
      <c r="B306" s="46" t="s">
        <v>344</v>
      </c>
      <c r="C306" s="47"/>
      <c r="D306" s="47"/>
      <c r="E306" s="3">
        <v>0</v>
      </c>
      <c r="F306" s="3">
        <v>0</v>
      </c>
      <c r="G306" s="2">
        <v>0</v>
      </c>
      <c r="H306" s="2">
        <v>0</v>
      </c>
      <c r="I306" s="2">
        <f t="shared" ref="I306:I311" si="87">SUM(E306:H306)</f>
        <v>0</v>
      </c>
      <c r="J306" s="2">
        <v>25506.28</v>
      </c>
      <c r="K306" s="72">
        <f t="shared" ref="K306:K312" si="88">SUM(I306/J306)-1</f>
        <v>-1</v>
      </c>
      <c r="L306" s="2">
        <v>38393.39</v>
      </c>
    </row>
    <row r="307" spans="1:12" ht="15.75" thickBot="1" x14ac:dyDescent="0.3">
      <c r="A307" s="46" t="s">
        <v>253</v>
      </c>
      <c r="B307" s="46" t="s">
        <v>254</v>
      </c>
      <c r="C307" s="47"/>
      <c r="D307" s="47"/>
      <c r="E307" s="3">
        <v>4246.96</v>
      </c>
      <c r="F307" s="3">
        <v>14814.91</v>
      </c>
      <c r="G307" s="2">
        <v>5908.86</v>
      </c>
      <c r="H307" s="2">
        <v>24064.93</v>
      </c>
      <c r="I307" s="2">
        <f t="shared" si="87"/>
        <v>49035.66</v>
      </c>
      <c r="J307" s="2">
        <v>33423.800000000003</v>
      </c>
      <c r="K307" s="72">
        <f t="shared" si="88"/>
        <v>0.46708812283462686</v>
      </c>
      <c r="L307" s="2">
        <v>81006.25</v>
      </c>
    </row>
    <row r="308" spans="1:12" ht="15.75" thickBot="1" x14ac:dyDescent="0.3">
      <c r="A308" s="46" t="s">
        <v>441</v>
      </c>
      <c r="B308" s="46" t="s">
        <v>442</v>
      </c>
      <c r="C308" s="47"/>
      <c r="D308" s="47"/>
      <c r="E308" s="3">
        <v>0</v>
      </c>
      <c r="F308" s="3">
        <v>0</v>
      </c>
      <c r="G308" s="2">
        <v>0</v>
      </c>
      <c r="H308" s="2">
        <v>0</v>
      </c>
      <c r="I308" s="2">
        <f t="shared" si="87"/>
        <v>0</v>
      </c>
      <c r="J308" s="2">
        <v>0</v>
      </c>
      <c r="K308" s="72"/>
      <c r="L308" s="2">
        <v>1741.01</v>
      </c>
    </row>
    <row r="309" spans="1:12" ht="15.75" thickBot="1" x14ac:dyDescent="0.3">
      <c r="A309" s="46" t="s">
        <v>387</v>
      </c>
      <c r="B309" s="46" t="s">
        <v>388</v>
      </c>
      <c r="C309" s="47"/>
      <c r="D309" s="47"/>
      <c r="E309" s="3">
        <v>0</v>
      </c>
      <c r="F309" s="3">
        <v>174.76</v>
      </c>
      <c r="G309" s="2">
        <v>0</v>
      </c>
      <c r="H309" s="2">
        <v>0</v>
      </c>
      <c r="I309" s="2">
        <f t="shared" si="87"/>
        <v>174.76</v>
      </c>
      <c r="J309" s="2">
        <v>1921.66</v>
      </c>
      <c r="K309" s="72">
        <f t="shared" si="88"/>
        <v>-0.90905779378245888</v>
      </c>
      <c r="L309" s="2">
        <v>4839.43</v>
      </c>
    </row>
    <row r="310" spans="1:12" ht="15.75" thickBot="1" x14ac:dyDescent="0.3">
      <c r="A310" s="46" t="s">
        <v>402</v>
      </c>
      <c r="B310" s="46" t="s">
        <v>403</v>
      </c>
      <c r="C310" s="47"/>
      <c r="D310" s="47"/>
      <c r="E310" s="3">
        <v>0</v>
      </c>
      <c r="F310" s="3">
        <v>10959.98</v>
      </c>
      <c r="G310" s="2">
        <v>0</v>
      </c>
      <c r="H310" s="2">
        <v>4562.53</v>
      </c>
      <c r="I310" s="2">
        <f t="shared" si="87"/>
        <v>15522.509999999998</v>
      </c>
      <c r="J310" s="2">
        <v>12752.33</v>
      </c>
      <c r="K310" s="72">
        <f t="shared" si="88"/>
        <v>0.21722932201409462</v>
      </c>
      <c r="L310" s="2">
        <v>41701.24</v>
      </c>
    </row>
    <row r="311" spans="1:12" ht="15.75" thickBot="1" x14ac:dyDescent="0.3">
      <c r="A311" s="46" t="s">
        <v>453</v>
      </c>
      <c r="B311" s="46" t="s">
        <v>454</v>
      </c>
      <c r="C311" s="47"/>
      <c r="D311" s="47"/>
      <c r="E311" s="3">
        <v>0</v>
      </c>
      <c r="F311" s="3">
        <v>1744.99</v>
      </c>
      <c r="G311" s="2">
        <v>0</v>
      </c>
      <c r="H311" s="2">
        <v>55</v>
      </c>
      <c r="I311" s="2">
        <f t="shared" si="87"/>
        <v>1799.99</v>
      </c>
      <c r="J311" s="2">
        <v>0</v>
      </c>
      <c r="K311" s="72"/>
      <c r="L311" s="2">
        <v>0</v>
      </c>
    </row>
    <row r="312" spans="1:12" ht="15.75" thickBot="1" x14ac:dyDescent="0.3">
      <c r="A312" s="42" t="s">
        <v>365</v>
      </c>
      <c r="B312" s="58"/>
      <c r="C312" s="43"/>
      <c r="D312" s="43"/>
      <c r="E312" s="4">
        <f>SUM(E306:E311)</f>
        <v>4246.96</v>
      </c>
      <c r="F312" s="4">
        <f t="shared" ref="F312:I312" si="89">SUM(F306:F311)</f>
        <v>27694.640000000003</v>
      </c>
      <c r="G312" s="4">
        <f t="shared" si="89"/>
        <v>5908.86</v>
      </c>
      <c r="H312" s="4">
        <f>SUM(H306:H311)</f>
        <v>28682.46</v>
      </c>
      <c r="I312" s="4">
        <f t="shared" si="89"/>
        <v>66532.920000000013</v>
      </c>
      <c r="J312" s="4">
        <f>SUM(J306:J311)</f>
        <v>73604.070000000007</v>
      </c>
      <c r="K312" s="82">
        <f t="shared" si="88"/>
        <v>-9.6070095036864034E-2</v>
      </c>
      <c r="L312" s="4">
        <f>SUM(L306:L311)</f>
        <v>167681.31999999998</v>
      </c>
    </row>
    <row r="313" spans="1:12" ht="15.75" thickBot="1" x14ac:dyDescent="0.3">
      <c r="A313" s="48" t="s">
        <v>54</v>
      </c>
      <c r="B313" s="18"/>
      <c r="C313" s="40"/>
      <c r="D313" s="40"/>
      <c r="E313" s="23"/>
      <c r="F313" s="23"/>
      <c r="G313" s="23"/>
      <c r="H313" s="23"/>
      <c r="I313" s="23"/>
      <c r="J313" s="23"/>
      <c r="K313" s="23"/>
      <c r="L313" s="23"/>
    </row>
    <row r="314" spans="1:12" x14ac:dyDescent="0.25">
      <c r="A314" s="49"/>
      <c r="B314" s="57" t="s">
        <v>60</v>
      </c>
      <c r="C314" s="44"/>
      <c r="D314" s="44"/>
      <c r="E314" s="25" t="s">
        <v>2</v>
      </c>
      <c r="F314" s="26" t="s">
        <v>3</v>
      </c>
      <c r="G314" s="27" t="s">
        <v>4</v>
      </c>
      <c r="H314" s="54" t="s">
        <v>427</v>
      </c>
      <c r="I314" s="65" t="s">
        <v>455</v>
      </c>
      <c r="J314" s="25" t="s">
        <v>456</v>
      </c>
      <c r="K314" s="73" t="s">
        <v>462</v>
      </c>
      <c r="L314" s="25" t="s">
        <v>456</v>
      </c>
    </row>
    <row r="315" spans="1:12" ht="15.75" thickBot="1" x14ac:dyDescent="0.3">
      <c r="A315" s="50" t="s">
        <v>60</v>
      </c>
      <c r="B315" s="50" t="s">
        <v>61</v>
      </c>
      <c r="C315" s="45"/>
      <c r="D315" s="45"/>
      <c r="E315" s="28" t="s">
        <v>5</v>
      </c>
      <c r="F315" s="28" t="s">
        <v>5</v>
      </c>
      <c r="G315" s="28" t="s">
        <v>5</v>
      </c>
      <c r="H315" s="55" t="s">
        <v>428</v>
      </c>
      <c r="I315" s="28" t="s">
        <v>457</v>
      </c>
      <c r="J315" s="28" t="s">
        <v>457</v>
      </c>
      <c r="K315" s="74" t="s">
        <v>463</v>
      </c>
      <c r="L315" s="28" t="s">
        <v>458</v>
      </c>
    </row>
    <row r="316" spans="1:12" ht="15.75" thickBot="1" x14ac:dyDescent="0.3">
      <c r="A316" s="46" t="s">
        <v>255</v>
      </c>
      <c r="B316" s="46" t="s">
        <v>256</v>
      </c>
      <c r="C316" s="47"/>
      <c r="D316" s="47"/>
      <c r="E316" s="3">
        <v>15905.42</v>
      </c>
      <c r="F316" s="3">
        <v>9499.23</v>
      </c>
      <c r="G316" s="2">
        <v>842.08</v>
      </c>
      <c r="H316" s="2">
        <v>4618.83</v>
      </c>
      <c r="I316" s="2">
        <f>SUM(E316:H316)</f>
        <v>30865.560000000005</v>
      </c>
      <c r="J316" s="2">
        <v>56804.53</v>
      </c>
      <c r="K316" s="72">
        <f>SUM(I316/J316)-1</f>
        <v>-0.45663558874617916</v>
      </c>
      <c r="L316" s="2">
        <v>79287.8</v>
      </c>
    </row>
    <row r="317" spans="1:12" ht="15.75" thickBot="1" x14ac:dyDescent="0.3">
      <c r="A317" s="42" t="s">
        <v>55</v>
      </c>
      <c r="B317" s="58"/>
      <c r="C317" s="43"/>
      <c r="D317" s="43"/>
      <c r="E317" s="4">
        <f>SUM(E316:E316)</f>
        <v>15905.42</v>
      </c>
      <c r="F317" s="4">
        <f>SUM(F316:F316)</f>
        <v>9499.23</v>
      </c>
      <c r="G317" s="4">
        <f>SUM(G316:G316)</f>
        <v>842.08</v>
      </c>
      <c r="H317" s="4">
        <f>SUM(H316)</f>
        <v>4618.83</v>
      </c>
      <c r="I317" s="4">
        <f>SUM(I316:I316)</f>
        <v>30865.560000000005</v>
      </c>
      <c r="J317" s="4">
        <f>SUM(J316)</f>
        <v>56804.53</v>
      </c>
      <c r="K317" s="82">
        <f>SUM(I317/J317)-1</f>
        <v>-0.45663558874617916</v>
      </c>
      <c r="L317" s="4">
        <f>SUM(L316)</f>
        <v>79287.8</v>
      </c>
    </row>
    <row r="318" spans="1:12" ht="15.75" thickBot="1" x14ac:dyDescent="0.3">
      <c r="A318" s="19" t="s">
        <v>56</v>
      </c>
      <c r="B318" s="18"/>
      <c r="C318" s="6"/>
      <c r="D318" s="6"/>
      <c r="E318" s="23"/>
      <c r="F318" s="23"/>
      <c r="G318" s="23"/>
      <c r="H318" s="23"/>
      <c r="I318" s="23"/>
      <c r="J318" s="23"/>
      <c r="K318" s="23"/>
      <c r="L318" s="23"/>
    </row>
    <row r="319" spans="1:12" x14ac:dyDescent="0.25">
      <c r="A319" s="20"/>
      <c r="B319" s="57" t="s">
        <v>60</v>
      </c>
      <c r="C319" s="11"/>
      <c r="D319" s="11"/>
      <c r="E319" s="25" t="s">
        <v>2</v>
      </c>
      <c r="F319" s="26" t="s">
        <v>3</v>
      </c>
      <c r="G319" s="27" t="s">
        <v>4</v>
      </c>
      <c r="H319" s="54" t="s">
        <v>427</v>
      </c>
      <c r="I319" s="65" t="s">
        <v>455</v>
      </c>
      <c r="J319" s="25" t="s">
        <v>456</v>
      </c>
      <c r="K319" s="73" t="s">
        <v>462</v>
      </c>
      <c r="L319" s="25" t="s">
        <v>456</v>
      </c>
    </row>
    <row r="320" spans="1:12" ht="15.75" thickBot="1" x14ac:dyDescent="0.3">
      <c r="A320" s="21" t="s">
        <v>60</v>
      </c>
      <c r="B320" s="50" t="s">
        <v>61</v>
      </c>
      <c r="C320" s="12"/>
      <c r="D320" s="12"/>
      <c r="E320" s="28" t="s">
        <v>5</v>
      </c>
      <c r="F320" s="28" t="s">
        <v>5</v>
      </c>
      <c r="G320" s="28" t="s">
        <v>5</v>
      </c>
      <c r="H320" s="55" t="s">
        <v>428</v>
      </c>
      <c r="I320" s="28" t="s">
        <v>457</v>
      </c>
      <c r="J320" s="28" t="s">
        <v>457</v>
      </c>
      <c r="K320" s="74" t="s">
        <v>463</v>
      </c>
      <c r="L320" s="28" t="s">
        <v>458</v>
      </c>
    </row>
    <row r="321" spans="1:12" ht="15.75" thickBot="1" x14ac:dyDescent="0.3">
      <c r="A321" s="13" t="s">
        <v>391</v>
      </c>
      <c r="B321" s="46" t="s">
        <v>390</v>
      </c>
      <c r="C321" s="14"/>
      <c r="D321" s="14"/>
      <c r="E321" s="3">
        <v>1097.93</v>
      </c>
      <c r="F321" s="3">
        <v>0</v>
      </c>
      <c r="G321" s="2">
        <v>0</v>
      </c>
      <c r="H321" s="2">
        <v>10327.34</v>
      </c>
      <c r="I321" s="2">
        <f t="shared" ref="I321:I324" si="90">SUM(E321:H321)</f>
        <v>11425.27</v>
      </c>
      <c r="J321" s="2">
        <v>3190</v>
      </c>
      <c r="K321" s="72">
        <f t="shared" ref="K321:K325" si="91">SUM(I321/J321)-1</f>
        <v>2.5815893416927902</v>
      </c>
      <c r="L321" s="2">
        <v>6501.99</v>
      </c>
    </row>
    <row r="322" spans="1:12" ht="15.75" thickBot="1" x14ac:dyDescent="0.3">
      <c r="A322" s="46" t="s">
        <v>257</v>
      </c>
      <c r="B322" s="46" t="s">
        <v>258</v>
      </c>
      <c r="C322" s="47"/>
      <c r="D322" s="47"/>
      <c r="E322" s="3">
        <v>23465.78</v>
      </c>
      <c r="F322" s="3">
        <v>20187.5</v>
      </c>
      <c r="G322" s="2">
        <v>0</v>
      </c>
      <c r="H322" s="2">
        <v>136892.99</v>
      </c>
      <c r="I322" s="2">
        <f t="shared" si="90"/>
        <v>180546.27</v>
      </c>
      <c r="J322" s="2">
        <v>133271.84</v>
      </c>
      <c r="K322" s="72">
        <f t="shared" si="91"/>
        <v>0.35472182270463137</v>
      </c>
      <c r="L322" s="2">
        <v>853308.17</v>
      </c>
    </row>
    <row r="323" spans="1:12" ht="15.75" thickBot="1" x14ac:dyDescent="0.3">
      <c r="A323" s="13" t="s">
        <v>259</v>
      </c>
      <c r="B323" s="46" t="s">
        <v>260</v>
      </c>
      <c r="C323" s="14"/>
      <c r="D323" s="14"/>
      <c r="E323" s="3">
        <v>142280.03</v>
      </c>
      <c r="F323" s="3">
        <v>115012.53</v>
      </c>
      <c r="G323" s="2">
        <v>6935.22</v>
      </c>
      <c r="H323" s="2">
        <v>2520816.15</v>
      </c>
      <c r="I323" s="2">
        <f t="shared" si="90"/>
        <v>2785043.9299999997</v>
      </c>
      <c r="J323" s="2">
        <v>2838501.18</v>
      </c>
      <c r="K323" s="72">
        <f t="shared" si="91"/>
        <v>-1.8832914489047559E-2</v>
      </c>
      <c r="L323" s="2">
        <v>4089063.8</v>
      </c>
    </row>
    <row r="324" spans="1:12" ht="15.75" thickBot="1" x14ac:dyDescent="0.3">
      <c r="A324" s="13" t="s">
        <v>261</v>
      </c>
      <c r="B324" s="46" t="s">
        <v>262</v>
      </c>
      <c r="C324" s="14"/>
      <c r="D324" s="14"/>
      <c r="E324" s="5">
        <v>28239.759999999998</v>
      </c>
      <c r="F324" s="3">
        <v>69967.360000000001</v>
      </c>
      <c r="G324" s="2">
        <v>0</v>
      </c>
      <c r="H324" s="2">
        <v>1594174.08</v>
      </c>
      <c r="I324" s="2">
        <f t="shared" si="90"/>
        <v>1692381.2000000002</v>
      </c>
      <c r="J324" s="2">
        <v>1570345.08</v>
      </c>
      <c r="K324" s="72">
        <f t="shared" si="91"/>
        <v>7.7712931733450619E-2</v>
      </c>
      <c r="L324" s="2">
        <v>2217221.48</v>
      </c>
    </row>
    <row r="325" spans="1:12" ht="15.75" thickBot="1" x14ac:dyDescent="0.3">
      <c r="A325" s="9" t="s">
        <v>57</v>
      </c>
      <c r="B325" s="58"/>
      <c r="C325" s="10"/>
      <c r="D325" s="10"/>
      <c r="E325" s="4">
        <f t="shared" ref="E325:L325" si="92">SUM(E321:E324)</f>
        <v>195083.5</v>
      </c>
      <c r="F325" s="4">
        <f t="shared" si="92"/>
        <v>205167.39</v>
      </c>
      <c r="G325" s="4">
        <f t="shared" si="92"/>
        <v>6935.22</v>
      </c>
      <c r="H325" s="4">
        <f t="shared" si="92"/>
        <v>4262210.5600000005</v>
      </c>
      <c r="I325" s="4">
        <f t="shared" si="92"/>
        <v>4669396.67</v>
      </c>
      <c r="J325" s="4">
        <f t="shared" si="92"/>
        <v>4545308.0999999996</v>
      </c>
      <c r="K325" s="82">
        <f t="shared" si="91"/>
        <v>2.7300364963158463E-2</v>
      </c>
      <c r="L325" s="4">
        <f t="shared" si="92"/>
        <v>7166095.4399999995</v>
      </c>
    </row>
    <row r="326" spans="1:12" ht="15.75" thickBot="1" x14ac:dyDescent="0.3">
      <c r="A326" s="48" t="s">
        <v>366</v>
      </c>
      <c r="B326" s="18"/>
      <c r="C326" s="40"/>
      <c r="D326" s="40"/>
      <c r="E326" s="23"/>
      <c r="F326" s="23"/>
      <c r="G326" s="23"/>
      <c r="H326" s="23"/>
      <c r="I326" s="23"/>
      <c r="J326" s="23"/>
      <c r="K326" s="23"/>
      <c r="L326" s="23"/>
    </row>
    <row r="327" spans="1:12" x14ac:dyDescent="0.25">
      <c r="A327" s="49"/>
      <c r="B327" s="57" t="s">
        <v>60</v>
      </c>
      <c r="C327" s="44"/>
      <c r="D327" s="44"/>
      <c r="E327" s="25" t="s">
        <v>2</v>
      </c>
      <c r="F327" s="26" t="s">
        <v>3</v>
      </c>
      <c r="G327" s="27" t="s">
        <v>4</v>
      </c>
      <c r="H327" s="54" t="s">
        <v>427</v>
      </c>
      <c r="I327" s="65" t="s">
        <v>455</v>
      </c>
      <c r="J327" s="25" t="s">
        <v>456</v>
      </c>
      <c r="K327" s="73" t="s">
        <v>462</v>
      </c>
      <c r="L327" s="25" t="s">
        <v>456</v>
      </c>
    </row>
    <row r="328" spans="1:12" ht="15.75" thickBot="1" x14ac:dyDescent="0.3">
      <c r="A328" s="50" t="s">
        <v>60</v>
      </c>
      <c r="B328" s="50" t="s">
        <v>61</v>
      </c>
      <c r="C328" s="45"/>
      <c r="D328" s="45"/>
      <c r="E328" s="28" t="s">
        <v>5</v>
      </c>
      <c r="F328" s="28" t="s">
        <v>5</v>
      </c>
      <c r="G328" s="28" t="s">
        <v>5</v>
      </c>
      <c r="H328" s="55" t="s">
        <v>428</v>
      </c>
      <c r="I328" s="28" t="s">
        <v>457</v>
      </c>
      <c r="J328" s="28" t="s">
        <v>457</v>
      </c>
      <c r="K328" s="74" t="s">
        <v>463</v>
      </c>
      <c r="L328" s="28" t="s">
        <v>458</v>
      </c>
    </row>
    <row r="329" spans="1:12" ht="15.75" thickBot="1" x14ac:dyDescent="0.3">
      <c r="A329" s="46" t="s">
        <v>263</v>
      </c>
      <c r="B329" s="46" t="s">
        <v>264</v>
      </c>
      <c r="C329" s="47"/>
      <c r="D329" s="47"/>
      <c r="E329" s="3">
        <v>44291.15</v>
      </c>
      <c r="F329" s="3">
        <v>29181.5</v>
      </c>
      <c r="G329" s="2">
        <v>1067.93</v>
      </c>
      <c r="H329" s="2">
        <v>76317.5</v>
      </c>
      <c r="I329" s="2">
        <f t="shared" ref="I329:I332" si="93">SUM(E329:H329)</f>
        <v>150858.07999999999</v>
      </c>
      <c r="J329" s="2">
        <v>157936.68</v>
      </c>
      <c r="K329" s="72">
        <f t="shared" ref="K329:K333" si="94">SUM(I329/J329)-1</f>
        <v>-4.4819227553726027E-2</v>
      </c>
      <c r="L329" s="2">
        <v>356062.36</v>
      </c>
    </row>
    <row r="330" spans="1:12" ht="15.75" thickBot="1" x14ac:dyDescent="0.3">
      <c r="A330" s="46" t="s">
        <v>460</v>
      </c>
      <c r="B330" s="46" t="s">
        <v>461</v>
      </c>
      <c r="C330" s="47"/>
      <c r="D330" s="47"/>
      <c r="E330" s="3">
        <v>0</v>
      </c>
      <c r="F330" s="3">
        <v>0</v>
      </c>
      <c r="G330" s="2">
        <v>0</v>
      </c>
      <c r="H330" s="2">
        <v>340.96</v>
      </c>
      <c r="I330" s="2">
        <f>SUM(E330:H330)</f>
        <v>340.96</v>
      </c>
      <c r="J330" s="2">
        <v>0</v>
      </c>
      <c r="K330" s="72"/>
      <c r="L330" s="2">
        <v>0</v>
      </c>
    </row>
    <row r="331" spans="1:12" ht="15.75" thickBot="1" x14ac:dyDescent="0.3">
      <c r="A331" s="46" t="s">
        <v>443</v>
      </c>
      <c r="B331" s="46" t="s">
        <v>444</v>
      </c>
      <c r="C331" s="47"/>
      <c r="D331" s="47"/>
      <c r="E331" s="3">
        <v>0</v>
      </c>
      <c r="F331" s="3">
        <v>0</v>
      </c>
      <c r="G331" s="2">
        <v>0</v>
      </c>
      <c r="H331" s="2">
        <v>5517.3</v>
      </c>
      <c r="I331" s="2">
        <f t="shared" si="93"/>
        <v>5517.3</v>
      </c>
      <c r="J331" s="2">
        <v>0</v>
      </c>
      <c r="K331" s="72"/>
      <c r="L331" s="2">
        <v>1706.06</v>
      </c>
    </row>
    <row r="332" spans="1:12" ht="15.75" thickBot="1" x14ac:dyDescent="0.3">
      <c r="A332" s="46" t="s">
        <v>265</v>
      </c>
      <c r="B332" s="46" t="s">
        <v>266</v>
      </c>
      <c r="C332" s="47"/>
      <c r="D332" s="47"/>
      <c r="E332" s="3">
        <v>5793.76</v>
      </c>
      <c r="F332" s="3">
        <v>629.34</v>
      </c>
      <c r="G332" s="2">
        <v>0</v>
      </c>
      <c r="H332" s="2">
        <v>0</v>
      </c>
      <c r="I332" s="2">
        <f t="shared" si="93"/>
        <v>6423.1</v>
      </c>
      <c r="J332" s="2">
        <v>8762.94</v>
      </c>
      <c r="K332" s="72">
        <f t="shared" si="94"/>
        <v>-0.26701540807080726</v>
      </c>
      <c r="L332" s="2">
        <v>29903.35</v>
      </c>
    </row>
    <row r="333" spans="1:12" ht="15.75" thickBot="1" x14ac:dyDescent="0.3">
      <c r="A333" s="42" t="s">
        <v>58</v>
      </c>
      <c r="B333" s="58"/>
      <c r="C333" s="43"/>
      <c r="D333" s="43"/>
      <c r="E333" s="4">
        <f>SUM(E329:E332)</f>
        <v>50084.91</v>
      </c>
      <c r="F333" s="4">
        <f t="shared" ref="F333:I333" si="95">SUM(F329:F332)</f>
        <v>29810.84</v>
      </c>
      <c r="G333" s="4">
        <f t="shared" si="95"/>
        <v>1067.93</v>
      </c>
      <c r="H333" s="4">
        <f>SUM(H329:H332)</f>
        <v>82175.760000000009</v>
      </c>
      <c r="I333" s="4">
        <f t="shared" si="95"/>
        <v>163139.43999999997</v>
      </c>
      <c r="J333" s="4">
        <f>SUM(J329:J332)</f>
        <v>166699.62</v>
      </c>
      <c r="K333" s="82">
        <f t="shared" si="94"/>
        <v>-2.1356857322170408E-2</v>
      </c>
      <c r="L333" s="4">
        <f>SUM(L329:L332)</f>
        <v>387671.76999999996</v>
      </c>
    </row>
    <row r="334" spans="1:12" ht="15.75" thickBot="1" x14ac:dyDescent="0.3">
      <c r="A334" s="19" t="s">
        <v>367</v>
      </c>
      <c r="B334" s="18"/>
      <c r="C334" s="6"/>
      <c r="D334" s="6"/>
      <c r="E334" s="23"/>
      <c r="F334" s="23"/>
      <c r="G334" s="23"/>
      <c r="H334" s="23"/>
      <c r="I334" s="23"/>
      <c r="J334" s="23"/>
      <c r="K334" s="23"/>
      <c r="L334" s="23"/>
    </row>
    <row r="335" spans="1:12" x14ac:dyDescent="0.25">
      <c r="A335" s="20"/>
      <c r="B335" s="57" t="s">
        <v>60</v>
      </c>
      <c r="C335" s="11"/>
      <c r="D335" s="11"/>
      <c r="E335" s="25" t="s">
        <v>2</v>
      </c>
      <c r="F335" s="26" t="s">
        <v>3</v>
      </c>
      <c r="G335" s="27" t="s">
        <v>4</v>
      </c>
      <c r="H335" s="54" t="s">
        <v>427</v>
      </c>
      <c r="I335" s="65" t="s">
        <v>455</v>
      </c>
      <c r="J335" s="25" t="s">
        <v>456</v>
      </c>
      <c r="K335" s="73" t="s">
        <v>462</v>
      </c>
      <c r="L335" s="25" t="s">
        <v>456</v>
      </c>
    </row>
    <row r="336" spans="1:12" ht="15.75" thickBot="1" x14ac:dyDescent="0.3">
      <c r="A336" s="21" t="s">
        <v>60</v>
      </c>
      <c r="B336" s="50" t="s">
        <v>61</v>
      </c>
      <c r="C336" s="12"/>
      <c r="D336" s="12"/>
      <c r="E336" s="28" t="s">
        <v>5</v>
      </c>
      <c r="F336" s="28" t="s">
        <v>5</v>
      </c>
      <c r="G336" s="28" t="s">
        <v>5</v>
      </c>
      <c r="H336" s="55" t="s">
        <v>428</v>
      </c>
      <c r="I336" s="28" t="s">
        <v>457</v>
      </c>
      <c r="J336" s="28" t="s">
        <v>457</v>
      </c>
      <c r="K336" s="74" t="s">
        <v>463</v>
      </c>
      <c r="L336" s="28" t="s">
        <v>458</v>
      </c>
    </row>
    <row r="337" spans="1:12" ht="15.75" thickBot="1" x14ac:dyDescent="0.3">
      <c r="A337" s="13" t="s">
        <v>318</v>
      </c>
      <c r="B337" s="46" t="s">
        <v>319</v>
      </c>
      <c r="C337" s="14"/>
      <c r="D337" s="14"/>
      <c r="E337" s="3">
        <v>4143.92</v>
      </c>
      <c r="F337" s="3">
        <v>3613.2</v>
      </c>
      <c r="G337" s="2">
        <v>0</v>
      </c>
      <c r="H337" s="2">
        <v>13671.45</v>
      </c>
      <c r="I337" s="2">
        <f t="shared" ref="I337:I338" si="96">SUM(E337:H337)</f>
        <v>21428.57</v>
      </c>
      <c r="J337" s="2">
        <v>18150.2</v>
      </c>
      <c r="K337" s="72">
        <f t="shared" ref="K337:K339" si="97">SUM(I337/J337)-1</f>
        <v>0.18062445592886012</v>
      </c>
      <c r="L337" s="2">
        <v>49997.88</v>
      </c>
    </row>
    <row r="338" spans="1:12" ht="15.75" thickBot="1" x14ac:dyDescent="0.3">
      <c r="A338" s="13" t="s">
        <v>328</v>
      </c>
      <c r="B338" s="46" t="s">
        <v>329</v>
      </c>
      <c r="C338" s="14"/>
      <c r="D338" s="14"/>
      <c r="E338" s="3">
        <v>0</v>
      </c>
      <c r="F338" s="3">
        <v>0</v>
      </c>
      <c r="G338" s="2">
        <v>0</v>
      </c>
      <c r="H338" s="2">
        <v>0</v>
      </c>
      <c r="I338" s="2">
        <f t="shared" si="96"/>
        <v>0</v>
      </c>
      <c r="J338" s="2">
        <v>1527.04</v>
      </c>
      <c r="K338" s="72">
        <f t="shared" si="97"/>
        <v>-1</v>
      </c>
      <c r="L338" s="2">
        <v>6587.38</v>
      </c>
    </row>
    <row r="339" spans="1:12" ht="15.75" thickBot="1" x14ac:dyDescent="0.3">
      <c r="A339" s="9" t="s">
        <v>369</v>
      </c>
      <c r="B339" s="58"/>
      <c r="C339" s="10"/>
      <c r="D339" s="10"/>
      <c r="E339" s="4">
        <f>SUM(E337:E338)</f>
        <v>4143.92</v>
      </c>
      <c r="F339" s="4">
        <f t="shared" ref="F339:I339" si="98">SUM(F337:F338)</f>
        <v>3613.2</v>
      </c>
      <c r="G339" s="4">
        <f t="shared" si="98"/>
        <v>0</v>
      </c>
      <c r="H339" s="4">
        <f>SUM(H337:H338)</f>
        <v>13671.45</v>
      </c>
      <c r="I339" s="4">
        <f t="shared" si="98"/>
        <v>21428.57</v>
      </c>
      <c r="J339" s="4">
        <f>SUM(J337:J338)</f>
        <v>19677.240000000002</v>
      </c>
      <c r="K339" s="82">
        <f t="shared" si="97"/>
        <v>8.9002827632330472E-2</v>
      </c>
      <c r="L339" s="4">
        <f>SUM(L337:L338)</f>
        <v>56585.259999999995</v>
      </c>
    </row>
    <row r="340" spans="1:12" ht="15.75" thickBot="1" x14ac:dyDescent="0.3">
      <c r="A340" s="33" t="s">
        <v>370</v>
      </c>
      <c r="B340" s="61"/>
      <c r="C340" s="40"/>
      <c r="D340" s="40"/>
      <c r="E340" s="23"/>
      <c r="F340" s="23"/>
      <c r="G340" s="32"/>
      <c r="H340" s="32"/>
      <c r="I340" s="23"/>
      <c r="J340" s="23"/>
      <c r="K340" s="23"/>
      <c r="L340" s="32"/>
    </row>
    <row r="341" spans="1:12" x14ac:dyDescent="0.25">
      <c r="A341" s="49"/>
      <c r="B341" s="57" t="s">
        <v>60</v>
      </c>
      <c r="C341" s="44"/>
      <c r="D341" s="44"/>
      <c r="E341" s="25" t="s">
        <v>2</v>
      </c>
      <c r="F341" s="26" t="s">
        <v>3</v>
      </c>
      <c r="G341" s="27" t="s">
        <v>4</v>
      </c>
      <c r="H341" s="54" t="s">
        <v>427</v>
      </c>
      <c r="I341" s="65" t="s">
        <v>455</v>
      </c>
      <c r="J341" s="25" t="s">
        <v>456</v>
      </c>
      <c r="K341" s="73" t="s">
        <v>462</v>
      </c>
      <c r="L341" s="25" t="s">
        <v>456</v>
      </c>
    </row>
    <row r="342" spans="1:12" ht="15.75" thickBot="1" x14ac:dyDescent="0.3">
      <c r="A342" s="50" t="s">
        <v>60</v>
      </c>
      <c r="B342" s="50" t="s">
        <v>61</v>
      </c>
      <c r="C342" s="45"/>
      <c r="D342" s="45"/>
      <c r="E342" s="28" t="s">
        <v>5</v>
      </c>
      <c r="F342" s="28" t="s">
        <v>5</v>
      </c>
      <c r="G342" s="28" t="s">
        <v>5</v>
      </c>
      <c r="H342" s="55" t="s">
        <v>428</v>
      </c>
      <c r="I342" s="28" t="s">
        <v>457</v>
      </c>
      <c r="J342" s="28" t="s">
        <v>457</v>
      </c>
      <c r="K342" s="74" t="s">
        <v>463</v>
      </c>
      <c r="L342" s="28" t="s">
        <v>458</v>
      </c>
    </row>
    <row r="343" spans="1:12" ht="15.75" thickBot="1" x14ac:dyDescent="0.3">
      <c r="A343" s="46" t="s">
        <v>320</v>
      </c>
      <c r="B343" s="46" t="s">
        <v>321</v>
      </c>
      <c r="C343" s="47"/>
      <c r="D343" s="47"/>
      <c r="E343" s="3">
        <v>1093.75</v>
      </c>
      <c r="F343" s="3">
        <v>0</v>
      </c>
      <c r="G343" s="2">
        <v>0</v>
      </c>
      <c r="H343" s="2">
        <v>825</v>
      </c>
      <c r="I343" s="2">
        <f t="shared" ref="I343:I344" si="99">SUM(E343:H343)</f>
        <v>1918.75</v>
      </c>
      <c r="J343" s="2">
        <v>1910.71</v>
      </c>
      <c r="K343" s="72">
        <f t="shared" ref="K343:K345" si="100">SUM(I343/J343)-1</f>
        <v>4.2078599054802268E-3</v>
      </c>
      <c r="L343" s="2">
        <v>6164.73</v>
      </c>
    </row>
    <row r="344" spans="1:12" ht="15.75" thickBot="1" x14ac:dyDescent="0.3">
      <c r="A344" s="46" t="s">
        <v>267</v>
      </c>
      <c r="B344" s="46" t="s">
        <v>268</v>
      </c>
      <c r="C344" s="47"/>
      <c r="D344" s="47"/>
      <c r="E344" s="3">
        <v>15176.92</v>
      </c>
      <c r="F344" s="3">
        <v>0</v>
      </c>
      <c r="G344" s="2">
        <v>0</v>
      </c>
      <c r="H344" s="2">
        <v>235.56</v>
      </c>
      <c r="I344" s="2">
        <f t="shared" si="99"/>
        <v>15412.48</v>
      </c>
      <c r="J344" s="2">
        <v>21544.71</v>
      </c>
      <c r="K344" s="72">
        <f t="shared" si="100"/>
        <v>-0.28462810592484189</v>
      </c>
      <c r="L344" s="2">
        <v>61759.92</v>
      </c>
    </row>
    <row r="345" spans="1:12" ht="15.75" thickBot="1" x14ac:dyDescent="0.3">
      <c r="A345" s="42" t="s">
        <v>371</v>
      </c>
      <c r="B345" s="58"/>
      <c r="C345" s="43"/>
      <c r="D345" s="43"/>
      <c r="E345" s="4">
        <f>SUM(E343:E344)</f>
        <v>16270.67</v>
      </c>
      <c r="F345" s="4">
        <f t="shared" ref="F345:G345" si="101">SUM(F343:F344)</f>
        <v>0</v>
      </c>
      <c r="G345" s="4">
        <f t="shared" si="101"/>
        <v>0</v>
      </c>
      <c r="H345" s="4">
        <f>SUM(H343:H344)</f>
        <v>1060.56</v>
      </c>
      <c r="I345" s="4">
        <f>SUM(I343:I344)</f>
        <v>17331.23</v>
      </c>
      <c r="J345" s="4">
        <f>SUM(J343:J344)</f>
        <v>23455.42</v>
      </c>
      <c r="K345" s="82">
        <f t="shared" si="100"/>
        <v>-0.26109914041189619</v>
      </c>
      <c r="L345" s="4">
        <f>SUM(L343:L344)</f>
        <v>67924.649999999994</v>
      </c>
    </row>
    <row r="346" spans="1:12" ht="15.75" thickBot="1" x14ac:dyDescent="0.3">
      <c r="A346" s="33" t="s">
        <v>422</v>
      </c>
      <c r="B346" s="61"/>
      <c r="C346" s="40"/>
      <c r="D346" s="40"/>
      <c r="E346" s="23"/>
      <c r="F346" s="23"/>
      <c r="G346" s="32"/>
      <c r="H346" s="32"/>
      <c r="I346" s="23"/>
      <c r="J346" s="23"/>
      <c r="K346" s="23"/>
      <c r="L346" s="32"/>
    </row>
    <row r="347" spans="1:12" x14ac:dyDescent="0.25">
      <c r="A347" s="49"/>
      <c r="B347" s="57" t="s">
        <v>60</v>
      </c>
      <c r="C347" s="44"/>
      <c r="D347" s="44"/>
      <c r="E347" s="25" t="s">
        <v>2</v>
      </c>
      <c r="F347" s="26" t="s">
        <v>3</v>
      </c>
      <c r="G347" s="27" t="s">
        <v>4</v>
      </c>
      <c r="H347" s="54" t="s">
        <v>427</v>
      </c>
      <c r="I347" s="65" t="s">
        <v>455</v>
      </c>
      <c r="J347" s="25" t="s">
        <v>456</v>
      </c>
      <c r="K347" s="73" t="s">
        <v>462</v>
      </c>
      <c r="L347" s="25" t="s">
        <v>456</v>
      </c>
    </row>
    <row r="348" spans="1:12" ht="15.75" thickBot="1" x14ac:dyDescent="0.3">
      <c r="A348" s="50" t="s">
        <v>60</v>
      </c>
      <c r="B348" s="50" t="s">
        <v>61</v>
      </c>
      <c r="C348" s="45"/>
      <c r="D348" s="45"/>
      <c r="E348" s="28" t="s">
        <v>5</v>
      </c>
      <c r="F348" s="28" t="s">
        <v>5</v>
      </c>
      <c r="G348" s="28" t="s">
        <v>5</v>
      </c>
      <c r="H348" s="55" t="s">
        <v>428</v>
      </c>
      <c r="I348" s="28" t="s">
        <v>457</v>
      </c>
      <c r="J348" s="28" t="s">
        <v>457</v>
      </c>
      <c r="K348" s="74" t="s">
        <v>463</v>
      </c>
      <c r="L348" s="28" t="s">
        <v>458</v>
      </c>
    </row>
    <row r="349" spans="1:12" ht="15.75" thickBot="1" x14ac:dyDescent="0.3">
      <c r="A349" s="46" t="s">
        <v>423</v>
      </c>
      <c r="B349" s="46" t="s">
        <v>424</v>
      </c>
      <c r="C349" s="47"/>
      <c r="D349" s="47"/>
      <c r="E349" s="3">
        <v>0</v>
      </c>
      <c r="F349" s="3">
        <v>0</v>
      </c>
      <c r="G349" s="2">
        <v>0</v>
      </c>
      <c r="H349" s="2">
        <v>0</v>
      </c>
      <c r="I349" s="2">
        <f>SUM(E349:H349)</f>
        <v>0</v>
      </c>
      <c r="J349" s="2">
        <v>0</v>
      </c>
      <c r="K349" s="72"/>
      <c r="L349" s="2">
        <v>25558.1</v>
      </c>
    </row>
    <row r="350" spans="1:12" ht="15.75" thickBot="1" x14ac:dyDescent="0.3">
      <c r="A350" s="42" t="s">
        <v>425</v>
      </c>
      <c r="B350" s="58"/>
      <c r="C350" s="43"/>
      <c r="D350" s="43"/>
      <c r="E350" s="4">
        <f>SUM(E349)</f>
        <v>0</v>
      </c>
      <c r="F350" s="4">
        <f t="shared" ref="F350:I350" si="102">SUM(F349)</f>
        <v>0</v>
      </c>
      <c r="G350" s="4">
        <f t="shared" si="102"/>
        <v>0</v>
      </c>
      <c r="H350" s="4">
        <f>SUM(H349)</f>
        <v>0</v>
      </c>
      <c r="I350" s="4">
        <f t="shared" si="102"/>
        <v>0</v>
      </c>
      <c r="J350" s="4">
        <f>SUM(J349)</f>
        <v>0</v>
      </c>
      <c r="K350" s="4"/>
      <c r="L350" s="4">
        <f>SUM(L349)</f>
        <v>25558.1</v>
      </c>
    </row>
    <row r="351" spans="1:12" ht="15.75" thickBot="1" x14ac:dyDescent="0.3">
      <c r="A351" s="33" t="s">
        <v>368</v>
      </c>
      <c r="B351" s="61"/>
      <c r="C351" s="40"/>
      <c r="D351" s="40"/>
      <c r="E351" s="23"/>
      <c r="F351" s="23"/>
      <c r="G351" s="32"/>
      <c r="H351" s="32"/>
      <c r="I351" s="23"/>
      <c r="J351" s="23"/>
      <c r="K351" s="23"/>
      <c r="L351" s="32"/>
    </row>
    <row r="352" spans="1:12" x14ac:dyDescent="0.25">
      <c r="A352" s="49"/>
      <c r="B352" s="57" t="s">
        <v>60</v>
      </c>
      <c r="C352" s="44"/>
      <c r="D352" s="44"/>
      <c r="E352" s="25" t="s">
        <v>2</v>
      </c>
      <c r="F352" s="26" t="s">
        <v>3</v>
      </c>
      <c r="G352" s="27" t="s">
        <v>4</v>
      </c>
      <c r="H352" s="54" t="s">
        <v>427</v>
      </c>
      <c r="I352" s="65" t="s">
        <v>455</v>
      </c>
      <c r="J352" s="25" t="s">
        <v>456</v>
      </c>
      <c r="K352" s="73" t="s">
        <v>462</v>
      </c>
      <c r="L352" s="25" t="s">
        <v>456</v>
      </c>
    </row>
    <row r="353" spans="1:12" ht="15.75" thickBot="1" x14ac:dyDescent="0.3">
      <c r="A353" s="50" t="s">
        <v>60</v>
      </c>
      <c r="B353" s="50" t="s">
        <v>61</v>
      </c>
      <c r="C353" s="45"/>
      <c r="D353" s="45"/>
      <c r="E353" s="28" t="s">
        <v>5</v>
      </c>
      <c r="F353" s="28" t="s">
        <v>5</v>
      </c>
      <c r="G353" s="28" t="s">
        <v>5</v>
      </c>
      <c r="H353" s="55" t="s">
        <v>428</v>
      </c>
      <c r="I353" s="28" t="s">
        <v>457</v>
      </c>
      <c r="J353" s="28" t="s">
        <v>457</v>
      </c>
      <c r="K353" s="74" t="s">
        <v>463</v>
      </c>
      <c r="L353" s="28" t="s">
        <v>458</v>
      </c>
    </row>
    <row r="354" spans="1:12" ht="15.75" thickBot="1" x14ac:dyDescent="0.3">
      <c r="A354" s="46" t="s">
        <v>269</v>
      </c>
      <c r="B354" s="46" t="s">
        <v>270</v>
      </c>
      <c r="C354" s="47"/>
      <c r="D354" s="47"/>
      <c r="E354" s="3">
        <v>28152.29</v>
      </c>
      <c r="F354" s="3">
        <v>35384.5</v>
      </c>
      <c r="G354" s="2">
        <v>1925.48</v>
      </c>
      <c r="H354" s="2">
        <v>27876</v>
      </c>
      <c r="I354" s="2">
        <f>SUM(E354:H354)</f>
        <v>93338.27</v>
      </c>
      <c r="J354" s="2">
        <v>81775.69</v>
      </c>
      <c r="K354" s="72">
        <f>SUM(I354/J354)-1</f>
        <v>0.14139385433494978</v>
      </c>
      <c r="L354" s="2">
        <v>210499.09</v>
      </c>
    </row>
    <row r="355" spans="1:12" ht="15.75" thickBot="1" x14ac:dyDescent="0.3">
      <c r="A355" s="42" t="s">
        <v>59</v>
      </c>
      <c r="B355" s="58"/>
      <c r="C355" s="43"/>
      <c r="D355" s="43"/>
      <c r="E355" s="4">
        <f>SUM(E354)</f>
        <v>28152.29</v>
      </c>
      <c r="F355" s="4">
        <f t="shared" ref="F355:I355" si="103">SUM(F354)</f>
        <v>35384.5</v>
      </c>
      <c r="G355" s="4">
        <f t="shared" si="103"/>
        <v>1925.48</v>
      </c>
      <c r="H355" s="4">
        <f>SUM(H354)</f>
        <v>27876</v>
      </c>
      <c r="I355" s="4">
        <f t="shared" si="103"/>
        <v>93338.27</v>
      </c>
      <c r="J355" s="4">
        <f>SUM(J354)</f>
        <v>81775.69</v>
      </c>
      <c r="K355" s="82">
        <f>SUM(I355/J355)-1</f>
        <v>0.14139385433494978</v>
      </c>
      <c r="L355" s="4">
        <f>SUM(L354)</f>
        <v>210499.09</v>
      </c>
    </row>
    <row r="356" spans="1:12" ht="15.75" thickBot="1" x14ac:dyDescent="0.3">
      <c r="A356" s="33" t="s">
        <v>411</v>
      </c>
      <c r="B356" s="61"/>
      <c r="C356" s="6"/>
      <c r="D356" s="6"/>
      <c r="E356" s="23"/>
      <c r="F356" s="23"/>
      <c r="G356" s="32"/>
      <c r="H356" s="32"/>
      <c r="I356" s="23"/>
      <c r="J356" s="23"/>
      <c r="K356" s="23"/>
      <c r="L356" s="32"/>
    </row>
    <row r="357" spans="1:12" x14ac:dyDescent="0.25">
      <c r="A357" s="20"/>
      <c r="B357" s="57" t="s">
        <v>60</v>
      </c>
      <c r="C357" s="11"/>
      <c r="D357" s="11"/>
      <c r="E357" s="25" t="s">
        <v>2</v>
      </c>
      <c r="F357" s="26" t="s">
        <v>3</v>
      </c>
      <c r="G357" s="27" t="s">
        <v>4</v>
      </c>
      <c r="H357" s="54" t="s">
        <v>427</v>
      </c>
      <c r="I357" s="65" t="s">
        <v>455</v>
      </c>
      <c r="J357" s="25" t="s">
        <v>456</v>
      </c>
      <c r="K357" s="73" t="s">
        <v>462</v>
      </c>
      <c r="L357" s="25" t="s">
        <v>456</v>
      </c>
    </row>
    <row r="358" spans="1:12" ht="15.75" thickBot="1" x14ac:dyDescent="0.3">
      <c r="A358" s="21" t="s">
        <v>60</v>
      </c>
      <c r="B358" s="50" t="s">
        <v>61</v>
      </c>
      <c r="C358" s="12"/>
      <c r="D358" s="12"/>
      <c r="E358" s="28" t="s">
        <v>5</v>
      </c>
      <c r="F358" s="28" t="s">
        <v>5</v>
      </c>
      <c r="G358" s="28" t="s">
        <v>5</v>
      </c>
      <c r="H358" s="55" t="s">
        <v>428</v>
      </c>
      <c r="I358" s="28" t="s">
        <v>457</v>
      </c>
      <c r="J358" s="28" t="s">
        <v>457</v>
      </c>
      <c r="K358" s="74" t="s">
        <v>463</v>
      </c>
      <c r="L358" s="28" t="s">
        <v>458</v>
      </c>
    </row>
    <row r="359" spans="1:12" ht="15.75" thickBot="1" x14ac:dyDescent="0.3">
      <c r="A359" s="13" t="s">
        <v>412</v>
      </c>
      <c r="B359" s="46" t="s">
        <v>413</v>
      </c>
      <c r="C359" s="14"/>
      <c r="D359" s="14"/>
      <c r="E359" s="3">
        <v>0</v>
      </c>
      <c r="F359" s="3">
        <v>0</v>
      </c>
      <c r="G359" s="2">
        <v>0</v>
      </c>
      <c r="H359" s="2">
        <v>0</v>
      </c>
      <c r="I359" s="2">
        <f>SUM(E359:H359)</f>
        <v>0</v>
      </c>
      <c r="J359" s="2">
        <v>5687.83</v>
      </c>
      <c r="K359" s="72">
        <f>SUM(I359/J359)-1</f>
        <v>-1</v>
      </c>
      <c r="L359" s="2">
        <v>7449.64</v>
      </c>
    </row>
    <row r="360" spans="1:12" ht="15.75" thickBot="1" x14ac:dyDescent="0.3">
      <c r="A360" s="9" t="s">
        <v>414</v>
      </c>
      <c r="B360" s="58"/>
      <c r="C360" s="10"/>
      <c r="D360" s="10"/>
      <c r="E360" s="4">
        <f>SUM(E359)</f>
        <v>0</v>
      </c>
      <c r="F360" s="4">
        <f t="shared" ref="F360:G360" si="104">SUM(F359)</f>
        <v>0</v>
      </c>
      <c r="G360" s="4">
        <f t="shared" si="104"/>
        <v>0</v>
      </c>
      <c r="H360" s="4">
        <f>SUM(H359)</f>
        <v>0</v>
      </c>
      <c r="I360" s="4">
        <f t="shared" ref="I360" si="105">SUM(I359)</f>
        <v>0</v>
      </c>
      <c r="J360" s="4">
        <f>SUM(J359)</f>
        <v>5687.83</v>
      </c>
      <c r="K360" s="82">
        <f>SUM(I360/J360)-1</f>
        <v>-1</v>
      </c>
      <c r="L360" s="4">
        <f>SUM(L359)</f>
        <v>7449.64</v>
      </c>
    </row>
    <row r="361" spans="1:12" ht="15.75" thickBot="1" x14ac:dyDescent="0.3">
      <c r="A361" s="33" t="s">
        <v>416</v>
      </c>
      <c r="B361" s="61"/>
      <c r="C361" s="40"/>
      <c r="D361" s="40"/>
      <c r="E361" s="23"/>
      <c r="F361" s="23"/>
      <c r="G361" s="32"/>
      <c r="H361" s="32"/>
      <c r="I361" s="23"/>
      <c r="J361" s="23"/>
      <c r="K361" s="23"/>
      <c r="L361" s="32"/>
    </row>
    <row r="362" spans="1:12" x14ac:dyDescent="0.25">
      <c r="A362" s="49"/>
      <c r="B362" s="57" t="s">
        <v>60</v>
      </c>
      <c r="C362" s="44"/>
      <c r="D362" s="44"/>
      <c r="E362" s="25" t="s">
        <v>2</v>
      </c>
      <c r="F362" s="26" t="s">
        <v>3</v>
      </c>
      <c r="G362" s="27" t="s">
        <v>4</v>
      </c>
      <c r="H362" s="54" t="s">
        <v>427</v>
      </c>
      <c r="I362" s="65" t="s">
        <v>455</v>
      </c>
      <c r="J362" s="25" t="s">
        <v>456</v>
      </c>
      <c r="K362" s="73" t="s">
        <v>462</v>
      </c>
      <c r="L362" s="25" t="s">
        <v>456</v>
      </c>
    </row>
    <row r="363" spans="1:12" ht="15.75" thickBot="1" x14ac:dyDescent="0.3">
      <c r="A363" s="50" t="s">
        <v>60</v>
      </c>
      <c r="B363" s="50" t="s">
        <v>61</v>
      </c>
      <c r="C363" s="45"/>
      <c r="D363" s="45"/>
      <c r="E363" s="28" t="s">
        <v>5</v>
      </c>
      <c r="F363" s="28" t="s">
        <v>5</v>
      </c>
      <c r="G363" s="28" t="s">
        <v>5</v>
      </c>
      <c r="H363" s="55" t="s">
        <v>428</v>
      </c>
      <c r="I363" s="28" t="s">
        <v>457</v>
      </c>
      <c r="J363" s="28" t="s">
        <v>457</v>
      </c>
      <c r="K363" s="74" t="s">
        <v>463</v>
      </c>
      <c r="L363" s="28" t="s">
        <v>458</v>
      </c>
    </row>
    <row r="364" spans="1:12" ht="15.75" thickBot="1" x14ac:dyDescent="0.3">
      <c r="A364" s="46" t="s">
        <v>417</v>
      </c>
      <c r="B364" s="46" t="s">
        <v>418</v>
      </c>
      <c r="C364" s="47"/>
      <c r="D364" s="47"/>
      <c r="E364" s="3">
        <v>133.32</v>
      </c>
      <c r="F364" s="3">
        <v>2638.76</v>
      </c>
      <c r="G364" s="2">
        <v>0</v>
      </c>
      <c r="H364" s="2">
        <v>410</v>
      </c>
      <c r="I364" s="2">
        <f>SUM(E364:H364)</f>
        <v>3182.0800000000004</v>
      </c>
      <c r="J364" s="2">
        <v>798</v>
      </c>
      <c r="K364" s="72">
        <f>SUM(I364/J364)-1</f>
        <v>2.9875689223057651</v>
      </c>
      <c r="L364" s="2">
        <v>9106.5300000000007</v>
      </c>
    </row>
    <row r="365" spans="1:12" ht="15.75" thickBot="1" x14ac:dyDescent="0.3">
      <c r="A365" s="42" t="s">
        <v>416</v>
      </c>
      <c r="B365" s="58"/>
      <c r="C365" s="43"/>
      <c r="D365" s="43"/>
      <c r="E365" s="4">
        <f>SUM(E364)</f>
        <v>133.32</v>
      </c>
      <c r="F365" s="4">
        <f t="shared" ref="F365:G365" si="106">SUM(F364)</f>
        <v>2638.76</v>
      </c>
      <c r="G365" s="4">
        <f t="shared" si="106"/>
        <v>0</v>
      </c>
      <c r="H365" s="4">
        <f>SUM(H364)</f>
        <v>410</v>
      </c>
      <c r="I365" s="4">
        <f t="shared" ref="I365" si="107">SUM(I364)</f>
        <v>3182.0800000000004</v>
      </c>
      <c r="J365" s="4">
        <f>SUM(J364)</f>
        <v>798</v>
      </c>
      <c r="K365" s="82">
        <f>SUM(I365/J365)-1</f>
        <v>2.9875689223057651</v>
      </c>
      <c r="L365" s="4">
        <f>SUM(L364)</f>
        <v>9106.5300000000007</v>
      </c>
    </row>
    <row r="366" spans="1:12" ht="15.75" thickBot="1" x14ac:dyDescent="0.3">
      <c r="A366" s="33" t="s">
        <v>445</v>
      </c>
      <c r="B366" s="61"/>
      <c r="C366" s="40"/>
      <c r="D366" s="40"/>
      <c r="E366" s="23"/>
      <c r="F366" s="23"/>
      <c r="G366" s="32"/>
      <c r="H366" s="32"/>
      <c r="I366" s="23"/>
      <c r="J366" s="23"/>
      <c r="K366" s="23"/>
      <c r="L366" s="32"/>
    </row>
    <row r="367" spans="1:12" x14ac:dyDescent="0.25">
      <c r="A367" s="49"/>
      <c r="B367" s="57" t="s">
        <v>60</v>
      </c>
      <c r="C367" s="44"/>
      <c r="D367" s="44"/>
      <c r="E367" s="25" t="s">
        <v>2</v>
      </c>
      <c r="F367" s="26" t="s">
        <v>3</v>
      </c>
      <c r="G367" s="27" t="s">
        <v>4</v>
      </c>
      <c r="H367" s="54" t="s">
        <v>427</v>
      </c>
      <c r="I367" s="65" t="s">
        <v>455</v>
      </c>
      <c r="J367" s="25" t="s">
        <v>456</v>
      </c>
      <c r="K367" s="73" t="s">
        <v>462</v>
      </c>
      <c r="L367" s="25" t="s">
        <v>456</v>
      </c>
    </row>
    <row r="368" spans="1:12" ht="15.75" thickBot="1" x14ac:dyDescent="0.3">
      <c r="A368" s="50" t="s">
        <v>60</v>
      </c>
      <c r="B368" s="50" t="s">
        <v>61</v>
      </c>
      <c r="C368" s="45"/>
      <c r="D368" s="45"/>
      <c r="E368" s="28" t="s">
        <v>5</v>
      </c>
      <c r="F368" s="28" t="s">
        <v>5</v>
      </c>
      <c r="G368" s="28" t="s">
        <v>5</v>
      </c>
      <c r="H368" s="55" t="s">
        <v>428</v>
      </c>
      <c r="I368" s="28" t="s">
        <v>457</v>
      </c>
      <c r="J368" s="28" t="s">
        <v>457</v>
      </c>
      <c r="K368" s="74" t="s">
        <v>463</v>
      </c>
      <c r="L368" s="28" t="s">
        <v>458</v>
      </c>
    </row>
    <row r="369" spans="1:12" ht="15.75" thickBot="1" x14ac:dyDescent="0.3">
      <c r="A369" s="46" t="s">
        <v>446</v>
      </c>
      <c r="B369" s="46" t="s">
        <v>447</v>
      </c>
      <c r="C369" s="47"/>
      <c r="D369" s="47"/>
      <c r="E369" s="3">
        <v>0</v>
      </c>
      <c r="F369" s="3">
        <v>0</v>
      </c>
      <c r="G369" s="2">
        <v>0</v>
      </c>
      <c r="H369" s="2">
        <v>10076.42</v>
      </c>
      <c r="I369" s="2">
        <f>SUM(E369:H369)</f>
        <v>10076.42</v>
      </c>
      <c r="J369" s="2">
        <v>0</v>
      </c>
      <c r="K369" s="72"/>
      <c r="L369" s="2">
        <v>2536.7800000000002</v>
      </c>
    </row>
    <row r="370" spans="1:12" ht="15.75" thickBot="1" x14ac:dyDescent="0.3">
      <c r="A370" s="42" t="s">
        <v>445</v>
      </c>
      <c r="B370" s="58"/>
      <c r="C370" s="43"/>
      <c r="D370" s="43"/>
      <c r="E370" s="4">
        <f>SUM(E369)</f>
        <v>0</v>
      </c>
      <c r="F370" s="4">
        <f t="shared" ref="F370:I370" si="108">SUM(F369)</f>
        <v>0</v>
      </c>
      <c r="G370" s="4">
        <f t="shared" si="108"/>
        <v>0</v>
      </c>
      <c r="H370" s="4">
        <f>SUM(H369)</f>
        <v>10076.42</v>
      </c>
      <c r="I370" s="4">
        <f t="shared" si="108"/>
        <v>10076.42</v>
      </c>
      <c r="J370" s="4">
        <f>SUM(J369)</f>
        <v>0</v>
      </c>
      <c r="K370" s="82"/>
      <c r="L370" s="4">
        <f>SUM(L369)</f>
        <v>2536.7800000000002</v>
      </c>
    </row>
    <row r="371" spans="1:12" x14ac:dyDescent="0.25">
      <c r="A371" s="18"/>
      <c r="B371" s="18"/>
      <c r="C371" s="6"/>
      <c r="D371" s="6"/>
      <c r="E371" s="23"/>
      <c r="F371" s="23"/>
      <c r="G371" s="32"/>
      <c r="H371" s="32"/>
      <c r="I371" s="23"/>
      <c r="J371" s="23"/>
      <c r="K371" s="23"/>
      <c r="L371" s="29"/>
    </row>
    <row r="372" spans="1:12" ht="15.75" thickBot="1" x14ac:dyDescent="0.3">
      <c r="A372" s="18"/>
      <c r="B372" s="18"/>
      <c r="C372" s="6"/>
      <c r="D372" s="6"/>
      <c r="E372" s="23"/>
      <c r="F372" s="23"/>
      <c r="G372" s="32"/>
      <c r="H372" s="32"/>
      <c r="I372" s="23"/>
      <c r="J372" s="23"/>
      <c r="K372" s="23"/>
      <c r="L372" s="29"/>
    </row>
    <row r="373" spans="1:12" ht="15.75" thickBot="1" x14ac:dyDescent="0.3">
      <c r="A373" s="15"/>
      <c r="B373" s="62" t="s">
        <v>459</v>
      </c>
      <c r="C373" s="16"/>
      <c r="D373" s="16"/>
      <c r="E373" s="4">
        <f>SUM(E370,E12,E20,E26,E32,E39,E46,E57,E62,E75,E80,E104,E117,E125,E139,E144,E149,E161,E167,E173,E181,E194,E211,E219,E224,E229,E234,E239,E244,E255,E266,E278,E284,E289,E295,E302,E312,E317,E325,E333,E339,E345,E350,E355,E360,E365)</f>
        <v>1642214.7899999998</v>
      </c>
      <c r="F373" s="4">
        <f>SUM(F370,F12,F20,F26,F32,F39,F46,F57,F62,F75,F80,F104,F117,F125,F139,F144,F149,F161,F167,F173,F181,F194,F211,F219,F224,F229,F234,F239,F244,F255,F266,F278,F284,F289,F295,F302,F312,F317,F325,F333,F339,F345,F350,F355,F360,F365)</f>
        <v>2443261.4300000002</v>
      </c>
      <c r="G373" s="4">
        <f>SUM(G370,G12,G20,G26,G32,G39,G46,G57,G62,G75,G80,G104,G117,G125,G139,G144,G149,G161,G167,G173,G181,G194,G211,G219,G224,G229,G234,G239,G244,G255,G266,G278,G284,G289,G295,G302,G312,G317,G325,G333,G339,G345,G350,G355,G360,G365)</f>
        <v>745451.61</v>
      </c>
      <c r="H373" s="4">
        <f>SUM(H370,H12,H20,H26,H32,H39,H46,H57,H62,H75,H80,H104,H117,H125,H139,H144,H149,H161,H167,H173,H181,H194,H211,H219,H224,H229,H234,H239,H244,H255,H266,H278,H284,H289,H295,H302,H312,H317,H325,H333,H339,H345,H350,H355,H360,H365)</f>
        <v>7071908.790000001</v>
      </c>
      <c r="I373" s="4">
        <f>SUM(I370,I12,I20,I26,I32,I39,I46,I57,I62,I75,I80,I104,I117,I125,I139,I144,I149,I161,I167,I173,I181,I194,I211,I219,I224,I229,I234,I239,I244,I255,I266,I278,I284,I289,I295,I302,I312,I317,I325,I333,I339,I345,I350,I355,I360,I365)</f>
        <v>11902836.619999999</v>
      </c>
      <c r="J373" s="4">
        <f>SUM(J370,J12,J20,J26,J32,J39,J46,J57,J62,J75,J80,J104,J117,J125,J139,J144,J149,J161,J167,J173,J181,J194,J211,J219,J224,J229,J234,J239,J244,J255,J266,J278,J284,J289,J295,J302,J312,J317,J325,J333,J339,J345,J350,J355,J360,J365,J370)</f>
        <v>11839099.539999997</v>
      </c>
      <c r="K373" s="80">
        <f>SUM(I373/J373)-1</f>
        <v>5.3836087605021454E-3</v>
      </c>
      <c r="L373" s="39">
        <f>SUM(L370,L12,L20,L26,L32,L39,L46,L57,L62,L75,L80,L104,L117,L125,L139,L144,L149,L161,L167,L173,L181,L194,L211,L219,L224,L229,L234,L239,L244,L255,L266,L278,L284,L289,L295,L302,L312,L317,L325,L333,L339,L345,L350,L355,L360,L365)</f>
        <v>26586921.210000005</v>
      </c>
    </row>
    <row r="374" spans="1:12" x14ac:dyDescent="0.25">
      <c r="E374" s="71" t="s">
        <v>429</v>
      </c>
      <c r="F374" s="71" t="s">
        <v>429</v>
      </c>
      <c r="G374" s="71" t="s">
        <v>429</v>
      </c>
      <c r="H374" s="71" t="s">
        <v>429</v>
      </c>
      <c r="I374" s="71" t="s">
        <v>429</v>
      </c>
      <c r="J374" s="71" t="s">
        <v>285</v>
      </c>
      <c r="K374" s="71"/>
      <c r="L374" s="71" t="s">
        <v>285</v>
      </c>
    </row>
    <row r="375" spans="1:12" x14ac:dyDescent="0.25">
      <c r="A375" s="18"/>
      <c r="B375" s="18"/>
      <c r="C375" s="6"/>
      <c r="D375" s="6"/>
      <c r="E375" s="23"/>
      <c r="F375" s="23"/>
      <c r="G375" s="32"/>
      <c r="H375" s="32"/>
      <c r="I375" s="23"/>
      <c r="J375" s="23"/>
      <c r="K375" s="23"/>
      <c r="L375" s="66"/>
    </row>
    <row r="376" spans="1:12" x14ac:dyDescent="0.25">
      <c r="L376" s="67"/>
    </row>
    <row r="377" spans="1:12" x14ac:dyDescent="0.25">
      <c r="L377" s="67"/>
    </row>
    <row r="378" spans="1:12" x14ac:dyDescent="0.25">
      <c r="L378" s="67"/>
    </row>
    <row r="379" spans="1:12" x14ac:dyDescent="0.25">
      <c r="L379" s="67"/>
    </row>
    <row r="380" spans="1:12" x14ac:dyDescent="0.25">
      <c r="L380" s="67"/>
    </row>
    <row r="381" spans="1:12" x14ac:dyDescent="0.25">
      <c r="L381" s="67"/>
    </row>
    <row r="382" spans="1:12" x14ac:dyDescent="0.25">
      <c r="L382" s="68"/>
    </row>
    <row r="383" spans="1:12" x14ac:dyDescent="0.25">
      <c r="L383" s="66"/>
    </row>
    <row r="384" spans="1:12" x14ac:dyDescent="0.25">
      <c r="L384" s="29"/>
    </row>
    <row r="385" spans="12:12" x14ac:dyDescent="0.25">
      <c r="L385" s="29"/>
    </row>
    <row r="386" spans="12:12" x14ac:dyDescent="0.25">
      <c r="L386" s="67"/>
    </row>
    <row r="387" spans="12:12" x14ac:dyDescent="0.25">
      <c r="L387" s="67"/>
    </row>
    <row r="388" spans="12:12" x14ac:dyDescent="0.25">
      <c r="L388" s="67"/>
    </row>
    <row r="389" spans="12:12" x14ac:dyDescent="0.25">
      <c r="L389" s="67"/>
    </row>
    <row r="390" spans="12:12" x14ac:dyDescent="0.25">
      <c r="L390" s="67"/>
    </row>
    <row r="391" spans="12:12" x14ac:dyDescent="0.25">
      <c r="L391" s="67"/>
    </row>
    <row r="392" spans="12:12" x14ac:dyDescent="0.25">
      <c r="L392" s="67"/>
    </row>
    <row r="393" spans="12:12" x14ac:dyDescent="0.25">
      <c r="L393" s="68"/>
    </row>
    <row r="394" spans="12:12" x14ac:dyDescent="0.25">
      <c r="L394" s="66"/>
    </row>
    <row r="395" spans="12:12" x14ac:dyDescent="0.25">
      <c r="L395" s="29"/>
    </row>
    <row r="396" spans="12:12" x14ac:dyDescent="0.25">
      <c r="L396" s="29"/>
    </row>
    <row r="397" spans="12:12" x14ac:dyDescent="0.25">
      <c r="L397" s="67"/>
    </row>
    <row r="398" spans="12:12" x14ac:dyDescent="0.25">
      <c r="L398" s="67"/>
    </row>
    <row r="399" spans="12:12" x14ac:dyDescent="0.25">
      <c r="L399" s="67"/>
    </row>
    <row r="400" spans="12:12" x14ac:dyDescent="0.25">
      <c r="L400" s="67"/>
    </row>
    <row r="401" spans="12:12" x14ac:dyDescent="0.25">
      <c r="L401" s="67"/>
    </row>
    <row r="402" spans="12:12" x14ac:dyDescent="0.25">
      <c r="L402" s="67"/>
    </row>
    <row r="403" spans="12:12" x14ac:dyDescent="0.25">
      <c r="L403" s="68"/>
    </row>
    <row r="404" spans="12:12" x14ac:dyDescent="0.25">
      <c r="L404" s="66"/>
    </row>
    <row r="405" spans="12:12" x14ac:dyDescent="0.25">
      <c r="L405" s="29"/>
    </row>
    <row r="406" spans="12:12" x14ac:dyDescent="0.25">
      <c r="L406" s="29"/>
    </row>
    <row r="407" spans="12:12" x14ac:dyDescent="0.25">
      <c r="L407" s="67"/>
    </row>
    <row r="408" spans="12:12" x14ac:dyDescent="0.25">
      <c r="L408" s="68"/>
    </row>
    <row r="409" spans="12:12" x14ac:dyDescent="0.25">
      <c r="L409" s="66"/>
    </row>
    <row r="410" spans="12:12" x14ac:dyDescent="0.25">
      <c r="L410" s="29"/>
    </row>
    <row r="411" spans="12:12" x14ac:dyDescent="0.25">
      <c r="L411" s="29"/>
    </row>
    <row r="412" spans="12:12" x14ac:dyDescent="0.25">
      <c r="L412" s="67"/>
    </row>
    <row r="413" spans="12:12" x14ac:dyDescent="0.25">
      <c r="L413" s="68"/>
    </row>
    <row r="414" spans="12:12" x14ac:dyDescent="0.25">
      <c r="L414" s="66"/>
    </row>
    <row r="415" spans="12:12" x14ac:dyDescent="0.25">
      <c r="L415" s="29"/>
    </row>
    <row r="416" spans="12:12" x14ac:dyDescent="0.25">
      <c r="L416" s="29"/>
    </row>
    <row r="417" spans="12:12" x14ac:dyDescent="0.25">
      <c r="L417" s="67"/>
    </row>
    <row r="418" spans="12:12" x14ac:dyDescent="0.25">
      <c r="L418" s="68"/>
    </row>
    <row r="419" spans="12:12" x14ac:dyDescent="0.25">
      <c r="L419" s="66"/>
    </row>
    <row r="420" spans="12:12" x14ac:dyDescent="0.25">
      <c r="L420" s="29"/>
    </row>
    <row r="421" spans="12:12" x14ac:dyDescent="0.25">
      <c r="L421" s="29"/>
    </row>
    <row r="422" spans="12:12" x14ac:dyDescent="0.25">
      <c r="L422" s="67"/>
    </row>
    <row r="423" spans="12:12" x14ac:dyDescent="0.25">
      <c r="L423" s="67"/>
    </row>
    <row r="424" spans="12:12" x14ac:dyDescent="0.25">
      <c r="L424" s="67"/>
    </row>
    <row r="425" spans="12:12" x14ac:dyDescent="0.25">
      <c r="L425" s="67"/>
    </row>
    <row r="426" spans="12:12" x14ac:dyDescent="0.25">
      <c r="L426" s="68"/>
    </row>
    <row r="427" spans="12:12" x14ac:dyDescent="0.25">
      <c r="L427" s="66"/>
    </row>
    <row r="428" spans="12:12" x14ac:dyDescent="0.25">
      <c r="L428" s="29"/>
    </row>
    <row r="429" spans="12:12" x14ac:dyDescent="0.25">
      <c r="L429" s="29"/>
    </row>
    <row r="430" spans="12:12" x14ac:dyDescent="0.25">
      <c r="L430" s="29"/>
    </row>
    <row r="431" spans="12:12" x14ac:dyDescent="0.25">
      <c r="L431" s="67"/>
    </row>
    <row r="432" spans="12:12" x14ac:dyDescent="0.25">
      <c r="L432" s="67"/>
    </row>
    <row r="433" spans="12:12" x14ac:dyDescent="0.25">
      <c r="L433" s="68"/>
    </row>
    <row r="434" spans="12:12" x14ac:dyDescent="0.25">
      <c r="L434" s="66"/>
    </row>
    <row r="435" spans="12:12" x14ac:dyDescent="0.25">
      <c r="L435" s="29"/>
    </row>
    <row r="436" spans="12:12" x14ac:dyDescent="0.25">
      <c r="L436" s="29"/>
    </row>
    <row r="437" spans="12:12" x14ac:dyDescent="0.25">
      <c r="L437" s="67"/>
    </row>
    <row r="438" spans="12:12" x14ac:dyDescent="0.25">
      <c r="L438" s="68"/>
    </row>
    <row r="439" spans="12:12" x14ac:dyDescent="0.25">
      <c r="L439" s="66"/>
    </row>
    <row r="440" spans="12:12" x14ac:dyDescent="0.25">
      <c r="L440" s="29"/>
    </row>
    <row r="441" spans="12:12" x14ac:dyDescent="0.25">
      <c r="L441" s="29"/>
    </row>
    <row r="442" spans="12:12" x14ac:dyDescent="0.25">
      <c r="L442" s="67"/>
    </row>
    <row r="443" spans="12:12" x14ac:dyDescent="0.25">
      <c r="L443" s="67"/>
    </row>
    <row r="444" spans="12:12" x14ac:dyDescent="0.25">
      <c r="L444" s="67"/>
    </row>
    <row r="445" spans="12:12" x14ac:dyDescent="0.25">
      <c r="L445" s="67"/>
    </row>
    <row r="446" spans="12:12" x14ac:dyDescent="0.25">
      <c r="L446" s="68"/>
    </row>
    <row r="447" spans="12:12" x14ac:dyDescent="0.25">
      <c r="L447" s="66"/>
    </row>
    <row r="448" spans="12:12" x14ac:dyDescent="0.25">
      <c r="L448" s="29"/>
    </row>
    <row r="449" spans="12:12" x14ac:dyDescent="0.25">
      <c r="L449" s="29"/>
    </row>
    <row r="450" spans="12:12" x14ac:dyDescent="0.25">
      <c r="L450" s="67"/>
    </row>
    <row r="451" spans="12:12" x14ac:dyDescent="0.25">
      <c r="L451" s="67"/>
    </row>
    <row r="452" spans="12:12" x14ac:dyDescent="0.25">
      <c r="L452" s="68"/>
    </row>
    <row r="453" spans="12:12" x14ac:dyDescent="0.25">
      <c r="L453" s="66"/>
    </row>
    <row r="454" spans="12:12" x14ac:dyDescent="0.25">
      <c r="L454" s="29"/>
    </row>
    <row r="455" spans="12:12" x14ac:dyDescent="0.25">
      <c r="L455" s="29"/>
    </row>
    <row r="456" spans="12:12" x14ac:dyDescent="0.25">
      <c r="L456" s="67"/>
    </row>
    <row r="457" spans="12:12" x14ac:dyDescent="0.25">
      <c r="L457" s="67"/>
    </row>
    <row r="458" spans="12:12" x14ac:dyDescent="0.25">
      <c r="L458" s="68"/>
    </row>
    <row r="459" spans="12:12" x14ac:dyDescent="0.25">
      <c r="L459" s="66"/>
    </row>
    <row r="460" spans="12:12" x14ac:dyDescent="0.25">
      <c r="L460" s="29"/>
    </row>
    <row r="461" spans="12:12" x14ac:dyDescent="0.25">
      <c r="L461" s="29"/>
    </row>
    <row r="462" spans="12:12" x14ac:dyDescent="0.25">
      <c r="L462" s="67"/>
    </row>
    <row r="463" spans="12:12" x14ac:dyDescent="0.25">
      <c r="L463" s="67"/>
    </row>
    <row r="464" spans="12:12" x14ac:dyDescent="0.25">
      <c r="L464" s="68"/>
    </row>
    <row r="465" spans="12:12" x14ac:dyDescent="0.25">
      <c r="L465" s="66"/>
    </row>
    <row r="466" spans="12:12" x14ac:dyDescent="0.25">
      <c r="L466" s="29"/>
    </row>
    <row r="467" spans="12:12" x14ac:dyDescent="0.25">
      <c r="L467" s="29"/>
    </row>
    <row r="468" spans="12:12" x14ac:dyDescent="0.25">
      <c r="L468" s="67"/>
    </row>
    <row r="469" spans="12:12" x14ac:dyDescent="0.25">
      <c r="L469" s="68"/>
    </row>
    <row r="470" spans="12:12" x14ac:dyDescent="0.25">
      <c r="L470" s="66"/>
    </row>
    <row r="471" spans="12:12" x14ac:dyDescent="0.25">
      <c r="L471" s="29"/>
    </row>
    <row r="472" spans="12:12" x14ac:dyDescent="0.25">
      <c r="L472" s="29"/>
    </row>
    <row r="473" spans="12:12" x14ac:dyDescent="0.25">
      <c r="L473" s="67"/>
    </row>
    <row r="474" spans="12:12" x14ac:dyDescent="0.25">
      <c r="L474" s="68"/>
    </row>
    <row r="475" spans="12:12" x14ac:dyDescent="0.25">
      <c r="L475" s="66"/>
    </row>
    <row r="476" spans="12:12" x14ac:dyDescent="0.25">
      <c r="L476" s="29"/>
    </row>
    <row r="477" spans="12:12" x14ac:dyDescent="0.25">
      <c r="L477" s="29"/>
    </row>
    <row r="478" spans="12:12" x14ac:dyDescent="0.25">
      <c r="L478" s="67"/>
    </row>
    <row r="479" spans="12:12" x14ac:dyDescent="0.25">
      <c r="L479" s="68"/>
    </row>
    <row r="480" spans="12:12" x14ac:dyDescent="0.25">
      <c r="L480" s="66"/>
    </row>
    <row r="481" spans="12:12" x14ac:dyDescent="0.25">
      <c r="L481" s="29"/>
    </row>
    <row r="482" spans="12:12" x14ac:dyDescent="0.25">
      <c r="L482" s="29"/>
    </row>
    <row r="483" spans="12:12" x14ac:dyDescent="0.25">
      <c r="L483" s="67"/>
    </row>
    <row r="484" spans="12:12" x14ac:dyDescent="0.25">
      <c r="L484" s="68"/>
    </row>
    <row r="485" spans="12:12" x14ac:dyDescent="0.25">
      <c r="L485" s="66"/>
    </row>
    <row r="486" spans="12:12" x14ac:dyDescent="0.25">
      <c r="L486" s="66"/>
    </row>
    <row r="487" spans="12:12" x14ac:dyDescent="0.25">
      <c r="L487" s="66"/>
    </row>
    <row r="488" spans="12:12" x14ac:dyDescent="0.25">
      <c r="L488" s="68"/>
    </row>
    <row r="490" spans="12:12" x14ac:dyDescent="0.25">
      <c r="L490" s="66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2017-03-16T21:47:23Z</cp:lastPrinted>
  <dcterms:created xsi:type="dcterms:W3CDTF">2015-05-01T20:35:26Z</dcterms:created>
  <dcterms:modified xsi:type="dcterms:W3CDTF">2017-03-20T13:46:23Z</dcterms:modified>
</cp:coreProperties>
</file>