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"/>
    </mc:Choice>
  </mc:AlternateContent>
  <bookViews>
    <workbookView xWindow="480" yWindow="60" windowWidth="18195" windowHeight="11565"/>
  </bookViews>
  <sheets>
    <sheet name="Travel Expenditures" sheetId="2" r:id="rId1"/>
  </sheets>
  <calcPr calcId="152511"/>
</workbook>
</file>

<file path=xl/calcChain.xml><?xml version="1.0" encoding="utf-8"?>
<calcChain xmlns="http://schemas.openxmlformats.org/spreadsheetml/2006/main">
  <c r="I157" i="2" l="1"/>
  <c r="I37" i="2" l="1"/>
  <c r="K37" i="2" s="1"/>
  <c r="J368" i="2" l="1"/>
  <c r="J363" i="2"/>
  <c r="J358" i="2"/>
  <c r="J353" i="2"/>
  <c r="J348" i="2"/>
  <c r="J343" i="2"/>
  <c r="J337" i="2"/>
  <c r="J331" i="2"/>
  <c r="J323" i="2"/>
  <c r="J315" i="2"/>
  <c r="J310" i="2"/>
  <c r="J300" i="2"/>
  <c r="J293" i="2"/>
  <c r="J287" i="2"/>
  <c r="J282" i="2"/>
  <c r="J277" i="2"/>
  <c r="J265" i="2"/>
  <c r="J254" i="2"/>
  <c r="J243" i="2"/>
  <c r="J238" i="2"/>
  <c r="J233" i="2"/>
  <c r="J223" i="2"/>
  <c r="J218" i="2"/>
  <c r="J210" i="2"/>
  <c r="J193" i="2"/>
  <c r="J181" i="2"/>
  <c r="J173" i="2"/>
  <c r="J167" i="2"/>
  <c r="J161" i="2"/>
  <c r="J149" i="2"/>
  <c r="J144" i="2"/>
  <c r="J139" i="2"/>
  <c r="J125" i="2"/>
  <c r="J117" i="2"/>
  <c r="J104" i="2"/>
  <c r="J80" i="2"/>
  <c r="J75" i="2"/>
  <c r="J62" i="2"/>
  <c r="J57" i="2"/>
  <c r="J46" i="2"/>
  <c r="J39" i="2"/>
  <c r="J32" i="2"/>
  <c r="J26" i="2"/>
  <c r="J20" i="2"/>
  <c r="J12" i="2"/>
  <c r="H39" i="2" l="1"/>
  <c r="J371" i="2" l="1"/>
  <c r="H368" i="2"/>
  <c r="H363" i="2"/>
  <c r="H358" i="2"/>
  <c r="H353" i="2"/>
  <c r="H348" i="2"/>
  <c r="H343" i="2"/>
  <c r="H337" i="2"/>
  <c r="H331" i="2"/>
  <c r="I328" i="2"/>
  <c r="H323" i="2"/>
  <c r="H315" i="2"/>
  <c r="H310" i="2"/>
  <c r="H300" i="2"/>
  <c r="H293" i="2"/>
  <c r="H287" i="2"/>
  <c r="H282" i="2"/>
  <c r="H277" i="2"/>
  <c r="H265" i="2"/>
  <c r="H254" i="2"/>
  <c r="H243" i="2"/>
  <c r="H238" i="2"/>
  <c r="H233" i="2"/>
  <c r="H223" i="2"/>
  <c r="H228" i="2"/>
  <c r="H218" i="2"/>
  <c r="H210" i="2"/>
  <c r="H193" i="2"/>
  <c r="I367" i="2"/>
  <c r="I362" i="2"/>
  <c r="I357" i="2"/>
  <c r="K357" i="2" s="1"/>
  <c r="I352" i="2"/>
  <c r="K352" i="2" s="1"/>
  <c r="I347" i="2"/>
  <c r="I342" i="2"/>
  <c r="K342" i="2" s="1"/>
  <c r="I341" i="2"/>
  <c r="K341" i="2" s="1"/>
  <c r="I336" i="2"/>
  <c r="K336" i="2" s="1"/>
  <c r="I335" i="2"/>
  <c r="K335" i="2" s="1"/>
  <c r="I330" i="2"/>
  <c r="K330" i="2" s="1"/>
  <c r="I329" i="2"/>
  <c r="I327" i="2"/>
  <c r="K327" i="2" s="1"/>
  <c r="I322" i="2"/>
  <c r="K322" i="2" s="1"/>
  <c r="I321" i="2"/>
  <c r="K321" i="2" s="1"/>
  <c r="I320" i="2"/>
  <c r="K320" i="2" s="1"/>
  <c r="I319" i="2"/>
  <c r="K319" i="2" s="1"/>
  <c r="I314" i="2"/>
  <c r="K314" i="2" s="1"/>
  <c r="I309" i="2"/>
  <c r="I308" i="2"/>
  <c r="K308" i="2" s="1"/>
  <c r="I307" i="2"/>
  <c r="K307" i="2" s="1"/>
  <c r="I306" i="2"/>
  <c r="I305" i="2"/>
  <c r="K305" i="2" s="1"/>
  <c r="I304" i="2"/>
  <c r="K304" i="2" s="1"/>
  <c r="I299" i="2"/>
  <c r="K299" i="2" s="1"/>
  <c r="I298" i="2"/>
  <c r="K298" i="2" s="1"/>
  <c r="I297" i="2"/>
  <c r="K297" i="2" s="1"/>
  <c r="I292" i="2"/>
  <c r="K292" i="2" s="1"/>
  <c r="I291" i="2"/>
  <c r="K291" i="2" s="1"/>
  <c r="I286" i="2"/>
  <c r="K286" i="2" s="1"/>
  <c r="I281" i="2"/>
  <c r="K281" i="2" s="1"/>
  <c r="I276" i="2"/>
  <c r="K276" i="2" s="1"/>
  <c r="I275" i="2"/>
  <c r="K275" i="2" s="1"/>
  <c r="I274" i="2"/>
  <c r="K274" i="2" s="1"/>
  <c r="I273" i="2"/>
  <c r="K273" i="2" s="1"/>
  <c r="I272" i="2"/>
  <c r="K272" i="2" s="1"/>
  <c r="I271" i="2"/>
  <c r="K271" i="2" s="1"/>
  <c r="I270" i="2"/>
  <c r="K270" i="2" s="1"/>
  <c r="I269" i="2"/>
  <c r="K269" i="2" s="1"/>
  <c r="I264" i="2"/>
  <c r="K264" i="2" s="1"/>
  <c r="I263" i="2"/>
  <c r="K263" i="2" s="1"/>
  <c r="I262" i="2"/>
  <c r="K262" i="2" s="1"/>
  <c r="I261" i="2"/>
  <c r="K261" i="2" s="1"/>
  <c r="I260" i="2"/>
  <c r="K260" i="2" s="1"/>
  <c r="I259" i="2"/>
  <c r="K259" i="2" s="1"/>
  <c r="I258" i="2"/>
  <c r="K258" i="2" s="1"/>
  <c r="I253" i="2"/>
  <c r="K253" i="2" s="1"/>
  <c r="I252" i="2"/>
  <c r="I251" i="2"/>
  <c r="K251" i="2" s="1"/>
  <c r="I250" i="2"/>
  <c r="K250" i="2" s="1"/>
  <c r="I249" i="2"/>
  <c r="K249" i="2" s="1"/>
  <c r="I248" i="2"/>
  <c r="I247" i="2"/>
  <c r="K247" i="2" s="1"/>
  <c r="I242" i="2"/>
  <c r="K242" i="2" s="1"/>
  <c r="I237" i="2"/>
  <c r="I232" i="2"/>
  <c r="K232" i="2" s="1"/>
  <c r="I227" i="2"/>
  <c r="I222" i="2"/>
  <c r="K222" i="2" s="1"/>
  <c r="I217" i="2"/>
  <c r="K217" i="2" s="1"/>
  <c r="I216" i="2"/>
  <c r="K216" i="2" s="1"/>
  <c r="I215" i="2"/>
  <c r="K215" i="2" s="1"/>
  <c r="I214" i="2"/>
  <c r="K214" i="2" s="1"/>
  <c r="I209" i="2"/>
  <c r="K209" i="2" s="1"/>
  <c r="I208" i="2"/>
  <c r="K208" i="2" s="1"/>
  <c r="I207" i="2"/>
  <c r="K207" i="2" s="1"/>
  <c r="I206" i="2"/>
  <c r="K206" i="2" s="1"/>
  <c r="I205" i="2"/>
  <c r="K205" i="2" s="1"/>
  <c r="I204" i="2"/>
  <c r="K204" i="2" s="1"/>
  <c r="I203" i="2"/>
  <c r="K203" i="2" s="1"/>
  <c r="I202" i="2"/>
  <c r="K202" i="2" s="1"/>
  <c r="I201" i="2"/>
  <c r="K201" i="2" s="1"/>
  <c r="I200" i="2"/>
  <c r="K200" i="2" s="1"/>
  <c r="I199" i="2"/>
  <c r="K199" i="2" s="1"/>
  <c r="I198" i="2"/>
  <c r="K198" i="2" s="1"/>
  <c r="I197" i="2"/>
  <c r="K197" i="2" s="1"/>
  <c r="I192" i="2"/>
  <c r="I191" i="2"/>
  <c r="K191" i="2" s="1"/>
  <c r="I190" i="2"/>
  <c r="K190" i="2" s="1"/>
  <c r="I189" i="2"/>
  <c r="K189" i="2" s="1"/>
  <c r="I188" i="2"/>
  <c r="K188" i="2" s="1"/>
  <c r="I187" i="2"/>
  <c r="K187" i="2" s="1"/>
  <c r="I186" i="2"/>
  <c r="K186" i="2" s="1"/>
  <c r="I185" i="2"/>
  <c r="K185" i="2" s="1"/>
  <c r="H181" i="2"/>
  <c r="I180" i="2"/>
  <c r="K180" i="2" s="1"/>
  <c r="I179" i="2"/>
  <c r="K179" i="2" s="1"/>
  <c r="I178" i="2"/>
  <c r="K178" i="2" s="1"/>
  <c r="I177" i="2"/>
  <c r="K177" i="2" s="1"/>
  <c r="H173" i="2"/>
  <c r="I172" i="2"/>
  <c r="K172" i="2" s="1"/>
  <c r="I171" i="2"/>
  <c r="K171" i="2" s="1"/>
  <c r="H167" i="2"/>
  <c r="I166" i="2"/>
  <c r="K166" i="2" s="1"/>
  <c r="I165" i="2"/>
  <c r="K165" i="2" s="1"/>
  <c r="H161" i="2"/>
  <c r="I160" i="2"/>
  <c r="K160" i="2" s="1"/>
  <c r="I159" i="2"/>
  <c r="K159" i="2" s="1"/>
  <c r="I158" i="2"/>
  <c r="K158" i="2" s="1"/>
  <c r="I156" i="2"/>
  <c r="K156" i="2" s="1"/>
  <c r="I155" i="2"/>
  <c r="K155" i="2" s="1"/>
  <c r="I154" i="2"/>
  <c r="K154" i="2" s="1"/>
  <c r="I153" i="2"/>
  <c r="K153" i="2" s="1"/>
  <c r="H149" i="2"/>
  <c r="I148" i="2"/>
  <c r="K148" i="2" s="1"/>
  <c r="H144" i="2"/>
  <c r="I143" i="2"/>
  <c r="K143" i="2" s="1"/>
  <c r="H139" i="2"/>
  <c r="I138" i="2"/>
  <c r="K138" i="2" s="1"/>
  <c r="I137" i="2"/>
  <c r="K137" i="2" s="1"/>
  <c r="I136" i="2"/>
  <c r="K136" i="2" s="1"/>
  <c r="I135" i="2"/>
  <c r="K135" i="2" s="1"/>
  <c r="I134" i="2"/>
  <c r="K134" i="2" s="1"/>
  <c r="I133" i="2"/>
  <c r="K133" i="2" s="1"/>
  <c r="I132" i="2"/>
  <c r="K132" i="2" s="1"/>
  <c r="I131" i="2"/>
  <c r="K131" i="2" s="1"/>
  <c r="I130" i="2"/>
  <c r="K130" i="2" s="1"/>
  <c r="I129" i="2"/>
  <c r="K129" i="2" s="1"/>
  <c r="H125" i="2"/>
  <c r="I124" i="2"/>
  <c r="K124" i="2" s="1"/>
  <c r="I123" i="2"/>
  <c r="K123" i="2" s="1"/>
  <c r="I122" i="2"/>
  <c r="K122" i="2" s="1"/>
  <c r="I121" i="2"/>
  <c r="K121" i="2" s="1"/>
  <c r="H117" i="2"/>
  <c r="I116" i="2"/>
  <c r="K116" i="2" s="1"/>
  <c r="I115" i="2"/>
  <c r="K115" i="2" s="1"/>
  <c r="I114" i="2"/>
  <c r="K114" i="2" s="1"/>
  <c r="I113" i="2"/>
  <c r="K113" i="2" s="1"/>
  <c r="I112" i="2"/>
  <c r="K112" i="2" s="1"/>
  <c r="I111" i="2"/>
  <c r="K111" i="2" s="1"/>
  <c r="I110" i="2"/>
  <c r="K110" i="2" s="1"/>
  <c r="I109" i="2"/>
  <c r="K109" i="2" s="1"/>
  <c r="I108" i="2"/>
  <c r="K108" i="2" s="1"/>
  <c r="H104" i="2"/>
  <c r="I103" i="2"/>
  <c r="K103" i="2" s="1"/>
  <c r="I102" i="2"/>
  <c r="I101" i="2"/>
  <c r="K101" i="2" s="1"/>
  <c r="I100" i="2"/>
  <c r="K100" i="2" s="1"/>
  <c r="I99" i="2"/>
  <c r="K99" i="2" s="1"/>
  <c r="I98" i="2"/>
  <c r="K98" i="2" s="1"/>
  <c r="I97" i="2"/>
  <c r="K97" i="2" s="1"/>
  <c r="I96" i="2"/>
  <c r="K96" i="2" s="1"/>
  <c r="I95" i="2"/>
  <c r="I94" i="2"/>
  <c r="K94" i="2" s="1"/>
  <c r="I93" i="2"/>
  <c r="K93" i="2" s="1"/>
  <c r="I92" i="2"/>
  <c r="K92" i="2" s="1"/>
  <c r="I91" i="2"/>
  <c r="K91" i="2" s="1"/>
  <c r="I90" i="2"/>
  <c r="K90" i="2" s="1"/>
  <c r="I89" i="2"/>
  <c r="K89" i="2" s="1"/>
  <c r="I88" i="2"/>
  <c r="K88" i="2" s="1"/>
  <c r="I87" i="2"/>
  <c r="K87" i="2" s="1"/>
  <c r="I86" i="2"/>
  <c r="K86" i="2" s="1"/>
  <c r="I85" i="2"/>
  <c r="I84" i="2"/>
  <c r="K84" i="2" s="1"/>
  <c r="I79" i="2"/>
  <c r="K79" i="2" s="1"/>
  <c r="H80" i="2"/>
  <c r="H75" i="2"/>
  <c r="I74" i="2"/>
  <c r="K74" i="2" s="1"/>
  <c r="I73" i="2"/>
  <c r="K73" i="2" s="1"/>
  <c r="I72" i="2"/>
  <c r="K72" i="2" s="1"/>
  <c r="I71" i="2"/>
  <c r="K71" i="2" s="1"/>
  <c r="I70" i="2"/>
  <c r="K70" i="2" s="1"/>
  <c r="I69" i="2"/>
  <c r="K69" i="2" s="1"/>
  <c r="I68" i="2"/>
  <c r="K68" i="2" s="1"/>
  <c r="I67" i="2"/>
  <c r="K67" i="2" s="1"/>
  <c r="I66" i="2"/>
  <c r="K66" i="2" s="1"/>
  <c r="I61" i="2"/>
  <c r="K61" i="2" s="1"/>
  <c r="H62" i="2"/>
  <c r="I56" i="2"/>
  <c r="K56" i="2" s="1"/>
  <c r="I55" i="2"/>
  <c r="K55" i="2" s="1"/>
  <c r="I54" i="2"/>
  <c r="K54" i="2" s="1"/>
  <c r="I53" i="2"/>
  <c r="K53" i="2" s="1"/>
  <c r="I52" i="2"/>
  <c r="K52" i="2" s="1"/>
  <c r="I51" i="2"/>
  <c r="K51" i="2" s="1"/>
  <c r="I50" i="2"/>
  <c r="K50" i="2" s="1"/>
  <c r="H57" i="2"/>
  <c r="H46" i="2"/>
  <c r="I45" i="2"/>
  <c r="K45" i="2" s="1"/>
  <c r="I44" i="2"/>
  <c r="I43" i="2"/>
  <c r="K43" i="2" s="1"/>
  <c r="I38" i="2"/>
  <c r="I36" i="2"/>
  <c r="K36" i="2" s="1"/>
  <c r="I11" i="2"/>
  <c r="K11" i="2" s="1"/>
  <c r="I10" i="2"/>
  <c r="K10" i="2" s="1"/>
  <c r="I9" i="2"/>
  <c r="K9" i="2" s="1"/>
  <c r="I18" i="2"/>
  <c r="K18" i="2" s="1"/>
  <c r="I17" i="2"/>
  <c r="K17" i="2" s="1"/>
  <c r="I16" i="2"/>
  <c r="K16" i="2" s="1"/>
  <c r="I19" i="2"/>
  <c r="K19" i="2" s="1"/>
  <c r="I24" i="2"/>
  <c r="K24" i="2" s="1"/>
  <c r="I25" i="2"/>
  <c r="K25" i="2" s="1"/>
  <c r="I30" i="2"/>
  <c r="K30" i="2" s="1"/>
  <c r="I31" i="2"/>
  <c r="K31" i="2" s="1"/>
  <c r="H32" i="2"/>
  <c r="H26" i="2"/>
  <c r="L228" i="2"/>
  <c r="G228" i="2"/>
  <c r="F228" i="2"/>
  <c r="E228" i="2"/>
  <c r="I228" i="2" l="1"/>
  <c r="L348" i="2"/>
  <c r="L363" i="2"/>
  <c r="G363" i="2"/>
  <c r="F363" i="2"/>
  <c r="E363" i="2"/>
  <c r="I363" i="2"/>
  <c r="L358" i="2"/>
  <c r="L368" i="2"/>
  <c r="L353" i="2"/>
  <c r="L343" i="2"/>
  <c r="L337" i="2"/>
  <c r="L331" i="2"/>
  <c r="L323" i="2"/>
  <c r="L315" i="2"/>
  <c r="L310" i="2"/>
  <c r="L300" i="2"/>
  <c r="L293" i="2"/>
  <c r="L287" i="2"/>
  <c r="L282" i="2"/>
  <c r="L277" i="2"/>
  <c r="L265" i="2"/>
  <c r="L254" i="2"/>
  <c r="L243" i="2"/>
  <c r="L238" i="2"/>
  <c r="L233" i="2"/>
  <c r="L223" i="2"/>
  <c r="L218" i="2"/>
  <c r="L210" i="2"/>
  <c r="L193" i="2"/>
  <c r="L181" i="2"/>
  <c r="L173" i="2"/>
  <c r="L167" i="2"/>
  <c r="L161" i="2"/>
  <c r="L149" i="2"/>
  <c r="L144" i="2"/>
  <c r="L139" i="2"/>
  <c r="L125" i="2"/>
  <c r="L117" i="2"/>
  <c r="L104" i="2"/>
  <c r="L80" i="2"/>
  <c r="L75" i="2"/>
  <c r="L62" i="2"/>
  <c r="L57" i="2"/>
  <c r="L46" i="2"/>
  <c r="L39" i="2"/>
  <c r="L32" i="2"/>
  <c r="L26" i="2"/>
  <c r="L20" i="2" l="1"/>
  <c r="L371" i="2" s="1"/>
  <c r="L12" i="2"/>
  <c r="H20" i="2" l="1"/>
  <c r="H12" i="2"/>
  <c r="H371" i="2" l="1"/>
  <c r="G348" i="2"/>
  <c r="F348" i="2"/>
  <c r="E348" i="2"/>
  <c r="I348" i="2"/>
  <c r="G368" i="2" l="1"/>
  <c r="F368" i="2"/>
  <c r="E368" i="2"/>
  <c r="I368" i="2"/>
  <c r="G353" i="2" l="1"/>
  <c r="F353" i="2"/>
  <c r="E353" i="2"/>
  <c r="I353" i="2"/>
  <c r="K353" i="2" s="1"/>
  <c r="G238" i="2"/>
  <c r="F238" i="2"/>
  <c r="E238" i="2"/>
  <c r="I238" i="2"/>
  <c r="G310" i="2" l="1"/>
  <c r="F310" i="2"/>
  <c r="E310" i="2"/>
  <c r="G343" i="2" l="1"/>
  <c r="F343" i="2"/>
  <c r="G358" i="2"/>
  <c r="F358" i="2"/>
  <c r="E343" i="2"/>
  <c r="G167" i="2" l="1"/>
  <c r="F167" i="2"/>
  <c r="E167" i="2"/>
  <c r="G117" i="2" l="1"/>
  <c r="F117" i="2"/>
  <c r="E117" i="2"/>
  <c r="G39" i="2"/>
  <c r="F39" i="2"/>
  <c r="E39" i="2"/>
  <c r="I343" i="2"/>
  <c r="K343" i="2" s="1"/>
  <c r="G331" i="2"/>
  <c r="F331" i="2"/>
  <c r="E331" i="2"/>
  <c r="I310" i="2"/>
  <c r="K310" i="2" s="1"/>
  <c r="G277" i="2"/>
  <c r="F277" i="2"/>
  <c r="E277" i="2"/>
  <c r="G265" i="2"/>
  <c r="F265" i="2"/>
  <c r="E265" i="2"/>
  <c r="I331" i="2" l="1"/>
  <c r="K331" i="2" s="1"/>
  <c r="I265" i="2"/>
  <c r="K265" i="2" s="1"/>
  <c r="G243" i="2"/>
  <c r="F243" i="2"/>
  <c r="E243" i="2"/>
  <c r="I243" i="2"/>
  <c r="K243" i="2" s="1"/>
  <c r="G223" i="2"/>
  <c r="F223" i="2"/>
  <c r="E223" i="2"/>
  <c r="I223" i="2"/>
  <c r="K223" i="2" s="1"/>
  <c r="G173" i="2"/>
  <c r="F173" i="2"/>
  <c r="E173" i="2"/>
  <c r="G57" i="2"/>
  <c r="F57" i="2"/>
  <c r="E57" i="2"/>
  <c r="I39" i="2"/>
  <c r="K39" i="2" s="1"/>
  <c r="G26" i="2"/>
  <c r="F26" i="2"/>
  <c r="E26" i="2"/>
  <c r="G12" i="2"/>
  <c r="F12" i="2"/>
  <c r="E12" i="2"/>
  <c r="G254" i="2" l="1"/>
  <c r="F254" i="2"/>
  <c r="E254" i="2"/>
  <c r="G315" i="2"/>
  <c r="F315" i="2"/>
  <c r="E315" i="2"/>
  <c r="I315" i="2"/>
  <c r="K315" i="2" s="1"/>
  <c r="G300" i="2"/>
  <c r="F300" i="2"/>
  <c r="E300" i="2"/>
  <c r="G293" i="2"/>
  <c r="F293" i="2"/>
  <c r="E293" i="2"/>
  <c r="G233" i="2"/>
  <c r="F233" i="2"/>
  <c r="E233" i="2"/>
  <c r="I233" i="2"/>
  <c r="K233" i="2" s="1"/>
  <c r="G218" i="2"/>
  <c r="F218" i="2"/>
  <c r="E218" i="2"/>
  <c r="G193" i="2"/>
  <c r="F193" i="2"/>
  <c r="E193" i="2"/>
  <c r="G149" i="2"/>
  <c r="F149" i="2"/>
  <c r="E149" i="2"/>
  <c r="I149" i="2"/>
  <c r="K149" i="2" s="1"/>
  <c r="G62" i="2"/>
  <c r="F62" i="2"/>
  <c r="E62" i="2"/>
  <c r="I62" i="2"/>
  <c r="K62" i="2" s="1"/>
  <c r="E358" i="2"/>
  <c r="I358" i="2"/>
  <c r="K358" i="2" s="1"/>
  <c r="G337" i="2"/>
  <c r="F337" i="2"/>
  <c r="E337" i="2"/>
  <c r="G323" i="2"/>
  <c r="F323" i="2"/>
  <c r="E323" i="2"/>
  <c r="G287" i="2"/>
  <c r="F287" i="2"/>
  <c r="E287" i="2"/>
  <c r="I287" i="2"/>
  <c r="K287" i="2" s="1"/>
  <c r="G282" i="2"/>
  <c r="F282" i="2"/>
  <c r="E282" i="2"/>
  <c r="I282" i="2"/>
  <c r="K282" i="2" s="1"/>
  <c r="G210" i="2"/>
  <c r="F210" i="2"/>
  <c r="E210" i="2"/>
  <c r="G181" i="2"/>
  <c r="F181" i="2"/>
  <c r="E181" i="2"/>
  <c r="I173" i="2"/>
  <c r="K173" i="2" s="1"/>
  <c r="I167" i="2"/>
  <c r="K167" i="2" s="1"/>
  <c r="G161" i="2"/>
  <c r="F161" i="2"/>
  <c r="E161" i="2"/>
  <c r="G144" i="2"/>
  <c r="F144" i="2"/>
  <c r="E144" i="2"/>
  <c r="I144" i="2"/>
  <c r="K144" i="2" s="1"/>
  <c r="G139" i="2"/>
  <c r="F139" i="2"/>
  <c r="E139" i="2"/>
  <c r="G125" i="2"/>
  <c r="F125" i="2"/>
  <c r="E125" i="2"/>
  <c r="G104" i="2"/>
  <c r="F104" i="2"/>
  <c r="E104" i="2"/>
  <c r="G80" i="2"/>
  <c r="F80" i="2"/>
  <c r="E80" i="2"/>
  <c r="I80" i="2"/>
  <c r="K80" i="2" s="1"/>
  <c r="G75" i="2"/>
  <c r="F75" i="2"/>
  <c r="E75" i="2"/>
  <c r="G46" i="2"/>
  <c r="F46" i="2"/>
  <c r="E46" i="2"/>
  <c r="G32" i="2"/>
  <c r="F32" i="2"/>
  <c r="E32" i="2"/>
  <c r="I26" i="2"/>
  <c r="K26" i="2" s="1"/>
  <c r="G20" i="2"/>
  <c r="F20" i="2"/>
  <c r="E20" i="2"/>
  <c r="I12" i="2"/>
  <c r="K12" i="2" s="1"/>
  <c r="G371" i="2" l="1"/>
  <c r="F371" i="2"/>
  <c r="E371" i="2"/>
  <c r="I117" i="2"/>
  <c r="K117" i="2" s="1"/>
  <c r="I277" i="2"/>
  <c r="K277" i="2" s="1"/>
  <c r="I57" i="2"/>
  <c r="K57" i="2" s="1"/>
  <c r="I337" i="2"/>
  <c r="K337" i="2" s="1"/>
  <c r="I218" i="2"/>
  <c r="K218" i="2" s="1"/>
  <c r="I293" i="2"/>
  <c r="K293" i="2" s="1"/>
  <c r="I254" i="2"/>
  <c r="K254" i="2" s="1"/>
  <c r="I193" i="2"/>
  <c r="K193" i="2" s="1"/>
  <c r="I323" i="2"/>
  <c r="K323" i="2" s="1"/>
  <c r="I300" i="2"/>
  <c r="K300" i="2" s="1"/>
  <c r="I139" i="2"/>
  <c r="K139" i="2" s="1"/>
  <c r="I125" i="2"/>
  <c r="K125" i="2" s="1"/>
  <c r="I210" i="2"/>
  <c r="K210" i="2" s="1"/>
  <c r="I20" i="2"/>
  <c r="K20" i="2" s="1"/>
  <c r="I75" i="2"/>
  <c r="K75" i="2" s="1"/>
  <c r="I104" i="2"/>
  <c r="K104" i="2" s="1"/>
  <c r="I161" i="2"/>
  <c r="K161" i="2" s="1"/>
  <c r="I181" i="2"/>
  <c r="K181" i="2" s="1"/>
  <c r="I46" i="2"/>
  <c r="K46" i="2" s="1"/>
  <c r="I32" i="2"/>
  <c r="K32" i="2" s="1"/>
  <c r="I371" i="2" l="1"/>
  <c r="K371" i="2" s="1"/>
</calcChain>
</file>

<file path=xl/sharedStrings.xml><?xml version="1.0" encoding="utf-8"?>
<sst xmlns="http://schemas.openxmlformats.org/spreadsheetml/2006/main" count="1336" uniqueCount="469">
  <si>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</si>
  <si>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</si>
  <si>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</si>
  <si>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</si>
  <si>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</si>
  <si>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</si>
  <si>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</si>
  <si>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</si>
  <si>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</si>
  <si>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</si>
  <si>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</si>
  <si>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</si>
  <si>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</si>
  <si>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</si>
  <si>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</si>
  <si>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</si>
  <si>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</si>
  <si>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</si>
  <si>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</si>
  <si>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</si>
  <si>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</si>
  <si>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</si>
  <si>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</si>
  <si>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</si>
  <si>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</si>
  <si>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</si>
  <si>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</si>
  <si>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</si>
  <si>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</si>
  <si>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</si>
  <si>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</si>
  <si>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</si>
  <si>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</si>
  <si>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</si>
  <si>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</si>
  <si>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</si>
  <si>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</si>
  <si>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</si>
  <si>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</si>
  <si>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</si>
  <si>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</si>
  <si>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</si>
  <si>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</si>
  <si>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</si>
  <si>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</si>
  <si>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</si>
  <si>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</si>
  <si>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</si>
  <si>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</si>
  <si>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</si>
  <si>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</si>
  <si>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</si>
  <si>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</si>
  <si>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</si>
  <si>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</si>
  <si>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</si>
  <si>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</si>
  <si>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</si>
  <si>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</si>
  <si>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</si>
  <si>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</si>
  <si>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</si>
  <si>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</si>
  <si>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</si>
  <si>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</si>
  <si>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</si>
  <si>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</si>
  <si>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Senior Associate VP Enrollment Mgmt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</si>
  <si>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</si>
  <si>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</si>
  <si>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</si>
  <si>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</si>
  <si>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</si>
  <si>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</si>
  <si>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</si>
  <si>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</si>
  <si>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</si>
  <si>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</si>
  <si>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</si>
  <si>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</si>
  <si>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</si>
  <si>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</si>
  <si>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</si>
  <si>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</si>
  <si>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</si>
  <si>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</si>
  <si>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</si>
  <si>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</si>
  <si>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</si>
  <si>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</si>
  <si>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</si>
  <si>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</si>
  <si>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</si>
  <si>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</si>
  <si>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</si>
  <si>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</si>
  <si>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</si>
  <si>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</si>
  <si>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</si>
  <si>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</si>
  <si>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</si>
  <si>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</si>
  <si>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</si>
  <si>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</si>
  <si>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</si>
  <si>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</si>
  <si>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</si>
  <si>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</si>
  <si>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</si>
  <si>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</si>
  <si>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</si>
  <si>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</si>
  <si>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</si>
  <si>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</si>
  <si>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</si>
  <si>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</si>
  <si>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</si>
  <si>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</si>
  <si>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</si>
  <si>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</si>
  <si>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</si>
  <si>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</si>
  <si>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</si>
  <si>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</si>
  <si>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</si>
  <si>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</si>
  <si>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</si>
  <si>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</si>
  <si>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</si>
  <si>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</si>
  <si>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</si>
  <si>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</si>
  <si>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</si>
  <si>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</si>
  <si>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</si>
  <si>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</si>
  <si>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</si>
  <si>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</si>
  <si>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</si>
  <si>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</si>
  <si>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</si>
  <si>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</si>
  <si>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</si>
  <si>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</si>
  <si>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</si>
  <si>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</si>
  <si>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</si>
  <si>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</si>
  <si>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</si>
  <si>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</si>
  <si>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</si>
  <si>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</si>
  <si>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</si>
  <si>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</si>
  <si>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</si>
  <si>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</si>
  <si>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</si>
  <si>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</si>
  <si>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</si>
  <si>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</si>
  <si>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</si>
  <si>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</si>
  <si>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</si>
  <si>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</si>
  <si>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</si>
  <si>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</si>
  <si>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</si>
  <si>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</si>
  <si>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</si>
  <si>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</si>
  <si>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</si>
  <si>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</si>
  <si>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</si>
  <si>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</si>
  <si>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</si>
  <si>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</si>
  <si>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</si>
  <si>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</si>
  <si>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</si>
  <si>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</si>
  <si>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</si>
  <si>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</si>
  <si>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</si>
  <si>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</si>
  <si>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</si>
  <si>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</si>
  <si>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</si>
  <si>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</si>
  <si>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</si>
  <si>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</si>
  <si>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</si>
  <si>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</si>
  <si>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</si>
  <si>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</si>
  <si>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</si>
  <si>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</si>
  <si>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</si>
  <si>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</si>
  <si>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</si>
  <si>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</si>
  <si>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UC for Credit Programming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</si>
  <si>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</si>
  <si>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</si>
  <si>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</si>
  <si>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</si>
  <si>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</si>
  <si>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</si>
  <si>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</si>
  <si>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</si>
  <si>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Senior Vice President</t>
  </si>
  <si>
    <t>B6408</t>
  </si>
  <si>
    <t>Student Judicial Programs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</si>
  <si>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</si>
  <si>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</si>
  <si>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</si>
  <si>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</si>
  <si>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</si>
  <si>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</si>
  <si>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</si>
  <si>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TTUISD Administration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</si>
  <si>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</si>
  <si>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</si>
  <si>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</si>
  <si>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</si>
  <si>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</si>
  <si>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</si>
  <si>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</si>
  <si>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</si>
  <si>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</si>
  <si>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</si>
  <si>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</si>
  <si>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</si>
  <si>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</si>
  <si>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</si>
  <si>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</si>
  <si>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</si>
  <si>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</si>
  <si>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</si>
  <si>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</si>
  <si>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</si>
  <si>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</si>
  <si>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</si>
  <si>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</si>
  <si>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</si>
  <si>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VP Research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</si>
  <si>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</si>
  <si>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</si>
  <si>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</si>
  <si>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</si>
  <si>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</si>
  <si>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</si>
  <si>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</si>
  <si>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</si>
  <si>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</si>
  <si>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</si>
  <si>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</si>
  <si>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</si>
  <si>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</si>
  <si>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</si>
  <si>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</si>
  <si>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</si>
  <si>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</si>
  <si>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</si>
  <si>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</si>
  <si>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</si>
  <si>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</si>
  <si>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</si>
  <si>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</si>
  <si>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</si>
  <si>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</si>
  <si>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</si>
  <si>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TTUISD External 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</si>
  <si>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</si>
  <si>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</si>
  <si>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</si>
  <si>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</si>
  <si>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</si>
  <si>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</si>
  <si>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</si>
  <si>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</si>
  <si>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</si>
  <si>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</si>
  <si>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</si>
  <si>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</si>
  <si>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</si>
  <si>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</si>
  <si>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</si>
  <si>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</si>
  <si>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</si>
  <si>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</si>
  <si>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</si>
  <si>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</si>
  <si>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</si>
  <si>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</si>
  <si>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</si>
  <si>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</si>
  <si>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</si>
  <si>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</si>
  <si>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</si>
  <si>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</si>
  <si>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</si>
  <si>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</si>
  <si>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</si>
  <si>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</si>
  <si>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</si>
  <si>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</si>
  <si>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</si>
  <si>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</si>
  <si>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</si>
  <si>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</si>
  <si>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</si>
  <si>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</si>
  <si>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</si>
  <si>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</si>
  <si>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</si>
  <si>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</si>
  <si>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</si>
  <si>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</si>
  <si>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</si>
  <si>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</si>
  <si>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</si>
  <si>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</si>
  <si>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</si>
  <si>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</si>
  <si>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</si>
  <si>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TTUISD Operations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</si>
  <si>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</si>
  <si>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</si>
  <si>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</si>
  <si>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</si>
  <si>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</si>
  <si>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</si>
  <si>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</si>
  <si>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</si>
  <si>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</si>
  <si>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</si>
  <si>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</si>
  <si>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</si>
  <si>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</si>
  <si>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</si>
  <si>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</si>
  <si>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</si>
  <si>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</si>
  <si>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</si>
  <si>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</si>
  <si>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</si>
  <si>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</si>
  <si>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</si>
  <si>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</si>
  <si>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</si>
  <si>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</si>
  <si>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</si>
  <si>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</si>
  <si>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</si>
  <si>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</si>
  <si>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</si>
  <si>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</si>
  <si>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Communication Studies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</si>
  <si>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</si>
  <si>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</si>
  <si>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</si>
  <si>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</si>
  <si>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</si>
  <si>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</si>
  <si>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</si>
  <si>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</si>
  <si>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</si>
  <si>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</si>
  <si>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</si>
  <si>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</si>
  <si>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</si>
  <si>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</si>
  <si>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</si>
  <si>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</si>
  <si>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</si>
  <si>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</si>
  <si>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</si>
  <si>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</si>
  <si>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</si>
  <si>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</si>
  <si>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</si>
  <si>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</si>
  <si>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</si>
  <si>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</si>
  <si>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</si>
  <si>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</si>
  <si>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</si>
  <si>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</si>
  <si>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</si>
  <si>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TTUISD Academic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</si>
  <si>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</si>
  <si>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</si>
  <si>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</si>
  <si>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</si>
  <si>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</si>
  <si>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</si>
  <si>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</si>
  <si>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</si>
  <si>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</si>
  <si>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</si>
  <si>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</si>
  <si>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</si>
  <si>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</si>
  <si>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</si>
  <si>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</si>
  <si>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</si>
  <si>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</si>
  <si>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</si>
  <si>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</si>
  <si>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</si>
  <si>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</si>
  <si>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</si>
  <si>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</si>
  <si>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</si>
  <si>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</si>
  <si>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</si>
  <si>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</si>
  <si>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</si>
  <si>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</si>
  <si>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</si>
  <si>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</si>
  <si>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</si>
  <si>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</si>
  <si>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</si>
  <si>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</si>
  <si>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</si>
  <si>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</si>
  <si>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</si>
  <si>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</si>
  <si>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</si>
  <si>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</si>
  <si>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</si>
  <si>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</si>
  <si>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</si>
  <si>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</si>
  <si>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</si>
  <si>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</si>
  <si>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</si>
  <si>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</si>
  <si>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</si>
  <si>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</si>
  <si>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</si>
  <si>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</si>
  <si>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</si>
  <si>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</si>
  <si>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</si>
  <si>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</si>
  <si>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</si>
  <si>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</si>
  <si>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</si>
  <si>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</si>
  <si>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</si>
  <si>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</si>
  <si>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</si>
  <si>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</si>
  <si>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 xml:space="preserve">FY17 Total 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</si>
  <si>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</si>
  <si>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</si>
  <si>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</si>
  <si>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</si>
  <si>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</si>
  <si>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</si>
  <si>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</si>
  <si>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Over FY16</t>
  </si>
  <si>
    <t>B1208</t>
  </si>
  <si>
    <t>Academic Engagement</t>
  </si>
  <si>
    <t xml:space="preserve">   For Period Beginning September 1 and Ending January 31</t>
  </si>
  <si>
    <t>B5904</t>
  </si>
  <si>
    <t xml:space="preserve">Nutrition Hosp and Retailing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</si>
</sst>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29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 style="medium">
        <color rgb="FF608BB4"/>
      </right>
      <top/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1" fillId="0" borderId="0" xfId="1" applyFill="1" applyBorder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2" fillId="0" borderId="17" xfId="3" applyFont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43" fontId="2" fillId="0" borderId="7" xfId="3" applyFont="1" applyBorder="1"/>
    <xf numFmtId="43" fontId="2" fillId="2" borderId="26" xfId="2" applyFont="1" applyFill="1" applyBorder="1" applyAlignment="1">
      <alignment horizontal="center" vertical="center"/>
    </xf>
    <xf numFmtId="43" fontId="2" fillId="2" borderId="27" xfId="2" applyFont="1" applyFill="1" applyBorder="1" applyAlignment="1">
      <alignment horizontal="center" vertical="center"/>
    </xf>
    <xf numFmtId="9" fontId="2" fillId="0" borderId="28" xfId="4" applyFont="1" applyBorder="1" applyAlignment="1">
      <alignment horizontal="right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DFDFD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8"/>
  <sheetViews>
    <sheetView tabSelected="1" workbookViewId="0">
      <selection sqref="A1:L1"/>
    </sheetView>
  </sheetViews>
  <sheetFormatPr defaultRowHeight="15" x14ac:dyDescent="0.25"/>
  <cols>
    <col min="1" max="1" width="11.140625" style="1" customWidth="1"/>
    <col min="2" max="2" width="9.140625" style="63"/>
    <col min="3" max="3" width="9.140625" style="1"/>
    <col min="4" max="4" width="15.5703125" style="1" customWidth="1"/>
    <col min="5" max="5" width="16" style="24" customWidth="1"/>
    <col min="6" max="6" width="15.85546875" style="24" customWidth="1"/>
    <col min="7" max="8" width="13.7109375" style="24" customWidth="1"/>
    <col min="9" max="11" width="14.85546875" style="24" customWidth="1"/>
    <col min="12" max="12" width="14.5703125" style="24" customWidth="1"/>
    <col min="13" max="17" width="9.140625" style="1"/>
    <col min="18" max="18" width="11.5703125" style="24" bestFit="1" customWidth="1"/>
    <col min="19" max="16384" width="9.140625" style="1"/>
  </cols>
  <sheetData>
    <row r="1" spans="1:13" ht="15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"/>
    </row>
    <row r="2" spans="1:13" x14ac:dyDescent="0.25">
      <c r="A2" s="90" t="s">
        <v>430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8"/>
    </row>
    <row r="3" spans="1:13" x14ac:dyDescent="0.25">
      <c r="A3" s="91" t="s">
        <v>426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8"/>
    </row>
    <row r="4" spans="1:13" x14ac:dyDescent="0.25">
      <c r="A4" s="90" t="s">
        <v>466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8"/>
    </row>
    <row r="6" spans="1:13" ht="15.75" thickBot="1" x14ac:dyDescent="0.3">
      <c r="A6" s="19" t="s">
        <v>1</v>
      </c>
      <c r="B6" s="18"/>
      <c r="C6" s="6"/>
      <c r="D6" s="6"/>
      <c r="E6" s="23"/>
      <c r="F6" s="23"/>
      <c r="G6" s="23"/>
      <c r="H6" s="23"/>
      <c r="I6" s="23"/>
      <c r="J6" s="23"/>
      <c r="K6" s="23"/>
      <c r="L6" s="66"/>
      <c r="M6" s="8"/>
    </row>
    <row r="7" spans="1:13" x14ac:dyDescent="0.25">
      <c r="A7" s="20"/>
      <c r="B7" s="57" t="s">
        <v>60</v>
      </c>
      <c r="C7" s="44"/>
      <c r="D7" s="44"/>
      <c r="E7" s="25" t="s">
        <v>2</v>
      </c>
      <c r="F7" s="26" t="s">
        <v>3</v>
      </c>
      <c r="G7" s="27" t="s">
        <v>4</v>
      </c>
      <c r="H7" s="54" t="s">
        <v>427</v>
      </c>
      <c r="I7" s="65" t="s">
        <v>455</v>
      </c>
      <c r="J7" s="25" t="s">
        <v>456</v>
      </c>
      <c r="K7" s="73" t="s">
        <v>462</v>
      </c>
      <c r="L7" s="25" t="s">
        <v>456</v>
      </c>
      <c r="M7" s="8"/>
    </row>
    <row r="8" spans="1:13" ht="15.75" thickBot="1" x14ac:dyDescent="0.3">
      <c r="A8" s="21" t="s">
        <v>60</v>
      </c>
      <c r="B8" s="50" t="s">
        <v>61</v>
      </c>
      <c r="C8" s="45"/>
      <c r="D8" s="45"/>
      <c r="E8" s="28" t="s">
        <v>5</v>
      </c>
      <c r="F8" s="28" t="s">
        <v>5</v>
      </c>
      <c r="G8" s="28" t="s">
        <v>5</v>
      </c>
      <c r="H8" s="55" t="s">
        <v>428</v>
      </c>
      <c r="I8" s="28" t="s">
        <v>457</v>
      </c>
      <c r="J8" s="28" t="s">
        <v>457</v>
      </c>
      <c r="K8" s="74" t="s">
        <v>463</v>
      </c>
      <c r="L8" s="28" t="s">
        <v>458</v>
      </c>
      <c r="M8" s="8"/>
    </row>
    <row r="9" spans="1:13" ht="15.75" thickBot="1" x14ac:dyDescent="0.3">
      <c r="A9" s="46" t="s">
        <v>62</v>
      </c>
      <c r="B9" s="86" t="s">
        <v>63</v>
      </c>
      <c r="C9" s="87"/>
      <c r="D9" s="88"/>
      <c r="E9" s="3">
        <v>25715.15</v>
      </c>
      <c r="F9" s="5">
        <v>11325.79</v>
      </c>
      <c r="G9" s="53">
        <v>14951.78</v>
      </c>
      <c r="H9" s="53">
        <v>4535.88</v>
      </c>
      <c r="I9" s="3">
        <f>SUM(E9:H9)</f>
        <v>56528.6</v>
      </c>
      <c r="J9" s="35">
        <v>66793.320000000007</v>
      </c>
      <c r="K9" s="72">
        <f>SUM(I9/J9)-1</f>
        <v>-0.15367884093798612</v>
      </c>
      <c r="L9" s="53">
        <v>189817.72</v>
      </c>
      <c r="M9" s="8"/>
    </row>
    <row r="10" spans="1:13" ht="15.75" thickBot="1" x14ac:dyDescent="0.3">
      <c r="A10" s="46" t="s">
        <v>330</v>
      </c>
      <c r="B10" s="46" t="s">
        <v>347</v>
      </c>
      <c r="C10" s="47"/>
      <c r="D10" s="47"/>
      <c r="E10" s="3">
        <v>1477.46</v>
      </c>
      <c r="F10" s="5">
        <v>6390.02</v>
      </c>
      <c r="G10" s="2">
        <v>19.989999999999998</v>
      </c>
      <c r="H10" s="2">
        <v>1331.44</v>
      </c>
      <c r="I10" s="3">
        <f t="shared" ref="I10:I11" si="0">SUM(E10:H10)</f>
        <v>9218.91</v>
      </c>
      <c r="J10" s="35">
        <v>11333.77</v>
      </c>
      <c r="K10" s="72">
        <f t="shared" ref="K10:K12" si="1">SUM(I10/J10)-1</f>
        <v>-0.18659810460244031</v>
      </c>
      <c r="L10" s="2">
        <v>32526.78</v>
      </c>
      <c r="M10" s="8"/>
    </row>
    <row r="11" spans="1:13" ht="15.75" thickBot="1" x14ac:dyDescent="0.3">
      <c r="A11" s="13" t="s">
        <v>64</v>
      </c>
      <c r="B11" s="83" t="s">
        <v>65</v>
      </c>
      <c r="C11" s="84"/>
      <c r="D11" s="85"/>
      <c r="E11" s="3">
        <v>0</v>
      </c>
      <c r="F11" s="5"/>
      <c r="G11" s="2">
        <v>1600</v>
      </c>
      <c r="H11" s="2">
        <v>0</v>
      </c>
      <c r="I11" s="3">
        <f t="shared" si="0"/>
        <v>1600</v>
      </c>
      <c r="J11" s="35">
        <v>1113.81</v>
      </c>
      <c r="K11" s="72">
        <f t="shared" si="1"/>
        <v>0.43651071547211839</v>
      </c>
      <c r="L11" s="2">
        <v>9009.7099999999991</v>
      </c>
      <c r="M11" s="8"/>
    </row>
    <row r="12" spans="1:13" ht="15.75" thickBot="1" x14ac:dyDescent="0.3">
      <c r="A12" s="9" t="s">
        <v>6</v>
      </c>
      <c r="B12" s="58"/>
      <c r="C12" s="10"/>
      <c r="D12" s="10"/>
      <c r="E12" s="4">
        <f>SUM(E9:E11)</f>
        <v>27192.61</v>
      </c>
      <c r="F12" s="4">
        <f t="shared" ref="F12:I12" si="2">SUM(F9:F11)</f>
        <v>17715.810000000001</v>
      </c>
      <c r="G12" s="4">
        <f t="shared" si="2"/>
        <v>16571.77</v>
      </c>
      <c r="H12" s="4">
        <f>SUM(H9:H11)</f>
        <v>5867.32</v>
      </c>
      <c r="I12" s="4">
        <f t="shared" si="2"/>
        <v>67347.509999999995</v>
      </c>
      <c r="J12" s="4">
        <f>SUM(J9:J11)</f>
        <v>79240.900000000009</v>
      </c>
      <c r="K12" s="82">
        <f t="shared" si="1"/>
        <v>-0.15009155625440918</v>
      </c>
      <c r="L12" s="4">
        <f>SUM(L9:L11)</f>
        <v>231354.21</v>
      </c>
      <c r="M12" s="8"/>
    </row>
    <row r="13" spans="1:13" ht="15.75" thickBot="1" x14ac:dyDescent="0.3">
      <c r="A13" s="19" t="s">
        <v>7</v>
      </c>
      <c r="B13" s="18"/>
      <c r="C13" s="6"/>
      <c r="D13" s="6"/>
      <c r="E13" s="23"/>
      <c r="F13" s="23"/>
      <c r="G13" s="23"/>
      <c r="H13" s="23"/>
      <c r="I13" s="23"/>
      <c r="J13" s="23"/>
      <c r="K13" s="23"/>
      <c r="L13" s="23"/>
      <c r="M13" s="8"/>
    </row>
    <row r="14" spans="1:13" x14ac:dyDescent="0.25">
      <c r="A14" s="20"/>
      <c r="B14" s="57" t="s">
        <v>60</v>
      </c>
      <c r="C14" s="11"/>
      <c r="D14" s="11"/>
      <c r="E14" s="25" t="s">
        <v>2</v>
      </c>
      <c r="F14" s="26" t="s">
        <v>3</v>
      </c>
      <c r="G14" s="27" t="s">
        <v>4</v>
      </c>
      <c r="H14" s="54" t="s">
        <v>427</v>
      </c>
      <c r="I14" s="65" t="s">
        <v>455</v>
      </c>
      <c r="J14" s="25" t="s">
        <v>456</v>
      </c>
      <c r="K14" s="73" t="s">
        <v>462</v>
      </c>
      <c r="L14" s="25" t="s">
        <v>456</v>
      </c>
      <c r="M14" s="8"/>
    </row>
    <row r="15" spans="1:13" ht="15.75" thickBot="1" x14ac:dyDescent="0.3">
      <c r="A15" s="21" t="s">
        <v>60</v>
      </c>
      <c r="B15" s="50" t="s">
        <v>61</v>
      </c>
      <c r="C15" s="12"/>
      <c r="D15" s="12"/>
      <c r="E15" s="28" t="s">
        <v>5</v>
      </c>
      <c r="F15" s="28" t="s">
        <v>5</v>
      </c>
      <c r="G15" s="28" t="s">
        <v>5</v>
      </c>
      <c r="H15" s="55" t="s">
        <v>428</v>
      </c>
      <c r="I15" s="28" t="s">
        <v>457</v>
      </c>
      <c r="J15" s="28" t="s">
        <v>457</v>
      </c>
      <c r="K15" s="74" t="s">
        <v>463</v>
      </c>
      <c r="L15" s="28" t="s">
        <v>458</v>
      </c>
      <c r="M15" s="8"/>
    </row>
    <row r="16" spans="1:13" ht="15.75" thickBot="1" x14ac:dyDescent="0.3">
      <c r="A16" s="17" t="s">
        <v>66</v>
      </c>
      <c r="B16" s="17" t="s">
        <v>67</v>
      </c>
      <c r="C16" s="8"/>
      <c r="D16" s="8"/>
      <c r="E16" s="64">
        <v>8231.83</v>
      </c>
      <c r="F16" s="52">
        <v>3303.79</v>
      </c>
      <c r="G16" s="36">
        <v>0</v>
      </c>
      <c r="H16" s="56">
        <v>1460</v>
      </c>
      <c r="I16" s="35">
        <f t="shared" ref="I16:I18" si="3">SUM(E16:H16)</f>
        <v>12995.619999999999</v>
      </c>
      <c r="J16" s="70">
        <v>15951.28</v>
      </c>
      <c r="K16" s="72">
        <f t="shared" ref="K16:K20" si="4">SUM(I16/J16)-1</f>
        <v>-0.18529296708477327</v>
      </c>
      <c r="L16" s="56">
        <v>34436.800000000003</v>
      </c>
      <c r="M16" s="8"/>
    </row>
    <row r="17" spans="1:13" ht="15.75" thickBot="1" x14ac:dyDescent="0.3">
      <c r="A17" s="13" t="s">
        <v>68</v>
      </c>
      <c r="B17" s="46" t="s">
        <v>69</v>
      </c>
      <c r="C17" s="14"/>
      <c r="D17" s="14"/>
      <c r="E17" s="34">
        <v>70927.97</v>
      </c>
      <c r="F17" s="3">
        <v>33580.01</v>
      </c>
      <c r="G17" s="35">
        <v>0</v>
      </c>
      <c r="H17" s="35">
        <v>16707.740000000002</v>
      </c>
      <c r="I17" s="35">
        <f t="shared" si="3"/>
        <v>121215.72000000002</v>
      </c>
      <c r="J17" s="35">
        <v>131818.54999999999</v>
      </c>
      <c r="K17" s="72">
        <f t="shared" si="4"/>
        <v>-8.0435037405584997E-2</v>
      </c>
      <c r="L17" s="35">
        <v>321740.62</v>
      </c>
      <c r="M17" s="8"/>
    </row>
    <row r="18" spans="1:13" ht="15.75" thickBot="1" x14ac:dyDescent="0.3">
      <c r="A18" s="46" t="s">
        <v>70</v>
      </c>
      <c r="B18" s="46" t="s">
        <v>71</v>
      </c>
      <c r="C18" s="47"/>
      <c r="D18" s="47"/>
      <c r="E18" s="3">
        <v>14517.44</v>
      </c>
      <c r="F18" s="3">
        <v>8837.65</v>
      </c>
      <c r="G18" s="35">
        <v>0</v>
      </c>
      <c r="H18" s="35">
        <v>3910</v>
      </c>
      <c r="I18" s="35">
        <f t="shared" si="3"/>
        <v>27265.09</v>
      </c>
      <c r="J18" s="35">
        <v>24958.91</v>
      </c>
      <c r="K18" s="72">
        <f t="shared" si="4"/>
        <v>9.2399067106696542E-2</v>
      </c>
      <c r="L18" s="35">
        <v>52258.2</v>
      </c>
      <c r="M18" s="8"/>
    </row>
    <row r="19" spans="1:13" ht="15.75" thickBot="1" x14ac:dyDescent="0.3">
      <c r="A19" s="13" t="s">
        <v>331</v>
      </c>
      <c r="B19" s="83" t="s">
        <v>332</v>
      </c>
      <c r="C19" s="84"/>
      <c r="D19" s="85"/>
      <c r="E19" s="3">
        <v>8239.41</v>
      </c>
      <c r="F19" s="3">
        <v>3628.77</v>
      </c>
      <c r="G19" s="35">
        <v>0</v>
      </c>
      <c r="H19" s="35">
        <v>1950</v>
      </c>
      <c r="I19" s="35">
        <f>SUM(E19:H19)</f>
        <v>13818.18</v>
      </c>
      <c r="J19" s="35">
        <v>14375.65</v>
      </c>
      <c r="K19" s="72">
        <f t="shared" si="4"/>
        <v>-3.8778768264391528E-2</v>
      </c>
      <c r="L19" s="35">
        <v>48248.12</v>
      </c>
    </row>
    <row r="20" spans="1:13" ht="15.75" thickBot="1" x14ac:dyDescent="0.3">
      <c r="A20" s="9" t="s">
        <v>8</v>
      </c>
      <c r="B20" s="58"/>
      <c r="C20" s="10"/>
      <c r="D20" s="10"/>
      <c r="E20" s="4">
        <f t="shared" ref="E20:L20" si="5">SUM(E16:E19)</f>
        <v>101916.65000000001</v>
      </c>
      <c r="F20" s="4">
        <f t="shared" si="5"/>
        <v>49350.22</v>
      </c>
      <c r="G20" s="4">
        <f t="shared" si="5"/>
        <v>0</v>
      </c>
      <c r="H20" s="4">
        <f t="shared" si="5"/>
        <v>24027.74</v>
      </c>
      <c r="I20" s="4">
        <f t="shared" si="5"/>
        <v>175294.61000000002</v>
      </c>
      <c r="J20" s="4">
        <f>SUM(J16:J19)</f>
        <v>187104.38999999998</v>
      </c>
      <c r="K20" s="82">
        <f t="shared" si="4"/>
        <v>-6.3118668674743361E-2</v>
      </c>
      <c r="L20" s="4">
        <f t="shared" si="5"/>
        <v>456683.74</v>
      </c>
    </row>
    <row r="21" spans="1:13" ht="15.75" thickBot="1" x14ac:dyDescent="0.3">
      <c r="A21" s="19" t="s">
        <v>9</v>
      </c>
      <c r="B21" s="18"/>
      <c r="C21" s="6"/>
      <c r="D21" s="6"/>
      <c r="E21" s="23"/>
      <c r="F21" s="23"/>
      <c r="G21" s="23"/>
      <c r="H21" s="23"/>
      <c r="I21" s="23"/>
      <c r="J21" s="23"/>
      <c r="K21" s="23"/>
      <c r="L21" s="23"/>
    </row>
    <row r="22" spans="1:13" x14ac:dyDescent="0.25">
      <c r="A22" s="20"/>
      <c r="B22" s="57" t="s">
        <v>60</v>
      </c>
      <c r="C22" s="11"/>
      <c r="D22" s="11"/>
      <c r="E22" s="25" t="s">
        <v>2</v>
      </c>
      <c r="F22" s="26" t="s">
        <v>3</v>
      </c>
      <c r="G22" s="27" t="s">
        <v>4</v>
      </c>
      <c r="H22" s="54" t="s">
        <v>427</v>
      </c>
      <c r="I22" s="65" t="s">
        <v>455</v>
      </c>
      <c r="J22" s="25" t="s">
        <v>456</v>
      </c>
      <c r="K22" s="73" t="s">
        <v>462</v>
      </c>
      <c r="L22" s="25" t="s">
        <v>456</v>
      </c>
    </row>
    <row r="23" spans="1:13" ht="15.75" thickBot="1" x14ac:dyDescent="0.3">
      <c r="A23" s="21" t="s">
        <v>60</v>
      </c>
      <c r="B23" s="50" t="s">
        <v>61</v>
      </c>
      <c r="C23" s="12"/>
      <c r="D23" s="12"/>
      <c r="E23" s="28" t="s">
        <v>5</v>
      </c>
      <c r="F23" s="28" t="s">
        <v>5</v>
      </c>
      <c r="G23" s="28" t="s">
        <v>5</v>
      </c>
      <c r="H23" s="55" t="s">
        <v>428</v>
      </c>
      <c r="I23" s="28" t="s">
        <v>457</v>
      </c>
      <c r="J23" s="28" t="s">
        <v>457</v>
      </c>
      <c r="K23" s="74" t="s">
        <v>463</v>
      </c>
      <c r="L23" s="28" t="s">
        <v>458</v>
      </c>
    </row>
    <row r="24" spans="1:13" ht="15.75" thickBot="1" x14ac:dyDescent="0.3">
      <c r="A24" s="46" t="s">
        <v>286</v>
      </c>
      <c r="B24" s="46" t="s">
        <v>287</v>
      </c>
      <c r="C24" s="47"/>
      <c r="D24" s="47"/>
      <c r="E24" s="3">
        <v>3987.5</v>
      </c>
      <c r="F24" s="3">
        <v>4781.0200000000004</v>
      </c>
      <c r="G24" s="2">
        <v>0</v>
      </c>
      <c r="H24" s="2">
        <v>550</v>
      </c>
      <c r="I24" s="3">
        <f>SUM(E24:H24)</f>
        <v>9318.52</v>
      </c>
      <c r="J24" s="35">
        <v>6264.58</v>
      </c>
      <c r="K24" s="72">
        <f t="shared" ref="K24:K26" si="6">SUM(I24/J24)-1</f>
        <v>0.48749317591921582</v>
      </c>
      <c r="L24" s="2">
        <v>31268.11</v>
      </c>
    </row>
    <row r="25" spans="1:13" ht="15.75" thickBot="1" x14ac:dyDescent="0.3">
      <c r="A25" s="13" t="s">
        <v>72</v>
      </c>
      <c r="B25" s="46" t="s">
        <v>73</v>
      </c>
      <c r="C25" s="14"/>
      <c r="D25" s="14"/>
      <c r="E25" s="3">
        <v>159.63</v>
      </c>
      <c r="F25" s="3">
        <v>1292.6099999999999</v>
      </c>
      <c r="G25" s="2">
        <v>0</v>
      </c>
      <c r="H25" s="2">
        <v>0</v>
      </c>
      <c r="I25" s="3">
        <f>SUM(E25:H25)</f>
        <v>1452.2399999999998</v>
      </c>
      <c r="J25" s="35">
        <v>2675.22</v>
      </c>
      <c r="K25" s="72">
        <f t="shared" si="6"/>
        <v>-0.45715118756588247</v>
      </c>
      <c r="L25" s="2">
        <v>8736</v>
      </c>
    </row>
    <row r="26" spans="1:13" ht="15.75" thickBot="1" x14ac:dyDescent="0.3">
      <c r="A26" s="9" t="s">
        <v>10</v>
      </c>
      <c r="B26" s="58"/>
      <c r="C26" s="10"/>
      <c r="D26" s="10"/>
      <c r="E26" s="4">
        <f>SUM(E24:E25)</f>
        <v>4147.13</v>
      </c>
      <c r="F26" s="4">
        <f t="shared" ref="F26:I26" si="7">SUM(F24:F25)</f>
        <v>6073.63</v>
      </c>
      <c r="G26" s="4">
        <f t="shared" si="7"/>
        <v>0</v>
      </c>
      <c r="H26" s="4">
        <f>SUM(H24:H25)</f>
        <v>550</v>
      </c>
      <c r="I26" s="4">
        <f t="shared" si="7"/>
        <v>10770.76</v>
      </c>
      <c r="J26" s="4">
        <f>SUM(J24:J25)</f>
        <v>8939.7999999999993</v>
      </c>
      <c r="K26" s="82">
        <f t="shared" si="6"/>
        <v>0.20480995100561539</v>
      </c>
      <c r="L26" s="4">
        <f>SUM(L24:L25)</f>
        <v>40004.11</v>
      </c>
    </row>
    <row r="27" spans="1:13" ht="15.75" thickBot="1" x14ac:dyDescent="0.3">
      <c r="A27" s="19" t="s">
        <v>11</v>
      </c>
      <c r="B27" s="18"/>
      <c r="C27" s="6"/>
      <c r="D27" s="6"/>
      <c r="E27" s="23"/>
      <c r="F27" s="23"/>
      <c r="G27" s="23"/>
      <c r="H27" s="23"/>
      <c r="I27" s="23"/>
      <c r="J27" s="23"/>
      <c r="K27" s="23"/>
      <c r="L27" s="23"/>
    </row>
    <row r="28" spans="1:13" x14ac:dyDescent="0.25">
      <c r="A28" s="20"/>
      <c r="B28" s="57" t="s">
        <v>60</v>
      </c>
      <c r="C28" s="11"/>
      <c r="D28" s="11"/>
      <c r="E28" s="25" t="s">
        <v>2</v>
      </c>
      <c r="F28" s="26" t="s">
        <v>3</v>
      </c>
      <c r="G28" s="27" t="s">
        <v>4</v>
      </c>
      <c r="H28" s="54" t="s">
        <v>427</v>
      </c>
      <c r="I28" s="65" t="s">
        <v>455</v>
      </c>
      <c r="J28" s="25" t="s">
        <v>456</v>
      </c>
      <c r="K28" s="73" t="s">
        <v>462</v>
      </c>
      <c r="L28" s="25" t="s">
        <v>456</v>
      </c>
    </row>
    <row r="29" spans="1:13" ht="15.75" thickBot="1" x14ac:dyDescent="0.3">
      <c r="A29" s="21" t="s">
        <v>60</v>
      </c>
      <c r="B29" s="50" t="s">
        <v>61</v>
      </c>
      <c r="C29" s="12"/>
      <c r="D29" s="12"/>
      <c r="E29" s="28" t="s">
        <v>5</v>
      </c>
      <c r="F29" s="28" t="s">
        <v>5</v>
      </c>
      <c r="G29" s="28" t="s">
        <v>5</v>
      </c>
      <c r="H29" s="55" t="s">
        <v>428</v>
      </c>
      <c r="I29" s="28" t="s">
        <v>457</v>
      </c>
      <c r="J29" s="28" t="s">
        <v>457</v>
      </c>
      <c r="K29" s="74" t="s">
        <v>463</v>
      </c>
      <c r="L29" s="28" t="s">
        <v>458</v>
      </c>
    </row>
    <row r="30" spans="1:13" ht="15.75" thickBot="1" x14ac:dyDescent="0.3">
      <c r="A30" s="13" t="s">
        <v>74</v>
      </c>
      <c r="B30" s="46" t="s">
        <v>75</v>
      </c>
      <c r="C30" s="14"/>
      <c r="D30" s="14"/>
      <c r="E30" s="5">
        <v>31988.98</v>
      </c>
      <c r="F30" s="5">
        <v>31503.56</v>
      </c>
      <c r="G30" s="2">
        <v>500</v>
      </c>
      <c r="H30" s="2">
        <v>15918.91</v>
      </c>
      <c r="I30" s="2">
        <f>SUM(E30:H30)</f>
        <v>79911.45</v>
      </c>
      <c r="J30" s="2">
        <v>112622.95</v>
      </c>
      <c r="K30" s="72">
        <f t="shared" ref="K30:K32" si="8">SUM(I30/J30)-1</f>
        <v>-0.2904514577179873</v>
      </c>
      <c r="L30" s="2">
        <v>333787.61</v>
      </c>
    </row>
    <row r="31" spans="1:13" ht="15.75" thickBot="1" x14ac:dyDescent="0.3">
      <c r="A31" s="46" t="s">
        <v>76</v>
      </c>
      <c r="B31" s="46" t="s">
        <v>77</v>
      </c>
      <c r="C31" s="47"/>
      <c r="D31" s="47"/>
      <c r="E31" s="3">
        <v>13323.29</v>
      </c>
      <c r="F31" s="3">
        <v>27492.49</v>
      </c>
      <c r="G31" s="2">
        <v>2386.86</v>
      </c>
      <c r="H31" s="2">
        <v>15316.86</v>
      </c>
      <c r="I31" s="2">
        <f>SUM(E31:H31)</f>
        <v>58519.5</v>
      </c>
      <c r="J31" s="2">
        <v>65964.14</v>
      </c>
      <c r="K31" s="72">
        <f t="shared" si="8"/>
        <v>-0.11285889575760399</v>
      </c>
      <c r="L31" s="2">
        <v>222061.94</v>
      </c>
    </row>
    <row r="32" spans="1:13" ht="15.75" thickBot="1" x14ac:dyDescent="0.3">
      <c r="A32" s="9" t="s">
        <v>12</v>
      </c>
      <c r="B32" s="58"/>
      <c r="C32" s="10"/>
      <c r="D32" s="10"/>
      <c r="E32" s="4">
        <f t="shared" ref="E32:L32" si="9">SUM(E30:E31)</f>
        <v>45312.270000000004</v>
      </c>
      <c r="F32" s="4">
        <f t="shared" si="9"/>
        <v>58996.05</v>
      </c>
      <c r="G32" s="4">
        <f t="shared" si="9"/>
        <v>2886.86</v>
      </c>
      <c r="H32" s="4">
        <f t="shared" si="9"/>
        <v>31235.77</v>
      </c>
      <c r="I32" s="4">
        <f t="shared" si="9"/>
        <v>138430.95000000001</v>
      </c>
      <c r="J32" s="4">
        <f t="shared" si="9"/>
        <v>178587.09</v>
      </c>
      <c r="K32" s="82">
        <f t="shared" si="8"/>
        <v>-0.22485466334660575</v>
      </c>
      <c r="L32" s="4">
        <f t="shared" si="9"/>
        <v>555849.55000000005</v>
      </c>
    </row>
    <row r="33" spans="1:12" ht="15.75" thickBot="1" x14ac:dyDescent="0.3">
      <c r="A33" s="51" t="s">
        <v>348</v>
      </c>
      <c r="B33" s="59"/>
      <c r="C33" s="41"/>
      <c r="D33" s="41"/>
      <c r="E33" s="30"/>
      <c r="F33" s="30"/>
      <c r="G33" s="31"/>
      <c r="H33" s="31"/>
      <c r="I33" s="30"/>
      <c r="J33" s="30"/>
      <c r="K33" s="30"/>
      <c r="L33" s="31"/>
    </row>
    <row r="34" spans="1:12" x14ac:dyDescent="0.25">
      <c r="A34" s="49"/>
      <c r="B34" s="57" t="s">
        <v>60</v>
      </c>
      <c r="C34" s="44"/>
      <c r="D34" s="44"/>
      <c r="E34" s="25" t="s">
        <v>2</v>
      </c>
      <c r="F34" s="26" t="s">
        <v>3</v>
      </c>
      <c r="G34" s="27" t="s">
        <v>4</v>
      </c>
      <c r="H34" s="54" t="s">
        <v>427</v>
      </c>
      <c r="I34" s="65" t="s">
        <v>455</v>
      </c>
      <c r="J34" s="25" t="s">
        <v>456</v>
      </c>
      <c r="K34" s="73" t="s">
        <v>462</v>
      </c>
      <c r="L34" s="25" t="s">
        <v>456</v>
      </c>
    </row>
    <row r="35" spans="1:12" ht="15.75" thickBot="1" x14ac:dyDescent="0.3">
      <c r="A35" s="50" t="s">
        <v>60</v>
      </c>
      <c r="B35" s="50" t="s">
        <v>61</v>
      </c>
      <c r="C35" s="45"/>
      <c r="D35" s="45"/>
      <c r="E35" s="28" t="s">
        <v>5</v>
      </c>
      <c r="F35" s="28" t="s">
        <v>5</v>
      </c>
      <c r="G35" s="28" t="s">
        <v>5</v>
      </c>
      <c r="H35" s="55" t="s">
        <v>428</v>
      </c>
      <c r="I35" s="28" t="s">
        <v>457</v>
      </c>
      <c r="J35" s="28" t="s">
        <v>457</v>
      </c>
      <c r="K35" s="74" t="s">
        <v>463</v>
      </c>
      <c r="L35" s="28" t="s">
        <v>458</v>
      </c>
    </row>
    <row r="36" spans="1:12" ht="15.75" thickBot="1" x14ac:dyDescent="0.3">
      <c r="A36" s="46" t="s">
        <v>372</v>
      </c>
      <c r="B36" s="46" t="s">
        <v>373</v>
      </c>
      <c r="C36" s="47"/>
      <c r="D36" s="47"/>
      <c r="E36" s="3">
        <v>0</v>
      </c>
      <c r="F36" s="69">
        <v>4895.33</v>
      </c>
      <c r="G36" s="2">
        <v>0</v>
      </c>
      <c r="H36" s="2">
        <v>0</v>
      </c>
      <c r="I36" s="2">
        <f>SUM(E36:H36)</f>
        <v>4895.33</v>
      </c>
      <c r="J36" s="2">
        <v>2819.35</v>
      </c>
      <c r="K36" s="72">
        <f t="shared" ref="K36:K39" si="10">SUM(I36/J36)-1</f>
        <v>0.73633284267650345</v>
      </c>
      <c r="L36" s="2">
        <v>15290.62</v>
      </c>
    </row>
    <row r="37" spans="1:12" ht="15.75" thickBot="1" x14ac:dyDescent="0.3">
      <c r="A37" s="46" t="s">
        <v>79</v>
      </c>
      <c r="B37" s="46" t="s">
        <v>349</v>
      </c>
      <c r="C37" s="47"/>
      <c r="D37" s="47"/>
      <c r="E37" s="3">
        <v>3486.95</v>
      </c>
      <c r="F37" s="3">
        <v>42460.49</v>
      </c>
      <c r="G37" s="2">
        <v>0</v>
      </c>
      <c r="H37" s="2">
        <v>11783.06</v>
      </c>
      <c r="I37" s="2">
        <f>SUM(E37:H37)</f>
        <v>57730.499999999993</v>
      </c>
      <c r="J37" s="2">
        <v>53943.58</v>
      </c>
      <c r="K37" s="72">
        <f t="shared" ref="K37" si="11">SUM(I37/J37)-1</f>
        <v>7.0201495710888961E-2</v>
      </c>
      <c r="L37" s="2">
        <v>165696.98000000001</v>
      </c>
    </row>
    <row r="38" spans="1:12" ht="15.75" thickBot="1" x14ac:dyDescent="0.3">
      <c r="A38" s="46" t="s">
        <v>464</v>
      </c>
      <c r="B38" s="46" t="s">
        <v>465</v>
      </c>
      <c r="C38" s="47"/>
      <c r="D38" s="47"/>
      <c r="E38" s="3">
        <v>1152.1199999999999</v>
      </c>
      <c r="F38" s="3">
        <v>0</v>
      </c>
      <c r="G38" s="2">
        <v>0</v>
      </c>
      <c r="H38" s="2">
        <v>0</v>
      </c>
      <c r="I38" s="2">
        <f>SUM(E38:H38)</f>
        <v>1152.1199999999999</v>
      </c>
      <c r="J38" s="2">
        <v>0</v>
      </c>
      <c r="K38" s="72"/>
      <c r="L38" s="2">
        <v>0</v>
      </c>
    </row>
    <row r="39" spans="1:12" ht="15.75" thickBot="1" x14ac:dyDescent="0.3">
      <c r="A39" s="37" t="s">
        <v>350</v>
      </c>
      <c r="B39" s="60"/>
      <c r="C39" s="38"/>
      <c r="D39" s="38"/>
      <c r="E39" s="39">
        <f>SUM(E36:E38)</f>
        <v>4639.07</v>
      </c>
      <c r="F39" s="39">
        <f t="shared" ref="F39:I39" si="12">SUM(F36:F38)</f>
        <v>47355.82</v>
      </c>
      <c r="G39" s="39">
        <f t="shared" si="12"/>
        <v>0</v>
      </c>
      <c r="H39" s="39">
        <f>SUM(H36:H38)</f>
        <v>11783.06</v>
      </c>
      <c r="I39" s="39">
        <f t="shared" si="12"/>
        <v>63777.95</v>
      </c>
      <c r="J39" s="39">
        <f>SUM(J36:J38)</f>
        <v>56762.93</v>
      </c>
      <c r="K39" s="82">
        <f t="shared" si="10"/>
        <v>0.12358452955124055</v>
      </c>
      <c r="L39" s="39">
        <f>SUM(L36:L38)</f>
        <v>180987.6</v>
      </c>
    </row>
    <row r="40" spans="1:12" ht="15.75" thickBot="1" x14ac:dyDescent="0.3">
      <c r="A40" s="19" t="s">
        <v>13</v>
      </c>
      <c r="B40" s="18"/>
      <c r="C40" s="6"/>
      <c r="D40" s="6"/>
      <c r="E40" s="23"/>
      <c r="F40" s="23"/>
      <c r="G40" s="23"/>
      <c r="H40" s="23"/>
      <c r="I40" s="23"/>
      <c r="J40" s="23"/>
      <c r="K40" s="23"/>
      <c r="L40" s="23"/>
    </row>
    <row r="41" spans="1:12" x14ac:dyDescent="0.25">
      <c r="A41" s="20"/>
      <c r="B41" s="57" t="s">
        <v>60</v>
      </c>
      <c r="C41" s="11"/>
      <c r="D41" s="11"/>
      <c r="E41" s="25" t="s">
        <v>2</v>
      </c>
      <c r="F41" s="26" t="s">
        <v>3</v>
      </c>
      <c r="G41" s="27" t="s">
        <v>4</v>
      </c>
      <c r="H41" s="54" t="s">
        <v>427</v>
      </c>
      <c r="I41" s="65" t="s">
        <v>455</v>
      </c>
      <c r="J41" s="25" t="s">
        <v>456</v>
      </c>
      <c r="K41" s="73" t="s">
        <v>462</v>
      </c>
      <c r="L41" s="25" t="s">
        <v>456</v>
      </c>
    </row>
    <row r="42" spans="1:12" ht="15.75" thickBot="1" x14ac:dyDescent="0.3">
      <c r="A42" s="21" t="s">
        <v>60</v>
      </c>
      <c r="B42" s="50" t="s">
        <v>61</v>
      </c>
      <c r="C42" s="12"/>
      <c r="D42" s="12"/>
      <c r="E42" s="28" t="s">
        <v>5</v>
      </c>
      <c r="F42" s="28" t="s">
        <v>5</v>
      </c>
      <c r="G42" s="28" t="s">
        <v>5</v>
      </c>
      <c r="H42" s="55" t="s">
        <v>428</v>
      </c>
      <c r="I42" s="28" t="s">
        <v>457</v>
      </c>
      <c r="J42" s="28" t="s">
        <v>457</v>
      </c>
      <c r="K42" s="74" t="s">
        <v>463</v>
      </c>
      <c r="L42" s="28" t="s">
        <v>458</v>
      </c>
    </row>
    <row r="43" spans="1:12" ht="15.75" thickBot="1" x14ac:dyDescent="0.3">
      <c r="A43" s="13" t="s">
        <v>80</v>
      </c>
      <c r="B43" s="46" t="s">
        <v>81</v>
      </c>
      <c r="C43" s="14"/>
      <c r="D43" s="14"/>
      <c r="E43" s="3">
        <v>10336.5</v>
      </c>
      <c r="F43" s="3">
        <v>24467.31</v>
      </c>
      <c r="G43" s="2">
        <v>92237.35</v>
      </c>
      <c r="H43" s="2">
        <v>222908.4</v>
      </c>
      <c r="I43" s="2">
        <f>SUM(E43:H43)</f>
        <v>349949.56</v>
      </c>
      <c r="J43" s="2">
        <v>226537.3</v>
      </c>
      <c r="K43" s="72">
        <f t="shared" ref="K43:K46" si="13">SUM(I43/J43)-1</f>
        <v>0.54477677627481214</v>
      </c>
      <c r="L43" s="2">
        <v>2450979.12</v>
      </c>
    </row>
    <row r="44" spans="1:12" ht="15.75" thickBot="1" x14ac:dyDescent="0.3">
      <c r="A44" s="46" t="s">
        <v>378</v>
      </c>
      <c r="B44" s="46" t="s">
        <v>379</v>
      </c>
      <c r="C44" s="47"/>
      <c r="D44" s="47"/>
      <c r="E44" s="3">
        <v>0</v>
      </c>
      <c r="F44" s="3">
        <v>0</v>
      </c>
      <c r="G44" s="2">
        <v>0</v>
      </c>
      <c r="H44" s="2">
        <v>0</v>
      </c>
      <c r="I44" s="2">
        <f t="shared" ref="I44:I45" si="14">SUM(E44:H44)</f>
        <v>0</v>
      </c>
      <c r="J44" s="2">
        <v>913.55</v>
      </c>
      <c r="K44" s="72"/>
      <c r="L44" s="2">
        <v>10117.77</v>
      </c>
    </row>
    <row r="45" spans="1:12" ht="15.75" thickBot="1" x14ac:dyDescent="0.3">
      <c r="A45" s="13" t="s">
        <v>82</v>
      </c>
      <c r="B45" s="46" t="s">
        <v>83</v>
      </c>
      <c r="C45" s="14"/>
      <c r="D45" s="14"/>
      <c r="E45" s="3">
        <v>436.55</v>
      </c>
      <c r="F45" s="3">
        <v>3570.97</v>
      </c>
      <c r="G45" s="2">
        <v>5595.92</v>
      </c>
      <c r="H45" s="2">
        <v>0</v>
      </c>
      <c r="I45" s="2">
        <f t="shared" si="14"/>
        <v>9603.44</v>
      </c>
      <c r="J45" s="2">
        <v>27109.41</v>
      </c>
      <c r="K45" s="72">
        <f t="shared" si="13"/>
        <v>-0.64575252652123383</v>
      </c>
      <c r="L45" s="2">
        <v>44810.28</v>
      </c>
    </row>
    <row r="46" spans="1:12" ht="15.75" thickBot="1" x14ac:dyDescent="0.3">
      <c r="A46" s="9" t="s">
        <v>14</v>
      </c>
      <c r="B46" s="58"/>
      <c r="C46" s="10"/>
      <c r="D46" s="10"/>
      <c r="E46" s="4">
        <f>SUM(E43:E45)</f>
        <v>10773.05</v>
      </c>
      <c r="F46" s="4">
        <f t="shared" ref="F46:I46" si="15">SUM(F43:F45)</f>
        <v>28038.280000000002</v>
      </c>
      <c r="G46" s="4">
        <f t="shared" si="15"/>
        <v>97833.27</v>
      </c>
      <c r="H46" s="4">
        <f>SUM(H43:H45)</f>
        <v>222908.4</v>
      </c>
      <c r="I46" s="4">
        <f t="shared" si="15"/>
        <v>359553</v>
      </c>
      <c r="J46" s="4">
        <f>SUM(J43:J45)</f>
        <v>254560.25999999998</v>
      </c>
      <c r="K46" s="82">
        <f t="shared" si="13"/>
        <v>0.41244748885784466</v>
      </c>
      <c r="L46" s="4">
        <f>SUM(L43:L45)</f>
        <v>2505907.17</v>
      </c>
    </row>
    <row r="47" spans="1:12" ht="15.75" thickBot="1" x14ac:dyDescent="0.3">
      <c r="A47" s="22" t="s">
        <v>15</v>
      </c>
      <c r="B47" s="59"/>
      <c r="C47" s="7"/>
      <c r="D47" s="7"/>
      <c r="E47" s="30"/>
      <c r="F47" s="30"/>
      <c r="G47" s="31"/>
      <c r="H47" s="31"/>
      <c r="I47" s="30"/>
      <c r="J47" s="30"/>
      <c r="K47" s="30"/>
      <c r="L47" s="31"/>
    </row>
    <row r="48" spans="1:12" x14ac:dyDescent="0.25">
      <c r="A48" s="20"/>
      <c r="B48" s="57" t="s">
        <v>60</v>
      </c>
      <c r="C48" s="11"/>
      <c r="D48" s="11"/>
      <c r="E48" s="25" t="s">
        <v>2</v>
      </c>
      <c r="F48" s="26" t="s">
        <v>3</v>
      </c>
      <c r="G48" s="27" t="s">
        <v>4</v>
      </c>
      <c r="H48" s="54" t="s">
        <v>427</v>
      </c>
      <c r="I48" s="65" t="s">
        <v>455</v>
      </c>
      <c r="J48" s="25" t="s">
        <v>456</v>
      </c>
      <c r="K48" s="73" t="s">
        <v>462</v>
      </c>
      <c r="L48" s="25" t="s">
        <v>456</v>
      </c>
    </row>
    <row r="49" spans="1:12" ht="15.75" thickBot="1" x14ac:dyDescent="0.3">
      <c r="A49" s="21" t="s">
        <v>60</v>
      </c>
      <c r="B49" s="50" t="s">
        <v>61</v>
      </c>
      <c r="C49" s="12"/>
      <c r="D49" s="12"/>
      <c r="E49" s="28" t="s">
        <v>5</v>
      </c>
      <c r="F49" s="28" t="s">
        <v>5</v>
      </c>
      <c r="G49" s="28" t="s">
        <v>5</v>
      </c>
      <c r="H49" s="55" t="s">
        <v>428</v>
      </c>
      <c r="I49" s="28" t="s">
        <v>457</v>
      </c>
      <c r="J49" s="28" t="s">
        <v>457</v>
      </c>
      <c r="K49" s="74" t="s">
        <v>463</v>
      </c>
      <c r="L49" s="28" t="s">
        <v>458</v>
      </c>
    </row>
    <row r="50" spans="1:12" ht="15.75" thickBot="1" x14ac:dyDescent="0.3">
      <c r="A50" s="46" t="s">
        <v>84</v>
      </c>
      <c r="B50" s="46" t="s">
        <v>85</v>
      </c>
      <c r="C50" s="47"/>
      <c r="D50" s="47"/>
      <c r="E50" s="3">
        <v>6201.68</v>
      </c>
      <c r="F50" s="3">
        <v>17221.150000000001</v>
      </c>
      <c r="G50" s="2">
        <v>0</v>
      </c>
      <c r="H50" s="2">
        <v>7297</v>
      </c>
      <c r="I50" s="2">
        <f>SUM(E50:H50)</f>
        <v>30719.83</v>
      </c>
      <c r="J50" s="2">
        <v>20433.2</v>
      </c>
      <c r="K50" s="72">
        <f t="shared" ref="K50:K57" si="16">SUM(I50/J50)-1</f>
        <v>0.50342726543076965</v>
      </c>
      <c r="L50" s="2">
        <v>53061.760000000002</v>
      </c>
    </row>
    <row r="51" spans="1:12" ht="15.75" thickBot="1" x14ac:dyDescent="0.3">
      <c r="A51" s="46" t="s">
        <v>288</v>
      </c>
      <c r="B51" s="46" t="s">
        <v>289</v>
      </c>
      <c r="C51" s="47"/>
      <c r="D51" s="47"/>
      <c r="E51" s="3">
        <v>7805.49</v>
      </c>
      <c r="F51" s="3">
        <v>5533.45</v>
      </c>
      <c r="G51" s="2">
        <v>0</v>
      </c>
      <c r="H51" s="2">
        <v>3524</v>
      </c>
      <c r="I51" s="2">
        <f t="shared" ref="I51:I56" si="17">SUM(E51:H51)</f>
        <v>16862.939999999999</v>
      </c>
      <c r="J51" s="2">
        <v>18263.78</v>
      </c>
      <c r="K51" s="72">
        <f t="shared" si="16"/>
        <v>-7.6700442077160425E-2</v>
      </c>
      <c r="L51" s="2">
        <v>54643.87</v>
      </c>
    </row>
    <row r="52" spans="1:12" ht="15.75" thickBot="1" x14ac:dyDescent="0.3">
      <c r="A52" s="46" t="s">
        <v>380</v>
      </c>
      <c r="B52" s="46" t="s">
        <v>381</v>
      </c>
      <c r="C52" s="47"/>
      <c r="D52" s="47"/>
      <c r="E52" s="3">
        <v>5789.62</v>
      </c>
      <c r="F52" s="3">
        <v>6868.66</v>
      </c>
      <c r="G52" s="2">
        <v>0</v>
      </c>
      <c r="H52" s="2">
        <v>2993</v>
      </c>
      <c r="I52" s="2">
        <f t="shared" si="17"/>
        <v>15651.279999999999</v>
      </c>
      <c r="J52" s="2">
        <v>13213.42</v>
      </c>
      <c r="K52" s="72">
        <f t="shared" si="16"/>
        <v>0.18449878986666568</v>
      </c>
      <c r="L52" s="2">
        <v>30855.82</v>
      </c>
    </row>
    <row r="53" spans="1:12" ht="15.75" thickBot="1" x14ac:dyDescent="0.3">
      <c r="A53" s="46" t="s">
        <v>86</v>
      </c>
      <c r="B53" s="46" t="s">
        <v>87</v>
      </c>
      <c r="C53" s="47"/>
      <c r="D53" s="47"/>
      <c r="E53" s="3">
        <v>3899.19</v>
      </c>
      <c r="F53" s="3">
        <v>6170.01</v>
      </c>
      <c r="G53" s="2">
        <v>0</v>
      </c>
      <c r="H53" s="2">
        <v>1685</v>
      </c>
      <c r="I53" s="2">
        <f t="shared" si="17"/>
        <v>11754.2</v>
      </c>
      <c r="J53" s="2">
        <v>9713.52</v>
      </c>
      <c r="K53" s="72">
        <f t="shared" si="16"/>
        <v>0.2100865597641226</v>
      </c>
      <c r="L53" s="2">
        <v>40861.519999999997</v>
      </c>
    </row>
    <row r="54" spans="1:12" ht="15.75" thickBot="1" x14ac:dyDescent="0.3">
      <c r="A54" s="46" t="s">
        <v>88</v>
      </c>
      <c r="B54" s="46" t="s">
        <v>89</v>
      </c>
      <c r="C54" s="47"/>
      <c r="D54" s="47"/>
      <c r="E54" s="3">
        <v>3350</v>
      </c>
      <c r="F54" s="3">
        <v>10282.94</v>
      </c>
      <c r="G54" s="2">
        <v>0</v>
      </c>
      <c r="H54" s="2">
        <v>3598</v>
      </c>
      <c r="I54" s="2">
        <f t="shared" si="17"/>
        <v>17230.940000000002</v>
      </c>
      <c r="J54" s="2">
        <v>14538.61</v>
      </c>
      <c r="K54" s="72">
        <f t="shared" si="16"/>
        <v>0.18518482853587792</v>
      </c>
      <c r="L54" s="2">
        <v>29907.97</v>
      </c>
    </row>
    <row r="55" spans="1:12" ht="15.75" thickBot="1" x14ac:dyDescent="0.3">
      <c r="A55" s="46" t="s">
        <v>90</v>
      </c>
      <c r="B55" s="46" t="s">
        <v>91</v>
      </c>
      <c r="C55" s="47"/>
      <c r="D55" s="47"/>
      <c r="E55" s="3">
        <v>2518.13</v>
      </c>
      <c r="F55" s="3">
        <v>1346.77</v>
      </c>
      <c r="G55" s="2">
        <v>0</v>
      </c>
      <c r="H55" s="2">
        <v>1495</v>
      </c>
      <c r="I55" s="2">
        <f t="shared" si="17"/>
        <v>5359.9</v>
      </c>
      <c r="J55" s="2">
        <v>535.38</v>
      </c>
      <c r="K55" s="72">
        <f t="shared" si="16"/>
        <v>9.0113937763831284</v>
      </c>
      <c r="L55" s="2">
        <v>16945.900000000001</v>
      </c>
    </row>
    <row r="56" spans="1:12" ht="15.75" thickBot="1" x14ac:dyDescent="0.3">
      <c r="A56" s="13" t="s">
        <v>398</v>
      </c>
      <c r="B56" s="46" t="s">
        <v>399</v>
      </c>
      <c r="C56" s="14"/>
      <c r="D56" s="14"/>
      <c r="E56" s="3">
        <v>886.75</v>
      </c>
      <c r="F56" s="3">
        <v>0</v>
      </c>
      <c r="G56" s="2">
        <v>0</v>
      </c>
      <c r="H56" s="2">
        <v>0</v>
      </c>
      <c r="I56" s="2">
        <f t="shared" si="17"/>
        <v>886.75</v>
      </c>
      <c r="J56" s="2">
        <v>25</v>
      </c>
      <c r="K56" s="72">
        <f t="shared" si="16"/>
        <v>34.47</v>
      </c>
      <c r="L56" s="2">
        <v>4847.6000000000004</v>
      </c>
    </row>
    <row r="57" spans="1:12" ht="15.75" thickBot="1" x14ac:dyDescent="0.3">
      <c r="A57" s="37" t="s">
        <v>16</v>
      </c>
      <c r="B57" s="60"/>
      <c r="C57" s="38"/>
      <c r="D57" s="38"/>
      <c r="E57" s="39">
        <f>SUM(E50:E56)</f>
        <v>30450.86</v>
      </c>
      <c r="F57" s="39">
        <f t="shared" ref="F57:I57" si="18">SUM(F50:F56)</f>
        <v>47422.98</v>
      </c>
      <c r="G57" s="39">
        <f t="shared" si="18"/>
        <v>0</v>
      </c>
      <c r="H57" s="39">
        <f>SUM(H50:H56)</f>
        <v>20592</v>
      </c>
      <c r="I57" s="39">
        <f t="shared" si="18"/>
        <v>98465.84</v>
      </c>
      <c r="J57" s="39">
        <f>SUM(J50:J56)</f>
        <v>76722.91</v>
      </c>
      <c r="K57" s="82">
        <f t="shared" si="16"/>
        <v>0.28339553335503043</v>
      </c>
      <c r="L57" s="39">
        <f>SUM(L50:L56)</f>
        <v>231124.44</v>
      </c>
    </row>
    <row r="58" spans="1:12" ht="15.75" thickBot="1" x14ac:dyDescent="0.3">
      <c r="A58" s="51" t="s">
        <v>273</v>
      </c>
      <c r="B58" s="59"/>
      <c r="C58" s="41"/>
      <c r="D58" s="41"/>
      <c r="E58" s="30"/>
      <c r="F58" s="30"/>
      <c r="G58" s="31"/>
      <c r="H58" s="31"/>
      <c r="I58" s="30"/>
      <c r="J58" s="30"/>
      <c r="K58" s="30"/>
      <c r="L58" s="31"/>
    </row>
    <row r="59" spans="1:12" x14ac:dyDescent="0.25">
      <c r="A59" s="49"/>
      <c r="B59" s="57" t="s">
        <v>60</v>
      </c>
      <c r="C59" s="44"/>
      <c r="D59" s="44"/>
      <c r="E59" s="25" t="s">
        <v>2</v>
      </c>
      <c r="F59" s="26" t="s">
        <v>3</v>
      </c>
      <c r="G59" s="27" t="s">
        <v>4</v>
      </c>
      <c r="H59" s="54" t="s">
        <v>427</v>
      </c>
      <c r="I59" s="65" t="s">
        <v>455</v>
      </c>
      <c r="J59" s="25" t="s">
        <v>456</v>
      </c>
      <c r="K59" s="73" t="s">
        <v>462</v>
      </c>
      <c r="L59" s="25" t="s">
        <v>456</v>
      </c>
    </row>
    <row r="60" spans="1:12" ht="15.75" thickBot="1" x14ac:dyDescent="0.3">
      <c r="A60" s="50" t="s">
        <v>60</v>
      </c>
      <c r="B60" s="50" t="s">
        <v>61</v>
      </c>
      <c r="C60" s="45"/>
      <c r="D60" s="45"/>
      <c r="E60" s="28" t="s">
        <v>5</v>
      </c>
      <c r="F60" s="28" t="s">
        <v>5</v>
      </c>
      <c r="G60" s="28" t="s">
        <v>5</v>
      </c>
      <c r="H60" s="55" t="s">
        <v>428</v>
      </c>
      <c r="I60" s="28" t="s">
        <v>457</v>
      </c>
      <c r="J60" s="28" t="s">
        <v>457</v>
      </c>
      <c r="K60" s="74" t="s">
        <v>463</v>
      </c>
      <c r="L60" s="28" t="s">
        <v>458</v>
      </c>
    </row>
    <row r="61" spans="1:12" ht="15.75" thickBot="1" x14ac:dyDescent="0.3">
      <c r="A61" s="46" t="s">
        <v>92</v>
      </c>
      <c r="B61" s="46" t="s">
        <v>93</v>
      </c>
      <c r="C61" s="47"/>
      <c r="D61" s="47"/>
      <c r="E61" s="3">
        <v>1392.74</v>
      </c>
      <c r="F61" s="3">
        <v>13805.23</v>
      </c>
      <c r="G61" s="2">
        <v>800</v>
      </c>
      <c r="H61" s="2">
        <v>2458.64</v>
      </c>
      <c r="I61" s="2">
        <f>SUM(E61:H61)</f>
        <v>18456.61</v>
      </c>
      <c r="J61" s="2">
        <v>26625.93</v>
      </c>
      <c r="K61" s="72">
        <f>SUM(I61/J61)-1</f>
        <v>-0.30681820315759856</v>
      </c>
      <c r="L61" s="2">
        <v>65676.929999999993</v>
      </c>
    </row>
    <row r="62" spans="1:12" ht="15.75" thickBot="1" x14ac:dyDescent="0.3">
      <c r="A62" s="37" t="s">
        <v>274</v>
      </c>
      <c r="B62" s="60"/>
      <c r="C62" s="38"/>
      <c r="D62" s="38"/>
      <c r="E62" s="39">
        <f>SUM(E61:E61)</f>
        <v>1392.74</v>
      </c>
      <c r="F62" s="39">
        <f>SUM(F61:F61)</f>
        <v>13805.23</v>
      </c>
      <c r="G62" s="39">
        <f>SUM(G61:G61)</f>
        <v>800</v>
      </c>
      <c r="H62" s="39">
        <f>SUM(H61)</f>
        <v>2458.64</v>
      </c>
      <c r="I62" s="39">
        <f>SUM(I61:I61)</f>
        <v>18456.61</v>
      </c>
      <c r="J62" s="39">
        <f>SUM(J61)</f>
        <v>26625.93</v>
      </c>
      <c r="K62" s="82">
        <f>SUM(I62/J62)-1</f>
        <v>-0.30681820315759856</v>
      </c>
      <c r="L62" s="39">
        <f>SUM(L61)</f>
        <v>65676.929999999993</v>
      </c>
    </row>
    <row r="63" spans="1:12" ht="15.75" thickBot="1" x14ac:dyDescent="0.3">
      <c r="A63" s="48" t="s">
        <v>275</v>
      </c>
      <c r="B63" s="18"/>
      <c r="C63" s="40"/>
      <c r="D63" s="40"/>
      <c r="E63" s="23"/>
      <c r="F63" s="23"/>
      <c r="G63" s="23"/>
      <c r="H63" s="23"/>
      <c r="I63" s="23"/>
      <c r="J63" s="23"/>
      <c r="K63" s="23"/>
      <c r="L63" s="23"/>
    </row>
    <row r="64" spans="1:12" x14ac:dyDescent="0.25">
      <c r="A64" s="20"/>
      <c r="B64" s="57" t="s">
        <v>60</v>
      </c>
      <c r="C64" s="11"/>
      <c r="D64" s="11"/>
      <c r="E64" s="25" t="s">
        <v>2</v>
      </c>
      <c r="F64" s="26" t="s">
        <v>3</v>
      </c>
      <c r="G64" s="27" t="s">
        <v>4</v>
      </c>
      <c r="H64" s="54" t="s">
        <v>427</v>
      </c>
      <c r="I64" s="65" t="s">
        <v>455</v>
      </c>
      <c r="J64" s="25" t="s">
        <v>456</v>
      </c>
      <c r="K64" s="73" t="s">
        <v>462</v>
      </c>
      <c r="L64" s="25" t="s">
        <v>456</v>
      </c>
    </row>
    <row r="65" spans="1:12" ht="15.75" thickBot="1" x14ac:dyDescent="0.3">
      <c r="A65" s="21" t="s">
        <v>60</v>
      </c>
      <c r="B65" s="50" t="s">
        <v>61</v>
      </c>
      <c r="C65" s="12"/>
      <c r="D65" s="12"/>
      <c r="E65" s="28" t="s">
        <v>5</v>
      </c>
      <c r="F65" s="28" t="s">
        <v>5</v>
      </c>
      <c r="G65" s="28" t="s">
        <v>5</v>
      </c>
      <c r="H65" s="55" t="s">
        <v>428</v>
      </c>
      <c r="I65" s="28" t="s">
        <v>457</v>
      </c>
      <c r="J65" s="28" t="s">
        <v>457</v>
      </c>
      <c r="K65" s="74" t="s">
        <v>463</v>
      </c>
      <c r="L65" s="28" t="s">
        <v>458</v>
      </c>
    </row>
    <row r="66" spans="1:12" ht="15.75" thickBot="1" x14ac:dyDescent="0.3">
      <c r="A66" s="13" t="s">
        <v>94</v>
      </c>
      <c r="B66" s="46" t="s">
        <v>95</v>
      </c>
      <c r="C66" s="14"/>
      <c r="D66" s="14"/>
      <c r="E66" s="3">
        <v>26401.87</v>
      </c>
      <c r="F66" s="3">
        <v>19488.150000000001</v>
      </c>
      <c r="G66" s="2">
        <v>0</v>
      </c>
      <c r="H66" s="2">
        <v>14817.54</v>
      </c>
      <c r="I66" s="2">
        <f>SUM(E66:H66)</f>
        <v>60707.560000000005</v>
      </c>
      <c r="J66" s="2">
        <v>56777.06</v>
      </c>
      <c r="K66" s="72">
        <f t="shared" ref="K66:K75" si="19">SUM(I66/J66)-1</f>
        <v>6.9226902555363123E-2</v>
      </c>
      <c r="L66" s="2">
        <v>153532.76</v>
      </c>
    </row>
    <row r="67" spans="1:12" ht="15.75" thickBot="1" x14ac:dyDescent="0.3">
      <c r="A67" s="13" t="s">
        <v>96</v>
      </c>
      <c r="B67" s="46" t="s">
        <v>97</v>
      </c>
      <c r="C67" s="14"/>
      <c r="D67" s="14"/>
      <c r="E67" s="3">
        <v>5139.3999999999996</v>
      </c>
      <c r="F67" s="3">
        <v>10706.23</v>
      </c>
      <c r="G67" s="2">
        <v>2352.14</v>
      </c>
      <c r="H67" s="2">
        <v>4200.3999999999996</v>
      </c>
      <c r="I67" s="2">
        <f t="shared" ref="I67:I74" si="20">SUM(E67:H67)</f>
        <v>22398.17</v>
      </c>
      <c r="J67" s="2">
        <v>32416.31</v>
      </c>
      <c r="K67" s="72">
        <f t="shared" si="19"/>
        <v>-0.30904627948091568</v>
      </c>
      <c r="L67" s="2">
        <v>125621.57</v>
      </c>
    </row>
    <row r="68" spans="1:12" ht="15.75" thickBot="1" x14ac:dyDescent="0.3">
      <c r="A68" s="13" t="s">
        <v>98</v>
      </c>
      <c r="B68" s="46" t="s">
        <v>99</v>
      </c>
      <c r="C68" s="14"/>
      <c r="D68" s="14"/>
      <c r="E68" s="3">
        <v>5166.51</v>
      </c>
      <c r="F68" s="3">
        <v>7982.75</v>
      </c>
      <c r="G68" s="2">
        <v>3147.74</v>
      </c>
      <c r="H68" s="2">
        <v>1880</v>
      </c>
      <c r="I68" s="2">
        <f t="shared" si="20"/>
        <v>18177</v>
      </c>
      <c r="J68" s="2">
        <v>21194.11</v>
      </c>
      <c r="K68" s="72">
        <f t="shared" si="19"/>
        <v>-0.14235606024503977</v>
      </c>
      <c r="L68" s="2">
        <v>86507.02</v>
      </c>
    </row>
    <row r="69" spans="1:12" ht="15.75" thickBot="1" x14ac:dyDescent="0.3">
      <c r="A69" s="13" t="s">
        <v>100</v>
      </c>
      <c r="B69" s="46" t="s">
        <v>101</v>
      </c>
      <c r="C69" s="14"/>
      <c r="D69" s="14"/>
      <c r="E69" s="3">
        <v>10100.030000000001</v>
      </c>
      <c r="F69" s="3">
        <v>43966.9</v>
      </c>
      <c r="G69" s="2">
        <v>26335.61</v>
      </c>
      <c r="H69" s="2">
        <v>71894.240000000005</v>
      </c>
      <c r="I69" s="2">
        <f t="shared" si="20"/>
        <v>152296.78000000003</v>
      </c>
      <c r="J69" s="2">
        <v>112180.19</v>
      </c>
      <c r="K69" s="72">
        <f t="shared" si="19"/>
        <v>0.35760850467448857</v>
      </c>
      <c r="L69" s="2">
        <v>420224.4</v>
      </c>
    </row>
    <row r="70" spans="1:12" ht="15.75" thickBot="1" x14ac:dyDescent="0.3">
      <c r="A70" s="13" t="s">
        <v>102</v>
      </c>
      <c r="B70" s="46" t="s">
        <v>103</v>
      </c>
      <c r="C70" s="14"/>
      <c r="D70" s="14"/>
      <c r="E70" s="3">
        <v>1783.91</v>
      </c>
      <c r="F70" s="3">
        <v>1508.54</v>
      </c>
      <c r="G70" s="2">
        <v>0</v>
      </c>
      <c r="H70" s="2">
        <v>1523.03</v>
      </c>
      <c r="I70" s="2">
        <f t="shared" si="20"/>
        <v>4815.4799999999996</v>
      </c>
      <c r="J70" s="2">
        <v>21013.68</v>
      </c>
      <c r="K70" s="72">
        <f t="shared" si="19"/>
        <v>-0.77084070948068117</v>
      </c>
      <c r="L70" s="2">
        <v>41678.31</v>
      </c>
    </row>
    <row r="71" spans="1:12" ht="15.75" thickBot="1" x14ac:dyDescent="0.3">
      <c r="A71" s="13" t="s">
        <v>104</v>
      </c>
      <c r="B71" s="46" t="s">
        <v>272</v>
      </c>
      <c r="C71" s="14"/>
      <c r="D71" s="14"/>
      <c r="E71" s="3">
        <v>18207.560000000001</v>
      </c>
      <c r="F71" s="3">
        <v>13702.43</v>
      </c>
      <c r="G71" s="2">
        <v>0</v>
      </c>
      <c r="H71" s="2">
        <v>28572.29</v>
      </c>
      <c r="I71" s="2">
        <f t="shared" si="20"/>
        <v>60482.28</v>
      </c>
      <c r="J71" s="2">
        <v>62759.68</v>
      </c>
      <c r="K71" s="72">
        <f t="shared" si="19"/>
        <v>-3.6287629254961207E-2</v>
      </c>
      <c r="L71" s="2">
        <v>188184.89</v>
      </c>
    </row>
    <row r="72" spans="1:12" ht="15.75" thickBot="1" x14ac:dyDescent="0.3">
      <c r="A72" s="13" t="s">
        <v>105</v>
      </c>
      <c r="B72" s="46" t="s">
        <v>106</v>
      </c>
      <c r="C72" s="14"/>
      <c r="D72" s="14"/>
      <c r="E72" s="3">
        <v>13324</v>
      </c>
      <c r="F72" s="3">
        <v>39379.730000000003</v>
      </c>
      <c r="G72" s="2">
        <v>19404.3</v>
      </c>
      <c r="H72" s="2">
        <v>29237.919999999998</v>
      </c>
      <c r="I72" s="2">
        <f t="shared" si="20"/>
        <v>101345.95</v>
      </c>
      <c r="J72" s="2">
        <v>92752.84</v>
      </c>
      <c r="K72" s="72">
        <f t="shared" si="19"/>
        <v>9.2645249460825196E-2</v>
      </c>
      <c r="L72" s="2">
        <v>272122.38</v>
      </c>
    </row>
    <row r="73" spans="1:12" ht="15.75" thickBot="1" x14ac:dyDescent="0.3">
      <c r="A73" s="46" t="s">
        <v>107</v>
      </c>
      <c r="B73" s="46" t="s">
        <v>276</v>
      </c>
      <c r="C73" s="47"/>
      <c r="D73" s="47"/>
      <c r="E73" s="3">
        <v>4080.87</v>
      </c>
      <c r="F73" s="3">
        <v>6996.41</v>
      </c>
      <c r="G73" s="2">
        <v>7603.7</v>
      </c>
      <c r="H73" s="2">
        <v>1250</v>
      </c>
      <c r="I73" s="2">
        <f t="shared" si="20"/>
        <v>19930.98</v>
      </c>
      <c r="J73" s="2">
        <v>24138.1</v>
      </c>
      <c r="K73" s="72">
        <f t="shared" si="19"/>
        <v>-0.17429375137231184</v>
      </c>
      <c r="L73" s="2">
        <v>63285.9</v>
      </c>
    </row>
    <row r="74" spans="1:12" ht="15.75" thickBot="1" x14ac:dyDescent="0.3">
      <c r="A74" s="13" t="s">
        <v>108</v>
      </c>
      <c r="B74" s="46" t="s">
        <v>109</v>
      </c>
      <c r="C74" s="14"/>
      <c r="D74" s="14"/>
      <c r="E74" s="3">
        <v>0</v>
      </c>
      <c r="F74" s="3">
        <v>34512.379999999997</v>
      </c>
      <c r="G74" s="2">
        <v>64415.32</v>
      </c>
      <c r="H74" s="2">
        <v>16835.05</v>
      </c>
      <c r="I74" s="2">
        <f t="shared" si="20"/>
        <v>115762.75</v>
      </c>
      <c r="J74" s="2">
        <v>56916.11</v>
      </c>
      <c r="K74" s="72">
        <f t="shared" si="19"/>
        <v>1.0339188676105939</v>
      </c>
      <c r="L74" s="2">
        <v>178438.36</v>
      </c>
    </row>
    <row r="75" spans="1:12" ht="15.75" thickBot="1" x14ac:dyDescent="0.3">
      <c r="A75" s="9" t="s">
        <v>17</v>
      </c>
      <c r="B75" s="58"/>
      <c r="C75" s="10"/>
      <c r="D75" s="10"/>
      <c r="E75" s="4">
        <f t="shared" ref="E75:L75" si="21">SUM(E66:E74)</f>
        <v>84204.15</v>
      </c>
      <c r="F75" s="4">
        <f t="shared" si="21"/>
        <v>178243.52000000002</v>
      </c>
      <c r="G75" s="4">
        <f t="shared" si="21"/>
        <v>123258.81</v>
      </c>
      <c r="H75" s="4">
        <f t="shared" si="21"/>
        <v>170210.46999999997</v>
      </c>
      <c r="I75" s="4">
        <f t="shared" si="21"/>
        <v>555916.94999999995</v>
      </c>
      <c r="J75" s="4">
        <f t="shared" si="21"/>
        <v>480148.07999999996</v>
      </c>
      <c r="K75" s="82">
        <f t="shared" si="19"/>
        <v>0.1578031302343228</v>
      </c>
      <c r="L75" s="4">
        <f t="shared" si="21"/>
        <v>1529595.5899999999</v>
      </c>
    </row>
    <row r="76" spans="1:12" ht="15.75" thickBot="1" x14ac:dyDescent="0.3">
      <c r="A76" s="19" t="s">
        <v>18</v>
      </c>
      <c r="B76" s="18"/>
      <c r="C76" s="6"/>
      <c r="D76" s="6"/>
      <c r="E76" s="23"/>
      <c r="F76" s="23"/>
      <c r="G76" s="23"/>
      <c r="H76" s="23"/>
      <c r="I76" s="23"/>
      <c r="J76" s="23"/>
      <c r="K76" s="23"/>
      <c r="L76" s="23"/>
    </row>
    <row r="77" spans="1:12" x14ac:dyDescent="0.25">
      <c r="A77" s="20"/>
      <c r="B77" s="57" t="s">
        <v>60</v>
      </c>
      <c r="C77" s="11"/>
      <c r="D77" s="11"/>
      <c r="E77" s="25" t="s">
        <v>2</v>
      </c>
      <c r="F77" s="26" t="s">
        <v>3</v>
      </c>
      <c r="G77" s="27" t="s">
        <v>4</v>
      </c>
      <c r="H77" s="54" t="s">
        <v>427</v>
      </c>
      <c r="I77" s="65" t="s">
        <v>455</v>
      </c>
      <c r="J77" s="25" t="s">
        <v>456</v>
      </c>
      <c r="K77" s="73" t="s">
        <v>462</v>
      </c>
      <c r="L77" s="25" t="s">
        <v>456</v>
      </c>
    </row>
    <row r="78" spans="1:12" ht="15.75" thickBot="1" x14ac:dyDescent="0.3">
      <c r="A78" s="21" t="s">
        <v>60</v>
      </c>
      <c r="B78" s="50" t="s">
        <v>61</v>
      </c>
      <c r="C78" s="12"/>
      <c r="D78" s="12"/>
      <c r="E78" s="28" t="s">
        <v>5</v>
      </c>
      <c r="F78" s="28" t="s">
        <v>5</v>
      </c>
      <c r="G78" s="28" t="s">
        <v>5</v>
      </c>
      <c r="H78" s="55" t="s">
        <v>428</v>
      </c>
      <c r="I78" s="28" t="s">
        <v>457</v>
      </c>
      <c r="J78" s="28" t="s">
        <v>457</v>
      </c>
      <c r="K78" s="75" t="s">
        <v>463</v>
      </c>
      <c r="L78" s="28" t="s">
        <v>458</v>
      </c>
    </row>
    <row r="79" spans="1:12" ht="15.75" thickBot="1" x14ac:dyDescent="0.3">
      <c r="A79" s="13" t="s">
        <v>110</v>
      </c>
      <c r="B79" s="46" t="s">
        <v>111</v>
      </c>
      <c r="C79" s="14"/>
      <c r="D79" s="14"/>
      <c r="E79" s="3">
        <v>32576.06</v>
      </c>
      <c r="F79" s="3">
        <v>34865.550000000003</v>
      </c>
      <c r="G79" s="2">
        <v>4800</v>
      </c>
      <c r="H79" s="2">
        <v>92724.28</v>
      </c>
      <c r="I79" s="2">
        <f>SUM(E79:H79)</f>
        <v>164965.89000000001</v>
      </c>
      <c r="J79" s="2">
        <v>172716.53</v>
      </c>
      <c r="K79" s="72">
        <f t="shared" ref="K79:K80" si="22">SUM(I79/J79)-1</f>
        <v>-4.4874917299461692E-2</v>
      </c>
      <c r="L79" s="2">
        <v>320218.65999999997</v>
      </c>
    </row>
    <row r="80" spans="1:12" ht="15.75" thickBot="1" x14ac:dyDescent="0.3">
      <c r="A80" s="9" t="s">
        <v>19</v>
      </c>
      <c r="B80" s="58"/>
      <c r="C80" s="10"/>
      <c r="D80" s="10"/>
      <c r="E80" s="4">
        <f>SUM(E79)</f>
        <v>32576.06</v>
      </c>
      <c r="F80" s="4">
        <f t="shared" ref="F80:I80" si="23">SUM(F79)</f>
        <v>34865.550000000003</v>
      </c>
      <c r="G80" s="4">
        <f t="shared" si="23"/>
        <v>4800</v>
      </c>
      <c r="H80" s="4">
        <f>SUM(H79)</f>
        <v>92724.28</v>
      </c>
      <c r="I80" s="4">
        <f t="shared" si="23"/>
        <v>164965.89000000001</v>
      </c>
      <c r="J80" s="4">
        <f>SUM(J79)</f>
        <v>172716.53</v>
      </c>
      <c r="K80" s="82">
        <f t="shared" si="22"/>
        <v>-4.4874917299461692E-2</v>
      </c>
      <c r="L80" s="4">
        <f>SUM(L79)</f>
        <v>320218.65999999997</v>
      </c>
    </row>
    <row r="81" spans="1:12" ht="15.75" thickBot="1" x14ac:dyDescent="0.3">
      <c r="A81" s="19" t="s">
        <v>20</v>
      </c>
      <c r="B81" s="18"/>
      <c r="C81" s="6"/>
      <c r="D81" s="6"/>
      <c r="E81" s="23"/>
      <c r="F81" s="23"/>
      <c r="G81" s="23"/>
      <c r="H81" s="23"/>
      <c r="I81" s="23"/>
      <c r="J81" s="23"/>
      <c r="K81" s="23"/>
      <c r="L81" s="23"/>
    </row>
    <row r="82" spans="1:12" x14ac:dyDescent="0.25">
      <c r="A82" s="20"/>
      <c r="B82" s="57" t="s">
        <v>60</v>
      </c>
      <c r="C82" s="11"/>
      <c r="D82" s="11"/>
      <c r="E82" s="25" t="s">
        <v>2</v>
      </c>
      <c r="F82" s="26" t="s">
        <v>3</v>
      </c>
      <c r="G82" s="27" t="s">
        <v>4</v>
      </c>
      <c r="H82" s="54" t="s">
        <v>427</v>
      </c>
      <c r="I82" s="65" t="s">
        <v>455</v>
      </c>
      <c r="J82" s="25" t="s">
        <v>456</v>
      </c>
      <c r="K82" s="73" t="s">
        <v>462</v>
      </c>
      <c r="L82" s="25" t="s">
        <v>456</v>
      </c>
    </row>
    <row r="83" spans="1:12" ht="15.75" thickBot="1" x14ac:dyDescent="0.3">
      <c r="A83" s="21" t="s">
        <v>60</v>
      </c>
      <c r="B83" s="50" t="s">
        <v>61</v>
      </c>
      <c r="C83" s="12"/>
      <c r="D83" s="12"/>
      <c r="E83" s="28" t="s">
        <v>5</v>
      </c>
      <c r="F83" s="28" t="s">
        <v>5</v>
      </c>
      <c r="G83" s="28" t="s">
        <v>5</v>
      </c>
      <c r="H83" s="55" t="s">
        <v>428</v>
      </c>
      <c r="I83" s="28" t="s">
        <v>457</v>
      </c>
      <c r="J83" s="28" t="s">
        <v>457</v>
      </c>
      <c r="K83" s="74" t="s">
        <v>463</v>
      </c>
      <c r="L83" s="28" t="s">
        <v>458</v>
      </c>
    </row>
    <row r="84" spans="1:12" ht="15.75" thickBot="1" x14ac:dyDescent="0.3">
      <c r="A84" s="13" t="s">
        <v>112</v>
      </c>
      <c r="B84" s="46" t="s">
        <v>113</v>
      </c>
      <c r="C84" s="14"/>
      <c r="D84" s="14"/>
      <c r="E84" s="3">
        <v>16421.080000000002</v>
      </c>
      <c r="F84" s="3">
        <v>8269.74</v>
      </c>
      <c r="G84" s="2">
        <v>0</v>
      </c>
      <c r="H84" s="2">
        <v>4120.46</v>
      </c>
      <c r="I84" s="2">
        <f>SUM(E84:H84)</f>
        <v>28811.279999999999</v>
      </c>
      <c r="J84" s="2">
        <v>44960.74</v>
      </c>
      <c r="K84" s="72">
        <f t="shared" ref="K84:K104" si="24">SUM(I84/J84)-1</f>
        <v>-0.35919026243785135</v>
      </c>
      <c r="L84" s="2">
        <v>118112.68</v>
      </c>
    </row>
    <row r="85" spans="1:12" ht="15.75" thickBot="1" x14ac:dyDescent="0.3">
      <c r="A85" s="46" t="s">
        <v>435</v>
      </c>
      <c r="B85" s="46" t="s">
        <v>436</v>
      </c>
      <c r="C85" s="47"/>
      <c r="D85" s="47"/>
      <c r="E85" s="3">
        <v>0</v>
      </c>
      <c r="F85" s="3">
        <v>0</v>
      </c>
      <c r="G85" s="2">
        <v>0</v>
      </c>
      <c r="H85" s="2">
        <v>0</v>
      </c>
      <c r="I85" s="2">
        <f t="shared" ref="I85:I103" si="25">SUM(E85:H85)</f>
        <v>0</v>
      </c>
      <c r="J85" s="2">
        <v>0</v>
      </c>
      <c r="K85" s="72"/>
      <c r="L85" s="2">
        <v>912.8</v>
      </c>
    </row>
    <row r="86" spans="1:12" ht="15.75" thickBot="1" x14ac:dyDescent="0.3">
      <c r="A86" s="13" t="s">
        <v>114</v>
      </c>
      <c r="B86" s="46" t="s">
        <v>115</v>
      </c>
      <c r="C86" s="14"/>
      <c r="D86" s="14"/>
      <c r="E86" s="5">
        <v>12373.67</v>
      </c>
      <c r="F86" s="3">
        <v>31075.16</v>
      </c>
      <c r="G86" s="2">
        <v>22870.91</v>
      </c>
      <c r="H86" s="2">
        <v>56665.19</v>
      </c>
      <c r="I86" s="2">
        <f t="shared" si="25"/>
        <v>122984.93000000001</v>
      </c>
      <c r="J86" s="2">
        <v>67037.009999999995</v>
      </c>
      <c r="K86" s="72">
        <f t="shared" si="24"/>
        <v>0.83458256864379865</v>
      </c>
      <c r="L86" s="2">
        <v>169559.87</v>
      </c>
    </row>
    <row r="87" spans="1:12" ht="15.75" thickBot="1" x14ac:dyDescent="0.3">
      <c r="A87" s="46" t="s">
        <v>116</v>
      </c>
      <c r="B87" s="46" t="s">
        <v>117</v>
      </c>
      <c r="C87" s="47"/>
      <c r="D87" s="47"/>
      <c r="E87" s="3">
        <v>10793.09</v>
      </c>
      <c r="F87" s="3">
        <v>10159.540000000001</v>
      </c>
      <c r="G87" s="2">
        <v>1000</v>
      </c>
      <c r="H87" s="2">
        <v>13396.71</v>
      </c>
      <c r="I87" s="2">
        <f t="shared" si="25"/>
        <v>35349.339999999997</v>
      </c>
      <c r="J87" s="2">
        <v>46143.360000000001</v>
      </c>
      <c r="K87" s="72">
        <f t="shared" si="24"/>
        <v>-0.2339235807708846</v>
      </c>
      <c r="L87" s="2">
        <v>155411.10999999999</v>
      </c>
    </row>
    <row r="88" spans="1:12" ht="15.75" thickBot="1" x14ac:dyDescent="0.3">
      <c r="A88" s="46" t="s">
        <v>118</v>
      </c>
      <c r="B88" s="46" t="s">
        <v>119</v>
      </c>
      <c r="C88" s="47"/>
      <c r="D88" s="47"/>
      <c r="E88" s="3">
        <v>3252.11</v>
      </c>
      <c r="F88" s="3">
        <v>19152.09</v>
      </c>
      <c r="G88" s="2">
        <v>25716.22</v>
      </c>
      <c r="H88" s="2">
        <v>8434.68</v>
      </c>
      <c r="I88" s="2">
        <f t="shared" si="25"/>
        <v>56555.1</v>
      </c>
      <c r="J88" s="2">
        <v>33689.269999999997</v>
      </c>
      <c r="K88" s="72">
        <f t="shared" si="24"/>
        <v>0.67872738115132814</v>
      </c>
      <c r="L88" s="2">
        <v>139228.35999999999</v>
      </c>
    </row>
    <row r="89" spans="1:12" ht="15.75" thickBot="1" x14ac:dyDescent="0.3">
      <c r="A89" s="46" t="s">
        <v>382</v>
      </c>
      <c r="B89" s="46" t="s">
        <v>383</v>
      </c>
      <c r="C89" s="47"/>
      <c r="D89" s="47"/>
      <c r="E89" s="3">
        <v>0</v>
      </c>
      <c r="F89" s="3">
        <v>11728.08</v>
      </c>
      <c r="G89" s="2">
        <v>1646.46</v>
      </c>
      <c r="H89" s="2">
        <v>1614.49</v>
      </c>
      <c r="I89" s="2">
        <f t="shared" si="25"/>
        <v>14989.03</v>
      </c>
      <c r="J89" s="2">
        <v>21676.63</v>
      </c>
      <c r="K89" s="72">
        <f t="shared" si="24"/>
        <v>-0.30851659137052212</v>
      </c>
      <c r="L89" s="2">
        <v>36847.449999999997</v>
      </c>
    </row>
    <row r="90" spans="1:12" ht="15.75" thickBot="1" x14ac:dyDescent="0.3">
      <c r="A90" s="13" t="s">
        <v>120</v>
      </c>
      <c r="B90" s="46" t="s">
        <v>121</v>
      </c>
      <c r="C90" s="14"/>
      <c r="D90" s="14"/>
      <c r="E90" s="3">
        <v>4840.8599999999997</v>
      </c>
      <c r="F90" s="3">
        <v>18425.939999999999</v>
      </c>
      <c r="G90" s="2">
        <v>555.5</v>
      </c>
      <c r="H90" s="2">
        <v>7328.27</v>
      </c>
      <c r="I90" s="2">
        <f t="shared" si="25"/>
        <v>31150.57</v>
      </c>
      <c r="J90" s="2">
        <v>33124.14</v>
      </c>
      <c r="K90" s="72">
        <f t="shared" si="24"/>
        <v>-5.9581018556255305E-2</v>
      </c>
      <c r="L90" s="2">
        <v>120483.08</v>
      </c>
    </row>
    <row r="91" spans="1:12" ht="15.75" thickBot="1" x14ac:dyDescent="0.3">
      <c r="A91" s="13" t="s">
        <v>122</v>
      </c>
      <c r="B91" s="46" t="s">
        <v>123</v>
      </c>
      <c r="C91" s="14"/>
      <c r="D91" s="14"/>
      <c r="E91" s="3">
        <v>8444.2800000000007</v>
      </c>
      <c r="F91" s="3">
        <v>43391.89</v>
      </c>
      <c r="G91" s="2">
        <v>9351.49</v>
      </c>
      <c r="H91" s="2">
        <v>30915.15</v>
      </c>
      <c r="I91" s="2">
        <f t="shared" si="25"/>
        <v>92102.81</v>
      </c>
      <c r="J91" s="2">
        <v>75569.86</v>
      </c>
      <c r="K91" s="72">
        <f t="shared" si="24"/>
        <v>0.21877703624169742</v>
      </c>
      <c r="L91" s="2">
        <v>237951.94</v>
      </c>
    </row>
    <row r="92" spans="1:12" ht="15.75" thickBot="1" x14ac:dyDescent="0.3">
      <c r="A92" s="46" t="s">
        <v>124</v>
      </c>
      <c r="B92" s="46" t="s">
        <v>125</v>
      </c>
      <c r="C92" s="47"/>
      <c r="D92" s="47"/>
      <c r="E92" s="3">
        <v>1595.65</v>
      </c>
      <c r="F92" s="3">
        <v>22321.22</v>
      </c>
      <c r="G92" s="2">
        <v>0</v>
      </c>
      <c r="H92" s="2">
        <v>3761.97</v>
      </c>
      <c r="I92" s="2">
        <f t="shared" si="25"/>
        <v>27678.840000000004</v>
      </c>
      <c r="J92" s="2">
        <v>25629.17</v>
      </c>
      <c r="K92" s="72">
        <f t="shared" si="24"/>
        <v>7.9974107628144164E-2</v>
      </c>
      <c r="L92" s="2">
        <v>115158.6</v>
      </c>
    </row>
    <row r="93" spans="1:12" ht="15.75" thickBot="1" x14ac:dyDescent="0.3">
      <c r="A93" s="46" t="s">
        <v>126</v>
      </c>
      <c r="B93" s="46" t="s">
        <v>404</v>
      </c>
      <c r="C93" s="47"/>
      <c r="D93" s="47"/>
      <c r="E93" s="3">
        <v>2892.57</v>
      </c>
      <c r="F93" s="3">
        <v>5786.51</v>
      </c>
      <c r="G93" s="2">
        <v>2953.5</v>
      </c>
      <c r="H93" s="2">
        <v>11366.58</v>
      </c>
      <c r="I93" s="2">
        <f t="shared" si="25"/>
        <v>22999.16</v>
      </c>
      <c r="J93" s="2">
        <v>20273.18</v>
      </c>
      <c r="K93" s="72">
        <f t="shared" si="24"/>
        <v>0.13446237837379238</v>
      </c>
      <c r="L93" s="2">
        <v>57198.79</v>
      </c>
    </row>
    <row r="94" spans="1:12" ht="15.75" thickBot="1" x14ac:dyDescent="0.3">
      <c r="A94" s="13" t="s">
        <v>127</v>
      </c>
      <c r="B94" s="46" t="s">
        <v>128</v>
      </c>
      <c r="C94" s="14"/>
      <c r="D94" s="14"/>
      <c r="E94" s="3">
        <v>1424.06</v>
      </c>
      <c r="F94" s="3">
        <v>11951.62</v>
      </c>
      <c r="G94" s="2">
        <v>5355.89</v>
      </c>
      <c r="H94" s="2">
        <v>5251.77</v>
      </c>
      <c r="I94" s="2">
        <f t="shared" si="25"/>
        <v>23983.34</v>
      </c>
      <c r="J94" s="2">
        <v>47316.46</v>
      </c>
      <c r="K94" s="72">
        <f t="shared" si="24"/>
        <v>-0.49312902951742377</v>
      </c>
      <c r="L94" s="2">
        <v>131471.9</v>
      </c>
    </row>
    <row r="95" spans="1:12" ht="15.75" thickBot="1" x14ac:dyDescent="0.3">
      <c r="A95" s="46" t="s">
        <v>437</v>
      </c>
      <c r="B95" s="46" t="s">
        <v>438</v>
      </c>
      <c r="C95" s="47"/>
      <c r="D95" s="47"/>
      <c r="E95" s="3">
        <v>0</v>
      </c>
      <c r="F95" s="3">
        <v>0</v>
      </c>
      <c r="G95" s="2">
        <v>0</v>
      </c>
      <c r="H95" s="2">
        <v>0</v>
      </c>
      <c r="I95" s="2">
        <f t="shared" si="25"/>
        <v>0</v>
      </c>
      <c r="J95" s="2">
        <v>0</v>
      </c>
      <c r="K95" s="72"/>
      <c r="L95" s="2">
        <v>4084.48</v>
      </c>
    </row>
    <row r="96" spans="1:12" ht="15.75" thickBot="1" x14ac:dyDescent="0.3">
      <c r="A96" s="46" t="s">
        <v>322</v>
      </c>
      <c r="B96" s="46" t="s">
        <v>323</v>
      </c>
      <c r="C96" s="47"/>
      <c r="D96" s="47"/>
      <c r="E96" s="3">
        <v>0</v>
      </c>
      <c r="F96" s="3">
        <v>3198.46</v>
      </c>
      <c r="G96" s="2">
        <v>0</v>
      </c>
      <c r="H96" s="2">
        <v>2837.18</v>
      </c>
      <c r="I96" s="2">
        <f t="shared" si="25"/>
        <v>6035.6399999999994</v>
      </c>
      <c r="J96" s="2">
        <v>8779.64</v>
      </c>
      <c r="K96" s="72">
        <f t="shared" si="24"/>
        <v>-0.31254128870887643</v>
      </c>
      <c r="L96" s="2">
        <v>28562.45</v>
      </c>
    </row>
    <row r="97" spans="1:12" ht="15.75" thickBot="1" x14ac:dyDescent="0.3">
      <c r="A97" s="13" t="s">
        <v>129</v>
      </c>
      <c r="B97" s="46" t="s">
        <v>130</v>
      </c>
      <c r="C97" s="14"/>
      <c r="D97" s="14"/>
      <c r="E97" s="3">
        <v>3818.57</v>
      </c>
      <c r="F97" s="3">
        <v>26076.85</v>
      </c>
      <c r="G97" s="2">
        <v>28626.48</v>
      </c>
      <c r="H97" s="2">
        <v>11443.49</v>
      </c>
      <c r="I97" s="2">
        <f t="shared" si="25"/>
        <v>69965.39</v>
      </c>
      <c r="J97" s="2">
        <v>77712.710000000006</v>
      </c>
      <c r="K97" s="72">
        <f t="shared" si="24"/>
        <v>-9.9691800736327552E-2</v>
      </c>
      <c r="L97" s="2">
        <v>304028.24</v>
      </c>
    </row>
    <row r="98" spans="1:12" ht="15.75" thickBot="1" x14ac:dyDescent="0.3">
      <c r="A98" s="46" t="s">
        <v>131</v>
      </c>
      <c r="B98" s="46" t="s">
        <v>132</v>
      </c>
      <c r="C98" s="47"/>
      <c r="D98" s="47"/>
      <c r="E98" s="3">
        <v>3697.61</v>
      </c>
      <c r="F98" s="3">
        <v>40250.19</v>
      </c>
      <c r="G98" s="2">
        <v>11794.04</v>
      </c>
      <c r="H98" s="2">
        <v>13545.39</v>
      </c>
      <c r="I98" s="2">
        <f t="shared" si="25"/>
        <v>69287.23000000001</v>
      </c>
      <c r="J98" s="2">
        <v>60602.04</v>
      </c>
      <c r="K98" s="72">
        <f t="shared" si="24"/>
        <v>0.14331514252655531</v>
      </c>
      <c r="L98" s="2">
        <v>190008.55</v>
      </c>
    </row>
    <row r="99" spans="1:12" ht="15.75" thickBot="1" x14ac:dyDescent="0.3">
      <c r="A99" s="46" t="s">
        <v>133</v>
      </c>
      <c r="B99" s="46" t="s">
        <v>277</v>
      </c>
      <c r="C99" s="47"/>
      <c r="D99" s="47"/>
      <c r="E99" s="3">
        <v>1965.06</v>
      </c>
      <c r="F99" s="3">
        <v>16612.32</v>
      </c>
      <c r="G99" s="2">
        <v>0</v>
      </c>
      <c r="H99" s="2">
        <v>10063.93</v>
      </c>
      <c r="I99" s="2">
        <f t="shared" si="25"/>
        <v>28641.31</v>
      </c>
      <c r="J99" s="2">
        <v>38140.300000000003</v>
      </c>
      <c r="K99" s="72">
        <f t="shared" si="24"/>
        <v>-0.24905388788237115</v>
      </c>
      <c r="L99" s="2">
        <v>143482.95000000001</v>
      </c>
    </row>
    <row r="100" spans="1:12" ht="15.75" thickBot="1" x14ac:dyDescent="0.3">
      <c r="A100" s="46" t="s">
        <v>134</v>
      </c>
      <c r="B100" s="46" t="s">
        <v>135</v>
      </c>
      <c r="C100" s="47"/>
      <c r="D100" s="47"/>
      <c r="E100" s="3">
        <v>1260.74</v>
      </c>
      <c r="F100" s="3">
        <v>23337.25</v>
      </c>
      <c r="G100" s="2">
        <v>0</v>
      </c>
      <c r="H100" s="2">
        <v>2075.08</v>
      </c>
      <c r="I100" s="2">
        <f t="shared" si="25"/>
        <v>26673.07</v>
      </c>
      <c r="J100" s="2">
        <v>23631.03</v>
      </c>
      <c r="K100" s="72">
        <f t="shared" si="24"/>
        <v>0.12873074089449332</v>
      </c>
      <c r="L100" s="2">
        <v>102611.78</v>
      </c>
    </row>
    <row r="101" spans="1:12" ht="15.75" thickBot="1" x14ac:dyDescent="0.3">
      <c r="A101" s="46" t="s">
        <v>401</v>
      </c>
      <c r="B101" s="46" t="s">
        <v>400</v>
      </c>
      <c r="C101" s="47"/>
      <c r="D101" s="47"/>
      <c r="E101" s="3">
        <v>0</v>
      </c>
      <c r="F101" s="3">
        <v>2589.54</v>
      </c>
      <c r="G101" s="2">
        <v>0</v>
      </c>
      <c r="H101" s="2">
        <v>0</v>
      </c>
      <c r="I101" s="2">
        <f t="shared" si="25"/>
        <v>2589.54</v>
      </c>
      <c r="J101" s="2">
        <v>2790.53</v>
      </c>
      <c r="K101" s="72">
        <f t="shared" si="24"/>
        <v>-7.202574421346486E-2</v>
      </c>
      <c r="L101" s="2">
        <v>2790.53</v>
      </c>
    </row>
    <row r="102" spans="1:12" ht="15.75" thickBot="1" x14ac:dyDescent="0.3">
      <c r="A102" s="46" t="s">
        <v>290</v>
      </c>
      <c r="B102" s="46" t="s">
        <v>291</v>
      </c>
      <c r="C102" s="47"/>
      <c r="D102" s="47"/>
      <c r="E102" s="3">
        <v>0</v>
      </c>
      <c r="F102" s="3">
        <v>0</v>
      </c>
      <c r="G102" s="2">
        <v>0</v>
      </c>
      <c r="H102" s="2">
        <v>0</v>
      </c>
      <c r="I102" s="2">
        <f t="shared" si="25"/>
        <v>0</v>
      </c>
      <c r="J102" s="2">
        <v>0</v>
      </c>
      <c r="K102" s="72"/>
      <c r="L102" s="2">
        <v>23.5</v>
      </c>
    </row>
    <row r="103" spans="1:12" ht="15.75" thickBot="1" x14ac:dyDescent="0.3">
      <c r="A103" s="13" t="s">
        <v>136</v>
      </c>
      <c r="B103" s="46" t="s">
        <v>78</v>
      </c>
      <c r="C103" s="14"/>
      <c r="D103" s="14"/>
      <c r="E103" s="3">
        <v>3894.57</v>
      </c>
      <c r="F103" s="3">
        <v>26039.98</v>
      </c>
      <c r="G103" s="2">
        <v>0</v>
      </c>
      <c r="H103" s="2">
        <v>15342.65</v>
      </c>
      <c r="I103" s="2">
        <f t="shared" si="25"/>
        <v>45277.2</v>
      </c>
      <c r="J103" s="2">
        <v>64155.5</v>
      </c>
      <c r="K103" s="72">
        <f t="shared" si="24"/>
        <v>-0.29425848134610444</v>
      </c>
      <c r="L103" s="2">
        <v>105654.59</v>
      </c>
    </row>
    <row r="104" spans="1:12" ht="15.75" thickBot="1" x14ac:dyDescent="0.3">
      <c r="A104" s="9" t="s">
        <v>21</v>
      </c>
      <c r="B104" s="58"/>
      <c r="C104" s="10"/>
      <c r="D104" s="10"/>
      <c r="E104" s="4">
        <f t="shared" ref="E104:L104" si="26">SUM(E84:E103)</f>
        <v>76673.920000000013</v>
      </c>
      <c r="F104" s="4">
        <f t="shared" si="26"/>
        <v>320366.37999999995</v>
      </c>
      <c r="G104" s="4">
        <f t="shared" si="26"/>
        <v>109870.48999999999</v>
      </c>
      <c r="H104" s="4">
        <f t="shared" si="26"/>
        <v>198162.98999999993</v>
      </c>
      <c r="I104" s="4">
        <f t="shared" si="26"/>
        <v>705073.78</v>
      </c>
      <c r="J104" s="4">
        <f t="shared" si="26"/>
        <v>691231.57000000007</v>
      </c>
      <c r="K104" s="82">
        <f t="shared" si="24"/>
        <v>2.0025430840781677E-2</v>
      </c>
      <c r="L104" s="4">
        <f t="shared" si="26"/>
        <v>2163583.65</v>
      </c>
    </row>
    <row r="105" spans="1:12" ht="15.75" thickBot="1" x14ac:dyDescent="0.3">
      <c r="A105" s="19" t="s">
        <v>22</v>
      </c>
      <c r="B105" s="18"/>
      <c r="C105" s="6"/>
      <c r="D105" s="6"/>
      <c r="E105" s="23"/>
      <c r="F105" s="23"/>
      <c r="G105" s="23"/>
      <c r="H105" s="23"/>
      <c r="I105" s="23"/>
      <c r="J105" s="23"/>
      <c r="K105" s="23"/>
      <c r="L105" s="23"/>
    </row>
    <row r="106" spans="1:12" x14ac:dyDescent="0.25">
      <c r="A106" s="20"/>
      <c r="B106" s="57" t="s">
        <v>60</v>
      </c>
      <c r="C106" s="11"/>
      <c r="D106" s="11"/>
      <c r="E106" s="25" t="s">
        <v>2</v>
      </c>
      <c r="F106" s="26" t="s">
        <v>3</v>
      </c>
      <c r="G106" s="27" t="s">
        <v>4</v>
      </c>
      <c r="H106" s="54" t="s">
        <v>427</v>
      </c>
      <c r="I106" s="65" t="s">
        <v>455</v>
      </c>
      <c r="J106" s="25" t="s">
        <v>456</v>
      </c>
      <c r="K106" s="73" t="s">
        <v>462</v>
      </c>
      <c r="L106" s="25" t="s">
        <v>456</v>
      </c>
    </row>
    <row r="107" spans="1:12" ht="15.75" thickBot="1" x14ac:dyDescent="0.3">
      <c r="A107" s="21" t="s">
        <v>60</v>
      </c>
      <c r="B107" s="50" t="s">
        <v>61</v>
      </c>
      <c r="C107" s="12"/>
      <c r="D107" s="12"/>
      <c r="E107" s="28" t="s">
        <v>5</v>
      </c>
      <c r="F107" s="28" t="s">
        <v>5</v>
      </c>
      <c r="G107" s="28" t="s">
        <v>5</v>
      </c>
      <c r="H107" s="55" t="s">
        <v>428</v>
      </c>
      <c r="I107" s="28" t="s">
        <v>457</v>
      </c>
      <c r="J107" s="28" t="s">
        <v>457</v>
      </c>
      <c r="K107" s="74" t="s">
        <v>463</v>
      </c>
      <c r="L107" s="28" t="s">
        <v>458</v>
      </c>
    </row>
    <row r="108" spans="1:12" ht="15.75" thickBot="1" x14ac:dyDescent="0.3">
      <c r="A108" s="13" t="s">
        <v>137</v>
      </c>
      <c r="B108" s="46" t="s">
        <v>138</v>
      </c>
      <c r="C108" s="14"/>
      <c r="D108" s="14"/>
      <c r="E108" s="3">
        <v>38448.83</v>
      </c>
      <c r="F108" s="3">
        <v>33989.129999999997</v>
      </c>
      <c r="G108" s="2">
        <v>8709.7199999999993</v>
      </c>
      <c r="H108" s="2">
        <v>212395.08</v>
      </c>
      <c r="I108" s="2">
        <f>SUM(E108:H108)</f>
        <v>293542.76</v>
      </c>
      <c r="J108" s="2">
        <v>205383.84</v>
      </c>
      <c r="K108" s="72">
        <f t="shared" ref="K108:K117" si="27">SUM(I108/J108)-1</f>
        <v>0.42923980776676496</v>
      </c>
      <c r="L108" s="2">
        <v>1056051.32</v>
      </c>
    </row>
    <row r="109" spans="1:12" ht="15.75" thickBot="1" x14ac:dyDescent="0.3">
      <c r="A109" s="13" t="s">
        <v>139</v>
      </c>
      <c r="B109" s="46" t="s">
        <v>140</v>
      </c>
      <c r="C109" s="14"/>
      <c r="D109" s="14"/>
      <c r="E109" s="3">
        <v>2635.24</v>
      </c>
      <c r="F109" s="3">
        <v>12245.22</v>
      </c>
      <c r="G109" s="2">
        <v>0</v>
      </c>
      <c r="H109" s="2">
        <v>3561.12</v>
      </c>
      <c r="I109" s="2">
        <f t="shared" ref="I109:I116" si="28">SUM(E109:H109)</f>
        <v>18441.579999999998</v>
      </c>
      <c r="J109" s="2">
        <v>16385.37</v>
      </c>
      <c r="K109" s="72">
        <f t="shared" si="27"/>
        <v>0.12549060533878698</v>
      </c>
      <c r="L109" s="2">
        <v>98751.86</v>
      </c>
    </row>
    <row r="110" spans="1:12" ht="15.75" thickBot="1" x14ac:dyDescent="0.3">
      <c r="A110" s="46" t="s">
        <v>392</v>
      </c>
      <c r="B110" s="46" t="s">
        <v>393</v>
      </c>
      <c r="C110" s="47"/>
      <c r="D110" s="47"/>
      <c r="E110" s="3">
        <v>0</v>
      </c>
      <c r="F110" s="3">
        <v>0</v>
      </c>
      <c r="G110" s="2">
        <v>0</v>
      </c>
      <c r="H110" s="2">
        <v>0</v>
      </c>
      <c r="I110" s="2">
        <f t="shared" si="28"/>
        <v>0</v>
      </c>
      <c r="J110" s="2">
        <v>3130.32</v>
      </c>
      <c r="K110" s="72">
        <f t="shared" si="27"/>
        <v>-1</v>
      </c>
      <c r="L110" s="2">
        <v>8770.6299999999992</v>
      </c>
    </row>
    <row r="111" spans="1:12" ht="15.75" thickBot="1" x14ac:dyDescent="0.3">
      <c r="A111" s="46" t="s">
        <v>141</v>
      </c>
      <c r="B111" s="46" t="s">
        <v>142</v>
      </c>
      <c r="C111" s="47"/>
      <c r="D111" s="47"/>
      <c r="E111" s="3">
        <v>833.09</v>
      </c>
      <c r="F111" s="3">
        <v>8085</v>
      </c>
      <c r="G111" s="2">
        <v>0</v>
      </c>
      <c r="H111" s="2">
        <v>40372.99</v>
      </c>
      <c r="I111" s="2">
        <f t="shared" si="28"/>
        <v>49291.08</v>
      </c>
      <c r="J111" s="2">
        <v>15585.47</v>
      </c>
      <c r="K111" s="72">
        <f t="shared" si="27"/>
        <v>2.1626303217034843</v>
      </c>
      <c r="L111" s="2">
        <v>71185.600000000006</v>
      </c>
    </row>
    <row r="112" spans="1:12" ht="15.75" thickBot="1" x14ac:dyDescent="0.3">
      <c r="A112" s="46" t="s">
        <v>143</v>
      </c>
      <c r="B112" s="46" t="s">
        <v>144</v>
      </c>
      <c r="C112" s="47"/>
      <c r="D112" s="47"/>
      <c r="E112" s="3">
        <v>3272.51</v>
      </c>
      <c r="F112" s="3">
        <v>18663.810000000001</v>
      </c>
      <c r="G112" s="2">
        <v>0</v>
      </c>
      <c r="H112" s="2">
        <v>6868.18</v>
      </c>
      <c r="I112" s="2">
        <f t="shared" si="28"/>
        <v>28804.5</v>
      </c>
      <c r="J112" s="2">
        <v>17279.86</v>
      </c>
      <c r="K112" s="72">
        <f t="shared" si="27"/>
        <v>0.66694058863902828</v>
      </c>
      <c r="L112" s="2">
        <v>42996.44</v>
      </c>
    </row>
    <row r="113" spans="1:12" ht="15.75" thickBot="1" x14ac:dyDescent="0.3">
      <c r="A113" s="46" t="s">
        <v>333</v>
      </c>
      <c r="B113" s="46" t="s">
        <v>334</v>
      </c>
      <c r="C113" s="47"/>
      <c r="D113" s="47"/>
      <c r="E113" s="3">
        <v>868.86</v>
      </c>
      <c r="F113" s="3">
        <v>4317.2299999999996</v>
      </c>
      <c r="G113" s="2">
        <v>9252.06</v>
      </c>
      <c r="H113" s="2">
        <v>2415</v>
      </c>
      <c r="I113" s="2">
        <f t="shared" si="28"/>
        <v>16853.149999999998</v>
      </c>
      <c r="J113" s="2">
        <v>22462.49</v>
      </c>
      <c r="K113" s="72">
        <f t="shared" si="27"/>
        <v>-0.24972031150598195</v>
      </c>
      <c r="L113" s="2">
        <v>42567.22</v>
      </c>
    </row>
    <row r="114" spans="1:12" ht="15.75" thickBot="1" x14ac:dyDescent="0.3">
      <c r="A114" s="46" t="s">
        <v>374</v>
      </c>
      <c r="B114" s="46" t="s">
        <v>375</v>
      </c>
      <c r="C114" s="47"/>
      <c r="D114" s="47"/>
      <c r="E114" s="3">
        <v>0</v>
      </c>
      <c r="F114" s="3">
        <v>9865.86</v>
      </c>
      <c r="G114" s="2">
        <v>20191.810000000001</v>
      </c>
      <c r="H114" s="2">
        <v>2615.06</v>
      </c>
      <c r="I114" s="2">
        <f t="shared" si="28"/>
        <v>32672.730000000003</v>
      </c>
      <c r="J114" s="2">
        <v>27503.65</v>
      </c>
      <c r="K114" s="72">
        <f t="shared" si="27"/>
        <v>0.18794160047848196</v>
      </c>
      <c r="L114" s="2">
        <v>81361.570000000007</v>
      </c>
    </row>
    <row r="115" spans="1:12" ht="15.75" thickBot="1" x14ac:dyDescent="0.3">
      <c r="A115" s="46" t="s">
        <v>292</v>
      </c>
      <c r="B115" s="46" t="s">
        <v>293</v>
      </c>
      <c r="C115" s="47"/>
      <c r="D115" s="47"/>
      <c r="E115" s="3">
        <v>847.04</v>
      </c>
      <c r="F115" s="3">
        <v>6883.69</v>
      </c>
      <c r="G115" s="2">
        <v>0</v>
      </c>
      <c r="H115" s="2">
        <v>3912.44</v>
      </c>
      <c r="I115" s="2">
        <f t="shared" si="28"/>
        <v>11643.17</v>
      </c>
      <c r="J115" s="2">
        <v>7722.97</v>
      </c>
      <c r="K115" s="72">
        <f t="shared" si="27"/>
        <v>0.50760264509638131</v>
      </c>
      <c r="L115" s="2">
        <v>38460.300000000003</v>
      </c>
    </row>
    <row r="116" spans="1:12" ht="15.75" thickBot="1" x14ac:dyDescent="0.3">
      <c r="A116" s="13" t="s">
        <v>335</v>
      </c>
      <c r="B116" s="46" t="s">
        <v>336</v>
      </c>
      <c r="C116" s="14"/>
      <c r="D116" s="14"/>
      <c r="E116" s="3">
        <v>467.63</v>
      </c>
      <c r="F116" s="3">
        <v>3833.78</v>
      </c>
      <c r="G116" s="2">
        <v>1000</v>
      </c>
      <c r="H116" s="2">
        <v>735</v>
      </c>
      <c r="I116" s="2">
        <f t="shared" si="28"/>
        <v>6036.41</v>
      </c>
      <c r="J116" s="2">
        <v>24362.080000000002</v>
      </c>
      <c r="K116" s="72">
        <f t="shared" si="27"/>
        <v>-0.75222107471940003</v>
      </c>
      <c r="L116" s="2">
        <v>44783.02</v>
      </c>
    </row>
    <row r="117" spans="1:12" ht="15.75" thickBot="1" x14ac:dyDescent="0.3">
      <c r="A117" s="9" t="s">
        <v>23</v>
      </c>
      <c r="B117" s="58"/>
      <c r="C117" s="10"/>
      <c r="D117" s="10"/>
      <c r="E117" s="4">
        <f t="shared" ref="E117:L117" si="29">SUM(E108:E116)</f>
        <v>47373.2</v>
      </c>
      <c r="F117" s="4">
        <f t="shared" si="29"/>
        <v>97883.72</v>
      </c>
      <c r="G117" s="4">
        <f t="shared" si="29"/>
        <v>39153.589999999997</v>
      </c>
      <c r="H117" s="4">
        <f t="shared" si="29"/>
        <v>272874.87</v>
      </c>
      <c r="I117" s="4">
        <f t="shared" si="29"/>
        <v>457285.38</v>
      </c>
      <c r="J117" s="4">
        <f t="shared" si="29"/>
        <v>339816.05</v>
      </c>
      <c r="K117" s="82">
        <f t="shared" si="27"/>
        <v>0.34568505519383219</v>
      </c>
      <c r="L117" s="4">
        <f t="shared" si="29"/>
        <v>1484927.9600000002</v>
      </c>
    </row>
    <row r="118" spans="1:12" ht="15.75" thickBot="1" x14ac:dyDescent="0.3">
      <c r="A118" s="19" t="s">
        <v>24</v>
      </c>
      <c r="B118" s="18"/>
      <c r="C118" s="6"/>
      <c r="D118" s="6"/>
      <c r="E118" s="23"/>
      <c r="F118" s="23"/>
      <c r="G118" s="23"/>
      <c r="H118" s="23"/>
      <c r="I118" s="23"/>
      <c r="J118" s="23"/>
      <c r="K118" s="23"/>
      <c r="L118" s="23"/>
    </row>
    <row r="119" spans="1:12" x14ac:dyDescent="0.25">
      <c r="A119" s="20"/>
      <c r="B119" s="57" t="s">
        <v>60</v>
      </c>
      <c r="C119" s="11"/>
      <c r="D119" s="11"/>
      <c r="E119" s="25" t="s">
        <v>2</v>
      </c>
      <c r="F119" s="26" t="s">
        <v>3</v>
      </c>
      <c r="G119" s="27" t="s">
        <v>4</v>
      </c>
      <c r="H119" s="54" t="s">
        <v>427</v>
      </c>
      <c r="I119" s="65" t="s">
        <v>455</v>
      </c>
      <c r="J119" s="25" t="s">
        <v>456</v>
      </c>
      <c r="K119" s="73" t="s">
        <v>462</v>
      </c>
      <c r="L119" s="25" t="s">
        <v>456</v>
      </c>
    </row>
    <row r="120" spans="1:12" ht="15.75" thickBot="1" x14ac:dyDescent="0.3">
      <c r="A120" s="21" t="s">
        <v>60</v>
      </c>
      <c r="B120" s="50" t="s">
        <v>61</v>
      </c>
      <c r="C120" s="12"/>
      <c r="D120" s="12"/>
      <c r="E120" s="28" t="s">
        <v>5</v>
      </c>
      <c r="F120" s="28" t="s">
        <v>5</v>
      </c>
      <c r="G120" s="28" t="s">
        <v>5</v>
      </c>
      <c r="H120" s="55" t="s">
        <v>428</v>
      </c>
      <c r="I120" s="28" t="s">
        <v>457</v>
      </c>
      <c r="J120" s="28" t="s">
        <v>457</v>
      </c>
      <c r="K120" s="74" t="s">
        <v>463</v>
      </c>
      <c r="L120" s="28" t="s">
        <v>458</v>
      </c>
    </row>
    <row r="121" spans="1:12" ht="15.75" thickBot="1" x14ac:dyDescent="0.3">
      <c r="A121" s="13" t="s">
        <v>145</v>
      </c>
      <c r="B121" s="46" t="s">
        <v>146</v>
      </c>
      <c r="C121" s="14"/>
      <c r="D121" s="14"/>
      <c r="E121" s="5">
        <v>69382.77</v>
      </c>
      <c r="F121" s="3">
        <v>59669.18</v>
      </c>
      <c r="G121" s="2">
        <v>3299.43</v>
      </c>
      <c r="H121" s="2">
        <v>25237.07</v>
      </c>
      <c r="I121" s="2">
        <f>SUM(E121:H121)</f>
        <v>157588.45000000001</v>
      </c>
      <c r="J121" s="2">
        <v>133602.39000000001</v>
      </c>
      <c r="K121" s="72">
        <f t="shared" ref="K121:K125" si="30">SUM(I121/J121)-1</f>
        <v>0.17953316553693388</v>
      </c>
      <c r="L121" s="2">
        <v>457950.12</v>
      </c>
    </row>
    <row r="122" spans="1:12" ht="15.75" thickBot="1" x14ac:dyDescent="0.3">
      <c r="A122" s="13" t="s">
        <v>147</v>
      </c>
      <c r="B122" s="46" t="s">
        <v>148</v>
      </c>
      <c r="C122" s="14"/>
      <c r="D122" s="14"/>
      <c r="E122" s="3">
        <v>43233.02</v>
      </c>
      <c r="F122" s="3">
        <v>29913.5</v>
      </c>
      <c r="G122" s="2">
        <v>3606.17</v>
      </c>
      <c r="H122" s="2">
        <v>14787.88</v>
      </c>
      <c r="I122" s="2">
        <f t="shared" ref="I122:I124" si="31">SUM(E122:H122)</f>
        <v>91540.569999999992</v>
      </c>
      <c r="J122" s="2">
        <v>64065.73</v>
      </c>
      <c r="K122" s="72">
        <f t="shared" si="30"/>
        <v>0.42885392861362837</v>
      </c>
      <c r="L122" s="2">
        <v>303445.84999999998</v>
      </c>
    </row>
    <row r="123" spans="1:12" ht="15.75" thickBot="1" x14ac:dyDescent="0.3">
      <c r="A123" s="13" t="s">
        <v>149</v>
      </c>
      <c r="B123" s="46" t="s">
        <v>150</v>
      </c>
      <c r="C123" s="14"/>
      <c r="D123" s="14"/>
      <c r="E123" s="3">
        <v>40600.910000000003</v>
      </c>
      <c r="F123" s="3">
        <v>4486.25</v>
      </c>
      <c r="G123" s="2">
        <v>0</v>
      </c>
      <c r="H123" s="2">
        <v>3939.37</v>
      </c>
      <c r="I123" s="2">
        <f t="shared" si="31"/>
        <v>49026.530000000006</v>
      </c>
      <c r="J123" s="2">
        <v>24213.99</v>
      </c>
      <c r="K123" s="72">
        <f t="shared" si="30"/>
        <v>1.0247191809363101</v>
      </c>
      <c r="L123" s="2">
        <v>68174.149999999994</v>
      </c>
    </row>
    <row r="124" spans="1:12" ht="15.75" thickBot="1" x14ac:dyDescent="0.3">
      <c r="A124" s="13" t="s">
        <v>151</v>
      </c>
      <c r="B124" s="46" t="s">
        <v>152</v>
      </c>
      <c r="C124" s="14"/>
      <c r="D124" s="14"/>
      <c r="E124" s="3">
        <v>5591.97</v>
      </c>
      <c r="F124" s="3">
        <v>13070.51</v>
      </c>
      <c r="G124" s="2">
        <v>0</v>
      </c>
      <c r="H124" s="2">
        <v>4314.53</v>
      </c>
      <c r="I124" s="2">
        <f t="shared" si="31"/>
        <v>22977.01</v>
      </c>
      <c r="J124" s="2">
        <v>18395.13</v>
      </c>
      <c r="K124" s="72">
        <f t="shared" si="30"/>
        <v>0.24908114267200054</v>
      </c>
      <c r="L124" s="2">
        <v>72301.62</v>
      </c>
    </row>
    <row r="125" spans="1:12" ht="15.75" thickBot="1" x14ac:dyDescent="0.3">
      <c r="A125" s="9" t="s">
        <v>25</v>
      </c>
      <c r="B125" s="58"/>
      <c r="C125" s="10"/>
      <c r="D125" s="10"/>
      <c r="E125" s="4">
        <f>SUM(E121:E124)</f>
        <v>158808.67000000001</v>
      </c>
      <c r="F125" s="4">
        <f t="shared" ref="F125:I125" si="32">SUM(F121:F124)</f>
        <v>107139.43999999999</v>
      </c>
      <c r="G125" s="4">
        <f t="shared" si="32"/>
        <v>6905.6</v>
      </c>
      <c r="H125" s="4">
        <f>SUM(H121:H124)</f>
        <v>48278.85</v>
      </c>
      <c r="I125" s="4">
        <f t="shared" si="32"/>
        <v>321132.56000000006</v>
      </c>
      <c r="J125" s="4">
        <f>SUM(J121:J124)</f>
        <v>240277.24000000002</v>
      </c>
      <c r="K125" s="82">
        <f t="shared" si="30"/>
        <v>0.33650844332988017</v>
      </c>
      <c r="L125" s="4">
        <f>SUM(L121:L124)</f>
        <v>901871.74</v>
      </c>
    </row>
    <row r="126" spans="1:12" ht="15.75" thickBot="1" x14ac:dyDescent="0.3">
      <c r="A126" s="19" t="s">
        <v>26</v>
      </c>
      <c r="B126" s="18"/>
      <c r="C126" s="6"/>
      <c r="D126" s="6"/>
      <c r="E126" s="23"/>
      <c r="F126" s="23"/>
      <c r="G126" s="23"/>
      <c r="H126" s="23"/>
      <c r="I126" s="23"/>
      <c r="J126" s="23"/>
      <c r="K126" s="23"/>
      <c r="L126" s="23"/>
    </row>
    <row r="127" spans="1:12" x14ac:dyDescent="0.25">
      <c r="A127" s="20"/>
      <c r="B127" s="57" t="s">
        <v>60</v>
      </c>
      <c r="C127" s="11"/>
      <c r="D127" s="11"/>
      <c r="E127" s="25" t="s">
        <v>2</v>
      </c>
      <c r="F127" s="26" t="s">
        <v>3</v>
      </c>
      <c r="G127" s="27" t="s">
        <v>4</v>
      </c>
      <c r="H127" s="54" t="s">
        <v>427</v>
      </c>
      <c r="I127" s="65" t="s">
        <v>455</v>
      </c>
      <c r="J127" s="25" t="s">
        <v>456</v>
      </c>
      <c r="K127" s="73" t="s">
        <v>462</v>
      </c>
      <c r="L127" s="25" t="s">
        <v>456</v>
      </c>
    </row>
    <row r="128" spans="1:12" ht="15.75" thickBot="1" x14ac:dyDescent="0.3">
      <c r="A128" s="21" t="s">
        <v>60</v>
      </c>
      <c r="B128" s="50" t="s">
        <v>61</v>
      </c>
      <c r="C128" s="12"/>
      <c r="D128" s="12"/>
      <c r="E128" s="28" t="s">
        <v>5</v>
      </c>
      <c r="F128" s="28" t="s">
        <v>5</v>
      </c>
      <c r="G128" s="28" t="s">
        <v>5</v>
      </c>
      <c r="H128" s="55" t="s">
        <v>428</v>
      </c>
      <c r="I128" s="28" t="s">
        <v>457</v>
      </c>
      <c r="J128" s="28" t="s">
        <v>457</v>
      </c>
      <c r="K128" s="74" t="s">
        <v>463</v>
      </c>
      <c r="L128" s="28" t="s">
        <v>458</v>
      </c>
    </row>
    <row r="129" spans="1:12" ht="15.75" thickBot="1" x14ac:dyDescent="0.3">
      <c r="A129" s="13" t="s">
        <v>153</v>
      </c>
      <c r="B129" s="46" t="s">
        <v>154</v>
      </c>
      <c r="C129" s="14"/>
      <c r="D129" s="14"/>
      <c r="E129" s="3">
        <v>64673.5</v>
      </c>
      <c r="F129" s="3">
        <v>65536.62</v>
      </c>
      <c r="G129" s="2">
        <v>33180.449999999997</v>
      </c>
      <c r="H129" s="2">
        <v>33217.18</v>
      </c>
      <c r="I129" s="2">
        <f>SUM(E129:H129)</f>
        <v>196607.75</v>
      </c>
      <c r="J129" s="2">
        <v>218525.75</v>
      </c>
      <c r="K129" s="72">
        <f t="shared" ref="K129:K139" si="33">SUM(I129/J129)-1</f>
        <v>-0.10029939263450649</v>
      </c>
      <c r="L129" s="2">
        <v>724089.31</v>
      </c>
    </row>
    <row r="130" spans="1:12" ht="15.75" thickBot="1" x14ac:dyDescent="0.3">
      <c r="A130" s="13" t="s">
        <v>155</v>
      </c>
      <c r="B130" s="46" t="s">
        <v>156</v>
      </c>
      <c r="C130" s="14"/>
      <c r="D130" s="14"/>
      <c r="E130" s="3">
        <v>5659.68</v>
      </c>
      <c r="F130" s="3">
        <v>69181.259999999995</v>
      </c>
      <c r="G130" s="2">
        <v>1782.34</v>
      </c>
      <c r="H130" s="2">
        <v>30705.85</v>
      </c>
      <c r="I130" s="2">
        <f t="shared" ref="I130:I138" si="34">SUM(E130:H130)</f>
        <v>107329.13</v>
      </c>
      <c r="J130" s="2">
        <v>103972.15</v>
      </c>
      <c r="K130" s="72">
        <f t="shared" si="33"/>
        <v>3.2287300012551645E-2</v>
      </c>
      <c r="L130" s="2">
        <v>249889.54</v>
      </c>
    </row>
    <row r="131" spans="1:12" ht="15.75" thickBot="1" x14ac:dyDescent="0.3">
      <c r="A131" s="46" t="s">
        <v>157</v>
      </c>
      <c r="B131" s="46" t="s">
        <v>158</v>
      </c>
      <c r="C131" s="47"/>
      <c r="D131" s="47"/>
      <c r="E131" s="3">
        <v>4305.25</v>
      </c>
      <c r="F131" s="3">
        <v>24329.040000000001</v>
      </c>
      <c r="G131" s="2">
        <v>3917.86</v>
      </c>
      <c r="H131" s="2">
        <v>10167.39</v>
      </c>
      <c r="I131" s="2">
        <f t="shared" si="34"/>
        <v>42719.54</v>
      </c>
      <c r="J131" s="2">
        <v>26824.68</v>
      </c>
      <c r="K131" s="72">
        <f t="shared" si="33"/>
        <v>0.59254611797792189</v>
      </c>
      <c r="L131" s="2">
        <v>96526.99</v>
      </c>
    </row>
    <row r="132" spans="1:12" ht="15.75" thickBot="1" x14ac:dyDescent="0.3">
      <c r="A132" s="13" t="s">
        <v>159</v>
      </c>
      <c r="B132" s="46" t="s">
        <v>160</v>
      </c>
      <c r="C132" s="14"/>
      <c r="D132" s="14"/>
      <c r="E132" s="3">
        <v>2427.8200000000002</v>
      </c>
      <c r="F132" s="3">
        <v>25703.81</v>
      </c>
      <c r="G132" s="2">
        <v>11169.14</v>
      </c>
      <c r="H132" s="2">
        <v>4777</v>
      </c>
      <c r="I132" s="2">
        <f t="shared" si="34"/>
        <v>44077.770000000004</v>
      </c>
      <c r="J132" s="2">
        <v>29389.97</v>
      </c>
      <c r="K132" s="72">
        <f t="shared" si="33"/>
        <v>0.4997555288419826</v>
      </c>
      <c r="L132" s="2">
        <v>69479.98</v>
      </c>
    </row>
    <row r="133" spans="1:12" ht="15.75" thickBot="1" x14ac:dyDescent="0.3">
      <c r="A133" s="13" t="s">
        <v>161</v>
      </c>
      <c r="B133" s="46" t="s">
        <v>162</v>
      </c>
      <c r="C133" s="14"/>
      <c r="D133" s="14"/>
      <c r="E133" s="3">
        <v>16819.5</v>
      </c>
      <c r="F133" s="3">
        <v>30553.41</v>
      </c>
      <c r="G133" s="2">
        <v>35068.83</v>
      </c>
      <c r="H133" s="2">
        <v>12899.97</v>
      </c>
      <c r="I133" s="2">
        <f t="shared" si="34"/>
        <v>95341.71</v>
      </c>
      <c r="J133" s="2">
        <v>65170.55</v>
      </c>
      <c r="K133" s="72">
        <f t="shared" si="33"/>
        <v>0.46295696445710521</v>
      </c>
      <c r="L133" s="2">
        <v>210535.89</v>
      </c>
    </row>
    <row r="134" spans="1:12" ht="15.75" thickBot="1" x14ac:dyDescent="0.3">
      <c r="A134" s="46" t="s">
        <v>163</v>
      </c>
      <c r="B134" s="46" t="s">
        <v>164</v>
      </c>
      <c r="C134" s="47"/>
      <c r="D134" s="47"/>
      <c r="E134" s="3">
        <v>133.91999999999999</v>
      </c>
      <c r="F134" s="3">
        <v>6851.58</v>
      </c>
      <c r="G134" s="2">
        <v>0</v>
      </c>
      <c r="H134" s="2">
        <v>4457.79</v>
      </c>
      <c r="I134" s="2">
        <f t="shared" si="34"/>
        <v>11443.29</v>
      </c>
      <c r="J134" s="2">
        <v>9211.77</v>
      </c>
      <c r="K134" s="72">
        <f t="shared" si="33"/>
        <v>0.24224660407283305</v>
      </c>
      <c r="L134" s="2">
        <v>53334.32</v>
      </c>
    </row>
    <row r="135" spans="1:12" ht="15.75" thickBot="1" x14ac:dyDescent="0.3">
      <c r="A135" s="46" t="s">
        <v>165</v>
      </c>
      <c r="B135" s="46" t="s">
        <v>166</v>
      </c>
      <c r="C135" s="47"/>
      <c r="D135" s="47"/>
      <c r="E135" s="3">
        <v>9898.39</v>
      </c>
      <c r="F135" s="3">
        <v>46502.47</v>
      </c>
      <c r="G135" s="2">
        <v>29186.42</v>
      </c>
      <c r="H135" s="2">
        <v>18967.09</v>
      </c>
      <c r="I135" s="2">
        <f t="shared" si="34"/>
        <v>104554.37</v>
      </c>
      <c r="J135" s="2">
        <v>79816.95</v>
      </c>
      <c r="K135" s="72">
        <f t="shared" si="33"/>
        <v>0.30992690149147517</v>
      </c>
      <c r="L135" s="2">
        <v>270408.01</v>
      </c>
    </row>
    <row r="136" spans="1:12" ht="15.75" thickBot="1" x14ac:dyDescent="0.3">
      <c r="A136" s="46" t="s">
        <v>167</v>
      </c>
      <c r="B136" s="46" t="s">
        <v>168</v>
      </c>
      <c r="C136" s="47"/>
      <c r="D136" s="47"/>
      <c r="E136" s="3">
        <v>2606.54</v>
      </c>
      <c r="F136" s="3">
        <v>1128.06</v>
      </c>
      <c r="G136" s="2">
        <v>1312.16</v>
      </c>
      <c r="H136" s="2">
        <v>25697.61</v>
      </c>
      <c r="I136" s="2">
        <f t="shared" si="34"/>
        <v>30744.370000000003</v>
      </c>
      <c r="J136" s="2">
        <v>73905.350000000006</v>
      </c>
      <c r="K136" s="72">
        <f t="shared" si="33"/>
        <v>-0.58400345847763391</v>
      </c>
      <c r="L136" s="2">
        <v>113332.02</v>
      </c>
    </row>
    <row r="137" spans="1:12" ht="15.75" thickBot="1" x14ac:dyDescent="0.3">
      <c r="A137" s="46" t="s">
        <v>169</v>
      </c>
      <c r="B137" s="46" t="s">
        <v>170</v>
      </c>
      <c r="C137" s="47"/>
      <c r="D137" s="47"/>
      <c r="E137" s="3">
        <v>200</v>
      </c>
      <c r="F137" s="3">
        <v>0</v>
      </c>
      <c r="G137" s="2">
        <v>3033.59</v>
      </c>
      <c r="H137" s="2">
        <v>502.37</v>
      </c>
      <c r="I137" s="2">
        <f t="shared" si="34"/>
        <v>3735.96</v>
      </c>
      <c r="J137" s="2">
        <v>11828.06</v>
      </c>
      <c r="K137" s="72">
        <f t="shared" si="33"/>
        <v>-0.68414431445224322</v>
      </c>
      <c r="L137" s="2">
        <v>20847</v>
      </c>
    </row>
    <row r="138" spans="1:12" ht="15.75" thickBot="1" x14ac:dyDescent="0.3">
      <c r="A138" s="13" t="s">
        <v>351</v>
      </c>
      <c r="B138" s="46" t="s">
        <v>352</v>
      </c>
      <c r="C138" s="14"/>
      <c r="D138" s="14"/>
      <c r="E138" s="3">
        <v>4668.9799999999996</v>
      </c>
      <c r="F138" s="3">
        <v>983.49</v>
      </c>
      <c r="G138" s="2">
        <v>754.87</v>
      </c>
      <c r="H138" s="2">
        <v>3797.84</v>
      </c>
      <c r="I138" s="2">
        <f t="shared" si="34"/>
        <v>10205.18</v>
      </c>
      <c r="J138" s="2">
        <v>9043.8799999999992</v>
      </c>
      <c r="K138" s="72">
        <f t="shared" si="33"/>
        <v>0.12840727652290851</v>
      </c>
      <c r="L138" s="2">
        <v>21566.89</v>
      </c>
    </row>
    <row r="139" spans="1:12" ht="15.75" thickBot="1" x14ac:dyDescent="0.3">
      <c r="A139" s="9" t="s">
        <v>27</v>
      </c>
      <c r="B139" s="58"/>
      <c r="C139" s="10"/>
      <c r="D139" s="10"/>
      <c r="E139" s="4">
        <f t="shared" ref="E139:L139" si="35">SUM(E129:E138)</f>
        <v>111393.57999999999</v>
      </c>
      <c r="F139" s="4">
        <f t="shared" si="35"/>
        <v>270769.74</v>
      </c>
      <c r="G139" s="4">
        <f t="shared" si="35"/>
        <v>119405.65999999999</v>
      </c>
      <c r="H139" s="4">
        <f t="shared" si="35"/>
        <v>145190.09</v>
      </c>
      <c r="I139" s="4">
        <f t="shared" si="35"/>
        <v>646759.07000000007</v>
      </c>
      <c r="J139" s="4">
        <f t="shared" si="35"/>
        <v>627689.1100000001</v>
      </c>
      <c r="K139" s="82">
        <f t="shared" si="33"/>
        <v>3.0381218498437779E-2</v>
      </c>
      <c r="L139" s="4">
        <f t="shared" si="35"/>
        <v>1830009.95</v>
      </c>
    </row>
    <row r="140" spans="1:12" ht="15.75" thickBot="1" x14ac:dyDescent="0.3">
      <c r="A140" s="19" t="s">
        <v>28</v>
      </c>
      <c r="B140" s="18"/>
      <c r="C140" s="6"/>
      <c r="D140" s="6"/>
      <c r="E140" s="23"/>
      <c r="F140" s="23"/>
      <c r="G140" s="23"/>
      <c r="H140" s="23"/>
      <c r="I140" s="23"/>
      <c r="J140" s="23"/>
      <c r="K140" s="23"/>
      <c r="L140" s="23"/>
    </row>
    <row r="141" spans="1:12" x14ac:dyDescent="0.25">
      <c r="A141" s="20"/>
      <c r="B141" s="57" t="s">
        <v>60</v>
      </c>
      <c r="C141" s="11"/>
      <c r="D141" s="11"/>
      <c r="E141" s="25" t="s">
        <v>2</v>
      </c>
      <c r="F141" s="26" t="s">
        <v>3</v>
      </c>
      <c r="G141" s="27" t="s">
        <v>4</v>
      </c>
      <c r="H141" s="54" t="s">
        <v>427</v>
      </c>
      <c r="I141" s="65" t="s">
        <v>455</v>
      </c>
      <c r="J141" s="25" t="s">
        <v>456</v>
      </c>
      <c r="K141" s="73" t="s">
        <v>462</v>
      </c>
      <c r="L141" s="25" t="s">
        <v>456</v>
      </c>
    </row>
    <row r="142" spans="1:12" ht="15.75" thickBot="1" x14ac:dyDescent="0.3">
      <c r="A142" s="21" t="s">
        <v>60</v>
      </c>
      <c r="B142" s="50" t="s">
        <v>61</v>
      </c>
      <c r="C142" s="12"/>
      <c r="D142" s="12"/>
      <c r="E142" s="28" t="s">
        <v>5</v>
      </c>
      <c r="F142" s="28" t="s">
        <v>5</v>
      </c>
      <c r="G142" s="28" t="s">
        <v>5</v>
      </c>
      <c r="H142" s="55" t="s">
        <v>428</v>
      </c>
      <c r="I142" s="28" t="s">
        <v>457</v>
      </c>
      <c r="J142" s="28" t="s">
        <v>457</v>
      </c>
      <c r="K142" s="74" t="s">
        <v>463</v>
      </c>
      <c r="L142" s="28" t="s">
        <v>458</v>
      </c>
    </row>
    <row r="143" spans="1:12" ht="15.75" thickBot="1" x14ac:dyDescent="0.3">
      <c r="A143" s="13" t="s">
        <v>171</v>
      </c>
      <c r="B143" s="46" t="s">
        <v>172</v>
      </c>
      <c r="C143" s="14"/>
      <c r="D143" s="14"/>
      <c r="E143" s="3">
        <v>15760.18</v>
      </c>
      <c r="F143" s="5">
        <v>37870.22</v>
      </c>
      <c r="G143" s="2">
        <v>4297.5600000000004</v>
      </c>
      <c r="H143" s="2">
        <v>27160.73</v>
      </c>
      <c r="I143" s="2">
        <f>SUM(E143:H143)</f>
        <v>85088.69</v>
      </c>
      <c r="J143" s="2">
        <v>113772.62</v>
      </c>
      <c r="K143" s="72">
        <f>SUM(I143/J143)-1</f>
        <v>-0.25211628245882001</v>
      </c>
      <c r="L143" s="2">
        <v>326533.92</v>
      </c>
    </row>
    <row r="144" spans="1:12" ht="15.75" thickBot="1" x14ac:dyDescent="0.3">
      <c r="A144" s="9" t="s">
        <v>29</v>
      </c>
      <c r="B144" s="58"/>
      <c r="C144" s="10"/>
      <c r="D144" s="10"/>
      <c r="E144" s="4">
        <f>SUM(E143)</f>
        <v>15760.18</v>
      </c>
      <c r="F144" s="4">
        <f t="shared" ref="F144:I144" si="36">SUM(F143)</f>
        <v>37870.22</v>
      </c>
      <c r="G144" s="4">
        <f t="shared" si="36"/>
        <v>4297.5600000000004</v>
      </c>
      <c r="H144" s="4">
        <f>SUM(H143)</f>
        <v>27160.73</v>
      </c>
      <c r="I144" s="4">
        <f t="shared" si="36"/>
        <v>85088.69</v>
      </c>
      <c r="J144" s="4">
        <f>SUM(J143)</f>
        <v>113772.62</v>
      </c>
      <c r="K144" s="82">
        <f t="shared" ref="K144" si="37">SUM(I144/J144)-1</f>
        <v>-0.25211628245882001</v>
      </c>
      <c r="L144" s="4">
        <f>SUM(L143)</f>
        <v>326533.92</v>
      </c>
    </row>
    <row r="145" spans="1:12" ht="15.75" thickBot="1" x14ac:dyDescent="0.3">
      <c r="A145" s="48" t="s">
        <v>278</v>
      </c>
      <c r="B145" s="18"/>
      <c r="C145" s="40"/>
      <c r="D145" s="40"/>
      <c r="E145" s="23"/>
      <c r="F145" s="23"/>
      <c r="G145" s="23"/>
      <c r="H145" s="23"/>
      <c r="I145" s="23"/>
      <c r="J145" s="23"/>
      <c r="K145" s="23"/>
      <c r="L145" s="23"/>
    </row>
    <row r="146" spans="1:12" x14ac:dyDescent="0.25">
      <c r="A146" s="49"/>
      <c r="B146" s="57" t="s">
        <v>60</v>
      </c>
      <c r="C146" s="44"/>
      <c r="D146" s="44"/>
      <c r="E146" s="25" t="s">
        <v>2</v>
      </c>
      <c r="F146" s="26" t="s">
        <v>3</v>
      </c>
      <c r="G146" s="27" t="s">
        <v>4</v>
      </c>
      <c r="H146" s="54" t="s">
        <v>427</v>
      </c>
      <c r="I146" s="65" t="s">
        <v>455</v>
      </c>
      <c r="J146" s="25" t="s">
        <v>456</v>
      </c>
      <c r="K146" s="73" t="s">
        <v>462</v>
      </c>
      <c r="L146" s="25" t="s">
        <v>456</v>
      </c>
    </row>
    <row r="147" spans="1:12" ht="15.75" thickBot="1" x14ac:dyDescent="0.3">
      <c r="A147" s="50" t="s">
        <v>60</v>
      </c>
      <c r="B147" s="50" t="s">
        <v>61</v>
      </c>
      <c r="C147" s="45"/>
      <c r="D147" s="45"/>
      <c r="E147" s="28" t="s">
        <v>5</v>
      </c>
      <c r="F147" s="28" t="s">
        <v>5</v>
      </c>
      <c r="G147" s="28" t="s">
        <v>5</v>
      </c>
      <c r="H147" s="55" t="s">
        <v>428</v>
      </c>
      <c r="I147" s="28" t="s">
        <v>457</v>
      </c>
      <c r="J147" s="28" t="s">
        <v>457</v>
      </c>
      <c r="K147" s="74" t="s">
        <v>463</v>
      </c>
      <c r="L147" s="28" t="s">
        <v>458</v>
      </c>
    </row>
    <row r="148" spans="1:12" ht="15.75" thickBot="1" x14ac:dyDescent="0.3">
      <c r="A148" s="46" t="s">
        <v>173</v>
      </c>
      <c r="B148" s="46" t="s">
        <v>174</v>
      </c>
      <c r="C148" s="47"/>
      <c r="D148" s="47"/>
      <c r="E148" s="3">
        <v>6340.46</v>
      </c>
      <c r="F148" s="3">
        <v>280</v>
      </c>
      <c r="G148" s="2">
        <v>14662.65</v>
      </c>
      <c r="H148" s="2">
        <v>4882.17</v>
      </c>
      <c r="I148" s="2">
        <f>SUM(E148:H148)</f>
        <v>26165.279999999999</v>
      </c>
      <c r="J148" s="2">
        <v>17177.71</v>
      </c>
      <c r="K148" s="72">
        <f>SUM(I148/J148)-1</f>
        <v>0.52321118472718431</v>
      </c>
      <c r="L148" s="2">
        <v>47515.34</v>
      </c>
    </row>
    <row r="149" spans="1:12" ht="15.75" thickBot="1" x14ac:dyDescent="0.3">
      <c r="A149" s="42" t="s">
        <v>279</v>
      </c>
      <c r="B149" s="58"/>
      <c r="C149" s="43"/>
      <c r="D149" s="43"/>
      <c r="E149" s="4">
        <f>SUM(E148)</f>
        <v>6340.46</v>
      </c>
      <c r="F149" s="4">
        <f t="shared" ref="F149" si="38">SUM(F148)</f>
        <v>280</v>
      </c>
      <c r="G149" s="4">
        <f t="shared" ref="G149" si="39">SUM(G148)</f>
        <v>14662.65</v>
      </c>
      <c r="H149" s="4">
        <f>SUM(H148)</f>
        <v>4882.17</v>
      </c>
      <c r="I149" s="4">
        <f t="shared" ref="I149" si="40">SUM(I148)</f>
        <v>26165.279999999999</v>
      </c>
      <c r="J149" s="4">
        <f>SUM(J148)</f>
        <v>17177.71</v>
      </c>
      <c r="K149" s="82">
        <f t="shared" ref="K149" si="41">SUM(I149/J149)-1</f>
        <v>0.52321118472718431</v>
      </c>
      <c r="L149" s="4">
        <f>SUM(L148)</f>
        <v>47515.34</v>
      </c>
    </row>
    <row r="150" spans="1:12" ht="15.75" thickBot="1" x14ac:dyDescent="0.3">
      <c r="A150" s="19" t="s">
        <v>30</v>
      </c>
      <c r="B150" s="18"/>
      <c r="C150" s="6"/>
      <c r="D150" s="6"/>
      <c r="E150" s="23"/>
      <c r="F150" s="23"/>
      <c r="G150" s="23"/>
      <c r="H150" s="23"/>
      <c r="I150" s="23"/>
      <c r="J150" s="23"/>
      <c r="K150" s="23"/>
      <c r="L150" s="23"/>
    </row>
    <row r="151" spans="1:12" x14ac:dyDescent="0.25">
      <c r="A151" s="20"/>
      <c r="B151" s="57" t="s">
        <v>60</v>
      </c>
      <c r="C151" s="11"/>
      <c r="D151" s="11"/>
      <c r="E151" s="25" t="s">
        <v>2</v>
      </c>
      <c r="F151" s="26" t="s">
        <v>3</v>
      </c>
      <c r="G151" s="27" t="s">
        <v>4</v>
      </c>
      <c r="H151" s="54" t="s">
        <v>427</v>
      </c>
      <c r="I151" s="65" t="s">
        <v>455</v>
      </c>
      <c r="J151" s="25" t="s">
        <v>456</v>
      </c>
      <c r="K151" s="73" t="s">
        <v>462</v>
      </c>
      <c r="L151" s="25" t="s">
        <v>456</v>
      </c>
    </row>
    <row r="152" spans="1:12" ht="15.75" thickBot="1" x14ac:dyDescent="0.3">
      <c r="A152" s="21" t="s">
        <v>60</v>
      </c>
      <c r="B152" s="50" t="s">
        <v>61</v>
      </c>
      <c r="C152" s="12"/>
      <c r="D152" s="12"/>
      <c r="E152" s="28" t="s">
        <v>5</v>
      </c>
      <c r="F152" s="28" t="s">
        <v>5</v>
      </c>
      <c r="G152" s="28" t="s">
        <v>5</v>
      </c>
      <c r="H152" s="55" t="s">
        <v>428</v>
      </c>
      <c r="I152" s="28" t="s">
        <v>457</v>
      </c>
      <c r="J152" s="28" t="s">
        <v>457</v>
      </c>
      <c r="K152" s="74" t="s">
        <v>463</v>
      </c>
      <c r="L152" s="28" t="s">
        <v>458</v>
      </c>
    </row>
    <row r="153" spans="1:12" ht="15.75" thickBot="1" x14ac:dyDescent="0.3">
      <c r="A153" s="13" t="s">
        <v>175</v>
      </c>
      <c r="B153" s="46" t="s">
        <v>176</v>
      </c>
      <c r="C153" s="14"/>
      <c r="D153" s="14"/>
      <c r="E153" s="5">
        <v>33230.14</v>
      </c>
      <c r="F153" s="3">
        <v>10694.5</v>
      </c>
      <c r="G153" s="2">
        <v>2774.09</v>
      </c>
      <c r="H153" s="2">
        <v>5226.95</v>
      </c>
      <c r="I153" s="2">
        <f>SUM(E153:H153)</f>
        <v>51925.679999999993</v>
      </c>
      <c r="J153" s="2">
        <v>61067.56</v>
      </c>
      <c r="K153" s="72">
        <f t="shared" ref="K153:K161" si="42">SUM(I153/J153)-1</f>
        <v>-0.14970108515879799</v>
      </c>
      <c r="L153" s="2">
        <v>193923.51</v>
      </c>
    </row>
    <row r="154" spans="1:12" ht="15.75" thickBot="1" x14ac:dyDescent="0.3">
      <c r="A154" s="46" t="s">
        <v>353</v>
      </c>
      <c r="B154" s="46" t="s">
        <v>294</v>
      </c>
      <c r="C154" s="47"/>
      <c r="D154" s="47"/>
      <c r="E154" s="5">
        <v>3295.47</v>
      </c>
      <c r="F154" s="3">
        <v>29591.3</v>
      </c>
      <c r="G154" s="2">
        <v>1000</v>
      </c>
      <c r="H154" s="2">
        <v>13617.18</v>
      </c>
      <c r="I154" s="2">
        <f t="shared" ref="I154:I160" si="43">SUM(E154:H154)</f>
        <v>47503.95</v>
      </c>
      <c r="J154" s="2">
        <v>60025.11</v>
      </c>
      <c r="K154" s="72">
        <f t="shared" si="42"/>
        <v>-0.20859870144344594</v>
      </c>
      <c r="L154" s="2">
        <v>114775.64</v>
      </c>
    </row>
    <row r="155" spans="1:12" ht="15.75" thickBot="1" x14ac:dyDescent="0.3">
      <c r="A155" s="13" t="s">
        <v>177</v>
      </c>
      <c r="B155" s="46" t="s">
        <v>178</v>
      </c>
      <c r="C155" s="14"/>
      <c r="D155" s="14"/>
      <c r="E155" s="3">
        <v>8004.9</v>
      </c>
      <c r="F155" s="3">
        <v>7353.74</v>
      </c>
      <c r="G155" s="2">
        <v>0</v>
      </c>
      <c r="H155" s="2">
        <v>16551.84</v>
      </c>
      <c r="I155" s="2">
        <f t="shared" si="43"/>
        <v>31910.48</v>
      </c>
      <c r="J155" s="2">
        <v>15027.15</v>
      </c>
      <c r="K155" s="72">
        <f t="shared" si="42"/>
        <v>1.1235217589496345</v>
      </c>
      <c r="L155" s="2">
        <v>49436.05</v>
      </c>
    </row>
    <row r="156" spans="1:12" ht="15.75" thickBot="1" x14ac:dyDescent="0.3">
      <c r="A156" s="13" t="s">
        <v>179</v>
      </c>
      <c r="B156" s="46" t="s">
        <v>180</v>
      </c>
      <c r="C156" s="14"/>
      <c r="D156" s="14"/>
      <c r="E156" s="3">
        <v>4518.87</v>
      </c>
      <c r="F156" s="3">
        <v>18982.04</v>
      </c>
      <c r="G156" s="2">
        <v>0</v>
      </c>
      <c r="H156" s="2">
        <v>10357.950000000001</v>
      </c>
      <c r="I156" s="2">
        <f t="shared" si="43"/>
        <v>33858.86</v>
      </c>
      <c r="J156" s="2">
        <v>52342.03</v>
      </c>
      <c r="K156" s="72">
        <f t="shared" si="42"/>
        <v>-0.35312291097613135</v>
      </c>
      <c r="L156" s="2">
        <v>106091.1</v>
      </c>
    </row>
    <row r="157" spans="1:12" ht="15.75" thickBot="1" x14ac:dyDescent="0.3">
      <c r="A157" s="46" t="s">
        <v>467</v>
      </c>
      <c r="B157" s="46" t="s">
        <v>468</v>
      </c>
      <c r="C157" s="47"/>
      <c r="D157" s="47"/>
      <c r="E157" s="3">
        <v>0</v>
      </c>
      <c r="F157" s="3">
        <v>482.56</v>
      </c>
      <c r="G157" s="2">
        <v>0</v>
      </c>
      <c r="H157" s="2">
        <v>0</v>
      </c>
      <c r="I157" s="2">
        <f t="shared" ref="I157" si="44">SUM(E157:H157)</f>
        <v>482.56</v>
      </c>
      <c r="J157" s="2">
        <v>0</v>
      </c>
      <c r="K157" s="72"/>
      <c r="L157" s="2">
        <v>0</v>
      </c>
    </row>
    <row r="158" spans="1:12" ht="15.75" thickBot="1" x14ac:dyDescent="0.3">
      <c r="A158" s="13" t="s">
        <v>181</v>
      </c>
      <c r="B158" s="46" t="s">
        <v>182</v>
      </c>
      <c r="C158" s="14"/>
      <c r="D158" s="14"/>
      <c r="E158" s="3">
        <v>1110.8599999999999</v>
      </c>
      <c r="F158" s="3">
        <v>18710.669999999998</v>
      </c>
      <c r="G158" s="2">
        <v>0</v>
      </c>
      <c r="H158" s="2">
        <v>18964.39</v>
      </c>
      <c r="I158" s="2">
        <f t="shared" si="43"/>
        <v>38785.919999999998</v>
      </c>
      <c r="J158" s="2">
        <v>29798.34</v>
      </c>
      <c r="K158" s="72">
        <f t="shared" si="42"/>
        <v>0.30161344558119674</v>
      </c>
      <c r="L158" s="2">
        <v>68462.84</v>
      </c>
    </row>
    <row r="159" spans="1:12" ht="15.75" thickBot="1" x14ac:dyDescent="0.3">
      <c r="A159" s="46" t="s">
        <v>354</v>
      </c>
      <c r="B159" s="46" t="s">
        <v>355</v>
      </c>
      <c r="C159" s="47"/>
      <c r="D159" s="47"/>
      <c r="E159" s="3">
        <v>4072.05</v>
      </c>
      <c r="F159" s="3">
        <v>24736.27</v>
      </c>
      <c r="G159" s="2">
        <v>3144.99</v>
      </c>
      <c r="H159" s="2">
        <v>14337.53</v>
      </c>
      <c r="I159" s="2">
        <f t="shared" si="43"/>
        <v>46290.84</v>
      </c>
      <c r="J159" s="2">
        <v>40442.21</v>
      </c>
      <c r="K159" s="72">
        <f t="shared" si="42"/>
        <v>0.14461697320695377</v>
      </c>
      <c r="L159" s="2">
        <v>116723.48</v>
      </c>
    </row>
    <row r="160" spans="1:12" ht="15.75" thickBot="1" x14ac:dyDescent="0.3">
      <c r="A160" s="13" t="s">
        <v>183</v>
      </c>
      <c r="B160" s="46" t="s">
        <v>184</v>
      </c>
      <c r="C160" s="14"/>
      <c r="D160" s="14"/>
      <c r="E160" s="3">
        <v>9967.67</v>
      </c>
      <c r="F160" s="3">
        <v>5377.21</v>
      </c>
      <c r="G160" s="2">
        <v>13113.31</v>
      </c>
      <c r="H160" s="2">
        <v>8715.39</v>
      </c>
      <c r="I160" s="2">
        <f t="shared" si="43"/>
        <v>37173.58</v>
      </c>
      <c r="J160" s="2">
        <v>69609.64</v>
      </c>
      <c r="K160" s="72">
        <f t="shared" si="42"/>
        <v>-0.46597080519307377</v>
      </c>
      <c r="L160" s="2">
        <v>140034.06</v>
      </c>
    </row>
    <row r="161" spans="1:12" ht="15.75" thickBot="1" x14ac:dyDescent="0.3">
      <c r="A161" s="9" t="s">
        <v>31</v>
      </c>
      <c r="B161" s="58"/>
      <c r="C161" s="10"/>
      <c r="D161" s="10"/>
      <c r="E161" s="4">
        <f t="shared" ref="E161:L161" si="45">SUM(E153:E160)</f>
        <v>64199.960000000006</v>
      </c>
      <c r="F161" s="4">
        <f t="shared" si="45"/>
        <v>115928.29000000001</v>
      </c>
      <c r="G161" s="4">
        <f t="shared" si="45"/>
        <v>20032.39</v>
      </c>
      <c r="H161" s="4">
        <f t="shared" si="45"/>
        <v>87771.23</v>
      </c>
      <c r="I161" s="4">
        <f t="shared" si="45"/>
        <v>287931.86999999994</v>
      </c>
      <c r="J161" s="4">
        <f t="shared" si="45"/>
        <v>328312.03999999998</v>
      </c>
      <c r="K161" s="82">
        <f t="shared" si="42"/>
        <v>-0.12299326579677083</v>
      </c>
      <c r="L161" s="4">
        <f t="shared" si="45"/>
        <v>789446.67999999993</v>
      </c>
    </row>
    <row r="162" spans="1:12" ht="15.75" thickBot="1" x14ac:dyDescent="0.3">
      <c r="A162" s="19" t="s">
        <v>32</v>
      </c>
      <c r="B162" s="18"/>
      <c r="C162" s="6"/>
      <c r="D162" s="6"/>
      <c r="E162" s="23"/>
      <c r="F162" s="23"/>
      <c r="G162" s="23"/>
      <c r="H162" s="23"/>
      <c r="I162" s="23"/>
      <c r="J162" s="23"/>
      <c r="K162" s="23"/>
      <c r="L162" s="23"/>
    </row>
    <row r="163" spans="1:12" x14ac:dyDescent="0.25">
      <c r="A163" s="20"/>
      <c r="B163" s="57" t="s">
        <v>60</v>
      </c>
      <c r="C163" s="11"/>
      <c r="D163" s="11"/>
      <c r="E163" s="25" t="s">
        <v>2</v>
      </c>
      <c r="F163" s="26" t="s">
        <v>3</v>
      </c>
      <c r="G163" s="27" t="s">
        <v>4</v>
      </c>
      <c r="H163" s="54" t="s">
        <v>427</v>
      </c>
      <c r="I163" s="65" t="s">
        <v>455</v>
      </c>
      <c r="J163" s="25" t="s">
        <v>456</v>
      </c>
      <c r="K163" s="73" t="s">
        <v>462</v>
      </c>
      <c r="L163" s="25" t="s">
        <v>456</v>
      </c>
    </row>
    <row r="164" spans="1:12" ht="15.75" thickBot="1" x14ac:dyDescent="0.3">
      <c r="A164" s="21" t="s">
        <v>60</v>
      </c>
      <c r="B164" s="50" t="s">
        <v>61</v>
      </c>
      <c r="C164" s="12"/>
      <c r="D164" s="12"/>
      <c r="E164" s="28" t="s">
        <v>5</v>
      </c>
      <c r="F164" s="28" t="s">
        <v>5</v>
      </c>
      <c r="G164" s="28" t="s">
        <v>5</v>
      </c>
      <c r="H164" s="55" t="s">
        <v>428</v>
      </c>
      <c r="I164" s="28" t="s">
        <v>457</v>
      </c>
      <c r="J164" s="28" t="s">
        <v>457</v>
      </c>
      <c r="K164" s="74" t="s">
        <v>463</v>
      </c>
      <c r="L164" s="28" t="s">
        <v>458</v>
      </c>
    </row>
    <row r="165" spans="1:12" ht="15.75" thickBot="1" x14ac:dyDescent="0.3">
      <c r="A165" s="46" t="s">
        <v>185</v>
      </c>
      <c r="B165" s="46" t="s">
        <v>186</v>
      </c>
      <c r="C165" s="47"/>
      <c r="D165" s="47"/>
      <c r="E165" s="69">
        <v>29649.17</v>
      </c>
      <c r="F165" s="5">
        <v>56476.95</v>
      </c>
      <c r="G165" s="2">
        <v>3212.63</v>
      </c>
      <c r="H165" s="2">
        <v>79657.11</v>
      </c>
      <c r="I165" s="2">
        <f>SUM(E165:H165)</f>
        <v>168995.86</v>
      </c>
      <c r="J165" s="2">
        <v>193026.84</v>
      </c>
      <c r="K165" s="72">
        <f t="shared" ref="K165:K167" si="46">SUM(I165/J165)-1</f>
        <v>-0.12449553647565292</v>
      </c>
      <c r="L165" s="2">
        <v>592898.13</v>
      </c>
    </row>
    <row r="166" spans="1:12" ht="15.75" thickBot="1" x14ac:dyDescent="0.3">
      <c r="A166" s="13" t="s">
        <v>187</v>
      </c>
      <c r="B166" s="46" t="s">
        <v>188</v>
      </c>
      <c r="C166" s="14"/>
      <c r="D166" s="14"/>
      <c r="E166" s="3">
        <v>0</v>
      </c>
      <c r="F166" s="3">
        <v>913.12</v>
      </c>
      <c r="G166" s="2">
        <v>0</v>
      </c>
      <c r="H166" s="2">
        <v>1423</v>
      </c>
      <c r="I166" s="2">
        <f>SUM(E166:H166)</f>
        <v>2336.12</v>
      </c>
      <c r="J166" s="2">
        <v>6009.74</v>
      </c>
      <c r="K166" s="72">
        <f t="shared" si="46"/>
        <v>-0.61127769254576736</v>
      </c>
      <c r="L166" s="2">
        <v>19158.27</v>
      </c>
    </row>
    <row r="167" spans="1:12" ht="15.75" thickBot="1" x14ac:dyDescent="0.3">
      <c r="A167" s="9" t="s">
        <v>33</v>
      </c>
      <c r="B167" s="58"/>
      <c r="C167" s="10"/>
      <c r="D167" s="10"/>
      <c r="E167" s="4">
        <f>SUM(E165:E166)</f>
        <v>29649.17</v>
      </c>
      <c r="F167" s="4">
        <f t="shared" ref="F167:G167" si="47">SUM(F165:F166)</f>
        <v>57390.07</v>
      </c>
      <c r="G167" s="4">
        <f t="shared" si="47"/>
        <v>3212.63</v>
      </c>
      <c r="H167" s="4">
        <f>SUM(H165:H166)</f>
        <v>81080.11</v>
      </c>
      <c r="I167" s="4">
        <f>SUM(I165:I166)</f>
        <v>171331.97999999998</v>
      </c>
      <c r="J167" s="4">
        <f>SUM(J165:J166)</f>
        <v>199036.58</v>
      </c>
      <c r="K167" s="82">
        <f t="shared" si="46"/>
        <v>-0.13919350905245664</v>
      </c>
      <c r="L167" s="4">
        <f>SUM(L165:L166)</f>
        <v>612056.4</v>
      </c>
    </row>
    <row r="168" spans="1:12" ht="15.75" thickBot="1" x14ac:dyDescent="0.3">
      <c r="A168" s="19" t="s">
        <v>34</v>
      </c>
      <c r="B168" s="18"/>
      <c r="C168" s="6"/>
      <c r="D168" s="6"/>
      <c r="E168" s="23"/>
      <c r="F168" s="23"/>
      <c r="G168" s="23"/>
      <c r="H168" s="23"/>
      <c r="I168" s="23"/>
      <c r="J168" s="23"/>
      <c r="K168" s="23"/>
      <c r="L168" s="23"/>
    </row>
    <row r="169" spans="1:12" x14ac:dyDescent="0.25">
      <c r="A169" s="20"/>
      <c r="B169" s="57" t="s">
        <v>60</v>
      </c>
      <c r="C169" s="11"/>
      <c r="D169" s="11"/>
      <c r="E169" s="25" t="s">
        <v>2</v>
      </c>
      <c r="F169" s="26" t="s">
        <v>3</v>
      </c>
      <c r="G169" s="27" t="s">
        <v>4</v>
      </c>
      <c r="H169" s="54" t="s">
        <v>427</v>
      </c>
      <c r="I169" s="65" t="s">
        <v>455</v>
      </c>
      <c r="J169" s="25" t="s">
        <v>456</v>
      </c>
      <c r="K169" s="73" t="s">
        <v>462</v>
      </c>
      <c r="L169" s="25" t="s">
        <v>456</v>
      </c>
    </row>
    <row r="170" spans="1:12" ht="15.75" thickBot="1" x14ac:dyDescent="0.3">
      <c r="A170" s="21" t="s">
        <v>60</v>
      </c>
      <c r="B170" s="50" t="s">
        <v>61</v>
      </c>
      <c r="C170" s="12"/>
      <c r="D170" s="12"/>
      <c r="E170" s="28" t="s">
        <v>5</v>
      </c>
      <c r="F170" s="28" t="s">
        <v>5</v>
      </c>
      <c r="G170" s="28" t="s">
        <v>5</v>
      </c>
      <c r="H170" s="55" t="s">
        <v>428</v>
      </c>
      <c r="I170" s="28" t="s">
        <v>457</v>
      </c>
      <c r="J170" s="28" t="s">
        <v>457</v>
      </c>
      <c r="K170" s="74" t="s">
        <v>463</v>
      </c>
      <c r="L170" s="28" t="s">
        <v>458</v>
      </c>
    </row>
    <row r="171" spans="1:12" ht="15.75" thickBot="1" x14ac:dyDescent="0.3">
      <c r="A171" s="46" t="s">
        <v>189</v>
      </c>
      <c r="B171" s="46" t="s">
        <v>190</v>
      </c>
      <c r="C171" s="47"/>
      <c r="D171" s="47"/>
      <c r="E171" s="3">
        <v>32232.74</v>
      </c>
      <c r="F171" s="3">
        <v>32125.37</v>
      </c>
      <c r="G171" s="2">
        <v>6036.71</v>
      </c>
      <c r="H171" s="2">
        <v>15281.61</v>
      </c>
      <c r="I171" s="2">
        <f>SUM(E171:H171)</f>
        <v>85676.430000000008</v>
      </c>
      <c r="J171" s="2">
        <v>95994.06</v>
      </c>
      <c r="K171" s="72">
        <f t="shared" ref="K171:K173" si="48">SUM(I171/J171)-1</f>
        <v>-0.10748196294645718</v>
      </c>
      <c r="L171" s="2">
        <v>302444.27</v>
      </c>
    </row>
    <row r="172" spans="1:12" ht="15.75" thickBot="1" x14ac:dyDescent="0.3">
      <c r="A172" s="13" t="s">
        <v>356</v>
      </c>
      <c r="B172" s="46" t="s">
        <v>357</v>
      </c>
      <c r="C172" s="14"/>
      <c r="D172" s="14"/>
      <c r="E172" s="3">
        <v>965.37</v>
      </c>
      <c r="F172" s="3">
        <v>4876.34</v>
      </c>
      <c r="G172" s="2">
        <v>0</v>
      </c>
      <c r="H172" s="2">
        <v>25101.88</v>
      </c>
      <c r="I172" s="2">
        <f>SUM(E172:H172)</f>
        <v>30943.59</v>
      </c>
      <c r="J172" s="2">
        <v>32243.75</v>
      </c>
      <c r="K172" s="72">
        <f t="shared" si="48"/>
        <v>-4.0322853266136827E-2</v>
      </c>
      <c r="L172" s="2">
        <v>65445.15</v>
      </c>
    </row>
    <row r="173" spans="1:12" ht="15.75" thickBot="1" x14ac:dyDescent="0.3">
      <c r="A173" s="9" t="s">
        <v>35</v>
      </c>
      <c r="B173" s="58"/>
      <c r="C173" s="10"/>
      <c r="D173" s="10"/>
      <c r="E173" s="4">
        <f>SUM(E171:E172)</f>
        <v>33198.11</v>
      </c>
      <c r="F173" s="4">
        <f t="shared" ref="F173:I173" si="49">SUM(F171:F172)</f>
        <v>37001.71</v>
      </c>
      <c r="G173" s="4">
        <f t="shared" si="49"/>
        <v>6036.71</v>
      </c>
      <c r="H173" s="4">
        <f>SUM(H171:H172)</f>
        <v>40383.490000000005</v>
      </c>
      <c r="I173" s="4">
        <f t="shared" si="49"/>
        <v>116620.02</v>
      </c>
      <c r="J173" s="4">
        <f>SUM(J171:J172)</f>
        <v>128237.81</v>
      </c>
      <c r="K173" s="82">
        <f t="shared" si="48"/>
        <v>-9.0595667533623581E-2</v>
      </c>
      <c r="L173" s="4">
        <f>SUM(L171:L172)</f>
        <v>367889.42000000004</v>
      </c>
    </row>
    <row r="174" spans="1:12" ht="15.75" thickBot="1" x14ac:dyDescent="0.3">
      <c r="A174" s="19" t="s">
        <v>36</v>
      </c>
      <c r="B174" s="18"/>
      <c r="C174" s="6"/>
      <c r="D174" s="6"/>
      <c r="E174" s="23"/>
      <c r="F174" s="23"/>
      <c r="G174" s="23"/>
      <c r="H174" s="23"/>
      <c r="I174" s="23"/>
      <c r="J174" s="23"/>
      <c r="K174" s="23"/>
      <c r="L174" s="23"/>
    </row>
    <row r="175" spans="1:12" x14ac:dyDescent="0.25">
      <c r="A175" s="20"/>
      <c r="B175" s="57" t="s">
        <v>60</v>
      </c>
      <c r="C175" s="11"/>
      <c r="D175" s="11"/>
      <c r="E175" s="25" t="s">
        <v>2</v>
      </c>
      <c r="F175" s="26" t="s">
        <v>3</v>
      </c>
      <c r="G175" s="27" t="s">
        <v>4</v>
      </c>
      <c r="H175" s="54" t="s">
        <v>427</v>
      </c>
      <c r="I175" s="65" t="s">
        <v>455</v>
      </c>
      <c r="J175" s="25" t="s">
        <v>456</v>
      </c>
      <c r="K175" s="73" t="s">
        <v>462</v>
      </c>
      <c r="L175" s="25" t="s">
        <v>456</v>
      </c>
    </row>
    <row r="176" spans="1:12" ht="15.75" thickBot="1" x14ac:dyDescent="0.3">
      <c r="A176" s="21" t="s">
        <v>60</v>
      </c>
      <c r="B176" s="50" t="s">
        <v>61</v>
      </c>
      <c r="C176" s="12"/>
      <c r="D176" s="12"/>
      <c r="E176" s="28" t="s">
        <v>5</v>
      </c>
      <c r="F176" s="28" t="s">
        <v>5</v>
      </c>
      <c r="G176" s="28" t="s">
        <v>5</v>
      </c>
      <c r="H176" s="55" t="s">
        <v>428</v>
      </c>
      <c r="I176" s="28" t="s">
        <v>457</v>
      </c>
      <c r="J176" s="28" t="s">
        <v>457</v>
      </c>
      <c r="K176" s="74" t="s">
        <v>463</v>
      </c>
      <c r="L176" s="28" t="s">
        <v>458</v>
      </c>
    </row>
    <row r="177" spans="1:12" ht="15.75" thickBot="1" x14ac:dyDescent="0.3">
      <c r="A177" s="13" t="s">
        <v>191</v>
      </c>
      <c r="B177" s="46" t="s">
        <v>192</v>
      </c>
      <c r="C177" s="14"/>
      <c r="D177" s="14"/>
      <c r="E177" s="3">
        <v>7365.17</v>
      </c>
      <c r="F177" s="3">
        <v>35280.35</v>
      </c>
      <c r="G177" s="2">
        <v>22278.68</v>
      </c>
      <c r="H177" s="2">
        <v>41642.75</v>
      </c>
      <c r="I177" s="2">
        <f>SUM(E177:H177)</f>
        <v>106566.95</v>
      </c>
      <c r="J177" s="2">
        <v>47756.31</v>
      </c>
      <c r="K177" s="72">
        <f t="shared" ref="K177:K181" si="50">SUM(I177/J177)-1</f>
        <v>1.2314737047313749</v>
      </c>
      <c r="L177" s="2">
        <v>178374.47</v>
      </c>
    </row>
    <row r="178" spans="1:12" ht="15.75" thickBot="1" x14ac:dyDescent="0.3">
      <c r="A178" s="46" t="s">
        <v>193</v>
      </c>
      <c r="B178" s="46" t="s">
        <v>194</v>
      </c>
      <c r="C178" s="47"/>
      <c r="D178" s="47"/>
      <c r="E178" s="3">
        <v>10930.66</v>
      </c>
      <c r="F178" s="3">
        <v>14011.18</v>
      </c>
      <c r="G178" s="2">
        <v>1500</v>
      </c>
      <c r="H178" s="2">
        <v>9446.0499999999993</v>
      </c>
      <c r="I178" s="2">
        <f t="shared" ref="I178:I180" si="51">SUM(E178:H178)</f>
        <v>35887.89</v>
      </c>
      <c r="J178" s="2">
        <v>24533.33</v>
      </c>
      <c r="K178" s="72">
        <f t="shared" si="50"/>
        <v>0.46282180201383172</v>
      </c>
      <c r="L178" s="2">
        <v>93816.61</v>
      </c>
    </row>
    <row r="179" spans="1:12" ht="15.75" thickBot="1" x14ac:dyDescent="0.3">
      <c r="A179" s="46" t="s">
        <v>195</v>
      </c>
      <c r="B179" s="46" t="s">
        <v>196</v>
      </c>
      <c r="C179" s="47"/>
      <c r="D179" s="47"/>
      <c r="E179" s="3">
        <v>16007.32</v>
      </c>
      <c r="F179" s="3">
        <v>20029.59</v>
      </c>
      <c r="G179" s="2">
        <v>4200</v>
      </c>
      <c r="H179" s="2">
        <v>241074.33</v>
      </c>
      <c r="I179" s="2">
        <f t="shared" si="51"/>
        <v>281311.24</v>
      </c>
      <c r="J179" s="2">
        <v>338142.8</v>
      </c>
      <c r="K179" s="72">
        <f t="shared" si="50"/>
        <v>-0.16806970309585179</v>
      </c>
      <c r="L179" s="2">
        <v>627422.56999999995</v>
      </c>
    </row>
    <row r="180" spans="1:12" ht="15.75" thickBot="1" x14ac:dyDescent="0.3">
      <c r="A180" s="13" t="s">
        <v>197</v>
      </c>
      <c r="B180" s="46" t="s">
        <v>198</v>
      </c>
      <c r="C180" s="14"/>
      <c r="D180" s="14"/>
      <c r="E180" s="3">
        <v>5649.72</v>
      </c>
      <c r="F180" s="3">
        <v>11139.98</v>
      </c>
      <c r="G180" s="2">
        <v>1805</v>
      </c>
      <c r="H180" s="2">
        <v>13781.03</v>
      </c>
      <c r="I180" s="2">
        <f t="shared" si="51"/>
        <v>32375.730000000003</v>
      </c>
      <c r="J180" s="2">
        <v>40422.019999999997</v>
      </c>
      <c r="K180" s="72">
        <f t="shared" si="50"/>
        <v>-0.19905709808663674</v>
      </c>
      <c r="L180" s="2">
        <v>147701.67000000001</v>
      </c>
    </row>
    <row r="181" spans="1:12" ht="15.75" thickBot="1" x14ac:dyDescent="0.3">
      <c r="A181" s="9" t="s">
        <v>37</v>
      </c>
      <c r="B181" s="58"/>
      <c r="C181" s="10"/>
      <c r="D181" s="10"/>
      <c r="E181" s="4">
        <f t="shared" ref="E181:L181" si="52">SUM(E177:E180)</f>
        <v>39952.870000000003</v>
      </c>
      <c r="F181" s="4">
        <f t="shared" si="52"/>
        <v>80461.099999999991</v>
      </c>
      <c r="G181" s="4">
        <f t="shared" si="52"/>
        <v>29783.68</v>
      </c>
      <c r="H181" s="4">
        <f t="shared" si="52"/>
        <v>305944.16000000003</v>
      </c>
      <c r="I181" s="4">
        <f t="shared" si="52"/>
        <v>456141.80999999994</v>
      </c>
      <c r="J181" s="4">
        <f t="shared" si="52"/>
        <v>450854.46</v>
      </c>
      <c r="K181" s="82">
        <f t="shared" si="50"/>
        <v>1.1727398682048973E-2</v>
      </c>
      <c r="L181" s="4">
        <f t="shared" si="52"/>
        <v>1047315.32</v>
      </c>
    </row>
    <row r="182" spans="1:12" ht="15.75" thickBot="1" x14ac:dyDescent="0.3">
      <c r="A182" s="19" t="s">
        <v>296</v>
      </c>
      <c r="B182" s="18"/>
      <c r="C182" s="6"/>
      <c r="D182" s="6"/>
      <c r="E182" s="23"/>
      <c r="F182" s="23"/>
      <c r="G182" s="23"/>
      <c r="H182" s="23"/>
      <c r="I182" s="23"/>
      <c r="J182" s="23"/>
      <c r="K182" s="23"/>
      <c r="L182" s="23"/>
    </row>
    <row r="183" spans="1:12" x14ac:dyDescent="0.25">
      <c r="A183" s="20"/>
      <c r="B183" s="57" t="s">
        <v>60</v>
      </c>
      <c r="C183" s="11"/>
      <c r="D183" s="11"/>
      <c r="E183" s="25" t="s">
        <v>2</v>
      </c>
      <c r="F183" s="26" t="s">
        <v>3</v>
      </c>
      <c r="G183" s="27" t="s">
        <v>4</v>
      </c>
      <c r="H183" s="54" t="s">
        <v>427</v>
      </c>
      <c r="I183" s="65" t="s">
        <v>455</v>
      </c>
      <c r="J183" s="25" t="s">
        <v>456</v>
      </c>
      <c r="K183" s="73" t="s">
        <v>462</v>
      </c>
      <c r="L183" s="25" t="s">
        <v>456</v>
      </c>
    </row>
    <row r="184" spans="1:12" ht="15.75" thickBot="1" x14ac:dyDescent="0.3">
      <c r="A184" s="21" t="s">
        <v>60</v>
      </c>
      <c r="B184" s="50" t="s">
        <v>61</v>
      </c>
      <c r="C184" s="12"/>
      <c r="D184" s="12"/>
      <c r="E184" s="28" t="s">
        <v>5</v>
      </c>
      <c r="F184" s="28" t="s">
        <v>5</v>
      </c>
      <c r="G184" s="28" t="s">
        <v>5</v>
      </c>
      <c r="H184" s="55" t="s">
        <v>428</v>
      </c>
      <c r="I184" s="28" t="s">
        <v>457</v>
      </c>
      <c r="J184" s="28" t="s">
        <v>457</v>
      </c>
      <c r="K184" s="74" t="s">
        <v>463</v>
      </c>
      <c r="L184" s="28" t="s">
        <v>458</v>
      </c>
    </row>
    <row r="185" spans="1:12" ht="15.75" thickBot="1" x14ac:dyDescent="0.3">
      <c r="A185" s="46" t="s">
        <v>199</v>
      </c>
      <c r="B185" s="46" t="s">
        <v>200</v>
      </c>
      <c r="C185" s="47"/>
      <c r="D185" s="47"/>
      <c r="E185" s="5">
        <v>19153.03</v>
      </c>
      <c r="F185" s="3">
        <v>13295.45</v>
      </c>
      <c r="G185" s="2">
        <v>0</v>
      </c>
      <c r="H185" s="2">
        <v>4816.1899999999996</v>
      </c>
      <c r="I185" s="2">
        <f>SUM(E185:H185)</f>
        <v>37264.67</v>
      </c>
      <c r="J185" s="2">
        <v>9824.77</v>
      </c>
      <c r="K185" s="72">
        <f t="shared" ref="K185:K191" si="53">SUM(I185/J185)-1</f>
        <v>2.7929305215287479</v>
      </c>
      <c r="L185" s="2">
        <v>56411.5</v>
      </c>
    </row>
    <row r="186" spans="1:12" ht="15.75" thickBot="1" x14ac:dyDescent="0.3">
      <c r="A186" s="46" t="s">
        <v>201</v>
      </c>
      <c r="B186" s="46" t="s">
        <v>202</v>
      </c>
      <c r="C186" s="47"/>
      <c r="D186" s="47"/>
      <c r="E186" s="5">
        <v>1091.5999999999999</v>
      </c>
      <c r="F186" s="3">
        <v>3409.4</v>
      </c>
      <c r="G186" s="2">
        <v>0</v>
      </c>
      <c r="H186" s="2">
        <v>1177.99</v>
      </c>
      <c r="I186" s="2">
        <f t="shared" ref="I186:I192" si="54">SUM(E186:H186)</f>
        <v>5678.99</v>
      </c>
      <c r="J186" s="2">
        <v>3992.34</v>
      </c>
      <c r="K186" s="72">
        <f t="shared" si="53"/>
        <v>0.42247153298566742</v>
      </c>
      <c r="L186" s="2">
        <v>15690.28</v>
      </c>
    </row>
    <row r="187" spans="1:12" ht="15.75" thickBot="1" x14ac:dyDescent="0.3">
      <c r="A187" s="46" t="s">
        <v>439</v>
      </c>
      <c r="B187" s="46" t="s">
        <v>440</v>
      </c>
      <c r="C187" s="47"/>
      <c r="D187" s="47"/>
      <c r="E187" s="5">
        <v>0</v>
      </c>
      <c r="F187" s="3">
        <v>0</v>
      </c>
      <c r="G187" s="2">
        <v>0</v>
      </c>
      <c r="H187" s="2">
        <v>0</v>
      </c>
      <c r="I187" s="2">
        <f t="shared" si="54"/>
        <v>0</v>
      </c>
      <c r="J187" s="2">
        <v>42.91</v>
      </c>
      <c r="K187" s="72">
        <f t="shared" si="53"/>
        <v>-1</v>
      </c>
      <c r="L187" s="2">
        <v>42.91</v>
      </c>
    </row>
    <row r="188" spans="1:12" ht="15.75" thickBot="1" x14ac:dyDescent="0.3">
      <c r="A188" s="13" t="s">
        <v>203</v>
      </c>
      <c r="B188" s="46" t="s">
        <v>204</v>
      </c>
      <c r="C188" s="14"/>
      <c r="D188" s="14"/>
      <c r="E188" s="5">
        <v>1344.89</v>
      </c>
      <c r="F188" s="3">
        <v>0</v>
      </c>
      <c r="G188" s="2">
        <v>0</v>
      </c>
      <c r="H188" s="2">
        <v>0</v>
      </c>
      <c r="I188" s="2">
        <f t="shared" si="54"/>
        <v>1344.89</v>
      </c>
      <c r="J188" s="2">
        <v>5264.45</v>
      </c>
      <c r="K188" s="72">
        <f t="shared" si="53"/>
        <v>-0.74453361699702714</v>
      </c>
      <c r="L188" s="2">
        <v>28335.59</v>
      </c>
    </row>
    <row r="189" spans="1:12" ht="15.75" thickBot="1" x14ac:dyDescent="0.3">
      <c r="A189" s="46" t="s">
        <v>205</v>
      </c>
      <c r="B189" s="46" t="s">
        <v>206</v>
      </c>
      <c r="C189" s="47"/>
      <c r="D189" s="47"/>
      <c r="E189" s="3">
        <v>3241.44</v>
      </c>
      <c r="F189" s="3">
        <v>0</v>
      </c>
      <c r="G189" s="2">
        <v>0</v>
      </c>
      <c r="H189" s="2">
        <v>0</v>
      </c>
      <c r="I189" s="2">
        <f t="shared" si="54"/>
        <v>3241.44</v>
      </c>
      <c r="J189" s="2">
        <v>1296.77</v>
      </c>
      <c r="K189" s="72">
        <f t="shared" si="53"/>
        <v>1.4996259938154028</v>
      </c>
      <c r="L189" s="2">
        <v>4643.6000000000004</v>
      </c>
    </row>
    <row r="190" spans="1:12" ht="15.75" thickBot="1" x14ac:dyDescent="0.3">
      <c r="A190" s="46" t="s">
        <v>207</v>
      </c>
      <c r="B190" s="46" t="s">
        <v>280</v>
      </c>
      <c r="C190" s="47"/>
      <c r="D190" s="47"/>
      <c r="E190" s="3">
        <v>477.86</v>
      </c>
      <c r="F190" s="3">
        <v>0</v>
      </c>
      <c r="G190" s="2">
        <v>0</v>
      </c>
      <c r="H190" s="2">
        <v>0</v>
      </c>
      <c r="I190" s="2">
        <f t="shared" si="54"/>
        <v>477.86</v>
      </c>
      <c r="J190" s="2">
        <v>469.95</v>
      </c>
      <c r="K190" s="72">
        <f t="shared" si="53"/>
        <v>1.6831577827428612E-2</v>
      </c>
      <c r="L190" s="2">
        <v>21806.29</v>
      </c>
    </row>
    <row r="191" spans="1:12" ht="15.75" thickBot="1" x14ac:dyDescent="0.3">
      <c r="A191" s="46" t="s">
        <v>405</v>
      </c>
      <c r="B191" s="46" t="s">
        <v>406</v>
      </c>
      <c r="C191" s="47"/>
      <c r="D191" s="47"/>
      <c r="E191" s="3">
        <v>780.45</v>
      </c>
      <c r="F191" s="3">
        <v>0</v>
      </c>
      <c r="G191" s="2">
        <v>0</v>
      </c>
      <c r="H191" s="2">
        <v>0</v>
      </c>
      <c r="I191" s="2">
        <f t="shared" si="54"/>
        <v>780.45</v>
      </c>
      <c r="J191" s="2">
        <v>656.7</v>
      </c>
      <c r="K191" s="72">
        <f t="shared" si="53"/>
        <v>0.18844221105527637</v>
      </c>
      <c r="L191" s="2">
        <v>1323.61</v>
      </c>
    </row>
    <row r="192" spans="1:12" ht="15.75" thickBot="1" x14ac:dyDescent="0.3">
      <c r="A192" s="13" t="s">
        <v>431</v>
      </c>
      <c r="B192" s="46" t="s">
        <v>432</v>
      </c>
      <c r="C192" s="14"/>
      <c r="D192" s="14"/>
      <c r="E192" s="3">
        <v>1316.2</v>
      </c>
      <c r="F192" s="3">
        <v>0</v>
      </c>
      <c r="G192" s="2">
        <v>0</v>
      </c>
      <c r="H192" s="2">
        <v>0</v>
      </c>
      <c r="I192" s="2">
        <f t="shared" si="54"/>
        <v>1316.2</v>
      </c>
      <c r="J192" s="2">
        <v>0</v>
      </c>
      <c r="K192" s="72"/>
      <c r="L192" s="2">
        <v>0</v>
      </c>
    </row>
    <row r="193" spans="1:12" ht="15.75" thickBot="1" x14ac:dyDescent="0.3">
      <c r="A193" s="9" t="s">
        <v>295</v>
      </c>
      <c r="B193" s="58"/>
      <c r="C193" s="10"/>
      <c r="D193" s="10"/>
      <c r="E193" s="4">
        <f>SUM(E185:E192)</f>
        <v>27405.469999999998</v>
      </c>
      <c r="F193" s="4">
        <f t="shared" ref="F193:I193" si="55">SUM(F185:F192)</f>
        <v>16704.850000000002</v>
      </c>
      <c r="G193" s="4">
        <f t="shared" si="55"/>
        <v>0</v>
      </c>
      <c r="H193" s="4">
        <f>SUM(H185:H192)</f>
        <v>5994.1799999999994</v>
      </c>
      <c r="I193" s="4">
        <f t="shared" si="55"/>
        <v>50104.499999999993</v>
      </c>
      <c r="J193" s="4">
        <f>SUM(J185:J192)</f>
        <v>21547.890000000003</v>
      </c>
      <c r="K193" s="82">
        <f t="shared" ref="K193" si="56">SUM(I193/J193)-1</f>
        <v>1.325262473495084</v>
      </c>
      <c r="L193" s="4">
        <f>SUM(L185:L192)</f>
        <v>128253.78000000001</v>
      </c>
    </row>
    <row r="194" spans="1:12" ht="15.75" thickBot="1" x14ac:dyDescent="0.3">
      <c r="A194" s="19" t="s">
        <v>38</v>
      </c>
      <c r="B194" s="18"/>
      <c r="C194" s="6"/>
      <c r="D194" s="6"/>
      <c r="E194" s="23"/>
      <c r="F194" s="23"/>
      <c r="G194" s="23"/>
      <c r="H194" s="23"/>
      <c r="I194" s="23"/>
      <c r="J194" s="23"/>
      <c r="K194" s="23"/>
      <c r="L194" s="23"/>
    </row>
    <row r="195" spans="1:12" x14ac:dyDescent="0.25">
      <c r="A195" s="20"/>
      <c r="B195" s="57" t="s">
        <v>60</v>
      </c>
      <c r="C195" s="11"/>
      <c r="D195" s="11"/>
      <c r="E195" s="25" t="s">
        <v>2</v>
      </c>
      <c r="F195" s="26" t="s">
        <v>3</v>
      </c>
      <c r="G195" s="27" t="s">
        <v>4</v>
      </c>
      <c r="H195" s="54" t="s">
        <v>427</v>
      </c>
      <c r="I195" s="65" t="s">
        <v>455</v>
      </c>
      <c r="J195" s="25" t="s">
        <v>456</v>
      </c>
      <c r="K195" s="73" t="s">
        <v>462</v>
      </c>
      <c r="L195" s="25" t="s">
        <v>456</v>
      </c>
    </row>
    <row r="196" spans="1:12" ht="15.75" thickBot="1" x14ac:dyDescent="0.3">
      <c r="A196" s="21" t="s">
        <v>60</v>
      </c>
      <c r="B196" s="50" t="s">
        <v>61</v>
      </c>
      <c r="C196" s="12"/>
      <c r="D196" s="12"/>
      <c r="E196" s="28" t="s">
        <v>5</v>
      </c>
      <c r="F196" s="28" t="s">
        <v>5</v>
      </c>
      <c r="G196" s="28" t="s">
        <v>5</v>
      </c>
      <c r="H196" s="55" t="s">
        <v>428</v>
      </c>
      <c r="I196" s="28" t="s">
        <v>457</v>
      </c>
      <c r="J196" s="28" t="s">
        <v>457</v>
      </c>
      <c r="K196" s="74" t="s">
        <v>463</v>
      </c>
      <c r="L196" s="28" t="s">
        <v>458</v>
      </c>
    </row>
    <row r="197" spans="1:12" ht="15.75" thickBot="1" x14ac:dyDescent="0.3">
      <c r="A197" s="13" t="s">
        <v>208</v>
      </c>
      <c r="B197" s="46" t="s">
        <v>209</v>
      </c>
      <c r="C197" s="14"/>
      <c r="D197" s="14"/>
      <c r="E197" s="3">
        <v>1583.35</v>
      </c>
      <c r="F197" s="3">
        <v>8159.71</v>
      </c>
      <c r="G197" s="2">
        <v>398.99</v>
      </c>
      <c r="H197" s="2">
        <v>22295.66</v>
      </c>
      <c r="I197" s="2">
        <f t="shared" ref="I197:I209" si="57">SUM(E197:H197)</f>
        <v>32437.71</v>
      </c>
      <c r="J197" s="2">
        <v>11266.21</v>
      </c>
      <c r="K197" s="72">
        <f t="shared" ref="K197:K210" si="58">SUM(I197/J197)-1</f>
        <v>1.8792033878296253</v>
      </c>
      <c r="L197" s="2">
        <v>27703.84</v>
      </c>
    </row>
    <row r="198" spans="1:12" ht="15.75" thickBot="1" x14ac:dyDescent="0.3">
      <c r="A198" s="46" t="s">
        <v>337</v>
      </c>
      <c r="B198" s="46" t="s">
        <v>338</v>
      </c>
      <c r="C198" s="47"/>
      <c r="D198" s="47"/>
      <c r="E198" s="3">
        <v>0</v>
      </c>
      <c r="F198" s="3">
        <v>3533.34</v>
      </c>
      <c r="G198" s="2">
        <v>0</v>
      </c>
      <c r="H198" s="2">
        <v>150</v>
      </c>
      <c r="I198" s="2">
        <f t="shared" si="57"/>
        <v>3683.34</v>
      </c>
      <c r="J198" s="2">
        <v>968</v>
      </c>
      <c r="K198" s="72">
        <f t="shared" si="58"/>
        <v>2.8051033057851242</v>
      </c>
      <c r="L198" s="2">
        <v>16068.24</v>
      </c>
    </row>
    <row r="199" spans="1:12" ht="15.75" thickBot="1" x14ac:dyDescent="0.3">
      <c r="A199" s="46" t="s">
        <v>420</v>
      </c>
      <c r="B199" s="46" t="s">
        <v>421</v>
      </c>
      <c r="C199" s="47"/>
      <c r="D199" s="47"/>
      <c r="E199" s="3">
        <v>0</v>
      </c>
      <c r="F199" s="3">
        <v>2169.56</v>
      </c>
      <c r="G199" s="2">
        <v>0</v>
      </c>
      <c r="H199" s="2">
        <v>103883.85</v>
      </c>
      <c r="I199" s="2">
        <f t="shared" si="57"/>
        <v>106053.41</v>
      </c>
      <c r="J199" s="2">
        <v>113497.21</v>
      </c>
      <c r="K199" s="72">
        <f t="shared" si="58"/>
        <v>-6.5585753165209981E-2</v>
      </c>
      <c r="L199" s="2">
        <v>325615.19</v>
      </c>
    </row>
    <row r="200" spans="1:12" ht="15.75" thickBot="1" x14ac:dyDescent="0.3">
      <c r="A200" s="46" t="s">
        <v>358</v>
      </c>
      <c r="B200" s="46" t="s">
        <v>359</v>
      </c>
      <c r="C200" s="47"/>
      <c r="D200" s="47"/>
      <c r="E200" s="3">
        <v>2404.9699999999998</v>
      </c>
      <c r="F200" s="3">
        <v>3430.89</v>
      </c>
      <c r="G200" s="2">
        <v>0</v>
      </c>
      <c r="H200" s="2">
        <v>39900.35</v>
      </c>
      <c r="I200" s="2">
        <f t="shared" si="57"/>
        <v>45736.21</v>
      </c>
      <c r="J200" s="2">
        <v>32961.599999999999</v>
      </c>
      <c r="K200" s="72">
        <f t="shared" si="58"/>
        <v>0.38756037328285031</v>
      </c>
      <c r="L200" s="2">
        <v>112297.88</v>
      </c>
    </row>
    <row r="201" spans="1:12" ht="15.75" thickBot="1" x14ac:dyDescent="0.3">
      <c r="A201" s="46" t="s">
        <v>298</v>
      </c>
      <c r="B201" s="46" t="s">
        <v>299</v>
      </c>
      <c r="C201" s="47"/>
      <c r="D201" s="47"/>
      <c r="E201" s="3">
        <v>1039.26</v>
      </c>
      <c r="F201" s="3">
        <v>7286.68</v>
      </c>
      <c r="G201" s="2">
        <v>0</v>
      </c>
      <c r="H201" s="2">
        <v>36409.040000000001</v>
      </c>
      <c r="I201" s="2">
        <f t="shared" si="57"/>
        <v>44734.98</v>
      </c>
      <c r="J201" s="2">
        <v>33105.53</v>
      </c>
      <c r="K201" s="72">
        <f t="shared" si="58"/>
        <v>0.35128421142932931</v>
      </c>
      <c r="L201" s="2">
        <v>110834.4</v>
      </c>
    </row>
    <row r="202" spans="1:12" ht="15.75" thickBot="1" x14ac:dyDescent="0.3">
      <c r="A202" s="46" t="s">
        <v>297</v>
      </c>
      <c r="B202" s="46" t="s">
        <v>300</v>
      </c>
      <c r="C202" s="47"/>
      <c r="D202" s="47"/>
      <c r="E202" s="3">
        <v>1387.31</v>
      </c>
      <c r="F202" s="3">
        <v>1191.19</v>
      </c>
      <c r="G202" s="2">
        <v>0</v>
      </c>
      <c r="H202" s="2">
        <v>216</v>
      </c>
      <c r="I202" s="2">
        <f t="shared" si="57"/>
        <v>2794.5</v>
      </c>
      <c r="J202" s="2">
        <v>1824.09</v>
      </c>
      <c r="K202" s="72">
        <f t="shared" si="58"/>
        <v>0.531996776474845</v>
      </c>
      <c r="L202" s="2">
        <v>9279.09</v>
      </c>
    </row>
    <row r="203" spans="1:12" ht="15.75" thickBot="1" x14ac:dyDescent="0.3">
      <c r="A203" s="46" t="s">
        <v>210</v>
      </c>
      <c r="B203" s="46" t="s">
        <v>211</v>
      </c>
      <c r="C203" s="47"/>
      <c r="D203" s="47"/>
      <c r="E203" s="3">
        <v>139.09</v>
      </c>
      <c r="F203" s="3">
        <v>1847.54</v>
      </c>
      <c r="G203" s="2">
        <v>0</v>
      </c>
      <c r="H203" s="2">
        <v>2038.97</v>
      </c>
      <c r="I203" s="2">
        <f t="shared" si="57"/>
        <v>4025.6</v>
      </c>
      <c r="J203" s="2">
        <v>900</v>
      </c>
      <c r="K203" s="72">
        <f t="shared" si="58"/>
        <v>3.4728888888888889</v>
      </c>
      <c r="L203" s="2">
        <v>12695.51</v>
      </c>
    </row>
    <row r="204" spans="1:12" ht="15.75" thickBot="1" x14ac:dyDescent="0.3">
      <c r="A204" s="46" t="s">
        <v>212</v>
      </c>
      <c r="B204" s="46" t="s">
        <v>213</v>
      </c>
      <c r="C204" s="47"/>
      <c r="D204" s="47"/>
      <c r="E204" s="3">
        <v>0</v>
      </c>
      <c r="F204" s="3">
        <v>836.2</v>
      </c>
      <c r="G204" s="2">
        <v>0</v>
      </c>
      <c r="H204" s="2">
        <v>1394</v>
      </c>
      <c r="I204" s="2">
        <f t="shared" si="57"/>
        <v>2230.1999999999998</v>
      </c>
      <c r="J204" s="2">
        <v>3300.74</v>
      </c>
      <c r="K204" s="72">
        <f t="shared" si="58"/>
        <v>-0.32433333131358422</v>
      </c>
      <c r="L204" s="2">
        <v>7231.99</v>
      </c>
    </row>
    <row r="205" spans="1:12" ht="15.75" thickBot="1" x14ac:dyDescent="0.3">
      <c r="A205" s="46" t="s">
        <v>214</v>
      </c>
      <c r="B205" s="46" t="s">
        <v>215</v>
      </c>
      <c r="C205" s="47"/>
      <c r="D205" s="47"/>
      <c r="E205" s="3">
        <v>1617.68</v>
      </c>
      <c r="F205" s="3">
        <v>12245.32</v>
      </c>
      <c r="G205" s="2">
        <v>0</v>
      </c>
      <c r="H205" s="2">
        <v>3502</v>
      </c>
      <c r="I205" s="2">
        <f t="shared" si="57"/>
        <v>17365</v>
      </c>
      <c r="J205" s="2">
        <v>17315.75</v>
      </c>
      <c r="K205" s="72">
        <f t="shared" si="58"/>
        <v>2.8442314078223063E-3</v>
      </c>
      <c r="L205" s="2">
        <v>35519.870000000003</v>
      </c>
    </row>
    <row r="206" spans="1:12" ht="15.75" thickBot="1" x14ac:dyDescent="0.3">
      <c r="A206" s="46" t="s">
        <v>216</v>
      </c>
      <c r="B206" s="46" t="s">
        <v>217</v>
      </c>
      <c r="C206" s="47"/>
      <c r="D206" s="47"/>
      <c r="E206" s="3">
        <v>1322.14</v>
      </c>
      <c r="F206" s="3">
        <v>1518.51</v>
      </c>
      <c r="G206" s="2">
        <v>0</v>
      </c>
      <c r="H206" s="2">
        <v>2208.65</v>
      </c>
      <c r="I206" s="2">
        <f t="shared" si="57"/>
        <v>5049.3</v>
      </c>
      <c r="J206" s="2">
        <v>5319.01</v>
      </c>
      <c r="K206" s="72">
        <f t="shared" si="58"/>
        <v>-5.0706804461732591E-2</v>
      </c>
      <c r="L206" s="2">
        <v>15425.6</v>
      </c>
    </row>
    <row r="207" spans="1:12" ht="15.75" thickBot="1" x14ac:dyDescent="0.3">
      <c r="A207" s="46" t="s">
        <v>301</v>
      </c>
      <c r="B207" s="46" t="s">
        <v>302</v>
      </c>
      <c r="C207" s="47"/>
      <c r="D207" s="47"/>
      <c r="E207" s="3">
        <v>829.46</v>
      </c>
      <c r="F207" s="3">
        <v>28483.97</v>
      </c>
      <c r="G207" s="2">
        <v>0</v>
      </c>
      <c r="H207" s="2">
        <v>12767.48</v>
      </c>
      <c r="I207" s="2">
        <f t="shared" si="57"/>
        <v>42080.91</v>
      </c>
      <c r="J207" s="2">
        <v>28529.47</v>
      </c>
      <c r="K207" s="72">
        <f t="shared" si="58"/>
        <v>0.47499795825159041</v>
      </c>
      <c r="L207" s="2">
        <v>125815.43</v>
      </c>
    </row>
    <row r="208" spans="1:12" ht="15.75" thickBot="1" x14ac:dyDescent="0.3">
      <c r="A208" s="46" t="s">
        <v>384</v>
      </c>
      <c r="B208" s="46" t="s">
        <v>385</v>
      </c>
      <c r="C208" s="47"/>
      <c r="D208" s="47"/>
      <c r="E208" s="3">
        <v>0</v>
      </c>
      <c r="F208" s="3">
        <v>1054.53</v>
      </c>
      <c r="G208" s="2">
        <v>0</v>
      </c>
      <c r="H208" s="2">
        <v>5004.9799999999996</v>
      </c>
      <c r="I208" s="2">
        <f t="shared" si="57"/>
        <v>6059.5099999999993</v>
      </c>
      <c r="J208" s="2">
        <v>12366.07</v>
      </c>
      <c r="K208" s="72">
        <f t="shared" si="58"/>
        <v>-0.5099890264247251</v>
      </c>
      <c r="L208" s="2">
        <v>17656.080000000002</v>
      </c>
    </row>
    <row r="209" spans="1:12" ht="15.75" thickBot="1" x14ac:dyDescent="0.3">
      <c r="A209" s="13" t="s">
        <v>303</v>
      </c>
      <c r="B209" s="46" t="s">
        <v>304</v>
      </c>
      <c r="C209" s="14"/>
      <c r="D209" s="14"/>
      <c r="E209" s="3">
        <v>0</v>
      </c>
      <c r="F209" s="3">
        <v>7539.13</v>
      </c>
      <c r="G209" s="2">
        <v>0</v>
      </c>
      <c r="H209" s="2">
        <v>10621.02</v>
      </c>
      <c r="I209" s="2">
        <f t="shared" si="57"/>
        <v>18160.150000000001</v>
      </c>
      <c r="J209" s="2">
        <v>120224.01</v>
      </c>
      <c r="K209" s="72">
        <f t="shared" si="58"/>
        <v>-0.84894739411869558</v>
      </c>
      <c r="L209" s="2">
        <v>190715.51999999999</v>
      </c>
    </row>
    <row r="210" spans="1:12" ht="15.75" thickBot="1" x14ac:dyDescent="0.3">
      <c r="A210" s="9" t="s">
        <v>39</v>
      </c>
      <c r="B210" s="58"/>
      <c r="C210" s="10"/>
      <c r="D210" s="10"/>
      <c r="E210" s="4">
        <f t="shared" ref="E210:L210" si="59">SUM(E197:E209)</f>
        <v>10323.259999999998</v>
      </c>
      <c r="F210" s="4">
        <f t="shared" si="59"/>
        <v>79296.570000000007</v>
      </c>
      <c r="G210" s="4">
        <f t="shared" si="59"/>
        <v>398.99</v>
      </c>
      <c r="H210" s="4">
        <f t="shared" si="59"/>
        <v>240392.00000000003</v>
      </c>
      <c r="I210" s="4">
        <f t="shared" si="59"/>
        <v>330410.82000000007</v>
      </c>
      <c r="J210" s="4">
        <f t="shared" si="59"/>
        <v>381577.69</v>
      </c>
      <c r="K210" s="82">
        <f t="shared" si="58"/>
        <v>-0.13409292875587131</v>
      </c>
      <c r="L210" s="4">
        <f t="shared" si="59"/>
        <v>1006858.64</v>
      </c>
    </row>
    <row r="211" spans="1:12" ht="15.75" thickBot="1" x14ac:dyDescent="0.3">
      <c r="A211" s="19" t="s">
        <v>40</v>
      </c>
      <c r="B211" s="18"/>
      <c r="C211" s="6"/>
      <c r="D211" s="6"/>
      <c r="E211" s="23"/>
      <c r="F211" s="23"/>
      <c r="G211" s="23"/>
      <c r="H211" s="23"/>
      <c r="I211" s="23"/>
      <c r="J211" s="23"/>
      <c r="K211" s="23"/>
      <c r="L211" s="23"/>
    </row>
    <row r="212" spans="1:12" x14ac:dyDescent="0.25">
      <c r="A212" s="20"/>
      <c r="B212" s="57" t="s">
        <v>60</v>
      </c>
      <c r="C212" s="11"/>
      <c r="D212" s="11"/>
      <c r="E212" s="25" t="s">
        <v>2</v>
      </c>
      <c r="F212" s="26" t="s">
        <v>3</v>
      </c>
      <c r="G212" s="27" t="s">
        <v>4</v>
      </c>
      <c r="H212" s="54" t="s">
        <v>427</v>
      </c>
      <c r="I212" s="65" t="s">
        <v>455</v>
      </c>
      <c r="J212" s="25" t="s">
        <v>456</v>
      </c>
      <c r="K212" s="73" t="s">
        <v>462</v>
      </c>
      <c r="L212" s="25" t="s">
        <v>456</v>
      </c>
    </row>
    <row r="213" spans="1:12" ht="15.75" thickBot="1" x14ac:dyDescent="0.3">
      <c r="A213" s="21" t="s">
        <v>60</v>
      </c>
      <c r="B213" s="50" t="s">
        <v>61</v>
      </c>
      <c r="C213" s="12"/>
      <c r="D213" s="12"/>
      <c r="E213" s="28" t="s">
        <v>5</v>
      </c>
      <c r="F213" s="28" t="s">
        <v>5</v>
      </c>
      <c r="G213" s="28" t="s">
        <v>5</v>
      </c>
      <c r="H213" s="55" t="s">
        <v>428</v>
      </c>
      <c r="I213" s="28" t="s">
        <v>457</v>
      </c>
      <c r="J213" s="28" t="s">
        <v>457</v>
      </c>
      <c r="K213" s="74" t="s">
        <v>463</v>
      </c>
      <c r="L213" s="28" t="s">
        <v>458</v>
      </c>
    </row>
    <row r="214" spans="1:12" ht="15.75" thickBot="1" x14ac:dyDescent="0.3">
      <c r="A214" s="46" t="s">
        <v>218</v>
      </c>
      <c r="B214" s="46" t="s">
        <v>219</v>
      </c>
      <c r="C214" s="47"/>
      <c r="D214" s="47"/>
      <c r="E214" s="3">
        <v>5720.57</v>
      </c>
      <c r="F214" s="3">
        <v>818.67</v>
      </c>
      <c r="G214" s="2">
        <v>4540.47</v>
      </c>
      <c r="H214" s="2">
        <v>573.23</v>
      </c>
      <c r="I214" s="2">
        <f t="shared" ref="I214:I217" si="60">SUM(E214:H214)</f>
        <v>11652.939999999999</v>
      </c>
      <c r="J214" s="2">
        <v>31282.36</v>
      </c>
      <c r="K214" s="72">
        <f t="shared" ref="K214:K218" si="61">SUM(I214/J214)-1</f>
        <v>-0.6274916598364062</v>
      </c>
      <c r="L214" s="2">
        <v>60132.2</v>
      </c>
    </row>
    <row r="215" spans="1:12" ht="15.75" thickBot="1" x14ac:dyDescent="0.3">
      <c r="A215" s="46" t="s">
        <v>386</v>
      </c>
      <c r="B215" s="46" t="s">
        <v>389</v>
      </c>
      <c r="C215" s="47"/>
      <c r="D215" s="47"/>
      <c r="E215" s="3">
        <v>3154.6</v>
      </c>
      <c r="F215" s="3">
        <v>0</v>
      </c>
      <c r="G215" s="2">
        <v>0</v>
      </c>
      <c r="H215" s="2">
        <v>0</v>
      </c>
      <c r="I215" s="2">
        <f t="shared" si="60"/>
        <v>3154.6</v>
      </c>
      <c r="J215" s="2">
        <v>7189.13</v>
      </c>
      <c r="K215" s="72">
        <f t="shared" si="61"/>
        <v>-0.56119864295123334</v>
      </c>
      <c r="L215" s="2">
        <v>20941.87</v>
      </c>
    </row>
    <row r="216" spans="1:12" ht="15.75" thickBot="1" x14ac:dyDescent="0.3">
      <c r="A216" s="46" t="s">
        <v>324</v>
      </c>
      <c r="B216" s="46" t="s">
        <v>325</v>
      </c>
      <c r="C216" s="47"/>
      <c r="D216" s="47"/>
      <c r="E216" s="3">
        <v>2517.13</v>
      </c>
      <c r="F216" s="3">
        <v>0</v>
      </c>
      <c r="G216" s="2">
        <v>0</v>
      </c>
      <c r="H216" s="2">
        <v>-600</v>
      </c>
      <c r="I216" s="2">
        <f t="shared" si="60"/>
        <v>1917.13</v>
      </c>
      <c r="J216" s="2">
        <v>2799.82</v>
      </c>
      <c r="K216" s="72">
        <f t="shared" si="61"/>
        <v>-0.31526669571615318</v>
      </c>
      <c r="L216" s="2">
        <v>6654.02</v>
      </c>
    </row>
    <row r="217" spans="1:12" ht="15.75" thickBot="1" x14ac:dyDescent="0.3">
      <c r="A217" s="13" t="s">
        <v>220</v>
      </c>
      <c r="B217" s="46" t="s">
        <v>271</v>
      </c>
      <c r="C217" s="14"/>
      <c r="D217" s="14"/>
      <c r="E217" s="3">
        <v>2380.5700000000002</v>
      </c>
      <c r="F217" s="3">
        <v>1007.5</v>
      </c>
      <c r="G217" s="2">
        <v>4187.75</v>
      </c>
      <c r="H217" s="2">
        <v>1803.33</v>
      </c>
      <c r="I217" s="2">
        <f t="shared" si="60"/>
        <v>9379.15</v>
      </c>
      <c r="J217" s="2">
        <v>14032.72</v>
      </c>
      <c r="K217" s="72">
        <f t="shared" si="61"/>
        <v>-0.33162280726758608</v>
      </c>
      <c r="L217" s="2">
        <v>23342.35</v>
      </c>
    </row>
    <row r="218" spans="1:12" ht="15.75" thickBot="1" x14ac:dyDescent="0.3">
      <c r="A218" s="9" t="s">
        <v>41</v>
      </c>
      <c r="B218" s="58"/>
      <c r="C218" s="10"/>
      <c r="D218" s="10"/>
      <c r="E218" s="4">
        <f>SUM(E214:E217)</f>
        <v>13772.869999999999</v>
      </c>
      <c r="F218" s="4">
        <f t="shared" ref="F218:I218" si="62">SUM(F214:F217)</f>
        <v>1826.17</v>
      </c>
      <c r="G218" s="4">
        <f t="shared" si="62"/>
        <v>8728.2200000000012</v>
      </c>
      <c r="H218" s="4">
        <f>SUM(H214:H217)</f>
        <v>1776.56</v>
      </c>
      <c r="I218" s="4">
        <f t="shared" si="62"/>
        <v>26103.82</v>
      </c>
      <c r="J218" s="4">
        <f>SUM(J214:J217)</f>
        <v>55304.03</v>
      </c>
      <c r="K218" s="82">
        <f t="shared" si="61"/>
        <v>-0.52799425286005375</v>
      </c>
      <c r="L218" s="4">
        <f>SUM(L214:L217)</f>
        <v>111070.44</v>
      </c>
    </row>
    <row r="219" spans="1:12" ht="15.75" thickBot="1" x14ac:dyDescent="0.3">
      <c r="A219" s="48" t="s">
        <v>281</v>
      </c>
      <c r="B219" s="18"/>
      <c r="C219" s="40"/>
      <c r="D219" s="40"/>
      <c r="E219" s="23"/>
      <c r="F219" s="23"/>
      <c r="G219" s="23"/>
      <c r="H219" s="23"/>
      <c r="I219" s="23"/>
      <c r="J219" s="23"/>
      <c r="K219" s="23"/>
      <c r="L219" s="23"/>
    </row>
    <row r="220" spans="1:12" x14ac:dyDescent="0.25">
      <c r="A220" s="49"/>
      <c r="B220" s="57" t="s">
        <v>60</v>
      </c>
      <c r="C220" s="44"/>
      <c r="D220" s="44"/>
      <c r="E220" s="25" t="s">
        <v>2</v>
      </c>
      <c r="F220" s="26" t="s">
        <v>3</v>
      </c>
      <c r="G220" s="27" t="s">
        <v>4</v>
      </c>
      <c r="H220" s="54" t="s">
        <v>427</v>
      </c>
      <c r="I220" s="65" t="s">
        <v>455</v>
      </c>
      <c r="J220" s="25" t="s">
        <v>456</v>
      </c>
      <c r="K220" s="73" t="s">
        <v>462</v>
      </c>
      <c r="L220" s="25" t="s">
        <v>456</v>
      </c>
    </row>
    <row r="221" spans="1:12" ht="15.75" thickBot="1" x14ac:dyDescent="0.3">
      <c r="A221" s="50" t="s">
        <v>60</v>
      </c>
      <c r="B221" s="50" t="s">
        <v>61</v>
      </c>
      <c r="C221" s="45"/>
      <c r="D221" s="45"/>
      <c r="E221" s="28" t="s">
        <v>5</v>
      </c>
      <c r="F221" s="28" t="s">
        <v>5</v>
      </c>
      <c r="G221" s="28" t="s">
        <v>5</v>
      </c>
      <c r="H221" s="55" t="s">
        <v>428</v>
      </c>
      <c r="I221" s="28" t="s">
        <v>457</v>
      </c>
      <c r="J221" s="28" t="s">
        <v>457</v>
      </c>
      <c r="K221" s="74" t="s">
        <v>463</v>
      </c>
      <c r="L221" s="28" t="s">
        <v>458</v>
      </c>
    </row>
    <row r="222" spans="1:12" ht="15.75" thickBot="1" x14ac:dyDescent="0.3">
      <c r="A222" s="46" t="s">
        <v>221</v>
      </c>
      <c r="B222" s="46" t="s">
        <v>222</v>
      </c>
      <c r="C222" s="47"/>
      <c r="D222" s="47"/>
      <c r="E222" s="3">
        <v>2523.87</v>
      </c>
      <c r="F222" s="3">
        <v>2918.14</v>
      </c>
      <c r="G222" s="2">
        <v>9669.0300000000007</v>
      </c>
      <c r="H222" s="2">
        <v>-561</v>
      </c>
      <c r="I222" s="2">
        <f>SUM(E222:H222)</f>
        <v>14550.04</v>
      </c>
      <c r="J222" s="2">
        <v>12040.64</v>
      </c>
      <c r="K222" s="72">
        <f>SUM(I222/J222)-1</f>
        <v>0.20841084859276604</v>
      </c>
      <c r="L222" s="2">
        <v>35466.720000000001</v>
      </c>
    </row>
    <row r="223" spans="1:12" ht="15.75" thickBot="1" x14ac:dyDescent="0.3">
      <c r="A223" s="42" t="s">
        <v>282</v>
      </c>
      <c r="B223" s="58"/>
      <c r="C223" s="43"/>
      <c r="D223" s="43"/>
      <c r="E223" s="4">
        <f>SUM(E222:E222)</f>
        <v>2523.87</v>
      </c>
      <c r="F223" s="4">
        <f>SUM(F222:F222)</f>
        <v>2918.14</v>
      </c>
      <c r="G223" s="4">
        <f>SUM(G222:G222)</f>
        <v>9669.0300000000007</v>
      </c>
      <c r="H223" s="4">
        <f>SUM(H222)</f>
        <v>-561</v>
      </c>
      <c r="I223" s="4">
        <f>SUM(I222:I222)</f>
        <v>14550.04</v>
      </c>
      <c r="J223" s="4">
        <f>SUM(J222)</f>
        <v>12040.64</v>
      </c>
      <c r="K223" s="82">
        <f t="shared" ref="K223" si="63">SUM(I223/J223)-1</f>
        <v>0.20841084859276604</v>
      </c>
      <c r="L223" s="4">
        <f>SUM(L222)</f>
        <v>35466.720000000001</v>
      </c>
    </row>
    <row r="224" spans="1:12" ht="15.75" thickBot="1" x14ac:dyDescent="0.3">
      <c r="A224" s="48" t="s">
        <v>448</v>
      </c>
      <c r="B224" s="18"/>
      <c r="C224" s="40"/>
      <c r="D224" s="40"/>
      <c r="E224" s="23"/>
      <c r="F224" s="23"/>
      <c r="G224" s="23"/>
      <c r="H224" s="23"/>
      <c r="I224" s="23"/>
      <c r="J224" s="23"/>
      <c r="K224" s="23"/>
      <c r="L224" s="23"/>
    </row>
    <row r="225" spans="1:12" x14ac:dyDescent="0.25">
      <c r="A225" s="49"/>
      <c r="B225" s="57" t="s">
        <v>60</v>
      </c>
      <c r="C225" s="44"/>
      <c r="D225" s="44"/>
      <c r="E225" s="25" t="s">
        <v>2</v>
      </c>
      <c r="F225" s="26" t="s">
        <v>3</v>
      </c>
      <c r="G225" s="27" t="s">
        <v>4</v>
      </c>
      <c r="H225" s="54" t="s">
        <v>427</v>
      </c>
      <c r="I225" s="65" t="s">
        <v>455</v>
      </c>
      <c r="J225" s="25" t="s">
        <v>456</v>
      </c>
      <c r="K225" s="73" t="s">
        <v>462</v>
      </c>
      <c r="L225" s="25" t="s">
        <v>456</v>
      </c>
    </row>
    <row r="226" spans="1:12" ht="15.75" thickBot="1" x14ac:dyDescent="0.3">
      <c r="A226" s="50" t="s">
        <v>60</v>
      </c>
      <c r="B226" s="50" t="s">
        <v>61</v>
      </c>
      <c r="C226" s="45"/>
      <c r="D226" s="45"/>
      <c r="E226" s="28" t="s">
        <v>5</v>
      </c>
      <c r="F226" s="28" t="s">
        <v>5</v>
      </c>
      <c r="G226" s="28" t="s">
        <v>5</v>
      </c>
      <c r="H226" s="55" t="s">
        <v>428</v>
      </c>
      <c r="I226" s="28" t="s">
        <v>457</v>
      </c>
      <c r="J226" s="28" t="s">
        <v>457</v>
      </c>
      <c r="K226" s="74" t="s">
        <v>463</v>
      </c>
      <c r="L226" s="28" t="s">
        <v>458</v>
      </c>
    </row>
    <row r="227" spans="1:12" ht="15.75" thickBot="1" x14ac:dyDescent="0.3">
      <c r="A227" s="46" t="s">
        <v>449</v>
      </c>
      <c r="B227" s="46" t="s">
        <v>450</v>
      </c>
      <c r="C227" s="47"/>
      <c r="D227" s="47"/>
      <c r="E227" s="3">
        <v>306.72000000000003</v>
      </c>
      <c r="F227" s="3">
        <v>2598.5700000000002</v>
      </c>
      <c r="G227" s="2">
        <v>0</v>
      </c>
      <c r="H227" s="2">
        <v>2808</v>
      </c>
      <c r="I227" s="2">
        <f>SUM(E227:H227)</f>
        <v>5713.29</v>
      </c>
      <c r="J227" s="2">
        <v>0</v>
      </c>
      <c r="K227" s="72"/>
      <c r="L227" s="2">
        <v>0</v>
      </c>
    </row>
    <row r="228" spans="1:12" ht="15.75" thickBot="1" x14ac:dyDescent="0.3">
      <c r="A228" s="42" t="s">
        <v>451</v>
      </c>
      <c r="B228" s="58"/>
      <c r="C228" s="43"/>
      <c r="D228" s="43"/>
      <c r="E228" s="4">
        <f>SUM(E227:E227)</f>
        <v>306.72000000000003</v>
      </c>
      <c r="F228" s="4">
        <f>SUM(F227:F227)</f>
        <v>2598.5700000000002</v>
      </c>
      <c r="G228" s="4">
        <f>SUM(G227:G227)</f>
        <v>0</v>
      </c>
      <c r="H228" s="4">
        <f>SUM(H227)</f>
        <v>2808</v>
      </c>
      <c r="I228" s="4">
        <f>SUM(I227:I227)</f>
        <v>5713.29</v>
      </c>
      <c r="J228" s="4">
        <v>0</v>
      </c>
      <c r="K228" s="4"/>
      <c r="L228" s="4">
        <f>SUM(L227)</f>
        <v>0</v>
      </c>
    </row>
    <row r="229" spans="1:12" ht="15.75" thickBot="1" x14ac:dyDescent="0.3">
      <c r="A229" s="48" t="s">
        <v>360</v>
      </c>
      <c r="B229" s="18"/>
      <c r="C229" s="40"/>
      <c r="D229" s="40"/>
      <c r="E229" s="23"/>
      <c r="F229" s="23"/>
      <c r="G229" s="23"/>
      <c r="H229" s="23"/>
      <c r="I229" s="23"/>
      <c r="J229" s="23"/>
      <c r="K229" s="23"/>
      <c r="L229" s="23"/>
    </row>
    <row r="230" spans="1:12" x14ac:dyDescent="0.25">
      <c r="A230" s="49"/>
      <c r="B230" s="57" t="s">
        <v>60</v>
      </c>
      <c r="C230" s="44"/>
      <c r="D230" s="44"/>
      <c r="E230" s="25" t="s">
        <v>2</v>
      </c>
      <c r="F230" s="26" t="s">
        <v>3</v>
      </c>
      <c r="G230" s="27" t="s">
        <v>4</v>
      </c>
      <c r="H230" s="54" t="s">
        <v>427</v>
      </c>
      <c r="I230" s="65" t="s">
        <v>455</v>
      </c>
      <c r="J230" s="25" t="s">
        <v>456</v>
      </c>
      <c r="K230" s="73" t="s">
        <v>462</v>
      </c>
      <c r="L230" s="25" t="s">
        <v>456</v>
      </c>
    </row>
    <row r="231" spans="1:12" ht="15.75" thickBot="1" x14ac:dyDescent="0.3">
      <c r="A231" s="50" t="s">
        <v>60</v>
      </c>
      <c r="B231" s="50" t="s">
        <v>61</v>
      </c>
      <c r="C231" s="45"/>
      <c r="D231" s="45"/>
      <c r="E231" s="28" t="s">
        <v>5</v>
      </c>
      <c r="F231" s="28" t="s">
        <v>5</v>
      </c>
      <c r="G231" s="28" t="s">
        <v>5</v>
      </c>
      <c r="H231" s="55" t="s">
        <v>428</v>
      </c>
      <c r="I231" s="28" t="s">
        <v>457</v>
      </c>
      <c r="J231" s="28" t="s">
        <v>457</v>
      </c>
      <c r="K231" s="74" t="s">
        <v>463</v>
      </c>
      <c r="L231" s="28" t="s">
        <v>458</v>
      </c>
    </row>
    <row r="232" spans="1:12" ht="15.75" thickBot="1" x14ac:dyDescent="0.3">
      <c r="A232" s="46" t="s">
        <v>339</v>
      </c>
      <c r="B232" s="46" t="s">
        <v>340</v>
      </c>
      <c r="C232" s="47"/>
      <c r="D232" s="47"/>
      <c r="E232" s="3">
        <v>0</v>
      </c>
      <c r="F232" s="3">
        <v>5748.92</v>
      </c>
      <c r="G232" s="2">
        <v>0</v>
      </c>
      <c r="H232" s="2">
        <v>4389</v>
      </c>
      <c r="I232" s="2">
        <f>SUM(E232:H232)</f>
        <v>10137.92</v>
      </c>
      <c r="J232" s="2">
        <v>7712.54</v>
      </c>
      <c r="K232" s="72">
        <f>SUM(I232/J232)-1</f>
        <v>0.31447227502223662</v>
      </c>
      <c r="L232" s="2">
        <v>9832.08</v>
      </c>
    </row>
    <row r="233" spans="1:12" ht="15.75" thickBot="1" x14ac:dyDescent="0.3">
      <c r="A233" s="42" t="s">
        <v>452</v>
      </c>
      <c r="B233" s="58"/>
      <c r="C233" s="43"/>
      <c r="D233" s="43"/>
      <c r="E233" s="4">
        <f>SUM(E232:E232)</f>
        <v>0</v>
      </c>
      <c r="F233" s="4">
        <f>SUM(F232:F232)</f>
        <v>5748.92</v>
      </c>
      <c r="G233" s="4">
        <f>SUM(G232:G232)</f>
        <v>0</v>
      </c>
      <c r="H233" s="4">
        <f>SUM(H232)</f>
        <v>4389</v>
      </c>
      <c r="I233" s="4">
        <f>SUM(I232:I232)</f>
        <v>10137.92</v>
      </c>
      <c r="J233" s="4">
        <f>SUM(J232)</f>
        <v>7712.54</v>
      </c>
      <c r="K233" s="82">
        <f t="shared" ref="K233" si="64">SUM(I233/J233)-1</f>
        <v>0.31447227502223662</v>
      </c>
      <c r="L233" s="4">
        <f>SUM(L232)</f>
        <v>9832.08</v>
      </c>
    </row>
    <row r="234" spans="1:12" ht="15.75" thickBot="1" x14ac:dyDescent="0.3">
      <c r="A234" s="48" t="s">
        <v>407</v>
      </c>
      <c r="B234" s="18"/>
      <c r="C234" s="40"/>
      <c r="D234" s="40"/>
      <c r="E234" s="23"/>
      <c r="F234" s="23"/>
      <c r="G234" s="23"/>
      <c r="H234" s="23"/>
      <c r="I234" s="23"/>
      <c r="J234" s="23"/>
      <c r="K234" s="23"/>
      <c r="L234" s="23"/>
    </row>
    <row r="235" spans="1:12" x14ac:dyDescent="0.25">
      <c r="A235" s="49"/>
      <c r="B235" s="57" t="s">
        <v>60</v>
      </c>
      <c r="C235" s="44"/>
      <c r="D235" s="44"/>
      <c r="E235" s="25" t="s">
        <v>2</v>
      </c>
      <c r="F235" s="26" t="s">
        <v>3</v>
      </c>
      <c r="G235" s="27" t="s">
        <v>4</v>
      </c>
      <c r="H235" s="54" t="s">
        <v>427</v>
      </c>
      <c r="I235" s="65" t="s">
        <v>455</v>
      </c>
      <c r="J235" s="25" t="s">
        <v>456</v>
      </c>
      <c r="K235" s="73" t="s">
        <v>462</v>
      </c>
      <c r="L235" s="25" t="s">
        <v>456</v>
      </c>
    </row>
    <row r="236" spans="1:12" ht="15.75" thickBot="1" x14ac:dyDescent="0.3">
      <c r="A236" s="50" t="s">
        <v>60</v>
      </c>
      <c r="B236" s="50" t="s">
        <v>61</v>
      </c>
      <c r="C236" s="45"/>
      <c r="D236" s="45"/>
      <c r="E236" s="28" t="s">
        <v>5</v>
      </c>
      <c r="F236" s="28" t="s">
        <v>5</v>
      </c>
      <c r="G236" s="28" t="s">
        <v>5</v>
      </c>
      <c r="H236" s="55" t="s">
        <v>428</v>
      </c>
      <c r="I236" s="28" t="s">
        <v>457</v>
      </c>
      <c r="J236" s="28" t="s">
        <v>457</v>
      </c>
      <c r="K236" s="74" t="s">
        <v>463</v>
      </c>
      <c r="L236" s="28" t="s">
        <v>458</v>
      </c>
    </row>
    <row r="237" spans="1:12" ht="15.75" thickBot="1" x14ac:dyDescent="0.3">
      <c r="A237" s="46" t="s">
        <v>408</v>
      </c>
      <c r="B237" s="46" t="s">
        <v>409</v>
      </c>
      <c r="C237" s="47"/>
      <c r="D237" s="47"/>
      <c r="E237" s="3">
        <v>395.96</v>
      </c>
      <c r="F237" s="3">
        <v>0</v>
      </c>
      <c r="G237" s="2">
        <v>0</v>
      </c>
      <c r="H237" s="2">
        <v>129</v>
      </c>
      <c r="I237" s="2">
        <f>SUM(E237:H237)</f>
        <v>524.96</v>
      </c>
      <c r="J237" s="2">
        <v>0</v>
      </c>
      <c r="K237" s="72"/>
      <c r="L237" s="2">
        <v>2941.92</v>
      </c>
    </row>
    <row r="238" spans="1:12" ht="15.75" thickBot="1" x14ac:dyDescent="0.3">
      <c r="A238" s="42" t="s">
        <v>410</v>
      </c>
      <c r="B238" s="58"/>
      <c r="C238" s="43"/>
      <c r="D238" s="43"/>
      <c r="E238" s="4">
        <f>SUM(E237:E237)</f>
        <v>395.96</v>
      </c>
      <c r="F238" s="4">
        <f>SUM(F237:F237)</f>
        <v>0</v>
      </c>
      <c r="G238" s="4">
        <f>SUM(G237:G237)</f>
        <v>0</v>
      </c>
      <c r="H238" s="4">
        <f>SUM(H237)</f>
        <v>129</v>
      </c>
      <c r="I238" s="4">
        <f>SUM(I237:I237)</f>
        <v>524.96</v>
      </c>
      <c r="J238" s="4">
        <f>SUM(J237)</f>
        <v>0</v>
      </c>
      <c r="K238" s="4"/>
      <c r="L238" s="4">
        <f>SUM(L237)</f>
        <v>2941.92</v>
      </c>
    </row>
    <row r="239" spans="1:12" ht="15.75" thickBot="1" x14ac:dyDescent="0.3">
      <c r="A239" s="48" t="s">
        <v>361</v>
      </c>
      <c r="B239" s="18"/>
      <c r="C239" s="40"/>
      <c r="D239" s="40"/>
      <c r="E239" s="23"/>
      <c r="F239" s="23"/>
      <c r="G239" s="23"/>
      <c r="H239" s="23"/>
      <c r="I239" s="23"/>
      <c r="J239" s="23"/>
      <c r="K239" s="23"/>
      <c r="L239" s="23"/>
    </row>
    <row r="240" spans="1:12" x14ac:dyDescent="0.25">
      <c r="A240" s="49"/>
      <c r="B240" s="57" t="s">
        <v>60</v>
      </c>
      <c r="C240" s="44"/>
      <c r="D240" s="44"/>
      <c r="E240" s="25" t="s">
        <v>2</v>
      </c>
      <c r="F240" s="26" t="s">
        <v>3</v>
      </c>
      <c r="G240" s="27" t="s">
        <v>4</v>
      </c>
      <c r="H240" s="54" t="s">
        <v>427</v>
      </c>
      <c r="I240" s="65" t="s">
        <v>455</v>
      </c>
      <c r="J240" s="25" t="s">
        <v>456</v>
      </c>
      <c r="K240" s="77" t="s">
        <v>462</v>
      </c>
      <c r="L240" s="25" t="s">
        <v>456</v>
      </c>
    </row>
    <row r="241" spans="1:12" ht="15.75" thickBot="1" x14ac:dyDescent="0.3">
      <c r="A241" s="50" t="s">
        <v>60</v>
      </c>
      <c r="B241" s="50" t="s">
        <v>61</v>
      </c>
      <c r="C241" s="45"/>
      <c r="D241" s="45"/>
      <c r="E241" s="28" t="s">
        <v>5</v>
      </c>
      <c r="F241" s="28" t="s">
        <v>5</v>
      </c>
      <c r="G241" s="28" t="s">
        <v>5</v>
      </c>
      <c r="H241" s="55" t="s">
        <v>428</v>
      </c>
      <c r="I241" s="28" t="s">
        <v>457</v>
      </c>
      <c r="J241" s="28" t="s">
        <v>457</v>
      </c>
      <c r="K241" s="78" t="s">
        <v>463</v>
      </c>
      <c r="L241" s="28" t="s">
        <v>458</v>
      </c>
    </row>
    <row r="242" spans="1:12" ht="15.75" thickBot="1" x14ac:dyDescent="0.3">
      <c r="A242" s="46" t="s">
        <v>305</v>
      </c>
      <c r="B242" s="46" t="s">
        <v>306</v>
      </c>
      <c r="C242" s="47"/>
      <c r="D242" s="47"/>
      <c r="E242" s="3">
        <v>7123.63</v>
      </c>
      <c r="F242" s="3">
        <v>1423.25</v>
      </c>
      <c r="G242" s="2">
        <v>0</v>
      </c>
      <c r="H242" s="2">
        <v>4696</v>
      </c>
      <c r="I242" s="2">
        <f>SUM(E242:H242)</f>
        <v>13242.880000000001</v>
      </c>
      <c r="J242" s="76">
        <v>13494.69</v>
      </c>
      <c r="K242" s="79">
        <f>SUM(I242/J242)-1</f>
        <v>-1.8659932165911108E-2</v>
      </c>
      <c r="L242" s="2">
        <v>39362.14</v>
      </c>
    </row>
    <row r="243" spans="1:12" ht="15.75" thickBot="1" x14ac:dyDescent="0.3">
      <c r="A243" s="42" t="s">
        <v>307</v>
      </c>
      <c r="B243" s="58"/>
      <c r="C243" s="43"/>
      <c r="D243" s="43"/>
      <c r="E243" s="4">
        <f>SUM(E242:E242)</f>
        <v>7123.63</v>
      </c>
      <c r="F243" s="4">
        <f>SUM(F242:F242)</f>
        <v>1423.25</v>
      </c>
      <c r="G243" s="4">
        <f>SUM(G242:G242)</f>
        <v>0</v>
      </c>
      <c r="H243" s="4">
        <f>SUM(H242)</f>
        <v>4696</v>
      </c>
      <c r="I243" s="4">
        <f>SUM(I242:I242)</f>
        <v>13242.880000000001</v>
      </c>
      <c r="J243" s="4">
        <f>SUM(J242)</f>
        <v>13494.69</v>
      </c>
      <c r="K243" s="82">
        <f t="shared" ref="K243" si="65">SUM(I243/J243)-1</f>
        <v>-1.8659932165911108E-2</v>
      </c>
      <c r="L243" s="4">
        <f>SUM(L242)</f>
        <v>39362.14</v>
      </c>
    </row>
    <row r="244" spans="1:12" ht="15.75" thickBot="1" x14ac:dyDescent="0.3">
      <c r="A244" s="19" t="s">
        <v>42</v>
      </c>
      <c r="B244" s="18"/>
      <c r="C244" s="6"/>
      <c r="D244" s="6"/>
      <c r="E244" s="23"/>
      <c r="F244" s="23"/>
      <c r="G244" s="23"/>
      <c r="H244" s="23"/>
      <c r="I244" s="23"/>
      <c r="J244" s="23"/>
      <c r="K244" s="23"/>
      <c r="L244" s="23"/>
    </row>
    <row r="245" spans="1:12" x14ac:dyDescent="0.25">
      <c r="A245" s="20"/>
      <c r="B245" s="57" t="s">
        <v>60</v>
      </c>
      <c r="C245" s="11"/>
      <c r="D245" s="11"/>
      <c r="E245" s="25" t="s">
        <v>2</v>
      </c>
      <c r="F245" s="26" t="s">
        <v>3</v>
      </c>
      <c r="G245" s="27" t="s">
        <v>4</v>
      </c>
      <c r="H245" s="54" t="s">
        <v>427</v>
      </c>
      <c r="I245" s="65" t="s">
        <v>455</v>
      </c>
      <c r="J245" s="25" t="s">
        <v>456</v>
      </c>
      <c r="K245" s="73" t="s">
        <v>462</v>
      </c>
      <c r="L245" s="25" t="s">
        <v>456</v>
      </c>
    </row>
    <row r="246" spans="1:12" ht="15.75" thickBot="1" x14ac:dyDescent="0.3">
      <c r="A246" s="21" t="s">
        <v>60</v>
      </c>
      <c r="B246" s="50" t="s">
        <v>61</v>
      </c>
      <c r="C246" s="12"/>
      <c r="D246" s="12"/>
      <c r="E246" s="28" t="s">
        <v>5</v>
      </c>
      <c r="F246" s="28" t="s">
        <v>5</v>
      </c>
      <c r="G246" s="28" t="s">
        <v>5</v>
      </c>
      <c r="H246" s="55" t="s">
        <v>428</v>
      </c>
      <c r="I246" s="28" t="s">
        <v>457</v>
      </c>
      <c r="J246" s="28" t="s">
        <v>457</v>
      </c>
      <c r="K246" s="74" t="s">
        <v>463</v>
      </c>
      <c r="L246" s="28" t="s">
        <v>458</v>
      </c>
    </row>
    <row r="247" spans="1:12" ht="15.75" thickBot="1" x14ac:dyDescent="0.3">
      <c r="A247" s="46" t="s">
        <v>223</v>
      </c>
      <c r="B247" s="46" t="s">
        <v>224</v>
      </c>
      <c r="C247" s="47"/>
      <c r="D247" s="47"/>
      <c r="E247" s="3">
        <v>0</v>
      </c>
      <c r="F247" s="3">
        <v>1096.53</v>
      </c>
      <c r="G247" s="2">
        <v>0</v>
      </c>
      <c r="H247" s="2">
        <v>370</v>
      </c>
      <c r="I247" s="2">
        <f t="shared" ref="I247:I253" si="66">SUM(E247:H247)</f>
        <v>1466.53</v>
      </c>
      <c r="J247" s="2">
        <v>2701.62</v>
      </c>
      <c r="K247" s="72">
        <f t="shared" ref="K247:K254" si="67">SUM(I247/J247)-1</f>
        <v>-0.45716644087621505</v>
      </c>
      <c r="L247" s="2">
        <v>9671.68</v>
      </c>
    </row>
    <row r="248" spans="1:12" ht="15.75" thickBot="1" x14ac:dyDescent="0.3">
      <c r="A248" s="46" t="s">
        <v>415</v>
      </c>
      <c r="B248" s="46" t="s">
        <v>419</v>
      </c>
      <c r="C248" s="47"/>
      <c r="D248" s="47"/>
      <c r="E248" s="3">
        <v>0</v>
      </c>
      <c r="F248" s="3">
        <v>5006.38</v>
      </c>
      <c r="G248" s="2">
        <v>0</v>
      </c>
      <c r="H248" s="2">
        <v>795</v>
      </c>
      <c r="I248" s="2">
        <f t="shared" si="66"/>
        <v>5801.38</v>
      </c>
      <c r="J248" s="2">
        <v>0</v>
      </c>
      <c r="K248" s="72"/>
      <c r="L248" s="2">
        <v>11401.33</v>
      </c>
    </row>
    <row r="249" spans="1:12" ht="15.75" thickBot="1" x14ac:dyDescent="0.3">
      <c r="A249" s="46" t="s">
        <v>225</v>
      </c>
      <c r="B249" s="46" t="s">
        <v>226</v>
      </c>
      <c r="C249" s="47"/>
      <c r="D249" s="47"/>
      <c r="E249" s="3">
        <v>4612.6000000000004</v>
      </c>
      <c r="F249" s="3">
        <v>4119.74</v>
      </c>
      <c r="G249" s="2">
        <v>0</v>
      </c>
      <c r="H249" s="2">
        <v>7695</v>
      </c>
      <c r="I249" s="2">
        <f t="shared" si="66"/>
        <v>16427.34</v>
      </c>
      <c r="J249" s="2">
        <v>7572.45</v>
      </c>
      <c r="K249" s="72">
        <f t="shared" si="67"/>
        <v>1.1693560208386984</v>
      </c>
      <c r="L249" s="2">
        <v>59561.82</v>
      </c>
    </row>
    <row r="250" spans="1:12" ht="15.75" thickBot="1" x14ac:dyDescent="0.3">
      <c r="A250" s="46" t="s">
        <v>227</v>
      </c>
      <c r="B250" s="46" t="s">
        <v>228</v>
      </c>
      <c r="C250" s="47"/>
      <c r="D250" s="47"/>
      <c r="E250" s="3">
        <v>0</v>
      </c>
      <c r="F250" s="3">
        <v>0</v>
      </c>
      <c r="G250" s="2">
        <v>0</v>
      </c>
      <c r="H250" s="2">
        <v>0</v>
      </c>
      <c r="I250" s="2">
        <f t="shared" si="66"/>
        <v>0</v>
      </c>
      <c r="J250" s="2">
        <v>2939.29</v>
      </c>
      <c r="K250" s="72">
        <f t="shared" si="67"/>
        <v>-1</v>
      </c>
      <c r="L250" s="2">
        <v>2939.29</v>
      </c>
    </row>
    <row r="251" spans="1:12" ht="15.75" thickBot="1" x14ac:dyDescent="0.3">
      <c r="A251" s="46" t="s">
        <v>308</v>
      </c>
      <c r="B251" s="46" t="s">
        <v>309</v>
      </c>
      <c r="C251" s="47"/>
      <c r="D251" s="47"/>
      <c r="E251" s="3">
        <v>3028.79</v>
      </c>
      <c r="F251" s="3">
        <v>3908.56</v>
      </c>
      <c r="G251" s="2">
        <v>0</v>
      </c>
      <c r="H251" s="2">
        <v>1655</v>
      </c>
      <c r="I251" s="2">
        <f t="shared" si="66"/>
        <v>8592.35</v>
      </c>
      <c r="J251" s="2">
        <v>11923.69</v>
      </c>
      <c r="K251" s="72">
        <f t="shared" si="67"/>
        <v>-0.27938834370903642</v>
      </c>
      <c r="L251" s="2">
        <v>31312.39</v>
      </c>
    </row>
    <row r="252" spans="1:12" ht="15.75" thickBot="1" x14ac:dyDescent="0.3">
      <c r="A252" s="46" t="s">
        <v>434</v>
      </c>
      <c r="B252" s="46" t="s">
        <v>433</v>
      </c>
      <c r="C252" s="47"/>
      <c r="D252" s="47"/>
      <c r="E252" s="3">
        <v>0</v>
      </c>
      <c r="F252" s="3">
        <v>0</v>
      </c>
      <c r="G252" s="2">
        <v>0</v>
      </c>
      <c r="H252" s="2">
        <v>0</v>
      </c>
      <c r="I252" s="2">
        <f t="shared" si="66"/>
        <v>0</v>
      </c>
      <c r="J252" s="2">
        <v>0</v>
      </c>
      <c r="K252" s="72"/>
      <c r="L252" s="2">
        <v>-1095</v>
      </c>
    </row>
    <row r="253" spans="1:12" ht="15.75" thickBot="1" x14ac:dyDescent="0.3">
      <c r="A253" s="13" t="s">
        <v>394</v>
      </c>
      <c r="B253" s="46" t="s">
        <v>395</v>
      </c>
      <c r="C253" s="14"/>
      <c r="D253" s="14"/>
      <c r="E253" s="3">
        <v>0</v>
      </c>
      <c r="F253" s="3">
        <v>0</v>
      </c>
      <c r="G253" s="2">
        <v>0</v>
      </c>
      <c r="H253" s="2">
        <v>0</v>
      </c>
      <c r="I253" s="2">
        <f t="shared" si="66"/>
        <v>0</v>
      </c>
      <c r="J253" s="2">
        <v>2433.79</v>
      </c>
      <c r="K253" s="72">
        <f t="shared" si="67"/>
        <v>-1</v>
      </c>
      <c r="L253" s="2">
        <v>7481.78</v>
      </c>
    </row>
    <row r="254" spans="1:12" ht="15.75" thickBot="1" x14ac:dyDescent="0.3">
      <c r="A254" s="9" t="s">
        <v>43</v>
      </c>
      <c r="B254" s="58"/>
      <c r="C254" s="10"/>
      <c r="D254" s="10"/>
      <c r="E254" s="4">
        <f>SUM(E247:E253)</f>
        <v>7641.39</v>
      </c>
      <c r="F254" s="4">
        <f t="shared" ref="F254:I254" si="68">SUM(F247:F253)</f>
        <v>14131.21</v>
      </c>
      <c r="G254" s="4">
        <f t="shared" si="68"/>
        <v>0</v>
      </c>
      <c r="H254" s="4">
        <f>SUM(H247:H253)</f>
        <v>10515</v>
      </c>
      <c r="I254" s="4">
        <f t="shared" si="68"/>
        <v>32287.599999999999</v>
      </c>
      <c r="J254" s="4">
        <f>SUM(J247:J253)</f>
        <v>27570.840000000004</v>
      </c>
      <c r="K254" s="82">
        <f t="shared" si="67"/>
        <v>0.1710778489157383</v>
      </c>
      <c r="L254" s="4">
        <f>SUM(L247:L253)</f>
        <v>121273.29</v>
      </c>
    </row>
    <row r="255" spans="1:12" ht="15.75" thickBot="1" x14ac:dyDescent="0.3">
      <c r="A255" s="48" t="s">
        <v>44</v>
      </c>
      <c r="B255" s="18"/>
      <c r="C255" s="40"/>
      <c r="D255" s="40"/>
      <c r="E255" s="23"/>
      <c r="F255" s="23"/>
      <c r="G255" s="23"/>
      <c r="H255" s="23"/>
      <c r="I255" s="23"/>
      <c r="J255" s="23"/>
      <c r="K255" s="23"/>
      <c r="L255" s="23"/>
    </row>
    <row r="256" spans="1:12" x14ac:dyDescent="0.25">
      <c r="A256" s="49"/>
      <c r="B256" s="57" t="s">
        <v>60</v>
      </c>
      <c r="C256" s="44"/>
      <c r="D256" s="44"/>
      <c r="E256" s="25" t="s">
        <v>2</v>
      </c>
      <c r="F256" s="26" t="s">
        <v>3</v>
      </c>
      <c r="G256" s="27" t="s">
        <v>4</v>
      </c>
      <c r="H256" s="54" t="s">
        <v>427</v>
      </c>
      <c r="I256" s="65" t="s">
        <v>455</v>
      </c>
      <c r="J256" s="25" t="s">
        <v>456</v>
      </c>
      <c r="K256" s="73" t="s">
        <v>462</v>
      </c>
      <c r="L256" s="25" t="s">
        <v>456</v>
      </c>
    </row>
    <row r="257" spans="1:12" ht="15.75" thickBot="1" x14ac:dyDescent="0.3">
      <c r="A257" s="50" t="s">
        <v>60</v>
      </c>
      <c r="B257" s="50" t="s">
        <v>61</v>
      </c>
      <c r="C257" s="45"/>
      <c r="D257" s="45"/>
      <c r="E257" s="28" t="s">
        <v>5</v>
      </c>
      <c r="F257" s="28" t="s">
        <v>5</v>
      </c>
      <c r="G257" s="28" t="s">
        <v>5</v>
      </c>
      <c r="H257" s="55" t="s">
        <v>428</v>
      </c>
      <c r="I257" s="28" t="s">
        <v>457</v>
      </c>
      <c r="J257" s="28" t="s">
        <v>457</v>
      </c>
      <c r="K257" s="74" t="s">
        <v>463</v>
      </c>
      <c r="L257" s="28" t="s">
        <v>458</v>
      </c>
    </row>
    <row r="258" spans="1:12" ht="15.75" thickBot="1" x14ac:dyDescent="0.3">
      <c r="A258" s="46" t="s">
        <v>310</v>
      </c>
      <c r="B258" s="46" t="s">
        <v>311</v>
      </c>
      <c r="C258" s="47"/>
      <c r="D258" s="47"/>
      <c r="E258" s="3">
        <v>6781.81</v>
      </c>
      <c r="F258" s="3">
        <v>5025.68</v>
      </c>
      <c r="G258" s="2">
        <v>0</v>
      </c>
      <c r="H258" s="2">
        <v>5049</v>
      </c>
      <c r="I258" s="2">
        <f t="shared" ref="I258:I264" si="69">SUM(E258:H258)</f>
        <v>16856.490000000002</v>
      </c>
      <c r="J258" s="2">
        <v>26802.6</v>
      </c>
      <c r="K258" s="72">
        <f t="shared" ref="K258:K265" si="70">SUM(I258/J258)-1</f>
        <v>-0.37108750643594268</v>
      </c>
      <c r="L258" s="2">
        <v>92471.53</v>
      </c>
    </row>
    <row r="259" spans="1:12" ht="15.75" thickBot="1" x14ac:dyDescent="0.3">
      <c r="A259" s="46" t="s">
        <v>341</v>
      </c>
      <c r="B259" s="46" t="s">
        <v>342</v>
      </c>
      <c r="C259" s="47"/>
      <c r="D259" s="47"/>
      <c r="E259" s="3">
        <v>0</v>
      </c>
      <c r="F259" s="3">
        <v>1874.18</v>
      </c>
      <c r="G259" s="2">
        <v>0</v>
      </c>
      <c r="H259" s="2">
        <v>2775</v>
      </c>
      <c r="I259" s="2">
        <f t="shared" si="69"/>
        <v>4649.18</v>
      </c>
      <c r="J259" s="2">
        <v>2578.08</v>
      </c>
      <c r="K259" s="72">
        <f t="shared" si="70"/>
        <v>0.80334977968100318</v>
      </c>
      <c r="L259" s="2">
        <v>17542.400000000001</v>
      </c>
    </row>
    <row r="260" spans="1:12" ht="15.75" thickBot="1" x14ac:dyDescent="0.3">
      <c r="A260" s="46" t="s">
        <v>229</v>
      </c>
      <c r="B260" s="46" t="s">
        <v>230</v>
      </c>
      <c r="C260" s="47"/>
      <c r="D260" s="47"/>
      <c r="E260" s="3">
        <v>9698.93</v>
      </c>
      <c r="F260" s="3">
        <v>26595.26</v>
      </c>
      <c r="G260" s="2">
        <v>0</v>
      </c>
      <c r="H260" s="2">
        <v>43203.9</v>
      </c>
      <c r="I260" s="2">
        <f t="shared" si="69"/>
        <v>79498.09</v>
      </c>
      <c r="J260" s="2">
        <v>97314.37</v>
      </c>
      <c r="K260" s="72">
        <f t="shared" si="70"/>
        <v>-0.18307964178363378</v>
      </c>
      <c r="L260" s="2">
        <v>274880.63</v>
      </c>
    </row>
    <row r="261" spans="1:12" ht="15.75" thickBot="1" x14ac:dyDescent="0.3">
      <c r="A261" s="46" t="s">
        <v>345</v>
      </c>
      <c r="B261" s="46" t="s">
        <v>346</v>
      </c>
      <c r="C261" s="47"/>
      <c r="D261" s="47"/>
      <c r="E261" s="3">
        <v>0</v>
      </c>
      <c r="F261" s="3">
        <v>12150.94</v>
      </c>
      <c r="G261" s="2">
        <v>0</v>
      </c>
      <c r="H261" s="2">
        <v>16829.52</v>
      </c>
      <c r="I261" s="2">
        <f t="shared" si="69"/>
        <v>28980.46</v>
      </c>
      <c r="J261" s="2">
        <v>18237.45</v>
      </c>
      <c r="K261" s="72">
        <f t="shared" si="70"/>
        <v>0.58906316398399983</v>
      </c>
      <c r="L261" s="2">
        <v>76307.520000000004</v>
      </c>
    </row>
    <row r="262" spans="1:12" ht="15.75" thickBot="1" x14ac:dyDescent="0.3">
      <c r="A262" s="46" t="s">
        <v>231</v>
      </c>
      <c r="B262" s="46" t="s">
        <v>232</v>
      </c>
      <c r="C262" s="47"/>
      <c r="D262" s="47"/>
      <c r="E262" s="3">
        <v>3676.06</v>
      </c>
      <c r="F262" s="3">
        <v>4344.93</v>
      </c>
      <c r="G262" s="2">
        <v>0</v>
      </c>
      <c r="H262" s="2">
        <v>26172.34</v>
      </c>
      <c r="I262" s="2">
        <f t="shared" si="69"/>
        <v>34193.33</v>
      </c>
      <c r="J262" s="2">
        <v>47422.03</v>
      </c>
      <c r="K262" s="72">
        <f t="shared" si="70"/>
        <v>-0.27895684769293927</v>
      </c>
      <c r="L262" s="2">
        <v>105648.42</v>
      </c>
    </row>
    <row r="263" spans="1:12" ht="15.75" thickBot="1" x14ac:dyDescent="0.3">
      <c r="A263" s="46" t="s">
        <v>233</v>
      </c>
      <c r="B263" s="46" t="s">
        <v>234</v>
      </c>
      <c r="C263" s="47"/>
      <c r="D263" s="47"/>
      <c r="E263" s="5">
        <v>163.53</v>
      </c>
      <c r="F263" s="3">
        <v>0</v>
      </c>
      <c r="G263" s="2">
        <v>0</v>
      </c>
      <c r="H263" s="2">
        <v>1074.28</v>
      </c>
      <c r="I263" s="2">
        <f t="shared" si="69"/>
        <v>1237.81</v>
      </c>
      <c r="J263" s="2">
        <v>5031.33</v>
      </c>
      <c r="K263" s="72">
        <f t="shared" si="70"/>
        <v>-0.75397956405165234</v>
      </c>
      <c r="L263" s="2">
        <v>16838.71</v>
      </c>
    </row>
    <row r="264" spans="1:12" ht="15.75" thickBot="1" x14ac:dyDescent="0.3">
      <c r="A264" s="46" t="s">
        <v>235</v>
      </c>
      <c r="B264" s="46" t="s">
        <v>236</v>
      </c>
      <c r="C264" s="47"/>
      <c r="D264" s="47"/>
      <c r="E264" s="3">
        <v>795.82</v>
      </c>
      <c r="F264" s="3">
        <v>0</v>
      </c>
      <c r="G264" s="2">
        <v>0</v>
      </c>
      <c r="H264" s="2">
        <v>2535</v>
      </c>
      <c r="I264" s="2">
        <f t="shared" si="69"/>
        <v>3330.82</v>
      </c>
      <c r="J264" s="2">
        <v>10158.450000000001</v>
      </c>
      <c r="K264" s="72">
        <f t="shared" si="70"/>
        <v>-0.67211336375135966</v>
      </c>
      <c r="L264" s="2">
        <v>22239.200000000001</v>
      </c>
    </row>
    <row r="265" spans="1:12" ht="15.75" thickBot="1" x14ac:dyDescent="0.3">
      <c r="A265" s="42" t="s">
        <v>45</v>
      </c>
      <c r="B265" s="58"/>
      <c r="C265" s="43"/>
      <c r="D265" s="43"/>
      <c r="E265" s="4">
        <f>SUM(E258:E264)</f>
        <v>21116.15</v>
      </c>
      <c r="F265" s="4">
        <f t="shared" ref="F265:I265" si="71">SUM(F258:F264)</f>
        <v>49990.99</v>
      </c>
      <c r="G265" s="4">
        <f t="shared" si="71"/>
        <v>0</v>
      </c>
      <c r="H265" s="4">
        <f>SUM(H258:H264)</f>
        <v>97639.039999999994</v>
      </c>
      <c r="I265" s="4">
        <f t="shared" si="71"/>
        <v>168746.18</v>
      </c>
      <c r="J265" s="4">
        <f>SUM(J258:J264)</f>
        <v>207544.31</v>
      </c>
      <c r="K265" s="82">
        <f t="shared" si="70"/>
        <v>-0.18693902039521104</v>
      </c>
      <c r="L265" s="4">
        <f>SUM(L258:L264)</f>
        <v>605928.40999999992</v>
      </c>
    </row>
    <row r="266" spans="1:12" ht="15.75" thickBot="1" x14ac:dyDescent="0.3">
      <c r="A266" s="19" t="s">
        <v>362</v>
      </c>
      <c r="B266" s="18"/>
      <c r="C266" s="6"/>
      <c r="D266" s="6"/>
      <c r="E266" s="23"/>
      <c r="F266" s="23"/>
      <c r="G266" s="23"/>
      <c r="H266" s="23"/>
      <c r="I266" s="23"/>
      <c r="J266" s="23"/>
      <c r="K266" s="23"/>
      <c r="L266" s="23"/>
    </row>
    <row r="267" spans="1:12" x14ac:dyDescent="0.25">
      <c r="A267" s="20"/>
      <c r="B267" s="57" t="s">
        <v>60</v>
      </c>
      <c r="C267" s="11"/>
      <c r="D267" s="11"/>
      <c r="E267" s="25" t="s">
        <v>2</v>
      </c>
      <c r="F267" s="26" t="s">
        <v>3</v>
      </c>
      <c r="G267" s="27" t="s">
        <v>4</v>
      </c>
      <c r="H267" s="54" t="s">
        <v>427</v>
      </c>
      <c r="I267" s="65" t="s">
        <v>455</v>
      </c>
      <c r="J267" s="25" t="s">
        <v>456</v>
      </c>
      <c r="K267" s="73" t="s">
        <v>462</v>
      </c>
      <c r="L267" s="25" t="s">
        <v>456</v>
      </c>
    </row>
    <row r="268" spans="1:12" ht="15.75" thickBot="1" x14ac:dyDescent="0.3">
      <c r="A268" s="21" t="s">
        <v>60</v>
      </c>
      <c r="B268" s="50" t="s">
        <v>61</v>
      </c>
      <c r="C268" s="12"/>
      <c r="D268" s="12"/>
      <c r="E268" s="28" t="s">
        <v>5</v>
      </c>
      <c r="F268" s="28" t="s">
        <v>5</v>
      </c>
      <c r="G268" s="28" t="s">
        <v>5</v>
      </c>
      <c r="H268" s="55" t="s">
        <v>428</v>
      </c>
      <c r="I268" s="28" t="s">
        <v>457</v>
      </c>
      <c r="J268" s="28" t="s">
        <v>457</v>
      </c>
      <c r="K268" s="74" t="s">
        <v>463</v>
      </c>
      <c r="L268" s="28" t="s">
        <v>458</v>
      </c>
    </row>
    <row r="269" spans="1:12" ht="15.75" thickBot="1" x14ac:dyDescent="0.3">
      <c r="A269" s="46" t="s">
        <v>312</v>
      </c>
      <c r="B269" s="46" t="s">
        <v>315</v>
      </c>
      <c r="C269" s="47"/>
      <c r="D269" s="47"/>
      <c r="E269" s="5">
        <v>4058.59</v>
      </c>
      <c r="F269" s="3">
        <v>2188.12</v>
      </c>
      <c r="G269" s="2">
        <v>0</v>
      </c>
      <c r="H269" s="2">
        <v>2374</v>
      </c>
      <c r="I269" s="2">
        <f t="shared" ref="I269:I276" si="72">SUM(E269:H269)</f>
        <v>8620.7099999999991</v>
      </c>
      <c r="J269" s="2">
        <v>6851.75</v>
      </c>
      <c r="K269" s="72">
        <f t="shared" ref="K269:K277" si="73">SUM(I269/J269)-1</f>
        <v>0.25817637829751505</v>
      </c>
      <c r="L269" s="2">
        <v>29392.38</v>
      </c>
    </row>
    <row r="270" spans="1:12" ht="15.75" thickBot="1" x14ac:dyDescent="0.3">
      <c r="A270" s="46" t="s">
        <v>313</v>
      </c>
      <c r="B270" s="46" t="s">
        <v>316</v>
      </c>
      <c r="C270" s="47"/>
      <c r="D270" s="47"/>
      <c r="E270" s="3">
        <v>318.97000000000003</v>
      </c>
      <c r="F270" s="3">
        <v>0</v>
      </c>
      <c r="G270" s="2">
        <v>0</v>
      </c>
      <c r="H270" s="2">
        <v>1050</v>
      </c>
      <c r="I270" s="2">
        <f t="shared" si="72"/>
        <v>1368.97</v>
      </c>
      <c r="J270" s="2">
        <v>4386.5</v>
      </c>
      <c r="K270" s="72">
        <f t="shared" si="73"/>
        <v>-0.68791291462441584</v>
      </c>
      <c r="L270" s="2">
        <v>6774.03</v>
      </c>
    </row>
    <row r="271" spans="1:12" ht="15.75" thickBot="1" x14ac:dyDescent="0.3">
      <c r="A271" s="46" t="s">
        <v>314</v>
      </c>
      <c r="B271" s="46" t="s">
        <v>317</v>
      </c>
      <c r="C271" s="47"/>
      <c r="D271" s="47"/>
      <c r="E271" s="3">
        <v>3817.48</v>
      </c>
      <c r="F271" s="3">
        <v>1650.88</v>
      </c>
      <c r="G271" s="2">
        <v>0</v>
      </c>
      <c r="H271" s="2">
        <v>10977.23</v>
      </c>
      <c r="I271" s="2">
        <f t="shared" si="72"/>
        <v>16445.59</v>
      </c>
      <c r="J271" s="2">
        <v>9780.08</v>
      </c>
      <c r="K271" s="72">
        <f t="shared" si="73"/>
        <v>0.68153941481051272</v>
      </c>
      <c r="L271" s="2">
        <v>18070.02</v>
      </c>
    </row>
    <row r="272" spans="1:12" ht="15.75" thickBot="1" x14ac:dyDescent="0.3">
      <c r="A272" s="46" t="s">
        <v>237</v>
      </c>
      <c r="B272" s="46" t="s">
        <v>238</v>
      </c>
      <c r="C272" s="47"/>
      <c r="D272" s="47"/>
      <c r="E272" s="3">
        <v>5240.49</v>
      </c>
      <c r="F272" s="3">
        <v>4181.93</v>
      </c>
      <c r="G272" s="2">
        <v>0</v>
      </c>
      <c r="H272" s="2">
        <v>995</v>
      </c>
      <c r="I272" s="2">
        <f t="shared" si="72"/>
        <v>10417.42</v>
      </c>
      <c r="J272" s="2">
        <v>4163.38</v>
      </c>
      <c r="K272" s="72">
        <f t="shared" si="73"/>
        <v>1.5021544994691811</v>
      </c>
      <c r="L272" s="2">
        <v>16549.87</v>
      </c>
    </row>
    <row r="273" spans="1:12" ht="15.75" thickBot="1" x14ac:dyDescent="0.3">
      <c r="A273" s="46" t="s">
        <v>239</v>
      </c>
      <c r="B273" s="46" t="s">
        <v>240</v>
      </c>
      <c r="C273" s="47"/>
      <c r="D273" s="47"/>
      <c r="E273" s="3">
        <v>619</v>
      </c>
      <c r="F273" s="3">
        <v>0</v>
      </c>
      <c r="G273" s="2">
        <v>0</v>
      </c>
      <c r="H273" s="2">
        <v>3385</v>
      </c>
      <c r="I273" s="2">
        <f t="shared" si="72"/>
        <v>4004</v>
      </c>
      <c r="J273" s="2">
        <v>10947.6</v>
      </c>
      <c r="K273" s="72">
        <f t="shared" si="73"/>
        <v>-0.63425773685556652</v>
      </c>
      <c r="L273" s="2">
        <v>39174.04</v>
      </c>
    </row>
    <row r="274" spans="1:12" ht="15.75" thickBot="1" x14ac:dyDescent="0.3">
      <c r="A274" s="46" t="s">
        <v>326</v>
      </c>
      <c r="B274" s="46" t="s">
        <v>327</v>
      </c>
      <c r="C274" s="47"/>
      <c r="D274" s="47"/>
      <c r="E274" s="3">
        <v>0</v>
      </c>
      <c r="F274" s="5">
        <v>0</v>
      </c>
      <c r="G274" s="2">
        <v>0</v>
      </c>
      <c r="H274" s="2">
        <v>0</v>
      </c>
      <c r="I274" s="2">
        <f t="shared" si="72"/>
        <v>0</v>
      </c>
      <c r="J274" s="2">
        <v>400</v>
      </c>
      <c r="K274" s="72">
        <f t="shared" si="73"/>
        <v>-1</v>
      </c>
      <c r="L274" s="2">
        <v>1856.75</v>
      </c>
    </row>
    <row r="275" spans="1:12" ht="15.75" thickBot="1" x14ac:dyDescent="0.3">
      <c r="A275" s="46" t="s">
        <v>376</v>
      </c>
      <c r="B275" s="46" t="s">
        <v>377</v>
      </c>
      <c r="C275" s="47"/>
      <c r="D275" s="47"/>
      <c r="E275" s="3">
        <v>1668.18</v>
      </c>
      <c r="F275" s="5">
        <v>2166.14</v>
      </c>
      <c r="G275" s="2">
        <v>0</v>
      </c>
      <c r="H275" s="2">
        <v>4480</v>
      </c>
      <c r="I275" s="2">
        <f t="shared" si="72"/>
        <v>8314.32</v>
      </c>
      <c r="J275" s="2">
        <v>7315.56</v>
      </c>
      <c r="K275" s="72">
        <f t="shared" si="73"/>
        <v>0.1365254334596393</v>
      </c>
      <c r="L275" s="2">
        <v>12960.57</v>
      </c>
    </row>
    <row r="276" spans="1:12" ht="15.75" thickBot="1" x14ac:dyDescent="0.3">
      <c r="A276" s="46" t="s">
        <v>241</v>
      </c>
      <c r="B276" s="46" t="s">
        <v>242</v>
      </c>
      <c r="C276" s="47"/>
      <c r="D276" s="47"/>
      <c r="E276" s="5">
        <v>2910.76</v>
      </c>
      <c r="F276" s="3">
        <v>1866.45</v>
      </c>
      <c r="G276" s="2">
        <v>0</v>
      </c>
      <c r="H276" s="2">
        <v>6165</v>
      </c>
      <c r="I276" s="2">
        <f t="shared" si="72"/>
        <v>10942.21</v>
      </c>
      <c r="J276" s="2">
        <v>7479.2</v>
      </c>
      <c r="K276" s="72">
        <f t="shared" si="73"/>
        <v>0.46301877206118291</v>
      </c>
      <c r="L276" s="2">
        <v>21163.08</v>
      </c>
    </row>
    <row r="277" spans="1:12" ht="15.75" thickBot="1" x14ac:dyDescent="0.3">
      <c r="A277" s="9" t="s">
        <v>363</v>
      </c>
      <c r="B277" s="58"/>
      <c r="C277" s="10"/>
      <c r="D277" s="10"/>
      <c r="E277" s="4">
        <f t="shared" ref="E277:L277" si="74">SUM(E269:E276)</f>
        <v>18633.47</v>
      </c>
      <c r="F277" s="4">
        <f t="shared" si="74"/>
        <v>12053.52</v>
      </c>
      <c r="G277" s="4">
        <f t="shared" si="74"/>
        <v>0</v>
      </c>
      <c r="H277" s="4">
        <f t="shared" si="74"/>
        <v>29426.23</v>
      </c>
      <c r="I277" s="4">
        <f t="shared" si="74"/>
        <v>60113.219999999994</v>
      </c>
      <c r="J277" s="81">
        <f t="shared" si="74"/>
        <v>51324.07</v>
      </c>
      <c r="K277" s="82">
        <f t="shared" si="73"/>
        <v>0.1712481102921104</v>
      </c>
      <c r="L277" s="4">
        <f t="shared" si="74"/>
        <v>145940.74</v>
      </c>
    </row>
    <row r="278" spans="1:12" ht="15.75" thickBot="1" x14ac:dyDescent="0.3">
      <c r="A278" s="22" t="s">
        <v>46</v>
      </c>
      <c r="B278" s="59"/>
      <c r="C278" s="7"/>
      <c r="D278" s="7"/>
      <c r="E278" s="30"/>
      <c r="F278" s="30"/>
      <c r="G278" s="31"/>
      <c r="H278" s="31"/>
      <c r="I278" s="30"/>
      <c r="J278" s="30"/>
      <c r="K278" s="30"/>
      <c r="L278" s="31"/>
    </row>
    <row r="279" spans="1:12" x14ac:dyDescent="0.25">
      <c r="A279" s="20"/>
      <c r="B279" s="57" t="s">
        <v>60</v>
      </c>
      <c r="C279" s="11"/>
      <c r="D279" s="11"/>
      <c r="E279" s="25" t="s">
        <v>2</v>
      </c>
      <c r="F279" s="26" t="s">
        <v>3</v>
      </c>
      <c r="G279" s="27" t="s">
        <v>4</v>
      </c>
      <c r="H279" s="54" t="s">
        <v>427</v>
      </c>
      <c r="I279" s="65" t="s">
        <v>455</v>
      </c>
      <c r="J279" s="25" t="s">
        <v>456</v>
      </c>
      <c r="K279" s="73" t="s">
        <v>462</v>
      </c>
      <c r="L279" s="25" t="s">
        <v>456</v>
      </c>
    </row>
    <row r="280" spans="1:12" ht="15.75" thickBot="1" x14ac:dyDescent="0.3">
      <c r="A280" s="21" t="s">
        <v>60</v>
      </c>
      <c r="B280" s="50" t="s">
        <v>61</v>
      </c>
      <c r="C280" s="12"/>
      <c r="D280" s="12"/>
      <c r="E280" s="28" t="s">
        <v>5</v>
      </c>
      <c r="F280" s="28" t="s">
        <v>5</v>
      </c>
      <c r="G280" s="28" t="s">
        <v>5</v>
      </c>
      <c r="H280" s="55" t="s">
        <v>428</v>
      </c>
      <c r="I280" s="28" t="s">
        <v>457</v>
      </c>
      <c r="J280" s="28" t="s">
        <v>457</v>
      </c>
      <c r="K280" s="74" t="s">
        <v>463</v>
      </c>
      <c r="L280" s="28" t="s">
        <v>458</v>
      </c>
    </row>
    <row r="281" spans="1:12" ht="15.75" thickBot="1" x14ac:dyDescent="0.3">
      <c r="A281" s="13" t="s">
        <v>243</v>
      </c>
      <c r="B281" s="46" t="s">
        <v>244</v>
      </c>
      <c r="C281" s="14"/>
      <c r="D281" s="14"/>
      <c r="E281" s="3">
        <v>10035.450000000001</v>
      </c>
      <c r="F281" s="3">
        <v>16852.64</v>
      </c>
      <c r="G281" s="2">
        <v>11050.97</v>
      </c>
      <c r="H281" s="2">
        <v>2967.5</v>
      </c>
      <c r="I281" s="2">
        <f>SUM(E281:H281)</f>
        <v>40906.559999999998</v>
      </c>
      <c r="J281" s="2">
        <v>78619.33</v>
      </c>
      <c r="K281" s="72">
        <f>SUM(I281/J281)-1</f>
        <v>-0.47968826495977523</v>
      </c>
      <c r="L281" s="2">
        <v>197470.68</v>
      </c>
    </row>
    <row r="282" spans="1:12" ht="15.75" thickBot="1" x14ac:dyDescent="0.3">
      <c r="A282" s="9" t="s">
        <v>47</v>
      </c>
      <c r="B282" s="58"/>
      <c r="C282" s="10"/>
      <c r="D282" s="10"/>
      <c r="E282" s="4">
        <f>SUM(E281)</f>
        <v>10035.450000000001</v>
      </c>
      <c r="F282" s="4">
        <f t="shared" ref="F282:I282" si="75">SUM(F281)</f>
        <v>16852.64</v>
      </c>
      <c r="G282" s="4">
        <f t="shared" si="75"/>
        <v>11050.97</v>
      </c>
      <c r="H282" s="4">
        <f>SUM(H281)</f>
        <v>2967.5</v>
      </c>
      <c r="I282" s="4">
        <f t="shared" si="75"/>
        <v>40906.559999999998</v>
      </c>
      <c r="J282" s="4">
        <f>SUM(J281)</f>
        <v>78619.33</v>
      </c>
      <c r="K282" s="82">
        <f>SUM(I282/J282)-1</f>
        <v>-0.47968826495977523</v>
      </c>
      <c r="L282" s="4">
        <f>SUM(L281)</f>
        <v>197470.68</v>
      </c>
    </row>
    <row r="283" spans="1:12" ht="15.75" thickBot="1" x14ac:dyDescent="0.3">
      <c r="A283" s="19" t="s">
        <v>48</v>
      </c>
      <c r="B283" s="18"/>
      <c r="C283" s="6"/>
      <c r="D283" s="6"/>
      <c r="E283" s="23"/>
      <c r="F283" s="23"/>
      <c r="G283" s="23"/>
      <c r="H283" s="23"/>
      <c r="I283" s="23"/>
      <c r="J283" s="23"/>
      <c r="K283" s="23"/>
      <c r="L283" s="23"/>
    </row>
    <row r="284" spans="1:12" x14ac:dyDescent="0.25">
      <c r="A284" s="20"/>
      <c r="B284" s="57" t="s">
        <v>60</v>
      </c>
      <c r="C284" s="11"/>
      <c r="D284" s="11"/>
      <c r="E284" s="25" t="s">
        <v>2</v>
      </c>
      <c r="F284" s="26" t="s">
        <v>3</v>
      </c>
      <c r="G284" s="27" t="s">
        <v>4</v>
      </c>
      <c r="H284" s="54" t="s">
        <v>427</v>
      </c>
      <c r="I284" s="65" t="s">
        <v>455</v>
      </c>
      <c r="J284" s="25" t="s">
        <v>456</v>
      </c>
      <c r="K284" s="73" t="s">
        <v>462</v>
      </c>
      <c r="L284" s="25" t="s">
        <v>456</v>
      </c>
    </row>
    <row r="285" spans="1:12" ht="15.75" thickBot="1" x14ac:dyDescent="0.3">
      <c r="A285" s="21" t="s">
        <v>60</v>
      </c>
      <c r="B285" s="50" t="s">
        <v>61</v>
      </c>
      <c r="C285" s="12"/>
      <c r="D285" s="12"/>
      <c r="E285" s="28" t="s">
        <v>5</v>
      </c>
      <c r="F285" s="28" t="s">
        <v>5</v>
      </c>
      <c r="G285" s="28" t="s">
        <v>5</v>
      </c>
      <c r="H285" s="55" t="s">
        <v>428</v>
      </c>
      <c r="I285" s="28" t="s">
        <v>457</v>
      </c>
      <c r="J285" s="28" t="s">
        <v>457</v>
      </c>
      <c r="K285" s="74" t="s">
        <v>463</v>
      </c>
      <c r="L285" s="28" t="s">
        <v>458</v>
      </c>
    </row>
    <row r="286" spans="1:12" ht="15.75" thickBot="1" x14ac:dyDescent="0.3">
      <c r="A286" s="13" t="s">
        <v>245</v>
      </c>
      <c r="B286" s="46" t="s">
        <v>246</v>
      </c>
      <c r="C286" s="14"/>
      <c r="D286" s="14"/>
      <c r="E286" s="3">
        <v>3096.59</v>
      </c>
      <c r="F286" s="3">
        <v>5460.51</v>
      </c>
      <c r="G286" s="2">
        <v>0</v>
      </c>
      <c r="H286" s="2">
        <v>2940</v>
      </c>
      <c r="I286" s="2">
        <f>SUM(E286:H286)</f>
        <v>11497.1</v>
      </c>
      <c r="J286" s="2">
        <v>9054.0499999999993</v>
      </c>
      <c r="K286" s="72">
        <f>SUM(I286/J286)-1</f>
        <v>0.2698295238042645</v>
      </c>
      <c r="L286" s="2">
        <v>43217.26</v>
      </c>
    </row>
    <row r="287" spans="1:12" ht="15.75" thickBot="1" x14ac:dyDescent="0.3">
      <c r="A287" s="9" t="s">
        <v>49</v>
      </c>
      <c r="B287" s="58"/>
      <c r="C287" s="10"/>
      <c r="D287" s="10"/>
      <c r="E287" s="4">
        <f>SUM(E286)</f>
        <v>3096.59</v>
      </c>
      <c r="F287" s="4">
        <f t="shared" ref="F287:I287" si="76">SUM(F286)</f>
        <v>5460.51</v>
      </c>
      <c r="G287" s="4">
        <f t="shared" si="76"/>
        <v>0</v>
      </c>
      <c r="H287" s="4">
        <f>SUM(H286)</f>
        <v>2940</v>
      </c>
      <c r="I287" s="4">
        <f t="shared" si="76"/>
        <v>11497.1</v>
      </c>
      <c r="J287" s="4">
        <f>SUM(J286)</f>
        <v>9054.0499999999993</v>
      </c>
      <c r="K287" s="82">
        <f>SUM(I287/J287)-1</f>
        <v>0.2698295238042645</v>
      </c>
      <c r="L287" s="4">
        <f>SUM(L286)</f>
        <v>43217.26</v>
      </c>
    </row>
    <row r="288" spans="1:12" ht="15.75" thickBot="1" x14ac:dyDescent="0.3">
      <c r="A288" s="19" t="s">
        <v>50</v>
      </c>
      <c r="B288" s="18"/>
      <c r="C288" s="6"/>
      <c r="D288" s="6"/>
      <c r="E288" s="23"/>
      <c r="F288" s="23"/>
      <c r="G288" s="23"/>
      <c r="H288" s="23"/>
      <c r="I288" s="23"/>
      <c r="J288" s="23"/>
      <c r="K288" s="23"/>
      <c r="L288" s="23"/>
    </row>
    <row r="289" spans="1:12" x14ac:dyDescent="0.25">
      <c r="A289" s="20"/>
      <c r="B289" s="57" t="s">
        <v>60</v>
      </c>
      <c r="C289" s="11"/>
      <c r="D289" s="11"/>
      <c r="E289" s="25" t="s">
        <v>2</v>
      </c>
      <c r="F289" s="26" t="s">
        <v>3</v>
      </c>
      <c r="G289" s="27" t="s">
        <v>4</v>
      </c>
      <c r="H289" s="54" t="s">
        <v>427</v>
      </c>
      <c r="I289" s="65" t="s">
        <v>455</v>
      </c>
      <c r="J289" s="25" t="s">
        <v>456</v>
      </c>
      <c r="K289" s="73" t="s">
        <v>462</v>
      </c>
      <c r="L289" s="25" t="s">
        <v>456</v>
      </c>
    </row>
    <row r="290" spans="1:12" ht="15.75" thickBot="1" x14ac:dyDescent="0.3">
      <c r="A290" s="21" t="s">
        <v>60</v>
      </c>
      <c r="B290" s="50" t="s">
        <v>61</v>
      </c>
      <c r="C290" s="12"/>
      <c r="D290" s="12"/>
      <c r="E290" s="28" t="s">
        <v>5</v>
      </c>
      <c r="F290" s="28" t="s">
        <v>5</v>
      </c>
      <c r="G290" s="28" t="s">
        <v>5</v>
      </c>
      <c r="H290" s="55" t="s">
        <v>428</v>
      </c>
      <c r="I290" s="28" t="s">
        <v>457</v>
      </c>
      <c r="J290" s="28" t="s">
        <v>457</v>
      </c>
      <c r="K290" s="74" t="s">
        <v>463</v>
      </c>
      <c r="L290" s="28" t="s">
        <v>458</v>
      </c>
    </row>
    <row r="291" spans="1:12" ht="15.75" thickBot="1" x14ac:dyDescent="0.3">
      <c r="A291" s="46" t="s">
        <v>247</v>
      </c>
      <c r="B291" s="46" t="s">
        <v>248</v>
      </c>
      <c r="C291" s="47"/>
      <c r="D291" s="47"/>
      <c r="E291" s="3">
        <v>43125.65</v>
      </c>
      <c r="F291" s="3">
        <v>21042.45</v>
      </c>
      <c r="G291" s="2">
        <v>0</v>
      </c>
      <c r="H291" s="2">
        <v>3033.16</v>
      </c>
      <c r="I291" s="2">
        <f t="shared" ref="I291:I292" si="77">SUM(E291:H291)</f>
        <v>67201.260000000009</v>
      </c>
      <c r="J291" s="2">
        <v>78462.240000000005</v>
      </c>
      <c r="K291" s="72">
        <f t="shared" ref="K291:K293" si="78">SUM(I291/J291)-1</f>
        <v>-0.14352101087096159</v>
      </c>
      <c r="L291" s="2">
        <v>174083.36</v>
      </c>
    </row>
    <row r="292" spans="1:12" ht="15.75" thickBot="1" x14ac:dyDescent="0.3">
      <c r="A292" s="13" t="s">
        <v>283</v>
      </c>
      <c r="B292" s="46" t="s">
        <v>284</v>
      </c>
      <c r="C292" s="14"/>
      <c r="D292" s="14"/>
      <c r="E292" s="3">
        <v>4295.6499999999996</v>
      </c>
      <c r="F292" s="3">
        <v>2112.58</v>
      </c>
      <c r="G292" s="2">
        <v>0</v>
      </c>
      <c r="H292" s="2">
        <v>848</v>
      </c>
      <c r="I292" s="2">
        <f t="shared" si="77"/>
        <v>7256.23</v>
      </c>
      <c r="J292" s="2">
        <v>3908.36</v>
      </c>
      <c r="K292" s="72">
        <f t="shared" si="78"/>
        <v>0.85659202325271955</v>
      </c>
      <c r="L292" s="2">
        <v>11687.99</v>
      </c>
    </row>
    <row r="293" spans="1:12" ht="15.75" thickBot="1" x14ac:dyDescent="0.3">
      <c r="A293" s="9" t="s">
        <v>51</v>
      </c>
      <c r="B293" s="58"/>
      <c r="C293" s="10"/>
      <c r="D293" s="10"/>
      <c r="E293" s="4">
        <f>SUM(E291:E292)</f>
        <v>47421.3</v>
      </c>
      <c r="F293" s="4">
        <f t="shared" ref="F293:I293" si="79">SUM(F291:F292)</f>
        <v>23155.03</v>
      </c>
      <c r="G293" s="4">
        <f t="shared" si="79"/>
        <v>0</v>
      </c>
      <c r="H293" s="4">
        <f>SUM(H291:H292)</f>
        <v>3881.16</v>
      </c>
      <c r="I293" s="4">
        <f t="shared" si="79"/>
        <v>74457.490000000005</v>
      </c>
      <c r="J293" s="4">
        <f>SUM(J291:J292)</f>
        <v>82370.600000000006</v>
      </c>
      <c r="K293" s="82">
        <f t="shared" si="78"/>
        <v>-9.6067164740817668E-2</v>
      </c>
      <c r="L293" s="4">
        <f>SUM(L291:L292)</f>
        <v>185771.34999999998</v>
      </c>
    </row>
    <row r="294" spans="1:12" ht="15.75" thickBot="1" x14ac:dyDescent="0.3">
      <c r="A294" s="19" t="s">
        <v>52</v>
      </c>
      <c r="B294" s="18"/>
      <c r="C294" s="6"/>
      <c r="D294" s="6"/>
      <c r="E294" s="23"/>
      <c r="F294" s="23"/>
      <c r="G294" s="23"/>
      <c r="H294" s="23"/>
      <c r="I294" s="23"/>
      <c r="J294" s="23"/>
      <c r="K294" s="23"/>
      <c r="L294" s="23"/>
    </row>
    <row r="295" spans="1:12" x14ac:dyDescent="0.25">
      <c r="A295" s="20"/>
      <c r="B295" s="57" t="s">
        <v>60</v>
      </c>
      <c r="C295" s="11"/>
      <c r="D295" s="11"/>
      <c r="E295" s="25" t="s">
        <v>2</v>
      </c>
      <c r="F295" s="26" t="s">
        <v>3</v>
      </c>
      <c r="G295" s="27" t="s">
        <v>4</v>
      </c>
      <c r="H295" s="54" t="s">
        <v>427</v>
      </c>
      <c r="I295" s="65" t="s">
        <v>455</v>
      </c>
      <c r="J295" s="25" t="s">
        <v>456</v>
      </c>
      <c r="K295" s="73" t="s">
        <v>462</v>
      </c>
      <c r="L295" s="25" t="s">
        <v>456</v>
      </c>
    </row>
    <row r="296" spans="1:12" ht="15.75" thickBot="1" x14ac:dyDescent="0.3">
      <c r="A296" s="21" t="s">
        <v>60</v>
      </c>
      <c r="B296" s="50" t="s">
        <v>61</v>
      </c>
      <c r="C296" s="12"/>
      <c r="D296" s="12"/>
      <c r="E296" s="28" t="s">
        <v>5</v>
      </c>
      <c r="F296" s="28" t="s">
        <v>5</v>
      </c>
      <c r="G296" s="28" t="s">
        <v>5</v>
      </c>
      <c r="H296" s="55" t="s">
        <v>428</v>
      </c>
      <c r="I296" s="28" t="s">
        <v>457</v>
      </c>
      <c r="J296" s="28" t="s">
        <v>457</v>
      </c>
      <c r="K296" s="74" t="s">
        <v>463</v>
      </c>
      <c r="L296" s="28" t="s">
        <v>458</v>
      </c>
    </row>
    <row r="297" spans="1:12" ht="15.75" thickBot="1" x14ac:dyDescent="0.3">
      <c r="A297" s="46" t="s">
        <v>249</v>
      </c>
      <c r="B297" s="46" t="s">
        <v>250</v>
      </c>
      <c r="C297" s="47"/>
      <c r="D297" s="47"/>
      <c r="E297" s="3">
        <v>5404.86</v>
      </c>
      <c r="F297" s="3">
        <v>4355.5600000000004</v>
      </c>
      <c r="G297" s="2">
        <v>0</v>
      </c>
      <c r="H297" s="2">
        <v>3155</v>
      </c>
      <c r="I297" s="2">
        <f t="shared" ref="I297:I299" si="80">SUM(E297:H297)</f>
        <v>12915.42</v>
      </c>
      <c r="J297" s="2">
        <v>11432.21</v>
      </c>
      <c r="K297" s="72">
        <f t="shared" ref="K297:K300" si="81">SUM(I297/J297)-1</f>
        <v>0.12973956916466722</v>
      </c>
      <c r="L297" s="2">
        <v>29292.720000000001</v>
      </c>
    </row>
    <row r="298" spans="1:12" ht="15.75" thickBot="1" x14ac:dyDescent="0.3">
      <c r="A298" s="46" t="s">
        <v>396</v>
      </c>
      <c r="B298" s="46" t="s">
        <v>397</v>
      </c>
      <c r="C298" s="47"/>
      <c r="D298" s="47"/>
      <c r="E298" s="3">
        <v>0</v>
      </c>
      <c r="F298" s="3">
        <v>5714.51</v>
      </c>
      <c r="G298" s="2">
        <v>0</v>
      </c>
      <c r="H298" s="2">
        <v>2550</v>
      </c>
      <c r="I298" s="2">
        <f t="shared" si="80"/>
        <v>8264.51</v>
      </c>
      <c r="J298" s="2">
        <v>11892.19</v>
      </c>
      <c r="K298" s="72">
        <f t="shared" si="81"/>
        <v>-0.30504726211067934</v>
      </c>
      <c r="L298" s="2">
        <v>16237.31</v>
      </c>
    </row>
    <row r="299" spans="1:12" ht="15.75" thickBot="1" x14ac:dyDescent="0.3">
      <c r="A299" s="13" t="s">
        <v>251</v>
      </c>
      <c r="B299" s="46" t="s">
        <v>252</v>
      </c>
      <c r="C299" s="14"/>
      <c r="D299" s="14"/>
      <c r="E299" s="3">
        <v>4645.1899999999996</v>
      </c>
      <c r="F299" s="3">
        <v>1926.83</v>
      </c>
      <c r="G299" s="2">
        <v>0</v>
      </c>
      <c r="H299" s="2">
        <v>2960</v>
      </c>
      <c r="I299" s="2">
        <f t="shared" si="80"/>
        <v>9532.02</v>
      </c>
      <c r="J299" s="2">
        <v>7399.95</v>
      </c>
      <c r="K299" s="72">
        <f t="shared" si="81"/>
        <v>0.28811951432104288</v>
      </c>
      <c r="L299" s="2">
        <v>39054.97</v>
      </c>
    </row>
    <row r="300" spans="1:12" ht="15.75" thickBot="1" x14ac:dyDescent="0.3">
      <c r="A300" s="9" t="s">
        <v>53</v>
      </c>
      <c r="B300" s="58"/>
      <c r="C300" s="10"/>
      <c r="D300" s="10"/>
      <c r="E300" s="4">
        <f>SUM(E297:E299)</f>
        <v>10050.049999999999</v>
      </c>
      <c r="F300" s="4">
        <f t="shared" ref="F300:I300" si="82">SUM(F297:F299)</f>
        <v>11996.9</v>
      </c>
      <c r="G300" s="4">
        <f t="shared" si="82"/>
        <v>0</v>
      </c>
      <c r="H300" s="4">
        <f>SUM(H297:H299)</f>
        <v>8665</v>
      </c>
      <c r="I300" s="4">
        <f t="shared" si="82"/>
        <v>30711.95</v>
      </c>
      <c r="J300" s="4">
        <f>SUM(J297:J299)</f>
        <v>30724.350000000002</v>
      </c>
      <c r="K300" s="82">
        <f t="shared" si="81"/>
        <v>-4.0358868454504204E-4</v>
      </c>
      <c r="L300" s="4">
        <f>SUM(L297:L299)</f>
        <v>84585</v>
      </c>
    </row>
    <row r="301" spans="1:12" ht="15.75" thickBot="1" x14ac:dyDescent="0.3">
      <c r="A301" s="48" t="s">
        <v>364</v>
      </c>
      <c r="B301" s="18"/>
      <c r="C301" s="40"/>
      <c r="D301" s="40"/>
      <c r="E301" s="23"/>
      <c r="F301" s="23"/>
      <c r="G301" s="23"/>
      <c r="H301" s="23"/>
      <c r="I301" s="23"/>
      <c r="J301" s="23"/>
      <c r="K301" s="23"/>
      <c r="L301" s="23"/>
    </row>
    <row r="302" spans="1:12" x14ac:dyDescent="0.25">
      <c r="A302" s="49"/>
      <c r="B302" s="57" t="s">
        <v>60</v>
      </c>
      <c r="C302" s="44"/>
      <c r="D302" s="44"/>
      <c r="E302" s="25" t="s">
        <v>2</v>
      </c>
      <c r="F302" s="26" t="s">
        <v>3</v>
      </c>
      <c r="G302" s="27" t="s">
        <v>4</v>
      </c>
      <c r="H302" s="54" t="s">
        <v>427</v>
      </c>
      <c r="I302" s="65" t="s">
        <v>455</v>
      </c>
      <c r="J302" s="25" t="s">
        <v>456</v>
      </c>
      <c r="K302" s="73" t="s">
        <v>462</v>
      </c>
      <c r="L302" s="25" t="s">
        <v>456</v>
      </c>
    </row>
    <row r="303" spans="1:12" ht="15.75" thickBot="1" x14ac:dyDescent="0.3">
      <c r="A303" s="50" t="s">
        <v>60</v>
      </c>
      <c r="B303" s="50" t="s">
        <v>61</v>
      </c>
      <c r="C303" s="45"/>
      <c r="D303" s="45"/>
      <c r="E303" s="28" t="s">
        <v>5</v>
      </c>
      <c r="F303" s="28" t="s">
        <v>5</v>
      </c>
      <c r="G303" s="28" t="s">
        <v>5</v>
      </c>
      <c r="H303" s="55" t="s">
        <v>428</v>
      </c>
      <c r="I303" s="28" t="s">
        <v>457</v>
      </c>
      <c r="J303" s="28" t="s">
        <v>457</v>
      </c>
      <c r="K303" s="74" t="s">
        <v>463</v>
      </c>
      <c r="L303" s="28" t="s">
        <v>458</v>
      </c>
    </row>
    <row r="304" spans="1:12" ht="15.75" thickBot="1" x14ac:dyDescent="0.3">
      <c r="A304" s="46" t="s">
        <v>343</v>
      </c>
      <c r="B304" s="46" t="s">
        <v>344</v>
      </c>
      <c r="C304" s="47"/>
      <c r="D304" s="47"/>
      <c r="E304" s="3">
        <v>0</v>
      </c>
      <c r="F304" s="3">
        <v>0</v>
      </c>
      <c r="G304" s="2">
        <v>0</v>
      </c>
      <c r="H304" s="2">
        <v>0</v>
      </c>
      <c r="I304" s="2">
        <f t="shared" ref="I304:I309" si="83">SUM(E304:H304)</f>
        <v>0</v>
      </c>
      <c r="J304" s="2">
        <v>20175.12</v>
      </c>
      <c r="K304" s="72">
        <f t="shared" ref="K304:K310" si="84">SUM(I304/J304)-1</f>
        <v>-1</v>
      </c>
      <c r="L304" s="2">
        <v>38393.39</v>
      </c>
    </row>
    <row r="305" spans="1:12" ht="15.75" thickBot="1" x14ac:dyDescent="0.3">
      <c r="A305" s="46" t="s">
        <v>253</v>
      </c>
      <c r="B305" s="46" t="s">
        <v>254</v>
      </c>
      <c r="C305" s="47"/>
      <c r="D305" s="47"/>
      <c r="E305" s="3">
        <v>4246.96</v>
      </c>
      <c r="F305" s="3">
        <v>10078.39</v>
      </c>
      <c r="G305" s="2">
        <v>5908.86</v>
      </c>
      <c r="H305" s="2">
        <v>23614.93</v>
      </c>
      <c r="I305" s="2">
        <f t="shared" si="83"/>
        <v>43849.14</v>
      </c>
      <c r="J305" s="2">
        <v>26629.98</v>
      </c>
      <c r="K305" s="72">
        <f t="shared" si="84"/>
        <v>0.64660807105375229</v>
      </c>
      <c r="L305" s="2">
        <v>81006.25</v>
      </c>
    </row>
    <row r="306" spans="1:12" ht="15.75" thickBot="1" x14ac:dyDescent="0.3">
      <c r="A306" s="46" t="s">
        <v>441</v>
      </c>
      <c r="B306" s="46" t="s">
        <v>442</v>
      </c>
      <c r="C306" s="47"/>
      <c r="D306" s="47"/>
      <c r="E306" s="3">
        <v>0</v>
      </c>
      <c r="F306" s="3">
        <v>0</v>
      </c>
      <c r="G306" s="2">
        <v>0</v>
      </c>
      <c r="H306" s="2">
        <v>0</v>
      </c>
      <c r="I306" s="2">
        <f t="shared" si="83"/>
        <v>0</v>
      </c>
      <c r="J306" s="2">
        <v>0</v>
      </c>
      <c r="K306" s="72"/>
      <c r="L306" s="2">
        <v>1741.01</v>
      </c>
    </row>
    <row r="307" spans="1:12" ht="15.75" thickBot="1" x14ac:dyDescent="0.3">
      <c r="A307" s="46" t="s">
        <v>387</v>
      </c>
      <c r="B307" s="46" t="s">
        <v>388</v>
      </c>
      <c r="C307" s="47"/>
      <c r="D307" s="47"/>
      <c r="E307" s="3">
        <v>0</v>
      </c>
      <c r="F307" s="3">
        <v>0</v>
      </c>
      <c r="G307" s="2">
        <v>0</v>
      </c>
      <c r="H307" s="2">
        <v>0</v>
      </c>
      <c r="I307" s="2">
        <f t="shared" si="83"/>
        <v>0</v>
      </c>
      <c r="J307" s="2">
        <v>2216.66</v>
      </c>
      <c r="K307" s="72">
        <f t="shared" si="84"/>
        <v>-1</v>
      </c>
      <c r="L307" s="2">
        <v>4839.43</v>
      </c>
    </row>
    <row r="308" spans="1:12" ht="15.75" thickBot="1" x14ac:dyDescent="0.3">
      <c r="A308" s="46" t="s">
        <v>402</v>
      </c>
      <c r="B308" s="46" t="s">
        <v>403</v>
      </c>
      <c r="C308" s="47"/>
      <c r="D308" s="47"/>
      <c r="E308" s="3">
        <v>0</v>
      </c>
      <c r="F308" s="3">
        <v>10959.98</v>
      </c>
      <c r="G308" s="2">
        <v>0</v>
      </c>
      <c r="H308" s="2">
        <v>2926.52</v>
      </c>
      <c r="I308" s="2">
        <f t="shared" si="83"/>
        <v>13886.5</v>
      </c>
      <c r="J308" s="2">
        <v>7482.6</v>
      </c>
      <c r="K308" s="72">
        <f t="shared" si="84"/>
        <v>0.85583887953385185</v>
      </c>
      <c r="L308" s="2">
        <v>41701.24</v>
      </c>
    </row>
    <row r="309" spans="1:12" ht="15.75" thickBot="1" x14ac:dyDescent="0.3">
      <c r="A309" s="46" t="s">
        <v>453</v>
      </c>
      <c r="B309" s="46" t="s">
        <v>454</v>
      </c>
      <c r="C309" s="47"/>
      <c r="D309" s="47"/>
      <c r="E309" s="3">
        <v>0</v>
      </c>
      <c r="F309" s="3">
        <v>785.19</v>
      </c>
      <c r="G309" s="2">
        <v>0</v>
      </c>
      <c r="H309" s="2">
        <v>55</v>
      </c>
      <c r="I309" s="2">
        <f t="shared" si="83"/>
        <v>840.19</v>
      </c>
      <c r="J309" s="2">
        <v>0</v>
      </c>
      <c r="K309" s="72"/>
      <c r="L309" s="2">
        <v>0</v>
      </c>
    </row>
    <row r="310" spans="1:12" ht="15.75" thickBot="1" x14ac:dyDescent="0.3">
      <c r="A310" s="42" t="s">
        <v>365</v>
      </c>
      <c r="B310" s="58"/>
      <c r="C310" s="43"/>
      <c r="D310" s="43"/>
      <c r="E310" s="4">
        <f>SUM(E304:E309)</f>
        <v>4246.96</v>
      </c>
      <c r="F310" s="4">
        <f t="shared" ref="F310:I310" si="85">SUM(F304:F309)</f>
        <v>21823.559999999998</v>
      </c>
      <c r="G310" s="4">
        <f t="shared" si="85"/>
        <v>5908.86</v>
      </c>
      <c r="H310" s="4">
        <f>SUM(H304:H309)</f>
        <v>26596.45</v>
      </c>
      <c r="I310" s="4">
        <f t="shared" si="85"/>
        <v>58575.83</v>
      </c>
      <c r="J310" s="4">
        <f>SUM(J304:J309)</f>
        <v>56504.359999999993</v>
      </c>
      <c r="K310" s="82">
        <f t="shared" si="84"/>
        <v>3.6660356829101515E-2</v>
      </c>
      <c r="L310" s="4">
        <f>SUM(L304:L309)</f>
        <v>167681.31999999998</v>
      </c>
    </row>
    <row r="311" spans="1:12" ht="15.75" thickBot="1" x14ac:dyDescent="0.3">
      <c r="A311" s="48" t="s">
        <v>54</v>
      </c>
      <c r="B311" s="18"/>
      <c r="C311" s="40"/>
      <c r="D311" s="40"/>
      <c r="E311" s="23"/>
      <c r="F311" s="23"/>
      <c r="G311" s="23"/>
      <c r="H311" s="23"/>
      <c r="I311" s="23"/>
      <c r="J311" s="23"/>
      <c r="K311" s="23"/>
      <c r="L311" s="23"/>
    </row>
    <row r="312" spans="1:12" x14ac:dyDescent="0.25">
      <c r="A312" s="49"/>
      <c r="B312" s="57" t="s">
        <v>60</v>
      </c>
      <c r="C312" s="44"/>
      <c r="D312" s="44"/>
      <c r="E312" s="25" t="s">
        <v>2</v>
      </c>
      <c r="F312" s="26" t="s">
        <v>3</v>
      </c>
      <c r="G312" s="27" t="s">
        <v>4</v>
      </c>
      <c r="H312" s="54" t="s">
        <v>427</v>
      </c>
      <c r="I312" s="65" t="s">
        <v>455</v>
      </c>
      <c r="J312" s="25" t="s">
        <v>456</v>
      </c>
      <c r="K312" s="73" t="s">
        <v>462</v>
      </c>
      <c r="L312" s="25" t="s">
        <v>456</v>
      </c>
    </row>
    <row r="313" spans="1:12" ht="15.75" thickBot="1" x14ac:dyDescent="0.3">
      <c r="A313" s="50" t="s">
        <v>60</v>
      </c>
      <c r="B313" s="50" t="s">
        <v>61</v>
      </c>
      <c r="C313" s="45"/>
      <c r="D313" s="45"/>
      <c r="E313" s="28" t="s">
        <v>5</v>
      </c>
      <c r="F313" s="28" t="s">
        <v>5</v>
      </c>
      <c r="G313" s="28" t="s">
        <v>5</v>
      </c>
      <c r="H313" s="55" t="s">
        <v>428</v>
      </c>
      <c r="I313" s="28" t="s">
        <v>457</v>
      </c>
      <c r="J313" s="28" t="s">
        <v>457</v>
      </c>
      <c r="K313" s="74" t="s">
        <v>463</v>
      </c>
      <c r="L313" s="28" t="s">
        <v>458</v>
      </c>
    </row>
    <row r="314" spans="1:12" ht="15.75" thickBot="1" x14ac:dyDescent="0.3">
      <c r="A314" s="46" t="s">
        <v>255</v>
      </c>
      <c r="B314" s="46" t="s">
        <v>256</v>
      </c>
      <c r="C314" s="47"/>
      <c r="D314" s="47"/>
      <c r="E314" s="3">
        <v>13390.84</v>
      </c>
      <c r="F314" s="3">
        <v>7120.27</v>
      </c>
      <c r="G314" s="2">
        <v>842.08</v>
      </c>
      <c r="H314" s="2">
        <v>4618.83</v>
      </c>
      <c r="I314" s="2">
        <f>SUM(E314:H314)</f>
        <v>25972.020000000004</v>
      </c>
      <c r="J314" s="2">
        <v>39218.31</v>
      </c>
      <c r="K314" s="72">
        <f>SUM(I314/J314)-1</f>
        <v>-0.33775779731457056</v>
      </c>
      <c r="L314" s="2">
        <v>79287.8</v>
      </c>
    </row>
    <row r="315" spans="1:12" ht="15.75" thickBot="1" x14ac:dyDescent="0.3">
      <c r="A315" s="42" t="s">
        <v>55</v>
      </c>
      <c r="B315" s="58"/>
      <c r="C315" s="43"/>
      <c r="D315" s="43"/>
      <c r="E315" s="4">
        <f>SUM(E314:E314)</f>
        <v>13390.84</v>
      </c>
      <c r="F315" s="4">
        <f>SUM(F314:F314)</f>
        <v>7120.27</v>
      </c>
      <c r="G315" s="4">
        <f>SUM(G314:G314)</f>
        <v>842.08</v>
      </c>
      <c r="H315" s="4">
        <f>SUM(H314)</f>
        <v>4618.83</v>
      </c>
      <c r="I315" s="4">
        <f>SUM(I314:I314)</f>
        <v>25972.020000000004</v>
      </c>
      <c r="J315" s="4">
        <f>SUM(J314)</f>
        <v>39218.31</v>
      </c>
      <c r="K315" s="82">
        <f>SUM(I315/J315)-1</f>
        <v>-0.33775779731457056</v>
      </c>
      <c r="L315" s="4">
        <f>SUM(L314)</f>
        <v>79287.8</v>
      </c>
    </row>
    <row r="316" spans="1:12" ht="15.75" thickBot="1" x14ac:dyDescent="0.3">
      <c r="A316" s="19" t="s">
        <v>56</v>
      </c>
      <c r="B316" s="18"/>
      <c r="C316" s="6"/>
      <c r="D316" s="6"/>
      <c r="E316" s="23"/>
      <c r="F316" s="23"/>
      <c r="G316" s="23"/>
      <c r="H316" s="23"/>
      <c r="I316" s="23"/>
      <c r="J316" s="23"/>
      <c r="K316" s="23"/>
      <c r="L316" s="23"/>
    </row>
    <row r="317" spans="1:12" x14ac:dyDescent="0.25">
      <c r="A317" s="20"/>
      <c r="B317" s="57" t="s">
        <v>60</v>
      </c>
      <c r="C317" s="11"/>
      <c r="D317" s="11"/>
      <c r="E317" s="25" t="s">
        <v>2</v>
      </c>
      <c r="F317" s="26" t="s">
        <v>3</v>
      </c>
      <c r="G317" s="27" t="s">
        <v>4</v>
      </c>
      <c r="H317" s="54" t="s">
        <v>427</v>
      </c>
      <c r="I317" s="65" t="s">
        <v>455</v>
      </c>
      <c r="J317" s="25" t="s">
        <v>456</v>
      </c>
      <c r="K317" s="73" t="s">
        <v>462</v>
      </c>
      <c r="L317" s="25" t="s">
        <v>456</v>
      </c>
    </row>
    <row r="318" spans="1:12" ht="15.75" thickBot="1" x14ac:dyDescent="0.3">
      <c r="A318" s="21" t="s">
        <v>60</v>
      </c>
      <c r="B318" s="50" t="s">
        <v>61</v>
      </c>
      <c r="C318" s="12"/>
      <c r="D318" s="12"/>
      <c r="E318" s="28" t="s">
        <v>5</v>
      </c>
      <c r="F318" s="28" t="s">
        <v>5</v>
      </c>
      <c r="G318" s="28" t="s">
        <v>5</v>
      </c>
      <c r="H318" s="55" t="s">
        <v>428</v>
      </c>
      <c r="I318" s="28" t="s">
        <v>457</v>
      </c>
      <c r="J318" s="28" t="s">
        <v>457</v>
      </c>
      <c r="K318" s="74" t="s">
        <v>463</v>
      </c>
      <c r="L318" s="28" t="s">
        <v>458</v>
      </c>
    </row>
    <row r="319" spans="1:12" ht="15.75" thickBot="1" x14ac:dyDescent="0.3">
      <c r="A319" s="13" t="s">
        <v>391</v>
      </c>
      <c r="B319" s="46" t="s">
        <v>390</v>
      </c>
      <c r="C319" s="14"/>
      <c r="D319" s="14"/>
      <c r="E319" s="3">
        <v>757.78</v>
      </c>
      <c r="F319" s="3">
        <v>0</v>
      </c>
      <c r="G319" s="2">
        <v>0</v>
      </c>
      <c r="H319" s="2">
        <v>10327.34</v>
      </c>
      <c r="I319" s="2">
        <f t="shared" ref="I319:I322" si="86">SUM(E319:H319)</f>
        <v>11085.12</v>
      </c>
      <c r="J319" s="2">
        <v>2742.74</v>
      </c>
      <c r="K319" s="72">
        <f t="shared" ref="K319:K323" si="87">SUM(I319/J319)-1</f>
        <v>3.0416226109656774</v>
      </c>
      <c r="L319" s="2">
        <v>6501.99</v>
      </c>
    </row>
    <row r="320" spans="1:12" ht="15.75" thickBot="1" x14ac:dyDescent="0.3">
      <c r="A320" s="46" t="s">
        <v>257</v>
      </c>
      <c r="B320" s="46" t="s">
        <v>258</v>
      </c>
      <c r="C320" s="47"/>
      <c r="D320" s="47"/>
      <c r="E320" s="3">
        <v>15605.65</v>
      </c>
      <c r="F320" s="3">
        <v>13598.55</v>
      </c>
      <c r="G320" s="2">
        <v>0</v>
      </c>
      <c r="H320" s="2">
        <v>103277.29</v>
      </c>
      <c r="I320" s="2">
        <f t="shared" si="86"/>
        <v>132481.49</v>
      </c>
      <c r="J320" s="2">
        <v>137945.17000000001</v>
      </c>
      <c r="K320" s="72">
        <f t="shared" si="87"/>
        <v>-3.9607620911989994E-2</v>
      </c>
      <c r="L320" s="2">
        <v>853308.17</v>
      </c>
    </row>
    <row r="321" spans="1:12" ht="15.75" thickBot="1" x14ac:dyDescent="0.3">
      <c r="A321" s="13" t="s">
        <v>259</v>
      </c>
      <c r="B321" s="46" t="s">
        <v>260</v>
      </c>
      <c r="C321" s="14"/>
      <c r="D321" s="14"/>
      <c r="E321" s="3">
        <v>111032.12</v>
      </c>
      <c r="F321" s="3">
        <v>105232.14</v>
      </c>
      <c r="G321" s="2">
        <v>6935.22</v>
      </c>
      <c r="H321" s="2">
        <v>2327753.41</v>
      </c>
      <c r="I321" s="2">
        <f t="shared" si="86"/>
        <v>2550952.89</v>
      </c>
      <c r="J321" s="2">
        <v>2291171.23</v>
      </c>
      <c r="K321" s="72">
        <f t="shared" si="87"/>
        <v>0.1133837823199273</v>
      </c>
      <c r="L321" s="2">
        <v>4089063.8</v>
      </c>
    </row>
    <row r="322" spans="1:12" ht="15.75" thickBot="1" x14ac:dyDescent="0.3">
      <c r="A322" s="13" t="s">
        <v>261</v>
      </c>
      <c r="B322" s="46" t="s">
        <v>262</v>
      </c>
      <c r="C322" s="14"/>
      <c r="D322" s="14"/>
      <c r="E322" s="5">
        <v>22145.32</v>
      </c>
      <c r="F322" s="3">
        <v>56544.86</v>
      </c>
      <c r="G322" s="2">
        <v>0</v>
      </c>
      <c r="H322" s="2">
        <v>1489813.51</v>
      </c>
      <c r="I322" s="2">
        <f t="shared" si="86"/>
        <v>1568503.69</v>
      </c>
      <c r="J322" s="2">
        <v>1283034.29</v>
      </c>
      <c r="K322" s="72">
        <f t="shared" si="87"/>
        <v>0.22249553439448588</v>
      </c>
      <c r="L322" s="2">
        <v>2217221.48</v>
      </c>
    </row>
    <row r="323" spans="1:12" ht="15.75" thickBot="1" x14ac:dyDescent="0.3">
      <c r="A323" s="9" t="s">
        <v>57</v>
      </c>
      <c r="B323" s="58"/>
      <c r="C323" s="10"/>
      <c r="D323" s="10"/>
      <c r="E323" s="4">
        <f t="shared" ref="E323:L323" si="88">SUM(E319:E322)</f>
        <v>149540.87</v>
      </c>
      <c r="F323" s="4">
        <f t="shared" si="88"/>
        <v>175375.55</v>
      </c>
      <c r="G323" s="4">
        <f t="shared" si="88"/>
        <v>6935.22</v>
      </c>
      <c r="H323" s="4">
        <f t="shared" si="88"/>
        <v>3931171.55</v>
      </c>
      <c r="I323" s="4">
        <f t="shared" si="88"/>
        <v>4263023.1899999995</v>
      </c>
      <c r="J323" s="4">
        <f t="shared" si="88"/>
        <v>3714893.43</v>
      </c>
      <c r="K323" s="82">
        <f t="shared" si="87"/>
        <v>0.14754925553813236</v>
      </c>
      <c r="L323" s="4">
        <f t="shared" si="88"/>
        <v>7166095.4399999995</v>
      </c>
    </row>
    <row r="324" spans="1:12" ht="15.75" thickBot="1" x14ac:dyDescent="0.3">
      <c r="A324" s="48" t="s">
        <v>366</v>
      </c>
      <c r="B324" s="18"/>
      <c r="C324" s="40"/>
      <c r="D324" s="40"/>
      <c r="E324" s="23"/>
      <c r="F324" s="23"/>
      <c r="G324" s="23"/>
      <c r="H324" s="23"/>
      <c r="I324" s="23"/>
      <c r="J324" s="23"/>
      <c r="K324" s="23"/>
      <c r="L324" s="23"/>
    </row>
    <row r="325" spans="1:12" x14ac:dyDescent="0.25">
      <c r="A325" s="49"/>
      <c r="B325" s="57" t="s">
        <v>60</v>
      </c>
      <c r="C325" s="44"/>
      <c r="D325" s="44"/>
      <c r="E325" s="25" t="s">
        <v>2</v>
      </c>
      <c r="F325" s="26" t="s">
        <v>3</v>
      </c>
      <c r="G325" s="27" t="s">
        <v>4</v>
      </c>
      <c r="H325" s="54" t="s">
        <v>427</v>
      </c>
      <c r="I325" s="65" t="s">
        <v>455</v>
      </c>
      <c r="J325" s="25" t="s">
        <v>456</v>
      </c>
      <c r="K325" s="73" t="s">
        <v>462</v>
      </c>
      <c r="L325" s="25" t="s">
        <v>456</v>
      </c>
    </row>
    <row r="326" spans="1:12" ht="15.75" thickBot="1" x14ac:dyDescent="0.3">
      <c r="A326" s="50" t="s">
        <v>60</v>
      </c>
      <c r="B326" s="50" t="s">
        <v>61</v>
      </c>
      <c r="C326" s="45"/>
      <c r="D326" s="45"/>
      <c r="E326" s="28" t="s">
        <v>5</v>
      </c>
      <c r="F326" s="28" t="s">
        <v>5</v>
      </c>
      <c r="G326" s="28" t="s">
        <v>5</v>
      </c>
      <c r="H326" s="55" t="s">
        <v>428</v>
      </c>
      <c r="I326" s="28" t="s">
        <v>457</v>
      </c>
      <c r="J326" s="28" t="s">
        <v>457</v>
      </c>
      <c r="K326" s="74" t="s">
        <v>463</v>
      </c>
      <c r="L326" s="28" t="s">
        <v>458</v>
      </c>
    </row>
    <row r="327" spans="1:12" ht="15.75" thickBot="1" x14ac:dyDescent="0.3">
      <c r="A327" s="46" t="s">
        <v>263</v>
      </c>
      <c r="B327" s="46" t="s">
        <v>264</v>
      </c>
      <c r="C327" s="47"/>
      <c r="D327" s="47"/>
      <c r="E327" s="3">
        <v>30935.360000000001</v>
      </c>
      <c r="F327" s="3">
        <v>28912.31</v>
      </c>
      <c r="G327" s="2">
        <v>1067.93</v>
      </c>
      <c r="H327" s="2">
        <v>67180.28</v>
      </c>
      <c r="I327" s="2">
        <f t="shared" ref="I327:I330" si="89">SUM(E327:H327)</f>
        <v>128095.88</v>
      </c>
      <c r="J327" s="2">
        <v>102616.81</v>
      </c>
      <c r="K327" s="72">
        <f t="shared" ref="K327:K331" si="90">SUM(I327/J327)-1</f>
        <v>0.24829333517578656</v>
      </c>
      <c r="L327" s="2">
        <v>356062.36</v>
      </c>
    </row>
    <row r="328" spans="1:12" ht="15.75" thickBot="1" x14ac:dyDescent="0.3">
      <c r="A328" s="46" t="s">
        <v>460</v>
      </c>
      <c r="B328" s="46" t="s">
        <v>461</v>
      </c>
      <c r="C328" s="47"/>
      <c r="D328" s="47"/>
      <c r="E328" s="3">
        <v>0</v>
      </c>
      <c r="F328" s="3">
        <v>0</v>
      </c>
      <c r="G328" s="2">
        <v>0</v>
      </c>
      <c r="H328" s="2">
        <v>340.96</v>
      </c>
      <c r="I328" s="2">
        <f>SUM(E328:H328)</f>
        <v>340.96</v>
      </c>
      <c r="J328" s="2">
        <v>0</v>
      </c>
      <c r="K328" s="72"/>
      <c r="L328" s="2">
        <v>0</v>
      </c>
    </row>
    <row r="329" spans="1:12" ht="15.75" thickBot="1" x14ac:dyDescent="0.3">
      <c r="A329" s="46" t="s">
        <v>443</v>
      </c>
      <c r="B329" s="46" t="s">
        <v>444</v>
      </c>
      <c r="C329" s="47"/>
      <c r="D329" s="47"/>
      <c r="E329" s="3">
        <v>0</v>
      </c>
      <c r="F329" s="3">
        <v>0</v>
      </c>
      <c r="G329" s="2">
        <v>0</v>
      </c>
      <c r="H329" s="2">
        <v>4340.22</v>
      </c>
      <c r="I329" s="2">
        <f t="shared" si="89"/>
        <v>4340.22</v>
      </c>
      <c r="J329" s="2">
        <v>0</v>
      </c>
      <c r="K329" s="72"/>
      <c r="L329" s="2">
        <v>1706.06</v>
      </c>
    </row>
    <row r="330" spans="1:12" ht="15.75" thickBot="1" x14ac:dyDescent="0.3">
      <c r="A330" s="46" t="s">
        <v>265</v>
      </c>
      <c r="B330" s="46" t="s">
        <v>266</v>
      </c>
      <c r="C330" s="47"/>
      <c r="D330" s="47"/>
      <c r="E330" s="3">
        <v>4534.26</v>
      </c>
      <c r="F330" s="3">
        <v>0</v>
      </c>
      <c r="G330" s="2">
        <v>0</v>
      </c>
      <c r="H330" s="2">
        <v>0</v>
      </c>
      <c r="I330" s="2">
        <f t="shared" si="89"/>
        <v>4534.26</v>
      </c>
      <c r="J330" s="2">
        <v>4003.9</v>
      </c>
      <c r="K330" s="72">
        <f t="shared" si="90"/>
        <v>0.13246085067059621</v>
      </c>
      <c r="L330" s="2">
        <v>29903.35</v>
      </c>
    </row>
    <row r="331" spans="1:12" ht="15.75" thickBot="1" x14ac:dyDescent="0.3">
      <c r="A331" s="42" t="s">
        <v>58</v>
      </c>
      <c r="B331" s="58"/>
      <c r="C331" s="43"/>
      <c r="D331" s="43"/>
      <c r="E331" s="4">
        <f>SUM(E327:E330)</f>
        <v>35469.620000000003</v>
      </c>
      <c r="F331" s="4">
        <f t="shared" ref="F331:I331" si="91">SUM(F327:F330)</f>
        <v>28912.31</v>
      </c>
      <c r="G331" s="4">
        <f t="shared" si="91"/>
        <v>1067.93</v>
      </c>
      <c r="H331" s="4">
        <f>SUM(H327:H330)</f>
        <v>71861.460000000006</v>
      </c>
      <c r="I331" s="4">
        <f t="shared" si="91"/>
        <v>137311.32</v>
      </c>
      <c r="J331" s="4">
        <f>SUM(J327:J330)</f>
        <v>106620.70999999999</v>
      </c>
      <c r="K331" s="82">
        <f t="shared" si="90"/>
        <v>0.28784848647134331</v>
      </c>
      <c r="L331" s="4">
        <f>SUM(L327:L330)</f>
        <v>387671.76999999996</v>
      </c>
    </row>
    <row r="332" spans="1:12" ht="15.75" thickBot="1" x14ac:dyDescent="0.3">
      <c r="A332" s="19" t="s">
        <v>367</v>
      </c>
      <c r="B332" s="18"/>
      <c r="C332" s="6"/>
      <c r="D332" s="6"/>
      <c r="E332" s="23"/>
      <c r="F332" s="23"/>
      <c r="G332" s="23"/>
      <c r="H332" s="23"/>
      <c r="I332" s="23"/>
      <c r="J332" s="23"/>
      <c r="K332" s="23"/>
      <c r="L332" s="23"/>
    </row>
    <row r="333" spans="1:12" x14ac:dyDescent="0.25">
      <c r="A333" s="20"/>
      <c r="B333" s="57" t="s">
        <v>60</v>
      </c>
      <c r="C333" s="11"/>
      <c r="D333" s="11"/>
      <c r="E333" s="25" t="s">
        <v>2</v>
      </c>
      <c r="F333" s="26" t="s">
        <v>3</v>
      </c>
      <c r="G333" s="27" t="s">
        <v>4</v>
      </c>
      <c r="H333" s="54" t="s">
        <v>427</v>
      </c>
      <c r="I333" s="65" t="s">
        <v>455</v>
      </c>
      <c r="J333" s="25" t="s">
        <v>456</v>
      </c>
      <c r="K333" s="73" t="s">
        <v>462</v>
      </c>
      <c r="L333" s="25" t="s">
        <v>456</v>
      </c>
    </row>
    <row r="334" spans="1:12" ht="15.75" thickBot="1" x14ac:dyDescent="0.3">
      <c r="A334" s="21" t="s">
        <v>60</v>
      </c>
      <c r="B334" s="50" t="s">
        <v>61</v>
      </c>
      <c r="C334" s="12"/>
      <c r="D334" s="12"/>
      <c r="E334" s="28" t="s">
        <v>5</v>
      </c>
      <c r="F334" s="28" t="s">
        <v>5</v>
      </c>
      <c r="G334" s="28" t="s">
        <v>5</v>
      </c>
      <c r="H334" s="55" t="s">
        <v>428</v>
      </c>
      <c r="I334" s="28" t="s">
        <v>457</v>
      </c>
      <c r="J334" s="28" t="s">
        <v>457</v>
      </c>
      <c r="K334" s="74" t="s">
        <v>463</v>
      </c>
      <c r="L334" s="28" t="s">
        <v>458</v>
      </c>
    </row>
    <row r="335" spans="1:12" ht="15.75" thickBot="1" x14ac:dyDescent="0.3">
      <c r="A335" s="13" t="s">
        <v>318</v>
      </c>
      <c r="B335" s="46" t="s">
        <v>319</v>
      </c>
      <c r="C335" s="14"/>
      <c r="D335" s="14"/>
      <c r="E335" s="3">
        <v>4143.92</v>
      </c>
      <c r="F335" s="3">
        <v>3613.2</v>
      </c>
      <c r="G335" s="2">
        <v>0</v>
      </c>
      <c r="H335" s="2">
        <v>9616.4500000000007</v>
      </c>
      <c r="I335" s="2">
        <f t="shared" ref="I335:I336" si="92">SUM(E335:H335)</f>
        <v>17373.57</v>
      </c>
      <c r="J335" s="2">
        <v>14252</v>
      </c>
      <c r="K335" s="72">
        <f t="shared" ref="K335:K337" si="93">SUM(I335/J335)-1</f>
        <v>0.21902680325568347</v>
      </c>
      <c r="L335" s="2">
        <v>49997.88</v>
      </c>
    </row>
    <row r="336" spans="1:12" ht="15.75" thickBot="1" x14ac:dyDescent="0.3">
      <c r="A336" s="13" t="s">
        <v>328</v>
      </c>
      <c r="B336" s="46" t="s">
        <v>329</v>
      </c>
      <c r="C336" s="14"/>
      <c r="D336" s="14"/>
      <c r="E336" s="3">
        <v>0</v>
      </c>
      <c r="F336" s="3">
        <v>0</v>
      </c>
      <c r="G336" s="2">
        <v>0</v>
      </c>
      <c r="H336" s="2">
        <v>0</v>
      </c>
      <c r="I336" s="2">
        <f t="shared" si="92"/>
        <v>0</v>
      </c>
      <c r="J336" s="2">
        <v>1447.12</v>
      </c>
      <c r="K336" s="72">
        <f t="shared" si="93"/>
        <v>-1</v>
      </c>
      <c r="L336" s="2">
        <v>6587.38</v>
      </c>
    </row>
    <row r="337" spans="1:12" ht="15.75" thickBot="1" x14ac:dyDescent="0.3">
      <c r="A337" s="9" t="s">
        <v>369</v>
      </c>
      <c r="B337" s="58"/>
      <c r="C337" s="10"/>
      <c r="D337" s="10"/>
      <c r="E337" s="4">
        <f>SUM(E335:E336)</f>
        <v>4143.92</v>
      </c>
      <c r="F337" s="4">
        <f t="shared" ref="F337:I337" si="94">SUM(F335:F336)</f>
        <v>3613.2</v>
      </c>
      <c r="G337" s="4">
        <f t="shared" si="94"/>
        <v>0</v>
      </c>
      <c r="H337" s="4">
        <f>SUM(H335:H336)</f>
        <v>9616.4500000000007</v>
      </c>
      <c r="I337" s="4">
        <f t="shared" si="94"/>
        <v>17373.57</v>
      </c>
      <c r="J337" s="4">
        <f>SUM(J335:J336)</f>
        <v>15699.119999999999</v>
      </c>
      <c r="K337" s="82">
        <f t="shared" si="93"/>
        <v>0.10665884457217989</v>
      </c>
      <c r="L337" s="4">
        <f>SUM(L335:L336)</f>
        <v>56585.259999999995</v>
      </c>
    </row>
    <row r="338" spans="1:12" ht="15.75" thickBot="1" x14ac:dyDescent="0.3">
      <c r="A338" s="33" t="s">
        <v>370</v>
      </c>
      <c r="B338" s="61"/>
      <c r="C338" s="40"/>
      <c r="D338" s="40"/>
      <c r="E338" s="23"/>
      <c r="F338" s="23"/>
      <c r="G338" s="32"/>
      <c r="H338" s="32"/>
      <c r="I338" s="23"/>
      <c r="J338" s="23"/>
      <c r="K338" s="23"/>
      <c r="L338" s="32"/>
    </row>
    <row r="339" spans="1:12" x14ac:dyDescent="0.25">
      <c r="A339" s="49"/>
      <c r="B339" s="57" t="s">
        <v>60</v>
      </c>
      <c r="C339" s="44"/>
      <c r="D339" s="44"/>
      <c r="E339" s="25" t="s">
        <v>2</v>
      </c>
      <c r="F339" s="26" t="s">
        <v>3</v>
      </c>
      <c r="G339" s="27" t="s">
        <v>4</v>
      </c>
      <c r="H339" s="54" t="s">
        <v>427</v>
      </c>
      <c r="I339" s="65" t="s">
        <v>455</v>
      </c>
      <c r="J339" s="25" t="s">
        <v>456</v>
      </c>
      <c r="K339" s="73" t="s">
        <v>462</v>
      </c>
      <c r="L339" s="25" t="s">
        <v>456</v>
      </c>
    </row>
    <row r="340" spans="1:12" ht="15.75" thickBot="1" x14ac:dyDescent="0.3">
      <c r="A340" s="50" t="s">
        <v>60</v>
      </c>
      <c r="B340" s="50" t="s">
        <v>61</v>
      </c>
      <c r="C340" s="45"/>
      <c r="D340" s="45"/>
      <c r="E340" s="28" t="s">
        <v>5</v>
      </c>
      <c r="F340" s="28" t="s">
        <v>5</v>
      </c>
      <c r="G340" s="28" t="s">
        <v>5</v>
      </c>
      <c r="H340" s="55" t="s">
        <v>428</v>
      </c>
      <c r="I340" s="28" t="s">
        <v>457</v>
      </c>
      <c r="J340" s="28" t="s">
        <v>457</v>
      </c>
      <c r="K340" s="74" t="s">
        <v>463</v>
      </c>
      <c r="L340" s="28" t="s">
        <v>458</v>
      </c>
    </row>
    <row r="341" spans="1:12" ht="15.75" thickBot="1" x14ac:dyDescent="0.3">
      <c r="A341" s="46" t="s">
        <v>320</v>
      </c>
      <c r="B341" s="46" t="s">
        <v>321</v>
      </c>
      <c r="C341" s="47"/>
      <c r="D341" s="47"/>
      <c r="E341" s="3">
        <v>1093.75</v>
      </c>
      <c r="F341" s="3">
        <v>0</v>
      </c>
      <c r="G341" s="2">
        <v>0</v>
      </c>
      <c r="H341" s="2">
        <v>825</v>
      </c>
      <c r="I341" s="2">
        <f t="shared" ref="I341:I342" si="95">SUM(E341:H341)</f>
        <v>1918.75</v>
      </c>
      <c r="J341" s="2">
        <v>1910.71</v>
      </c>
      <c r="K341" s="72">
        <f t="shared" ref="K341:K343" si="96">SUM(I341/J341)-1</f>
        <v>4.2078599054802268E-3</v>
      </c>
      <c r="L341" s="2">
        <v>6164.73</v>
      </c>
    </row>
    <row r="342" spans="1:12" ht="15.75" thickBot="1" x14ac:dyDescent="0.3">
      <c r="A342" s="46" t="s">
        <v>267</v>
      </c>
      <c r="B342" s="46" t="s">
        <v>268</v>
      </c>
      <c r="C342" s="47"/>
      <c r="D342" s="47"/>
      <c r="E342" s="3">
        <v>12532.32</v>
      </c>
      <c r="F342" s="3">
        <v>0</v>
      </c>
      <c r="G342" s="2">
        <v>0</v>
      </c>
      <c r="H342" s="2">
        <v>199.52</v>
      </c>
      <c r="I342" s="2">
        <f t="shared" si="95"/>
        <v>12731.84</v>
      </c>
      <c r="J342" s="2">
        <v>17979.849999999999</v>
      </c>
      <c r="K342" s="72">
        <f t="shared" si="96"/>
        <v>-0.29188285775465306</v>
      </c>
      <c r="L342" s="2">
        <v>61759.92</v>
      </c>
    </row>
    <row r="343" spans="1:12" ht="15.75" thickBot="1" x14ac:dyDescent="0.3">
      <c r="A343" s="42" t="s">
        <v>371</v>
      </c>
      <c r="B343" s="58"/>
      <c r="C343" s="43"/>
      <c r="D343" s="43"/>
      <c r="E343" s="4">
        <f>SUM(E341:E342)</f>
        <v>13626.07</v>
      </c>
      <c r="F343" s="4">
        <f t="shared" ref="F343:G343" si="97">SUM(F341:F342)</f>
        <v>0</v>
      </c>
      <c r="G343" s="4">
        <f t="shared" si="97"/>
        <v>0</v>
      </c>
      <c r="H343" s="4">
        <f>SUM(H341:H342)</f>
        <v>1024.52</v>
      </c>
      <c r="I343" s="4">
        <f>SUM(I341:I342)</f>
        <v>14650.59</v>
      </c>
      <c r="J343" s="4">
        <f>SUM(J341:J342)</f>
        <v>19890.559999999998</v>
      </c>
      <c r="K343" s="82">
        <f t="shared" si="96"/>
        <v>-0.26344004392033193</v>
      </c>
      <c r="L343" s="4">
        <f>SUM(L341:L342)</f>
        <v>67924.649999999994</v>
      </c>
    </row>
    <row r="344" spans="1:12" ht="15.75" thickBot="1" x14ac:dyDescent="0.3">
      <c r="A344" s="33" t="s">
        <v>422</v>
      </c>
      <c r="B344" s="61"/>
      <c r="C344" s="40"/>
      <c r="D344" s="40"/>
      <c r="E344" s="23"/>
      <c r="F344" s="23"/>
      <c r="G344" s="32"/>
      <c r="H344" s="32"/>
      <c r="I344" s="23"/>
      <c r="J344" s="23"/>
      <c r="K344" s="23"/>
      <c r="L344" s="32"/>
    </row>
    <row r="345" spans="1:12" x14ac:dyDescent="0.25">
      <c r="A345" s="49"/>
      <c r="B345" s="57" t="s">
        <v>60</v>
      </c>
      <c r="C345" s="44"/>
      <c r="D345" s="44"/>
      <c r="E345" s="25" t="s">
        <v>2</v>
      </c>
      <c r="F345" s="26" t="s">
        <v>3</v>
      </c>
      <c r="G345" s="27" t="s">
        <v>4</v>
      </c>
      <c r="H345" s="54" t="s">
        <v>427</v>
      </c>
      <c r="I345" s="65" t="s">
        <v>455</v>
      </c>
      <c r="J345" s="25" t="s">
        <v>456</v>
      </c>
      <c r="K345" s="73" t="s">
        <v>462</v>
      </c>
      <c r="L345" s="25" t="s">
        <v>456</v>
      </c>
    </row>
    <row r="346" spans="1:12" ht="15.75" thickBot="1" x14ac:dyDescent="0.3">
      <c r="A346" s="50" t="s">
        <v>60</v>
      </c>
      <c r="B346" s="50" t="s">
        <v>61</v>
      </c>
      <c r="C346" s="45"/>
      <c r="D346" s="45"/>
      <c r="E346" s="28" t="s">
        <v>5</v>
      </c>
      <c r="F346" s="28" t="s">
        <v>5</v>
      </c>
      <c r="G346" s="28" t="s">
        <v>5</v>
      </c>
      <c r="H346" s="55" t="s">
        <v>428</v>
      </c>
      <c r="I346" s="28" t="s">
        <v>457</v>
      </c>
      <c r="J346" s="28" t="s">
        <v>457</v>
      </c>
      <c r="K346" s="74" t="s">
        <v>463</v>
      </c>
      <c r="L346" s="28" t="s">
        <v>458</v>
      </c>
    </row>
    <row r="347" spans="1:12" ht="15.75" thickBot="1" x14ac:dyDescent="0.3">
      <c r="A347" s="46" t="s">
        <v>423</v>
      </c>
      <c r="B347" s="46" t="s">
        <v>424</v>
      </c>
      <c r="C347" s="47"/>
      <c r="D347" s="47"/>
      <c r="E347" s="3">
        <v>0</v>
      </c>
      <c r="F347" s="3">
        <v>0</v>
      </c>
      <c r="G347" s="2">
        <v>0</v>
      </c>
      <c r="H347" s="2">
        <v>0</v>
      </c>
      <c r="I347" s="2">
        <f>SUM(E347:H347)</f>
        <v>0</v>
      </c>
      <c r="J347" s="2">
        <v>0</v>
      </c>
      <c r="K347" s="72"/>
      <c r="L347" s="2">
        <v>25558.1</v>
      </c>
    </row>
    <row r="348" spans="1:12" ht="15.75" thickBot="1" x14ac:dyDescent="0.3">
      <c r="A348" s="42" t="s">
        <v>425</v>
      </c>
      <c r="B348" s="58"/>
      <c r="C348" s="43"/>
      <c r="D348" s="43"/>
      <c r="E348" s="4">
        <f>SUM(E347)</f>
        <v>0</v>
      </c>
      <c r="F348" s="4">
        <f t="shared" ref="F348:I348" si="98">SUM(F347)</f>
        <v>0</v>
      </c>
      <c r="G348" s="4">
        <f t="shared" si="98"/>
        <v>0</v>
      </c>
      <c r="H348" s="4">
        <f>SUM(H347)</f>
        <v>0</v>
      </c>
      <c r="I348" s="4">
        <f t="shared" si="98"/>
        <v>0</v>
      </c>
      <c r="J348" s="4">
        <f>SUM(J347)</f>
        <v>0</v>
      </c>
      <c r="K348" s="4"/>
      <c r="L348" s="4">
        <f>SUM(L347)</f>
        <v>25558.1</v>
      </c>
    </row>
    <row r="349" spans="1:12" ht="15.75" thickBot="1" x14ac:dyDescent="0.3">
      <c r="A349" s="33" t="s">
        <v>368</v>
      </c>
      <c r="B349" s="61"/>
      <c r="C349" s="40"/>
      <c r="D349" s="40"/>
      <c r="E349" s="23"/>
      <c r="F349" s="23"/>
      <c r="G349" s="32"/>
      <c r="H349" s="32"/>
      <c r="I349" s="23"/>
      <c r="J349" s="23"/>
      <c r="K349" s="23"/>
      <c r="L349" s="32"/>
    </row>
    <row r="350" spans="1:12" x14ac:dyDescent="0.25">
      <c r="A350" s="49"/>
      <c r="B350" s="57" t="s">
        <v>60</v>
      </c>
      <c r="C350" s="44"/>
      <c r="D350" s="44"/>
      <c r="E350" s="25" t="s">
        <v>2</v>
      </c>
      <c r="F350" s="26" t="s">
        <v>3</v>
      </c>
      <c r="G350" s="27" t="s">
        <v>4</v>
      </c>
      <c r="H350" s="54" t="s">
        <v>427</v>
      </c>
      <c r="I350" s="65" t="s">
        <v>455</v>
      </c>
      <c r="J350" s="25" t="s">
        <v>456</v>
      </c>
      <c r="K350" s="73" t="s">
        <v>462</v>
      </c>
      <c r="L350" s="25" t="s">
        <v>456</v>
      </c>
    </row>
    <row r="351" spans="1:12" ht="15.75" thickBot="1" x14ac:dyDescent="0.3">
      <c r="A351" s="50" t="s">
        <v>60</v>
      </c>
      <c r="B351" s="50" t="s">
        <v>61</v>
      </c>
      <c r="C351" s="45"/>
      <c r="D351" s="45"/>
      <c r="E351" s="28" t="s">
        <v>5</v>
      </c>
      <c r="F351" s="28" t="s">
        <v>5</v>
      </c>
      <c r="G351" s="28" t="s">
        <v>5</v>
      </c>
      <c r="H351" s="55" t="s">
        <v>428</v>
      </c>
      <c r="I351" s="28" t="s">
        <v>457</v>
      </c>
      <c r="J351" s="28" t="s">
        <v>457</v>
      </c>
      <c r="K351" s="74" t="s">
        <v>463</v>
      </c>
      <c r="L351" s="28" t="s">
        <v>458</v>
      </c>
    </row>
    <row r="352" spans="1:12" ht="15.75" thickBot="1" x14ac:dyDescent="0.3">
      <c r="A352" s="46" t="s">
        <v>269</v>
      </c>
      <c r="B352" s="46" t="s">
        <v>270</v>
      </c>
      <c r="C352" s="47"/>
      <c r="D352" s="47"/>
      <c r="E352" s="3">
        <v>21425.29</v>
      </c>
      <c r="F352" s="3">
        <v>28890.33</v>
      </c>
      <c r="G352" s="2">
        <v>1925.48</v>
      </c>
      <c r="H352" s="2">
        <v>27346</v>
      </c>
      <c r="I352" s="2">
        <f>SUM(E352:H352)</f>
        <v>79587.100000000006</v>
      </c>
      <c r="J352" s="2">
        <v>73165.91</v>
      </c>
      <c r="K352" s="72">
        <f>SUM(I352/J352)-1</f>
        <v>8.7762046559661577E-2</v>
      </c>
      <c r="L352" s="2">
        <v>210499.09</v>
      </c>
    </row>
    <row r="353" spans="1:12" ht="15.75" thickBot="1" x14ac:dyDescent="0.3">
      <c r="A353" s="42" t="s">
        <v>59</v>
      </c>
      <c r="B353" s="58"/>
      <c r="C353" s="43"/>
      <c r="D353" s="43"/>
      <c r="E353" s="4">
        <f>SUM(E352)</f>
        <v>21425.29</v>
      </c>
      <c r="F353" s="4">
        <f t="shared" ref="F353:I353" si="99">SUM(F352)</f>
        <v>28890.33</v>
      </c>
      <c r="G353" s="4">
        <f t="shared" si="99"/>
        <v>1925.48</v>
      </c>
      <c r="H353" s="4">
        <f>SUM(H352)</f>
        <v>27346</v>
      </c>
      <c r="I353" s="4">
        <f t="shared" si="99"/>
        <v>79587.100000000006</v>
      </c>
      <c r="J353" s="4">
        <f>SUM(J352)</f>
        <v>73165.91</v>
      </c>
      <c r="K353" s="82">
        <f>SUM(I353/J353)-1</f>
        <v>8.7762046559661577E-2</v>
      </c>
      <c r="L353" s="4">
        <f>SUM(L352)</f>
        <v>210499.09</v>
      </c>
    </row>
    <row r="354" spans="1:12" ht="15.75" thickBot="1" x14ac:dyDescent="0.3">
      <c r="A354" s="33" t="s">
        <v>411</v>
      </c>
      <c r="B354" s="61"/>
      <c r="C354" s="6"/>
      <c r="D354" s="6"/>
      <c r="E354" s="23"/>
      <c r="F354" s="23"/>
      <c r="G354" s="32"/>
      <c r="H354" s="32"/>
      <c r="I354" s="23"/>
      <c r="J354" s="23"/>
      <c r="K354" s="23"/>
      <c r="L354" s="32"/>
    </row>
    <row r="355" spans="1:12" x14ac:dyDescent="0.25">
      <c r="A355" s="20"/>
      <c r="B355" s="57" t="s">
        <v>60</v>
      </c>
      <c r="C355" s="11"/>
      <c r="D355" s="11"/>
      <c r="E355" s="25" t="s">
        <v>2</v>
      </c>
      <c r="F355" s="26" t="s">
        <v>3</v>
      </c>
      <c r="G355" s="27" t="s">
        <v>4</v>
      </c>
      <c r="H355" s="54" t="s">
        <v>427</v>
      </c>
      <c r="I355" s="65" t="s">
        <v>455</v>
      </c>
      <c r="J355" s="25" t="s">
        <v>456</v>
      </c>
      <c r="K355" s="73" t="s">
        <v>462</v>
      </c>
      <c r="L355" s="25" t="s">
        <v>456</v>
      </c>
    </row>
    <row r="356" spans="1:12" ht="15.75" thickBot="1" x14ac:dyDescent="0.3">
      <c r="A356" s="21" t="s">
        <v>60</v>
      </c>
      <c r="B356" s="50" t="s">
        <v>61</v>
      </c>
      <c r="C356" s="12"/>
      <c r="D356" s="12"/>
      <c r="E356" s="28" t="s">
        <v>5</v>
      </c>
      <c r="F356" s="28" t="s">
        <v>5</v>
      </c>
      <c r="G356" s="28" t="s">
        <v>5</v>
      </c>
      <c r="H356" s="55" t="s">
        <v>428</v>
      </c>
      <c r="I356" s="28" t="s">
        <v>457</v>
      </c>
      <c r="J356" s="28" t="s">
        <v>457</v>
      </c>
      <c r="K356" s="74" t="s">
        <v>463</v>
      </c>
      <c r="L356" s="28" t="s">
        <v>458</v>
      </c>
    </row>
    <row r="357" spans="1:12" ht="15.75" thickBot="1" x14ac:dyDescent="0.3">
      <c r="A357" s="13" t="s">
        <v>412</v>
      </c>
      <c r="B357" s="46" t="s">
        <v>413</v>
      </c>
      <c r="C357" s="14"/>
      <c r="D357" s="14"/>
      <c r="E357" s="3">
        <v>0</v>
      </c>
      <c r="F357" s="3">
        <v>0</v>
      </c>
      <c r="G357" s="2">
        <v>0</v>
      </c>
      <c r="H357" s="2">
        <v>0</v>
      </c>
      <c r="I357" s="2">
        <f>SUM(E357:H357)</f>
        <v>0</v>
      </c>
      <c r="J357" s="2">
        <v>5241.6000000000004</v>
      </c>
      <c r="K357" s="72">
        <f>SUM(I357/J357)-1</f>
        <v>-1</v>
      </c>
      <c r="L357" s="2">
        <v>7449.64</v>
      </c>
    </row>
    <row r="358" spans="1:12" ht="15.75" thickBot="1" x14ac:dyDescent="0.3">
      <c r="A358" s="9" t="s">
        <v>414</v>
      </c>
      <c r="B358" s="58"/>
      <c r="C358" s="10"/>
      <c r="D358" s="10"/>
      <c r="E358" s="4">
        <f>SUM(E357)</f>
        <v>0</v>
      </c>
      <c r="F358" s="4">
        <f t="shared" ref="F358:G358" si="100">SUM(F357)</f>
        <v>0</v>
      </c>
      <c r="G358" s="4">
        <f t="shared" si="100"/>
        <v>0</v>
      </c>
      <c r="H358" s="4">
        <f>SUM(H357)</f>
        <v>0</v>
      </c>
      <c r="I358" s="4">
        <f t="shared" ref="I358" si="101">SUM(I357)</f>
        <v>0</v>
      </c>
      <c r="J358" s="4">
        <f>SUM(J357)</f>
        <v>5241.6000000000004</v>
      </c>
      <c r="K358" s="82">
        <f>SUM(I358/J358)-1</f>
        <v>-1</v>
      </c>
      <c r="L358" s="4">
        <f>SUM(L357)</f>
        <v>7449.64</v>
      </c>
    </row>
    <row r="359" spans="1:12" ht="15.75" thickBot="1" x14ac:dyDescent="0.3">
      <c r="A359" s="33" t="s">
        <v>416</v>
      </c>
      <c r="B359" s="61"/>
      <c r="C359" s="40"/>
      <c r="D359" s="40"/>
      <c r="E359" s="23"/>
      <c r="F359" s="23"/>
      <c r="G359" s="32"/>
      <c r="H359" s="32"/>
      <c r="I359" s="23"/>
      <c r="J359" s="23"/>
      <c r="K359" s="23"/>
      <c r="L359" s="32"/>
    </row>
    <row r="360" spans="1:12" x14ac:dyDescent="0.25">
      <c r="A360" s="49"/>
      <c r="B360" s="57" t="s">
        <v>60</v>
      </c>
      <c r="C360" s="44"/>
      <c r="D360" s="44"/>
      <c r="E360" s="25" t="s">
        <v>2</v>
      </c>
      <c r="F360" s="26" t="s">
        <v>3</v>
      </c>
      <c r="G360" s="27" t="s">
        <v>4</v>
      </c>
      <c r="H360" s="54" t="s">
        <v>427</v>
      </c>
      <c r="I360" s="65" t="s">
        <v>455</v>
      </c>
      <c r="J360" s="25" t="s">
        <v>456</v>
      </c>
      <c r="K360" s="73" t="s">
        <v>462</v>
      </c>
      <c r="L360" s="25" t="s">
        <v>456</v>
      </c>
    </row>
    <row r="361" spans="1:12" ht="15.75" thickBot="1" x14ac:dyDescent="0.3">
      <c r="A361" s="50" t="s">
        <v>60</v>
      </c>
      <c r="B361" s="50" t="s">
        <v>61</v>
      </c>
      <c r="C361" s="45"/>
      <c r="D361" s="45"/>
      <c r="E361" s="28" t="s">
        <v>5</v>
      </c>
      <c r="F361" s="28" t="s">
        <v>5</v>
      </c>
      <c r="G361" s="28" t="s">
        <v>5</v>
      </c>
      <c r="H361" s="55" t="s">
        <v>428</v>
      </c>
      <c r="I361" s="28" t="s">
        <v>457</v>
      </c>
      <c r="J361" s="28" t="s">
        <v>457</v>
      </c>
      <c r="K361" s="74" t="s">
        <v>463</v>
      </c>
      <c r="L361" s="28" t="s">
        <v>458</v>
      </c>
    </row>
    <row r="362" spans="1:12" ht="15.75" thickBot="1" x14ac:dyDescent="0.3">
      <c r="A362" s="46" t="s">
        <v>417</v>
      </c>
      <c r="B362" s="46" t="s">
        <v>418</v>
      </c>
      <c r="C362" s="47"/>
      <c r="D362" s="47"/>
      <c r="E362" s="3">
        <v>133.32</v>
      </c>
      <c r="F362" s="3">
        <v>2638.76</v>
      </c>
      <c r="G362" s="2">
        <v>0</v>
      </c>
      <c r="H362" s="2">
        <v>410</v>
      </c>
      <c r="I362" s="2">
        <f>SUM(E362:H362)</f>
        <v>3182.0800000000004</v>
      </c>
      <c r="J362" s="2">
        <v>0</v>
      </c>
      <c r="K362" s="72"/>
      <c r="L362" s="2">
        <v>9106.5300000000007</v>
      </c>
    </row>
    <row r="363" spans="1:12" ht="15.75" thickBot="1" x14ac:dyDescent="0.3">
      <c r="A363" s="42" t="s">
        <v>416</v>
      </c>
      <c r="B363" s="58"/>
      <c r="C363" s="43"/>
      <c r="D363" s="43"/>
      <c r="E363" s="4">
        <f>SUM(E362)</f>
        <v>133.32</v>
      </c>
      <c r="F363" s="4">
        <f t="shared" ref="F363:G363" si="102">SUM(F362)</f>
        <v>2638.76</v>
      </c>
      <c r="G363" s="4">
        <f t="shared" si="102"/>
        <v>0</v>
      </c>
      <c r="H363" s="4">
        <f>SUM(H362)</f>
        <v>410</v>
      </c>
      <c r="I363" s="4">
        <f t="shared" ref="I363" si="103">SUM(I362)</f>
        <v>3182.0800000000004</v>
      </c>
      <c r="J363" s="4">
        <f>SUM(J362)</f>
        <v>0</v>
      </c>
      <c r="K363" s="4"/>
      <c r="L363" s="4">
        <f>SUM(L362)</f>
        <v>9106.5300000000007</v>
      </c>
    </row>
    <row r="364" spans="1:12" ht="15.75" thickBot="1" x14ac:dyDescent="0.3">
      <c r="A364" s="33" t="s">
        <v>445</v>
      </c>
      <c r="B364" s="61"/>
      <c r="C364" s="40"/>
      <c r="D364" s="40"/>
      <c r="E364" s="23"/>
      <c r="F364" s="23"/>
      <c r="G364" s="32"/>
      <c r="H364" s="32"/>
      <c r="I364" s="23"/>
      <c r="J364" s="23"/>
      <c r="K364" s="23"/>
      <c r="L364" s="32"/>
    </row>
    <row r="365" spans="1:12" x14ac:dyDescent="0.25">
      <c r="A365" s="49"/>
      <c r="B365" s="57" t="s">
        <v>60</v>
      </c>
      <c r="C365" s="44"/>
      <c r="D365" s="44"/>
      <c r="E365" s="25" t="s">
        <v>2</v>
      </c>
      <c r="F365" s="26" t="s">
        <v>3</v>
      </c>
      <c r="G365" s="27" t="s">
        <v>4</v>
      </c>
      <c r="H365" s="54" t="s">
        <v>427</v>
      </c>
      <c r="I365" s="65" t="s">
        <v>455</v>
      </c>
      <c r="J365" s="25" t="s">
        <v>456</v>
      </c>
      <c r="K365" s="73" t="s">
        <v>462</v>
      </c>
      <c r="L365" s="25" t="s">
        <v>456</v>
      </c>
    </row>
    <row r="366" spans="1:12" ht="15.75" thickBot="1" x14ac:dyDescent="0.3">
      <c r="A366" s="50" t="s">
        <v>60</v>
      </c>
      <c r="B366" s="50" t="s">
        <v>61</v>
      </c>
      <c r="C366" s="45"/>
      <c r="D366" s="45"/>
      <c r="E366" s="28" t="s">
        <v>5</v>
      </c>
      <c r="F366" s="28" t="s">
        <v>5</v>
      </c>
      <c r="G366" s="28" t="s">
        <v>5</v>
      </c>
      <c r="H366" s="55" t="s">
        <v>428</v>
      </c>
      <c r="I366" s="28" t="s">
        <v>457</v>
      </c>
      <c r="J366" s="28" t="s">
        <v>457</v>
      </c>
      <c r="K366" s="74" t="s">
        <v>463</v>
      </c>
      <c r="L366" s="28" t="s">
        <v>458</v>
      </c>
    </row>
    <row r="367" spans="1:12" ht="15.75" thickBot="1" x14ac:dyDescent="0.3">
      <c r="A367" s="46" t="s">
        <v>446</v>
      </c>
      <c r="B367" s="46" t="s">
        <v>447</v>
      </c>
      <c r="C367" s="47"/>
      <c r="D367" s="47"/>
      <c r="E367" s="3">
        <v>0</v>
      </c>
      <c r="F367" s="3">
        <v>0</v>
      </c>
      <c r="G367" s="2">
        <v>0</v>
      </c>
      <c r="H367" s="2">
        <v>6253.42</v>
      </c>
      <c r="I367" s="2">
        <f>SUM(E367:H367)</f>
        <v>6253.42</v>
      </c>
      <c r="J367" s="2">
        <v>0</v>
      </c>
      <c r="K367" s="72"/>
      <c r="L367" s="2">
        <v>2536.7800000000002</v>
      </c>
    </row>
    <row r="368" spans="1:12" ht="15.75" thickBot="1" x14ac:dyDescent="0.3">
      <c r="A368" s="42" t="s">
        <v>445</v>
      </c>
      <c r="B368" s="58"/>
      <c r="C368" s="43"/>
      <c r="D368" s="43"/>
      <c r="E368" s="4">
        <f>SUM(E367)</f>
        <v>0</v>
      </c>
      <c r="F368" s="4">
        <f t="shared" ref="F368:I368" si="104">SUM(F367)</f>
        <v>0</v>
      </c>
      <c r="G368" s="4">
        <f t="shared" si="104"/>
        <v>0</v>
      </c>
      <c r="H368" s="4">
        <f>SUM(H367)</f>
        <v>6253.42</v>
      </c>
      <c r="I368" s="4">
        <f t="shared" si="104"/>
        <v>6253.42</v>
      </c>
      <c r="J368" s="4">
        <f>SUM(J367)</f>
        <v>0</v>
      </c>
      <c r="K368" s="82"/>
      <c r="L368" s="4">
        <f>SUM(L367)</f>
        <v>2536.7800000000002</v>
      </c>
    </row>
    <row r="369" spans="1:12" x14ac:dyDescent="0.25">
      <c r="A369" s="18"/>
      <c r="B369" s="18"/>
      <c r="C369" s="6"/>
      <c r="D369" s="6"/>
      <c r="E369" s="23"/>
      <c r="F369" s="23"/>
      <c r="G369" s="32"/>
      <c r="H369" s="32"/>
      <c r="I369" s="23"/>
      <c r="J369" s="23"/>
      <c r="K369" s="23"/>
      <c r="L369" s="29"/>
    </row>
    <row r="370" spans="1:12" ht="15.75" thickBot="1" x14ac:dyDescent="0.3">
      <c r="A370" s="18"/>
      <c r="B370" s="18"/>
      <c r="C370" s="6"/>
      <c r="D370" s="6"/>
      <c r="E370" s="23"/>
      <c r="F370" s="23"/>
      <c r="G370" s="32"/>
      <c r="H370" s="32"/>
      <c r="I370" s="23"/>
      <c r="J370" s="23"/>
      <c r="K370" s="23"/>
      <c r="L370" s="29"/>
    </row>
    <row r="371" spans="1:12" ht="15.75" thickBot="1" x14ac:dyDescent="0.3">
      <c r="A371" s="15"/>
      <c r="B371" s="62" t="s">
        <v>459</v>
      </c>
      <c r="C371" s="16"/>
      <c r="D371" s="16"/>
      <c r="E371" s="4">
        <f>SUM(E368,E12,E20,E26,E32,E39,E46,E57,E62,E75,E80,E104,E117,E125,E139,E144,E149,E161,E167,E173,E181,E193,E210,E218,E223,E228,E233,E238,E243,E254,E265,E277,E282,E287,E293,E300,E310,E315,E323,E331,E337,E343,E348,E353,E358,E363)</f>
        <v>1347777.7800000003</v>
      </c>
      <c r="F371" s="4">
        <f>SUM(F368,F12,F20,F26,F32,F39,F46,F57,F62,F75,F80,F104,F117,F125,F139,F144,F149,F161,F167,F173,F181,F193,F210,F218,F223,F228,F233,F238,F243,F254,F265,F277,F282,F287,F293,F300,F310,F315,F323,F331,F337,F343,F348,F353,F358,F363)</f>
        <v>2119489.0099999998</v>
      </c>
      <c r="G371" s="4">
        <f>SUM(G368,G12,G20,G26,G32,G39,G46,G57,G62,G75,G80,G104,G117,G125,G139,G144,G149,G161,G167,G173,G181,G193,G210,G218,G223,G228,G233,G238,G243,G254,G265,G277,G282,G287,G293,G300,G310,G315,G323,G331,G337,G343,G348,G353,G358,G363)</f>
        <v>646038.44999999995</v>
      </c>
      <c r="H371" s="4">
        <f>SUM(H368,H12,H20,H26,H32,H39,H46,H57,H62,H75,H80,H104,H117,H125,H139,H144,H149,H161,H167,H173,H181,H193,H210,H218,H223,H228,H233,H238,H243,H254,H265,H277,H282,H287,H293,H300,H310,H315,H323,H331,H337,H343,H348,H353,H358,H363)</f>
        <v>6288642.7199999997</v>
      </c>
      <c r="I371" s="4">
        <f>SUM(I368,I12,I20,I26,I32,I39,I46,I57,I62,I75,I80,I104,I117,I125,I139,I144,I149,I161,I167,I173,I181,I193,I210,I218,I223,I228,I233,I238,I243,I254,I265,I277,I282,I287,I293,I300,I310,I315,I323,I331,I337,I343,I348,I353,I358,I363)</f>
        <v>10401947.959999997</v>
      </c>
      <c r="J371" s="4">
        <f>SUM(J368,J12,J20,J26,J32,J39,J46,J57,J62,J75,J80,J104,J117,J125,J139,J144,J149,J161,J167,J173,J181,J193,J210,J218,J223,J228,J233,J238,J243,J254,J265,J277,J282,J287,J293,J300,J310,J315,J323,J331,J337,J343,J348,J353,J358,J363,J368)</f>
        <v>9667933.0399999991</v>
      </c>
      <c r="K371" s="80">
        <f>SUM(I371/J371)-1</f>
        <v>7.5922631752112224E-2</v>
      </c>
      <c r="L371" s="39">
        <f>SUM(L368,L12,L20,L26,L32,L39,L46,L57,L62,L75,L80,L104,L117,L125,L139,L144,L149,L161,L167,L173,L181,L193,L210,L218,L223,L228,L233,L238,L243,L254,L265,L277,L282,L287,L293,L300,L310,L315,L323,L331,L337,L343,L348,L353,L358,L363)</f>
        <v>26586921.210000005</v>
      </c>
    </row>
    <row r="372" spans="1:12" x14ac:dyDescent="0.25">
      <c r="E372" s="71" t="s">
        <v>429</v>
      </c>
      <c r="F372" s="71" t="s">
        <v>429</v>
      </c>
      <c r="G372" s="71" t="s">
        <v>429</v>
      </c>
      <c r="H372" s="71" t="s">
        <v>429</v>
      </c>
      <c r="I372" s="71" t="s">
        <v>429</v>
      </c>
      <c r="J372" s="71" t="s">
        <v>285</v>
      </c>
      <c r="K372" s="71"/>
      <c r="L372" s="71" t="s">
        <v>285</v>
      </c>
    </row>
    <row r="373" spans="1:12" x14ac:dyDescent="0.25">
      <c r="A373" s="18"/>
      <c r="B373" s="18"/>
      <c r="C373" s="6"/>
      <c r="D373" s="6"/>
      <c r="E373" s="23"/>
      <c r="F373" s="23"/>
      <c r="G373" s="32"/>
      <c r="H373" s="32"/>
      <c r="I373" s="23"/>
      <c r="J373" s="23"/>
      <c r="K373" s="23"/>
      <c r="L373" s="66"/>
    </row>
    <row r="374" spans="1:12" x14ac:dyDescent="0.25">
      <c r="L374" s="67"/>
    </row>
    <row r="375" spans="1:12" x14ac:dyDescent="0.25">
      <c r="L375" s="67"/>
    </row>
    <row r="376" spans="1:12" x14ac:dyDescent="0.25">
      <c r="L376" s="67"/>
    </row>
    <row r="377" spans="1:12" x14ac:dyDescent="0.25">
      <c r="L377" s="67"/>
    </row>
    <row r="378" spans="1:12" x14ac:dyDescent="0.25">
      <c r="L378" s="67"/>
    </row>
    <row r="379" spans="1:12" x14ac:dyDescent="0.25">
      <c r="L379" s="67"/>
    </row>
    <row r="380" spans="1:12" x14ac:dyDescent="0.25">
      <c r="L380" s="68"/>
    </row>
    <row r="381" spans="1:12" x14ac:dyDescent="0.25">
      <c r="L381" s="66"/>
    </row>
    <row r="382" spans="1:12" x14ac:dyDescent="0.25">
      <c r="L382" s="29"/>
    </row>
    <row r="383" spans="1:12" x14ac:dyDescent="0.25">
      <c r="L383" s="29"/>
    </row>
    <row r="384" spans="1:12" x14ac:dyDescent="0.25">
      <c r="L384" s="67"/>
    </row>
    <row r="385" spans="12:12" x14ac:dyDescent="0.25">
      <c r="L385" s="67"/>
    </row>
    <row r="386" spans="12:12" x14ac:dyDescent="0.25">
      <c r="L386" s="67"/>
    </row>
    <row r="387" spans="12:12" x14ac:dyDescent="0.25">
      <c r="L387" s="67"/>
    </row>
    <row r="388" spans="12:12" x14ac:dyDescent="0.25">
      <c r="L388" s="67"/>
    </row>
    <row r="389" spans="12:12" x14ac:dyDescent="0.25">
      <c r="L389" s="67"/>
    </row>
    <row r="390" spans="12:12" x14ac:dyDescent="0.25">
      <c r="L390" s="67"/>
    </row>
    <row r="391" spans="12:12" x14ac:dyDescent="0.25">
      <c r="L391" s="68"/>
    </row>
    <row r="392" spans="12:12" x14ac:dyDescent="0.25">
      <c r="L392" s="66"/>
    </row>
    <row r="393" spans="12:12" x14ac:dyDescent="0.25">
      <c r="L393" s="29"/>
    </row>
    <row r="394" spans="12:12" x14ac:dyDescent="0.25">
      <c r="L394" s="29"/>
    </row>
    <row r="395" spans="12:12" x14ac:dyDescent="0.25">
      <c r="L395" s="67"/>
    </row>
    <row r="396" spans="12:12" x14ac:dyDescent="0.25">
      <c r="L396" s="67"/>
    </row>
    <row r="397" spans="12:12" x14ac:dyDescent="0.25">
      <c r="L397" s="67"/>
    </row>
    <row r="398" spans="12:12" x14ac:dyDescent="0.25">
      <c r="L398" s="67"/>
    </row>
    <row r="399" spans="12:12" x14ac:dyDescent="0.25">
      <c r="L399" s="67"/>
    </row>
    <row r="400" spans="12:12" x14ac:dyDescent="0.25">
      <c r="L400" s="67"/>
    </row>
    <row r="401" spans="12:12" x14ac:dyDescent="0.25">
      <c r="L401" s="68"/>
    </row>
    <row r="402" spans="12:12" x14ac:dyDescent="0.25">
      <c r="L402" s="66"/>
    </row>
    <row r="403" spans="12:12" x14ac:dyDescent="0.25">
      <c r="L403" s="29"/>
    </row>
    <row r="404" spans="12:12" x14ac:dyDescent="0.25">
      <c r="L404" s="29"/>
    </row>
    <row r="405" spans="12:12" x14ac:dyDescent="0.25">
      <c r="L405" s="67"/>
    </row>
    <row r="406" spans="12:12" x14ac:dyDescent="0.25">
      <c r="L406" s="68"/>
    </row>
    <row r="407" spans="12:12" x14ac:dyDescent="0.25">
      <c r="L407" s="66"/>
    </row>
    <row r="408" spans="12:12" x14ac:dyDescent="0.25">
      <c r="L408" s="29"/>
    </row>
    <row r="409" spans="12:12" x14ac:dyDescent="0.25">
      <c r="L409" s="29"/>
    </row>
    <row r="410" spans="12:12" x14ac:dyDescent="0.25">
      <c r="L410" s="67"/>
    </row>
    <row r="411" spans="12:12" x14ac:dyDescent="0.25">
      <c r="L411" s="68"/>
    </row>
    <row r="412" spans="12:12" x14ac:dyDescent="0.25">
      <c r="L412" s="66"/>
    </row>
    <row r="413" spans="12:12" x14ac:dyDescent="0.25">
      <c r="L413" s="29"/>
    </row>
    <row r="414" spans="12:12" x14ac:dyDescent="0.25">
      <c r="L414" s="29"/>
    </row>
    <row r="415" spans="12:12" x14ac:dyDescent="0.25">
      <c r="L415" s="67"/>
    </row>
    <row r="416" spans="12:12" x14ac:dyDescent="0.25">
      <c r="L416" s="68"/>
    </row>
    <row r="417" spans="12:12" x14ac:dyDescent="0.25">
      <c r="L417" s="66"/>
    </row>
    <row r="418" spans="12:12" x14ac:dyDescent="0.25">
      <c r="L418" s="29"/>
    </row>
    <row r="419" spans="12:12" x14ac:dyDescent="0.25">
      <c r="L419" s="29"/>
    </row>
    <row r="420" spans="12:12" x14ac:dyDescent="0.25">
      <c r="L420" s="67"/>
    </row>
    <row r="421" spans="12:12" x14ac:dyDescent="0.25">
      <c r="L421" s="67"/>
    </row>
    <row r="422" spans="12:12" x14ac:dyDescent="0.25">
      <c r="L422" s="67"/>
    </row>
    <row r="423" spans="12:12" x14ac:dyDescent="0.25">
      <c r="L423" s="67"/>
    </row>
    <row r="424" spans="12:12" x14ac:dyDescent="0.25">
      <c r="L424" s="68"/>
    </row>
    <row r="425" spans="12:12" x14ac:dyDescent="0.25">
      <c r="L425" s="66"/>
    </row>
    <row r="426" spans="12:12" x14ac:dyDescent="0.25">
      <c r="L426" s="29"/>
    </row>
    <row r="427" spans="12:12" x14ac:dyDescent="0.25">
      <c r="L427" s="29"/>
    </row>
    <row r="428" spans="12:12" x14ac:dyDescent="0.25">
      <c r="L428" s="29"/>
    </row>
    <row r="429" spans="12:12" x14ac:dyDescent="0.25">
      <c r="L429" s="67"/>
    </row>
    <row r="430" spans="12:12" x14ac:dyDescent="0.25">
      <c r="L430" s="67"/>
    </row>
    <row r="431" spans="12:12" x14ac:dyDescent="0.25">
      <c r="L431" s="68"/>
    </row>
    <row r="432" spans="12:12" x14ac:dyDescent="0.25">
      <c r="L432" s="66"/>
    </row>
    <row r="433" spans="12:12" x14ac:dyDescent="0.25">
      <c r="L433" s="29"/>
    </row>
    <row r="434" spans="12:12" x14ac:dyDescent="0.25">
      <c r="L434" s="29"/>
    </row>
    <row r="435" spans="12:12" x14ac:dyDescent="0.25">
      <c r="L435" s="67"/>
    </row>
    <row r="436" spans="12:12" x14ac:dyDescent="0.25">
      <c r="L436" s="68"/>
    </row>
    <row r="437" spans="12:12" x14ac:dyDescent="0.25">
      <c r="L437" s="66"/>
    </row>
    <row r="438" spans="12:12" x14ac:dyDescent="0.25">
      <c r="L438" s="29"/>
    </row>
    <row r="439" spans="12:12" x14ac:dyDescent="0.25">
      <c r="L439" s="29"/>
    </row>
    <row r="440" spans="12:12" x14ac:dyDescent="0.25">
      <c r="L440" s="67"/>
    </row>
    <row r="441" spans="12:12" x14ac:dyDescent="0.25">
      <c r="L441" s="67"/>
    </row>
    <row r="442" spans="12:12" x14ac:dyDescent="0.25">
      <c r="L442" s="67"/>
    </row>
    <row r="443" spans="12:12" x14ac:dyDescent="0.25">
      <c r="L443" s="67"/>
    </row>
    <row r="444" spans="12:12" x14ac:dyDescent="0.25">
      <c r="L444" s="68"/>
    </row>
    <row r="445" spans="12:12" x14ac:dyDescent="0.25">
      <c r="L445" s="66"/>
    </row>
    <row r="446" spans="12:12" x14ac:dyDescent="0.25">
      <c r="L446" s="29"/>
    </row>
    <row r="447" spans="12:12" x14ac:dyDescent="0.25">
      <c r="L447" s="29"/>
    </row>
    <row r="448" spans="12:12" x14ac:dyDescent="0.25">
      <c r="L448" s="67"/>
    </row>
    <row r="449" spans="12:12" x14ac:dyDescent="0.25">
      <c r="L449" s="67"/>
    </row>
    <row r="450" spans="12:12" x14ac:dyDescent="0.25">
      <c r="L450" s="68"/>
    </row>
    <row r="451" spans="12:12" x14ac:dyDescent="0.25">
      <c r="L451" s="66"/>
    </row>
    <row r="452" spans="12:12" x14ac:dyDescent="0.25">
      <c r="L452" s="29"/>
    </row>
    <row r="453" spans="12:12" x14ac:dyDescent="0.25">
      <c r="L453" s="29"/>
    </row>
    <row r="454" spans="12:12" x14ac:dyDescent="0.25">
      <c r="L454" s="67"/>
    </row>
    <row r="455" spans="12:12" x14ac:dyDescent="0.25">
      <c r="L455" s="67"/>
    </row>
    <row r="456" spans="12:12" x14ac:dyDescent="0.25">
      <c r="L456" s="68"/>
    </row>
    <row r="457" spans="12:12" x14ac:dyDescent="0.25">
      <c r="L457" s="66"/>
    </row>
    <row r="458" spans="12:12" x14ac:dyDescent="0.25">
      <c r="L458" s="29"/>
    </row>
    <row r="459" spans="12:12" x14ac:dyDescent="0.25">
      <c r="L459" s="29"/>
    </row>
    <row r="460" spans="12:12" x14ac:dyDescent="0.25">
      <c r="L460" s="67"/>
    </row>
    <row r="461" spans="12:12" x14ac:dyDescent="0.25">
      <c r="L461" s="67"/>
    </row>
    <row r="462" spans="12:12" x14ac:dyDescent="0.25">
      <c r="L462" s="68"/>
    </row>
    <row r="463" spans="12:12" x14ac:dyDescent="0.25">
      <c r="L463" s="66"/>
    </row>
    <row r="464" spans="12:12" x14ac:dyDescent="0.25">
      <c r="L464" s="29"/>
    </row>
    <row r="465" spans="12:12" x14ac:dyDescent="0.25">
      <c r="L465" s="29"/>
    </row>
    <row r="466" spans="12:12" x14ac:dyDescent="0.25">
      <c r="L466" s="67"/>
    </row>
    <row r="467" spans="12:12" x14ac:dyDescent="0.25">
      <c r="L467" s="68"/>
    </row>
    <row r="468" spans="12:12" x14ac:dyDescent="0.25">
      <c r="L468" s="66"/>
    </row>
    <row r="469" spans="12:12" x14ac:dyDescent="0.25">
      <c r="L469" s="29"/>
    </row>
    <row r="470" spans="12:12" x14ac:dyDescent="0.25">
      <c r="L470" s="29"/>
    </row>
    <row r="471" spans="12:12" x14ac:dyDescent="0.25">
      <c r="L471" s="67"/>
    </row>
    <row r="472" spans="12:12" x14ac:dyDescent="0.25">
      <c r="L472" s="68"/>
    </row>
    <row r="473" spans="12:12" x14ac:dyDescent="0.25">
      <c r="L473" s="66"/>
    </row>
    <row r="474" spans="12:12" x14ac:dyDescent="0.25">
      <c r="L474" s="29"/>
    </row>
    <row r="475" spans="12:12" x14ac:dyDescent="0.25">
      <c r="L475" s="29"/>
    </row>
    <row r="476" spans="12:12" x14ac:dyDescent="0.25">
      <c r="L476" s="67"/>
    </row>
    <row r="477" spans="12:12" x14ac:dyDescent="0.25">
      <c r="L477" s="68"/>
    </row>
    <row r="478" spans="12:12" x14ac:dyDescent="0.25">
      <c r="L478" s="66"/>
    </row>
    <row r="479" spans="12:12" x14ac:dyDescent="0.25">
      <c r="L479" s="29"/>
    </row>
    <row r="480" spans="12:12" x14ac:dyDescent="0.25">
      <c r="L480" s="29"/>
    </row>
    <row r="481" spans="12:12" x14ac:dyDescent="0.25">
      <c r="L481" s="67"/>
    </row>
    <row r="482" spans="12:12" x14ac:dyDescent="0.25">
      <c r="L482" s="68"/>
    </row>
    <row r="483" spans="12:12" x14ac:dyDescent="0.25">
      <c r="L483" s="66"/>
    </row>
    <row r="484" spans="12:12" x14ac:dyDescent="0.25">
      <c r="L484" s="66"/>
    </row>
    <row r="485" spans="12:12" x14ac:dyDescent="0.25">
      <c r="L485" s="66"/>
    </row>
    <row r="486" spans="12:12" x14ac:dyDescent="0.25">
      <c r="L486" s="68"/>
    </row>
    <row r="488" spans="12:12" x14ac:dyDescent="0.25">
      <c r="L488" s="66"/>
    </row>
  </sheetData>
  <mergeCells count="7">
    <mergeCell ref="B19:D19"/>
    <mergeCell ref="B9:D9"/>
    <mergeCell ref="B11:D11"/>
    <mergeCell ref="A1:L1"/>
    <mergeCell ref="A2:L2"/>
    <mergeCell ref="A3:L3"/>
    <mergeCell ref="A4:L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2016-09-28T19:39:50Z</cp:lastPrinted>
  <dcterms:created xsi:type="dcterms:W3CDTF">2015-05-01T20:35:26Z</dcterms:created>
  <dcterms:modified xsi:type="dcterms:W3CDTF">2017-02-25T16:00:02Z</dcterms:modified>
</cp:coreProperties>
</file>