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7 TTU Travel Spend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45" i="2" l="1"/>
  <c r="I31" i="2" l="1"/>
  <c r="K31" i="2" s="1"/>
  <c r="I105" i="2" l="1"/>
  <c r="K105" i="2" s="1"/>
  <c r="I104" i="2"/>
  <c r="L64" i="2" l="1"/>
  <c r="J64" i="2"/>
  <c r="H64" i="2"/>
  <c r="G64" i="2"/>
  <c r="F64" i="2"/>
  <c r="E64" i="2"/>
  <c r="I62" i="2"/>
  <c r="K62" i="2" s="1"/>
  <c r="I127" i="2" l="1"/>
  <c r="I126" i="2"/>
  <c r="I125" i="2"/>
  <c r="I124" i="2"/>
  <c r="L287" i="2" l="1"/>
  <c r="J287" i="2"/>
  <c r="H287" i="2"/>
  <c r="G287" i="2"/>
  <c r="F287" i="2"/>
  <c r="E287" i="2"/>
  <c r="I285" i="2"/>
  <c r="K285" i="2" s="1"/>
  <c r="I195" i="2"/>
  <c r="I194" i="2"/>
  <c r="K194" i="2" s="1"/>
  <c r="I160" i="2" l="1"/>
  <c r="I38" i="2" l="1"/>
  <c r="K38" i="2" s="1"/>
  <c r="J373" i="2" l="1"/>
  <c r="J368" i="2"/>
  <c r="J363" i="2"/>
  <c r="J358" i="2"/>
  <c r="J353" i="2"/>
  <c r="J348" i="2"/>
  <c r="J342" i="2"/>
  <c r="J336" i="2"/>
  <c r="J328" i="2"/>
  <c r="J320" i="2"/>
  <c r="J315" i="2"/>
  <c r="J305" i="2"/>
  <c r="J298" i="2"/>
  <c r="J292" i="2"/>
  <c r="J281" i="2"/>
  <c r="J269" i="2"/>
  <c r="J258" i="2"/>
  <c r="J247" i="2"/>
  <c r="J242" i="2"/>
  <c r="J237" i="2"/>
  <c r="J227" i="2"/>
  <c r="J222" i="2"/>
  <c r="J214" i="2"/>
  <c r="J197" i="2"/>
  <c r="J184" i="2"/>
  <c r="J176" i="2"/>
  <c r="J170" i="2"/>
  <c r="J164" i="2"/>
  <c r="J152" i="2"/>
  <c r="J147" i="2"/>
  <c r="J142" i="2"/>
  <c r="J128" i="2"/>
  <c r="J120" i="2"/>
  <c r="J107" i="2"/>
  <c r="J82" i="2"/>
  <c r="J77" i="2"/>
  <c r="J58" i="2"/>
  <c r="J47" i="2"/>
  <c r="J40" i="2"/>
  <c r="J33" i="2"/>
  <c r="J26" i="2"/>
  <c r="J20" i="2"/>
  <c r="J376" i="2" s="1"/>
  <c r="J12" i="2"/>
  <c r="H40" i="2" l="1"/>
  <c r="H373" i="2" l="1"/>
  <c r="H368" i="2"/>
  <c r="H363" i="2"/>
  <c r="H358" i="2"/>
  <c r="H353" i="2"/>
  <c r="H348" i="2"/>
  <c r="H342" i="2"/>
  <c r="H336" i="2"/>
  <c r="I333" i="2"/>
  <c r="H328" i="2"/>
  <c r="H320" i="2"/>
  <c r="H315" i="2"/>
  <c r="H305" i="2"/>
  <c r="H298" i="2"/>
  <c r="H292" i="2"/>
  <c r="H281" i="2"/>
  <c r="H269" i="2"/>
  <c r="H258" i="2"/>
  <c r="H247" i="2"/>
  <c r="H242" i="2"/>
  <c r="H237" i="2"/>
  <c r="H227" i="2"/>
  <c r="H232" i="2"/>
  <c r="H222" i="2"/>
  <c r="H214" i="2"/>
  <c r="H197" i="2"/>
  <c r="I372" i="2"/>
  <c r="I367" i="2"/>
  <c r="K367" i="2" s="1"/>
  <c r="I362" i="2"/>
  <c r="K362" i="2" s="1"/>
  <c r="I357" i="2"/>
  <c r="K357" i="2" s="1"/>
  <c r="I352" i="2"/>
  <c r="I347" i="2"/>
  <c r="K347" i="2" s="1"/>
  <c r="I346" i="2"/>
  <c r="K346" i="2" s="1"/>
  <c r="I341" i="2"/>
  <c r="I340" i="2"/>
  <c r="K340" i="2" s="1"/>
  <c r="I335" i="2"/>
  <c r="K335" i="2" s="1"/>
  <c r="I334" i="2"/>
  <c r="K334" i="2" s="1"/>
  <c r="I332" i="2"/>
  <c r="K332" i="2" s="1"/>
  <c r="I327" i="2"/>
  <c r="K327" i="2" s="1"/>
  <c r="I326" i="2"/>
  <c r="K326" i="2" s="1"/>
  <c r="I325" i="2"/>
  <c r="K325" i="2" s="1"/>
  <c r="I324" i="2"/>
  <c r="K324" i="2" s="1"/>
  <c r="I319" i="2"/>
  <c r="K319" i="2" s="1"/>
  <c r="I314" i="2"/>
  <c r="I313" i="2"/>
  <c r="K313" i="2" s="1"/>
  <c r="I312" i="2"/>
  <c r="K312" i="2" s="1"/>
  <c r="I311" i="2"/>
  <c r="I310" i="2"/>
  <c r="K310" i="2" s="1"/>
  <c r="I309" i="2"/>
  <c r="K309" i="2" s="1"/>
  <c r="I304" i="2"/>
  <c r="K304" i="2" s="1"/>
  <c r="I303" i="2"/>
  <c r="K303" i="2" s="1"/>
  <c r="I302" i="2"/>
  <c r="K302" i="2" s="1"/>
  <c r="I297" i="2"/>
  <c r="K297" i="2" s="1"/>
  <c r="I296" i="2"/>
  <c r="K296" i="2" s="1"/>
  <c r="I291" i="2"/>
  <c r="K291" i="2" s="1"/>
  <c r="I286" i="2"/>
  <c r="I287" i="2" s="1"/>
  <c r="K287" i="2" s="1"/>
  <c r="I280" i="2"/>
  <c r="K280" i="2" s="1"/>
  <c r="I279" i="2"/>
  <c r="K279" i="2" s="1"/>
  <c r="I278" i="2"/>
  <c r="K278" i="2" s="1"/>
  <c r="I277" i="2"/>
  <c r="K277" i="2" s="1"/>
  <c r="I276" i="2"/>
  <c r="K276" i="2" s="1"/>
  <c r="I275" i="2"/>
  <c r="K275" i="2" s="1"/>
  <c r="I274" i="2"/>
  <c r="K274" i="2" s="1"/>
  <c r="I273" i="2"/>
  <c r="K273" i="2" s="1"/>
  <c r="I268" i="2"/>
  <c r="K268" i="2" s="1"/>
  <c r="I267" i="2"/>
  <c r="K267" i="2" s="1"/>
  <c r="I266" i="2"/>
  <c r="K266" i="2" s="1"/>
  <c r="I265" i="2"/>
  <c r="K265" i="2" s="1"/>
  <c r="I264" i="2"/>
  <c r="K264" i="2" s="1"/>
  <c r="I263" i="2"/>
  <c r="K263" i="2" s="1"/>
  <c r="I262" i="2"/>
  <c r="K262" i="2" s="1"/>
  <c r="I257" i="2"/>
  <c r="I256" i="2"/>
  <c r="I255" i="2"/>
  <c r="K255" i="2" s="1"/>
  <c r="I254" i="2"/>
  <c r="I253" i="2"/>
  <c r="K253" i="2" s="1"/>
  <c r="I252" i="2"/>
  <c r="K252" i="2" s="1"/>
  <c r="I251" i="2"/>
  <c r="K251" i="2" s="1"/>
  <c r="I246" i="2"/>
  <c r="K246" i="2" s="1"/>
  <c r="I241" i="2"/>
  <c r="K241" i="2" s="1"/>
  <c r="I236" i="2"/>
  <c r="K236" i="2" s="1"/>
  <c r="I231" i="2"/>
  <c r="I226" i="2"/>
  <c r="K226" i="2" s="1"/>
  <c r="I221" i="2"/>
  <c r="K221" i="2" s="1"/>
  <c r="I220" i="2"/>
  <c r="K220" i="2" s="1"/>
  <c r="I219" i="2"/>
  <c r="K219" i="2" s="1"/>
  <c r="I218" i="2"/>
  <c r="K218" i="2" s="1"/>
  <c r="I213" i="2"/>
  <c r="K213" i="2" s="1"/>
  <c r="I212" i="2"/>
  <c r="K212" i="2" s="1"/>
  <c r="I211" i="2"/>
  <c r="K211" i="2" s="1"/>
  <c r="I210" i="2"/>
  <c r="K210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196" i="2"/>
  <c r="I193" i="2"/>
  <c r="K193" i="2" s="1"/>
  <c r="I192" i="2"/>
  <c r="K192" i="2" s="1"/>
  <c r="I191" i="2"/>
  <c r="K191" i="2" s="1"/>
  <c r="I190" i="2"/>
  <c r="K190" i="2" s="1"/>
  <c r="I189" i="2"/>
  <c r="K189" i="2" s="1"/>
  <c r="I188" i="2"/>
  <c r="K188" i="2" s="1"/>
  <c r="H184" i="2"/>
  <c r="I183" i="2"/>
  <c r="K183" i="2" s="1"/>
  <c r="I182" i="2"/>
  <c r="K182" i="2" s="1"/>
  <c r="I181" i="2"/>
  <c r="K181" i="2" s="1"/>
  <c r="I180" i="2"/>
  <c r="K180" i="2" s="1"/>
  <c r="H176" i="2"/>
  <c r="I175" i="2"/>
  <c r="K175" i="2" s="1"/>
  <c r="I174" i="2"/>
  <c r="K174" i="2" s="1"/>
  <c r="H170" i="2"/>
  <c r="I169" i="2"/>
  <c r="K169" i="2" s="1"/>
  <c r="I168" i="2"/>
  <c r="K168" i="2" s="1"/>
  <c r="H164" i="2"/>
  <c r="I163" i="2"/>
  <c r="K163" i="2" s="1"/>
  <c r="I162" i="2"/>
  <c r="K162" i="2" s="1"/>
  <c r="I161" i="2"/>
  <c r="K161" i="2" s="1"/>
  <c r="I159" i="2"/>
  <c r="K159" i="2" s="1"/>
  <c r="I158" i="2"/>
  <c r="K158" i="2" s="1"/>
  <c r="I157" i="2"/>
  <c r="K157" i="2" s="1"/>
  <c r="I156" i="2"/>
  <c r="K156" i="2" s="1"/>
  <c r="H152" i="2"/>
  <c r="I151" i="2"/>
  <c r="K151" i="2" s="1"/>
  <c r="H147" i="2"/>
  <c r="I146" i="2"/>
  <c r="K146" i="2" s="1"/>
  <c r="H142" i="2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H128" i="2"/>
  <c r="K127" i="2"/>
  <c r="K126" i="2"/>
  <c r="K125" i="2"/>
  <c r="K124" i="2"/>
  <c r="H120" i="2"/>
  <c r="I119" i="2"/>
  <c r="K119" i="2" s="1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H107" i="2"/>
  <c r="I106" i="2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I86" i="2"/>
  <c r="K86" i="2" s="1"/>
  <c r="I81" i="2"/>
  <c r="K81" i="2" s="1"/>
  <c r="H82" i="2"/>
  <c r="H77" i="2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3" i="2"/>
  <c r="I64" i="2" s="1"/>
  <c r="K64" i="2" s="1"/>
  <c r="I57" i="2"/>
  <c r="K57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H58" i="2"/>
  <c r="H47" i="2"/>
  <c r="I46" i="2"/>
  <c r="K46" i="2" s="1"/>
  <c r="I45" i="2"/>
  <c r="I44" i="2"/>
  <c r="K44" i="2" s="1"/>
  <c r="I39" i="2"/>
  <c r="I37" i="2"/>
  <c r="K37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2" i="2"/>
  <c r="H33" i="2"/>
  <c r="H26" i="2"/>
  <c r="L232" i="2"/>
  <c r="G232" i="2"/>
  <c r="F232" i="2"/>
  <c r="E232" i="2"/>
  <c r="I232" i="2" l="1"/>
  <c r="L353" i="2"/>
  <c r="L368" i="2"/>
  <c r="G368" i="2"/>
  <c r="F368" i="2"/>
  <c r="E368" i="2"/>
  <c r="I368" i="2"/>
  <c r="K368" i="2" s="1"/>
  <c r="L363" i="2"/>
  <c r="L373" i="2"/>
  <c r="L358" i="2"/>
  <c r="L348" i="2"/>
  <c r="L342" i="2"/>
  <c r="L336" i="2"/>
  <c r="L328" i="2"/>
  <c r="L320" i="2"/>
  <c r="L315" i="2"/>
  <c r="L305" i="2"/>
  <c r="L298" i="2"/>
  <c r="L292" i="2"/>
  <c r="L281" i="2"/>
  <c r="L269" i="2"/>
  <c r="L258" i="2"/>
  <c r="L247" i="2"/>
  <c r="L242" i="2"/>
  <c r="L237" i="2"/>
  <c r="L227" i="2"/>
  <c r="L222" i="2"/>
  <c r="L214" i="2"/>
  <c r="L197" i="2"/>
  <c r="L184" i="2"/>
  <c r="L176" i="2"/>
  <c r="L170" i="2"/>
  <c r="L164" i="2"/>
  <c r="L152" i="2"/>
  <c r="L147" i="2"/>
  <c r="L142" i="2"/>
  <c r="L128" i="2"/>
  <c r="L120" i="2"/>
  <c r="L107" i="2"/>
  <c r="L82" i="2"/>
  <c r="L77" i="2"/>
  <c r="L58" i="2"/>
  <c r="L47" i="2"/>
  <c r="L40" i="2"/>
  <c r="L33" i="2"/>
  <c r="L26" i="2"/>
  <c r="L20" i="2" l="1"/>
  <c r="L376" i="2" s="1"/>
  <c r="L12" i="2"/>
  <c r="H20" i="2" l="1"/>
  <c r="H12" i="2"/>
  <c r="H376" i="2" l="1"/>
  <c r="G353" i="2"/>
  <c r="F353" i="2"/>
  <c r="E353" i="2"/>
  <c r="I353" i="2"/>
  <c r="G373" i="2" l="1"/>
  <c r="F373" i="2"/>
  <c r="E373" i="2"/>
  <c r="I373" i="2"/>
  <c r="G358" i="2" l="1"/>
  <c r="F358" i="2"/>
  <c r="E358" i="2"/>
  <c r="I358" i="2"/>
  <c r="K358" i="2" s="1"/>
  <c r="G242" i="2"/>
  <c r="F242" i="2"/>
  <c r="E242" i="2"/>
  <c r="I242" i="2"/>
  <c r="K242" i="2" s="1"/>
  <c r="G315" i="2" l="1"/>
  <c r="F315" i="2"/>
  <c r="E315" i="2"/>
  <c r="G348" i="2" l="1"/>
  <c r="F348" i="2"/>
  <c r="G363" i="2"/>
  <c r="F363" i="2"/>
  <c r="E348" i="2"/>
  <c r="G170" i="2" l="1"/>
  <c r="F170" i="2"/>
  <c r="E170" i="2"/>
  <c r="G120" i="2" l="1"/>
  <c r="F120" i="2"/>
  <c r="E120" i="2"/>
  <c r="G40" i="2"/>
  <c r="F40" i="2"/>
  <c r="E40" i="2"/>
  <c r="I348" i="2"/>
  <c r="K348" i="2" s="1"/>
  <c r="G336" i="2"/>
  <c r="F336" i="2"/>
  <c r="E336" i="2"/>
  <c r="I315" i="2"/>
  <c r="K315" i="2" s="1"/>
  <c r="G281" i="2"/>
  <c r="F281" i="2"/>
  <c r="E281" i="2"/>
  <c r="G269" i="2"/>
  <c r="F269" i="2"/>
  <c r="E269" i="2"/>
  <c r="I336" i="2" l="1"/>
  <c r="K336" i="2" s="1"/>
  <c r="I269" i="2"/>
  <c r="K269" i="2" s="1"/>
  <c r="G247" i="2"/>
  <c r="F247" i="2"/>
  <c r="E247" i="2"/>
  <c r="I247" i="2"/>
  <c r="K247" i="2" s="1"/>
  <c r="G227" i="2"/>
  <c r="F227" i="2"/>
  <c r="E227" i="2"/>
  <c r="I227" i="2"/>
  <c r="K227" i="2" s="1"/>
  <c r="G176" i="2"/>
  <c r="F176" i="2"/>
  <c r="E176" i="2"/>
  <c r="G58" i="2"/>
  <c r="F58" i="2"/>
  <c r="E58" i="2"/>
  <c r="I40" i="2"/>
  <c r="K40" i="2" s="1"/>
  <c r="G26" i="2"/>
  <c r="F26" i="2"/>
  <c r="E26" i="2"/>
  <c r="G12" i="2"/>
  <c r="F12" i="2"/>
  <c r="E12" i="2"/>
  <c r="G258" i="2" l="1"/>
  <c r="F258" i="2"/>
  <c r="E258" i="2"/>
  <c r="G320" i="2"/>
  <c r="F320" i="2"/>
  <c r="E320" i="2"/>
  <c r="I320" i="2"/>
  <c r="K320" i="2" s="1"/>
  <c r="G305" i="2"/>
  <c r="F305" i="2"/>
  <c r="E305" i="2"/>
  <c r="G298" i="2"/>
  <c r="F298" i="2"/>
  <c r="E298" i="2"/>
  <c r="G237" i="2"/>
  <c r="F237" i="2"/>
  <c r="E237" i="2"/>
  <c r="I237" i="2"/>
  <c r="K237" i="2" s="1"/>
  <c r="G222" i="2"/>
  <c r="F222" i="2"/>
  <c r="E222" i="2"/>
  <c r="G197" i="2"/>
  <c r="F197" i="2"/>
  <c r="E197" i="2"/>
  <c r="G152" i="2"/>
  <c r="F152" i="2"/>
  <c r="E152" i="2"/>
  <c r="I152" i="2"/>
  <c r="K152" i="2" s="1"/>
  <c r="E363" i="2"/>
  <c r="I363" i="2"/>
  <c r="K363" i="2" s="1"/>
  <c r="G342" i="2"/>
  <c r="F342" i="2"/>
  <c r="E342" i="2"/>
  <c r="G328" i="2"/>
  <c r="F328" i="2"/>
  <c r="E328" i="2"/>
  <c r="G292" i="2"/>
  <c r="F292" i="2"/>
  <c r="E292" i="2"/>
  <c r="I292" i="2"/>
  <c r="K292" i="2" s="1"/>
  <c r="G214" i="2"/>
  <c r="F214" i="2"/>
  <c r="E214" i="2"/>
  <c r="G184" i="2"/>
  <c r="F184" i="2"/>
  <c r="E184" i="2"/>
  <c r="I176" i="2"/>
  <c r="K176" i="2" s="1"/>
  <c r="I170" i="2"/>
  <c r="K170" i="2" s="1"/>
  <c r="G164" i="2"/>
  <c r="F164" i="2"/>
  <c r="E164" i="2"/>
  <c r="G147" i="2"/>
  <c r="F147" i="2"/>
  <c r="E147" i="2"/>
  <c r="I147" i="2"/>
  <c r="K147" i="2" s="1"/>
  <c r="G142" i="2"/>
  <c r="F142" i="2"/>
  <c r="E142" i="2"/>
  <c r="G128" i="2"/>
  <c r="F128" i="2"/>
  <c r="E128" i="2"/>
  <c r="G107" i="2"/>
  <c r="F107" i="2"/>
  <c r="E107" i="2"/>
  <c r="G82" i="2"/>
  <c r="F82" i="2"/>
  <c r="E82" i="2"/>
  <c r="I82" i="2"/>
  <c r="K82" i="2" s="1"/>
  <c r="G77" i="2"/>
  <c r="F77" i="2"/>
  <c r="E77" i="2"/>
  <c r="G47" i="2"/>
  <c r="F47" i="2"/>
  <c r="E47" i="2"/>
  <c r="G33" i="2"/>
  <c r="F33" i="2"/>
  <c r="E33" i="2"/>
  <c r="I26" i="2"/>
  <c r="K26" i="2" s="1"/>
  <c r="G20" i="2"/>
  <c r="F20" i="2"/>
  <c r="E20" i="2"/>
  <c r="I12" i="2"/>
  <c r="K12" i="2" s="1"/>
  <c r="G376" i="2" l="1"/>
  <c r="F376" i="2"/>
  <c r="E376" i="2"/>
  <c r="I120" i="2"/>
  <c r="K120" i="2" s="1"/>
  <c r="I281" i="2"/>
  <c r="K281" i="2" s="1"/>
  <c r="I58" i="2"/>
  <c r="K58" i="2" s="1"/>
  <c r="I342" i="2"/>
  <c r="K342" i="2" s="1"/>
  <c r="I222" i="2"/>
  <c r="K222" i="2" s="1"/>
  <c r="I298" i="2"/>
  <c r="K298" i="2" s="1"/>
  <c r="I258" i="2"/>
  <c r="K258" i="2" s="1"/>
  <c r="I197" i="2"/>
  <c r="K197" i="2" s="1"/>
  <c r="I328" i="2"/>
  <c r="K328" i="2" s="1"/>
  <c r="I305" i="2"/>
  <c r="K305" i="2" s="1"/>
  <c r="I142" i="2"/>
  <c r="K142" i="2" s="1"/>
  <c r="I128" i="2"/>
  <c r="K128" i="2" s="1"/>
  <c r="I214" i="2"/>
  <c r="K214" i="2" s="1"/>
  <c r="I20" i="2"/>
  <c r="K20" i="2" s="1"/>
  <c r="I77" i="2"/>
  <c r="K77" i="2" s="1"/>
  <c r="I107" i="2"/>
  <c r="K107" i="2" s="1"/>
  <c r="I164" i="2"/>
  <c r="K164" i="2" s="1"/>
  <c r="I184" i="2"/>
  <c r="K184" i="2" s="1"/>
  <c r="I47" i="2"/>
  <c r="K47" i="2" s="1"/>
  <c r="I33" i="2"/>
  <c r="K33" i="2" s="1"/>
  <c r="I376" i="2" l="1"/>
  <c r="K376" i="2" s="1"/>
</calcChain>
</file>

<file path=xl/sharedStrings.xml><?xml version="1.0" encoding="utf-8"?>
<sst xmlns="http://schemas.openxmlformats.org/spreadsheetml/2006/main" count="1346" uniqueCount="477">
  <si>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</si>
  <si>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</si>
  <si>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</si>
  <si>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</si>
  <si>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</si>
  <si>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</si>
  <si>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</si>
  <si>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</si>
  <si>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</si>
  <si>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</si>
  <si>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</si>
  <si>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</si>
  <si>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</si>
  <si>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</si>
  <si>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</si>
  <si>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</si>
  <si>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</si>
  <si>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</si>
  <si>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</si>
  <si>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</si>
  <si>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</si>
  <si>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</si>
  <si>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</si>
  <si>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</si>
  <si>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</si>
  <si>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</si>
  <si>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</si>
  <si>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</si>
  <si>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</si>
  <si>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</si>
  <si>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</si>
  <si>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</si>
  <si>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</si>
  <si>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</si>
  <si>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</si>
  <si>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</si>
  <si>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</si>
  <si>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</si>
  <si>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</si>
  <si>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</si>
  <si>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</si>
  <si>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</si>
  <si>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</si>
  <si>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</si>
  <si>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</si>
  <si>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</si>
  <si>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</si>
  <si>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</si>
  <si>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</si>
  <si>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</si>
  <si>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</si>
  <si>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</si>
  <si>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</si>
  <si>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</si>
  <si>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</si>
  <si>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</si>
  <si>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</si>
  <si>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</si>
  <si>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</si>
  <si>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</si>
  <si>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</si>
  <si>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</si>
  <si>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</si>
  <si>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</si>
  <si>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</si>
  <si>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</si>
  <si>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</si>
  <si>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</si>
  <si>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</si>
  <si>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</si>
  <si>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</si>
  <si>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</si>
  <si>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</si>
  <si>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</si>
  <si>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</si>
  <si>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</si>
  <si>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</si>
  <si>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</si>
  <si>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</si>
  <si>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</si>
  <si>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</si>
  <si>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</si>
  <si>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</si>
  <si>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</si>
  <si>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</si>
  <si>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</si>
  <si>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</si>
  <si>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</si>
  <si>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</si>
  <si>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</si>
  <si>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</si>
  <si>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</si>
  <si>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</si>
  <si>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</si>
  <si>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</si>
  <si>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</si>
  <si>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</si>
  <si>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</si>
  <si>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</si>
  <si>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</si>
  <si>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</si>
  <si>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</si>
  <si>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</si>
  <si>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</si>
  <si>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</si>
  <si>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</si>
  <si>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</si>
  <si>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</si>
  <si>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</si>
  <si>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</si>
  <si>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</si>
  <si>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</si>
  <si>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</si>
  <si>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</si>
  <si>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</si>
  <si>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</si>
  <si>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</si>
  <si>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</si>
  <si>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</si>
  <si>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</si>
  <si>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</si>
  <si>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</si>
  <si>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</si>
  <si>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</si>
  <si>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</si>
  <si>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</si>
  <si>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</si>
  <si>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</si>
  <si>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</si>
  <si>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</si>
  <si>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</si>
  <si>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</si>
  <si>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</si>
  <si>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</si>
  <si>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</si>
  <si>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</si>
  <si>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</si>
  <si>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</si>
  <si>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</si>
  <si>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</si>
  <si>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</si>
  <si>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</si>
  <si>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</si>
  <si>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</si>
  <si>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</si>
  <si>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</si>
  <si>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</si>
  <si>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</si>
  <si>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</si>
  <si>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</si>
  <si>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</si>
  <si>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</si>
  <si>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</si>
  <si>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</si>
  <si>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</si>
  <si>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</si>
  <si>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</si>
  <si>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</si>
  <si>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</si>
  <si>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</si>
  <si>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</si>
  <si>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</si>
  <si>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</si>
  <si>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</si>
  <si>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</si>
  <si>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</si>
  <si>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</si>
  <si>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</si>
  <si>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</si>
  <si>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</si>
  <si>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</si>
  <si>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</si>
  <si>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</si>
  <si>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</si>
  <si>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</si>
  <si>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</si>
  <si>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</si>
  <si>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</si>
  <si>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</si>
  <si>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</si>
  <si>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</si>
  <si>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</si>
  <si>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</si>
  <si>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</si>
  <si>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</si>
  <si>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</si>
  <si>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</si>
  <si>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</si>
  <si>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</si>
  <si>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</si>
  <si>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</si>
  <si>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</si>
  <si>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</si>
  <si>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</si>
  <si>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</si>
  <si>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</si>
  <si>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</si>
  <si>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</si>
  <si>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</si>
  <si>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</si>
  <si>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</si>
  <si>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</si>
  <si>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</si>
  <si>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</si>
  <si>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</si>
  <si>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</si>
  <si>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</si>
  <si>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</si>
  <si>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</si>
  <si>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</si>
  <si>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</si>
  <si>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</si>
  <si>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</si>
  <si>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</si>
  <si>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</si>
  <si>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</si>
  <si>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</si>
  <si>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</si>
  <si>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</si>
  <si>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</si>
  <si>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</si>
  <si>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</si>
  <si>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</si>
  <si>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</si>
  <si>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</si>
  <si>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</si>
  <si>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</si>
  <si>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</si>
  <si>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</si>
  <si>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</si>
  <si>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</si>
  <si>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</si>
  <si>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</si>
  <si>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</si>
  <si>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</si>
  <si>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</si>
  <si>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</si>
  <si>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</si>
  <si>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</si>
  <si>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</si>
  <si>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</si>
  <si>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</si>
  <si>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</si>
  <si>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</si>
  <si>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</si>
  <si>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</si>
  <si>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</si>
  <si>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</si>
  <si>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</si>
  <si>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</si>
  <si>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</si>
  <si>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</si>
  <si>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</si>
  <si>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</si>
  <si>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</si>
  <si>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</si>
  <si>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</si>
  <si>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</si>
  <si>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</si>
  <si>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</si>
  <si>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</si>
  <si>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</si>
  <si>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</si>
  <si>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</si>
  <si>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</si>
  <si>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</si>
  <si>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</si>
  <si>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</si>
  <si>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</si>
  <si>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</si>
  <si>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</si>
  <si>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</si>
  <si>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</si>
  <si>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</si>
  <si>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</si>
  <si>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</si>
  <si>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</si>
  <si>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</si>
  <si>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</si>
  <si>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</si>
  <si>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</si>
  <si>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</si>
  <si>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</si>
  <si>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</si>
  <si>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</si>
  <si>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</si>
  <si>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</si>
  <si>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</si>
  <si>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</si>
  <si>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</si>
  <si>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</si>
  <si>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</si>
  <si>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</si>
  <si>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</si>
  <si>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</si>
  <si>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</si>
  <si>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</si>
  <si>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</si>
  <si>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</si>
  <si>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</si>
  <si>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</si>
  <si>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</si>
  <si>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</si>
  <si>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</si>
  <si>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</si>
  <si>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</si>
  <si>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</si>
  <si>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</si>
  <si>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</si>
  <si>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</si>
  <si>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</si>
  <si>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</si>
  <si>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</si>
  <si>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</si>
  <si>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</si>
  <si>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</si>
  <si>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</si>
  <si>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</si>
  <si>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</si>
  <si>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</si>
  <si>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</si>
  <si>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</si>
  <si>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</si>
  <si>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</si>
  <si>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</si>
  <si>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</si>
  <si>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</si>
  <si>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</si>
  <si>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</si>
  <si>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</si>
  <si>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</si>
  <si>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</si>
  <si>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</si>
  <si>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</si>
  <si>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</si>
  <si>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</si>
  <si>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</si>
  <si>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</si>
  <si>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</si>
  <si>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</si>
  <si>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</si>
  <si>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</si>
  <si>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</si>
  <si>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</si>
  <si>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</si>
  <si>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</si>
  <si>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</si>
  <si>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</si>
  <si>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</si>
  <si>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</si>
  <si>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</si>
  <si>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</si>
  <si>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</si>
  <si>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</si>
  <si>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</si>
  <si>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</si>
  <si>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</si>
  <si>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</si>
  <si>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</si>
  <si>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</si>
  <si>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</si>
  <si>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</si>
  <si>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</si>
  <si>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</si>
  <si>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</si>
  <si>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</si>
  <si>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</si>
  <si>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</si>
  <si>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</si>
  <si>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</si>
  <si>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</si>
  <si>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</si>
  <si>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</si>
  <si>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</si>
  <si>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</si>
  <si>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</si>
  <si>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</si>
  <si>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</si>
  <si>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</si>
  <si>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</si>
  <si>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</si>
  <si>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</si>
  <si>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</si>
  <si>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</si>
  <si>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</si>
  <si>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</si>
  <si>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</si>
  <si>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</si>
  <si>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</si>
  <si>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</si>
  <si>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</si>
  <si>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</si>
  <si>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</si>
  <si>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</si>
  <si>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</si>
  <si>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</si>
  <si>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</si>
  <si>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</si>
  <si>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</si>
  <si>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</si>
  <si>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</si>
  <si>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</si>
  <si>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</si>
  <si>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</si>
  <si>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</si>
  <si>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</si>
  <si>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</si>
  <si>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</si>
  <si>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</si>
  <si>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</si>
  <si>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</si>
  <si>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</si>
  <si>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</si>
  <si>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</si>
  <si>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</si>
  <si>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</si>
  <si>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</si>
  <si>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</si>
  <si>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</si>
  <si>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</si>
  <si>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</si>
  <si>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</si>
  <si>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</si>
  <si>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</si>
  <si>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</si>
  <si>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</si>
  <si>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</si>
  <si>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</si>
  <si>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</si>
  <si>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</si>
  <si>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</si>
  <si>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</si>
  <si>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</si>
  <si>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</si>
  <si>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</si>
  <si>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</si>
  <si>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</si>
  <si>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</si>
  <si>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</si>
  <si>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</si>
  <si>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</si>
  <si>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</si>
  <si>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</si>
  <si>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</si>
  <si>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</si>
  <si>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</si>
  <si>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</si>
  <si>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</si>
  <si>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</si>
  <si>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</si>
  <si>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</si>
  <si>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</si>
  <si>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</si>
  <si>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</si>
  <si>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</si>
  <si>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</si>
  <si>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</si>
  <si>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</si>
  <si>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</si>
  <si>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</si>
  <si>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</si>
  <si>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</si>
  <si>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</si>
  <si>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Over FY16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</si>
  <si>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</si>
  <si>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</si>
  <si>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</si>
  <si>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</si>
  <si>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</si>
  <si>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</si>
  <si>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</si>
  <si>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</si>
  <si>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</si>
  <si>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</si>
  <si>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</si>
  <si>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 xml:space="preserve">   For Period Beginning September 1 and Ending May 31</t>
  </si>
  <si>
    <t>B0004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</si>
</sst>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5" xfId="2" applyFont="1" applyFill="1" applyBorder="1" applyAlignment="1">
      <alignment horizontal="center" vertical="center"/>
    </xf>
    <xf numFmtId="43" fontId="2" fillId="2" borderId="26" xfId="2" applyFont="1" applyFill="1" applyBorder="1" applyAlignment="1">
      <alignment horizontal="center" vertical="center"/>
    </xf>
    <xf numFmtId="9" fontId="2" fillId="0" borderId="27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9" fontId="2" fillId="4" borderId="22" xfId="4" applyFont="1" applyFill="1" applyBorder="1" applyAlignment="1">
      <alignment horizontal="right"/>
    </xf>
    <xf numFmtId="0" fontId="0" fillId="4" borderId="0" xfId="0" applyFill="1" applyBorder="1"/>
    <xf numFmtId="43" fontId="0" fillId="4" borderId="0" xfId="3" applyFont="1" applyFill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3"/>
  <sheetViews>
    <sheetView tabSelected="1" workbookViewId="0">
      <selection sqref="A1:L1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8"/>
    </row>
    <row r="2" spans="1:13" x14ac:dyDescent="0.25">
      <c r="A2" s="95" t="s">
        <v>430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8"/>
    </row>
    <row r="3" spans="1:13" x14ac:dyDescent="0.25">
      <c r="A3" s="96" t="s">
        <v>426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8"/>
    </row>
    <row r="4" spans="1:13" x14ac:dyDescent="0.25">
      <c r="A4" s="95" t="s">
        <v>475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6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5" t="s">
        <v>455</v>
      </c>
      <c r="J7" s="25" t="s">
        <v>456</v>
      </c>
      <c r="K7" s="73" t="s">
        <v>462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4" t="s">
        <v>463</v>
      </c>
      <c r="L8" s="28" t="s">
        <v>458</v>
      </c>
      <c r="M8" s="8"/>
    </row>
    <row r="9" spans="1:13" ht="15.75" thickBot="1" x14ac:dyDescent="0.3">
      <c r="A9" s="46" t="s">
        <v>62</v>
      </c>
      <c r="B9" s="91" t="s">
        <v>63</v>
      </c>
      <c r="C9" s="92"/>
      <c r="D9" s="93"/>
      <c r="E9" s="3">
        <v>76244.66</v>
      </c>
      <c r="F9" s="5">
        <v>24603.06</v>
      </c>
      <c r="G9" s="53">
        <v>30581.97</v>
      </c>
      <c r="H9" s="53">
        <v>13897.55</v>
      </c>
      <c r="I9" s="3">
        <f>SUM(E9:H9)</f>
        <v>145327.24</v>
      </c>
      <c r="J9" s="35">
        <v>127200.26</v>
      </c>
      <c r="K9" s="72">
        <f>SUM(I9/J9)-1</f>
        <v>0.14250741311377824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5612.99</v>
      </c>
      <c r="F10" s="5">
        <v>8481.68</v>
      </c>
      <c r="G10" s="2">
        <v>19.989999999999998</v>
      </c>
      <c r="H10" s="2">
        <v>9923.2800000000007</v>
      </c>
      <c r="I10" s="3">
        <f t="shared" ref="I10:I11" si="0">SUM(E10:H10)</f>
        <v>24037.940000000002</v>
      </c>
      <c r="J10" s="35">
        <v>19744.73</v>
      </c>
      <c r="K10" s="72">
        <f t="shared" ref="K10:K12" si="1">SUM(I10/J10)-1</f>
        <v>0.21743574108129127</v>
      </c>
      <c r="L10" s="2">
        <v>32526.78</v>
      </c>
      <c r="M10" s="8"/>
    </row>
    <row r="11" spans="1:13" ht="15.75" thickBot="1" x14ac:dyDescent="0.3">
      <c r="A11" s="13" t="s">
        <v>64</v>
      </c>
      <c r="B11" s="88" t="s">
        <v>65</v>
      </c>
      <c r="C11" s="89"/>
      <c r="D11" s="90"/>
      <c r="E11" s="3">
        <v>0</v>
      </c>
      <c r="F11" s="5"/>
      <c r="G11" s="2">
        <v>4300</v>
      </c>
      <c r="H11" s="2">
        <v>0</v>
      </c>
      <c r="I11" s="3">
        <f t="shared" si="0"/>
        <v>4300</v>
      </c>
      <c r="J11" s="35">
        <v>5525.85</v>
      </c>
      <c r="K11" s="72">
        <f t="shared" si="1"/>
        <v>-0.22183917406371878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81857.650000000009</v>
      </c>
      <c r="F12" s="4">
        <f t="shared" ref="F12:I12" si="2">SUM(F9:F11)</f>
        <v>33084.740000000005</v>
      </c>
      <c r="G12" s="4">
        <f t="shared" si="2"/>
        <v>34901.960000000006</v>
      </c>
      <c r="H12" s="4">
        <f>SUM(H9:H11)</f>
        <v>23820.83</v>
      </c>
      <c r="I12" s="4">
        <f t="shared" si="2"/>
        <v>173665.18</v>
      </c>
      <c r="J12" s="4">
        <f>SUM(J9:J11)</f>
        <v>152470.84</v>
      </c>
      <c r="K12" s="81">
        <f t="shared" si="1"/>
        <v>0.13900585843168445</v>
      </c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5" t="s">
        <v>455</v>
      </c>
      <c r="J14" s="25" t="s">
        <v>456</v>
      </c>
      <c r="K14" s="73" t="s">
        <v>462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4" t="s">
        <v>463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4">
        <v>14103.06</v>
      </c>
      <c r="F16" s="52">
        <v>4210.2299999999996</v>
      </c>
      <c r="G16" s="36">
        <v>0</v>
      </c>
      <c r="H16" s="56">
        <v>5076.7</v>
      </c>
      <c r="I16" s="35">
        <f t="shared" ref="I16:I18" si="3">SUM(E16:H16)</f>
        <v>23389.99</v>
      </c>
      <c r="J16" s="70">
        <v>24605.66</v>
      </c>
      <c r="K16" s="72">
        <f t="shared" ref="K16:K20" si="4">SUM(I16/J16)-1</f>
        <v>-4.9406112252221579E-2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160340.29999999999</v>
      </c>
      <c r="F17" s="3">
        <v>54703.35</v>
      </c>
      <c r="G17" s="35">
        <v>0</v>
      </c>
      <c r="H17" s="35">
        <v>26573.16</v>
      </c>
      <c r="I17" s="35">
        <f t="shared" si="3"/>
        <v>241616.81</v>
      </c>
      <c r="J17" s="35">
        <v>274970.34000000003</v>
      </c>
      <c r="K17" s="72">
        <f t="shared" si="4"/>
        <v>-0.12129864624671893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25006.15</v>
      </c>
      <c r="F18" s="3">
        <v>11821.69</v>
      </c>
      <c r="G18" s="35">
        <v>0</v>
      </c>
      <c r="H18" s="35">
        <v>10188.620000000001</v>
      </c>
      <c r="I18" s="35">
        <f t="shared" si="3"/>
        <v>47016.460000000006</v>
      </c>
      <c r="J18" s="35">
        <v>45943.69</v>
      </c>
      <c r="K18" s="72">
        <f t="shared" si="4"/>
        <v>2.3349669998208755E-2</v>
      </c>
      <c r="L18" s="35">
        <v>52258.2</v>
      </c>
      <c r="M18" s="8"/>
    </row>
    <row r="19" spans="1:13" ht="15.75" thickBot="1" x14ac:dyDescent="0.3">
      <c r="A19" s="13" t="s">
        <v>331</v>
      </c>
      <c r="B19" s="88" t="s">
        <v>332</v>
      </c>
      <c r="C19" s="89"/>
      <c r="D19" s="90"/>
      <c r="E19" s="3">
        <v>8239.41</v>
      </c>
      <c r="F19" s="3">
        <v>19808.11</v>
      </c>
      <c r="G19" s="35">
        <v>0</v>
      </c>
      <c r="H19" s="35">
        <v>6510</v>
      </c>
      <c r="I19" s="35">
        <f>SUM(E19:H19)</f>
        <v>34557.520000000004</v>
      </c>
      <c r="J19" s="35">
        <v>41932.43</v>
      </c>
      <c r="K19" s="72">
        <f t="shared" si="4"/>
        <v>-0.17587604629638676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207688.91999999998</v>
      </c>
      <c r="F20" s="4">
        <f t="shared" si="5"/>
        <v>90543.38</v>
      </c>
      <c r="G20" s="4">
        <f t="shared" si="5"/>
        <v>0</v>
      </c>
      <c r="H20" s="4">
        <f t="shared" si="5"/>
        <v>48348.480000000003</v>
      </c>
      <c r="I20" s="4">
        <f t="shared" si="5"/>
        <v>346580.78</v>
      </c>
      <c r="J20" s="4">
        <f>SUM(J16:J19)</f>
        <v>387452.12</v>
      </c>
      <c r="K20" s="81">
        <f t="shared" si="4"/>
        <v>-0.1054874599731187</v>
      </c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5" t="s">
        <v>455</v>
      </c>
      <c r="J22" s="25" t="s">
        <v>456</v>
      </c>
      <c r="K22" s="73" t="s">
        <v>462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4" t="s">
        <v>463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9236.2000000000007</v>
      </c>
      <c r="F24" s="3">
        <v>19276.990000000002</v>
      </c>
      <c r="G24" s="2">
        <v>0</v>
      </c>
      <c r="H24" s="2">
        <v>4700</v>
      </c>
      <c r="I24" s="3">
        <f>SUM(E24:H24)</f>
        <v>33213.19</v>
      </c>
      <c r="J24" s="35">
        <v>21749.15</v>
      </c>
      <c r="K24" s="72">
        <f t="shared" ref="K24:K26" si="6">SUM(I24/J24)-1</f>
        <v>0.52710289827418544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1146.18</v>
      </c>
      <c r="F25" s="3">
        <v>3756.34</v>
      </c>
      <c r="G25" s="2">
        <v>0</v>
      </c>
      <c r="H25" s="2">
        <v>735</v>
      </c>
      <c r="I25" s="3">
        <f>SUM(E25:H25)</f>
        <v>5637.52</v>
      </c>
      <c r="J25" s="35">
        <v>4447.32</v>
      </c>
      <c r="K25" s="72">
        <f t="shared" si="6"/>
        <v>0.26762184866391459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10382.380000000001</v>
      </c>
      <c r="F26" s="4">
        <f t="shared" ref="F26:I26" si="7">SUM(F24:F25)</f>
        <v>23033.33</v>
      </c>
      <c r="G26" s="4">
        <f t="shared" si="7"/>
        <v>0</v>
      </c>
      <c r="H26" s="4">
        <f>SUM(H24:H25)</f>
        <v>5435</v>
      </c>
      <c r="I26" s="4">
        <f t="shared" si="7"/>
        <v>38850.710000000006</v>
      </c>
      <c r="J26" s="4">
        <f>SUM(J24:J25)</f>
        <v>26196.47</v>
      </c>
      <c r="K26" s="81">
        <f t="shared" si="6"/>
        <v>0.48305134241369174</v>
      </c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5" t="s">
        <v>455</v>
      </c>
      <c r="J28" s="25" t="s">
        <v>456</v>
      </c>
      <c r="K28" s="73" t="s">
        <v>462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4" t="s">
        <v>463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71121.11</v>
      </c>
      <c r="F30" s="5">
        <v>38869.49</v>
      </c>
      <c r="G30" s="2">
        <v>500</v>
      </c>
      <c r="H30" s="2">
        <v>42234.59</v>
      </c>
      <c r="I30" s="2">
        <f>SUM(E30:H30)</f>
        <v>152725.19</v>
      </c>
      <c r="J30" s="2">
        <v>257705.71</v>
      </c>
      <c r="K30" s="72">
        <f t="shared" ref="K30:K33" si="8">SUM(I30/J30)-1</f>
        <v>-0.40736590586215571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33942.32</v>
      </c>
      <c r="F31" s="3">
        <v>44043.35</v>
      </c>
      <c r="G31" s="2">
        <v>4386.8599999999997</v>
      </c>
      <c r="H31" s="2">
        <v>40224.94</v>
      </c>
      <c r="I31" s="2">
        <f>SUM(E31:H31)</f>
        <v>122597.47</v>
      </c>
      <c r="J31" s="2">
        <v>159111.18</v>
      </c>
      <c r="K31" s="72">
        <f t="shared" ref="K31" si="9">SUM(I31/J31)-1</f>
        <v>-0.22948550818364866</v>
      </c>
      <c r="L31" s="2">
        <v>222061.94</v>
      </c>
    </row>
    <row r="32" spans="1:13" ht="15.75" thickBot="1" x14ac:dyDescent="0.3">
      <c r="A32" s="46" t="s">
        <v>476</v>
      </c>
      <c r="B32" s="46" t="s">
        <v>438</v>
      </c>
      <c r="C32" s="47"/>
      <c r="D32" s="47"/>
      <c r="E32" s="3">
        <v>0</v>
      </c>
      <c r="F32" s="3">
        <v>0</v>
      </c>
      <c r="G32" s="2">
        <v>0</v>
      </c>
      <c r="H32" s="2">
        <v>95.23</v>
      </c>
      <c r="I32" s="2">
        <f>SUM(E32:H32)</f>
        <v>95.23</v>
      </c>
      <c r="J32" s="2">
        <v>0</v>
      </c>
      <c r="K32" s="72"/>
      <c r="L32" s="2">
        <v>0</v>
      </c>
    </row>
    <row r="33" spans="1:12" ht="15.75" thickBot="1" x14ac:dyDescent="0.3">
      <c r="A33" s="9" t="s">
        <v>12</v>
      </c>
      <c r="B33" s="58"/>
      <c r="C33" s="10"/>
      <c r="D33" s="10"/>
      <c r="E33" s="4">
        <f t="shared" ref="E33:L33" si="10">SUM(E30:E32)</f>
        <v>105063.43</v>
      </c>
      <c r="F33" s="4">
        <f t="shared" si="10"/>
        <v>82912.84</v>
      </c>
      <c r="G33" s="4">
        <f t="shared" si="10"/>
        <v>4886.8599999999997</v>
      </c>
      <c r="H33" s="4">
        <f t="shared" si="10"/>
        <v>82554.759999999995</v>
      </c>
      <c r="I33" s="4">
        <f t="shared" si="10"/>
        <v>275417.89</v>
      </c>
      <c r="J33" s="4">
        <f t="shared" si="10"/>
        <v>416816.89</v>
      </c>
      <c r="K33" s="81">
        <f t="shared" si="8"/>
        <v>-0.33923529346423553</v>
      </c>
      <c r="L33" s="4">
        <f t="shared" si="10"/>
        <v>555849.55000000005</v>
      </c>
    </row>
    <row r="34" spans="1:12" ht="15.75" thickBot="1" x14ac:dyDescent="0.3">
      <c r="A34" s="51" t="s">
        <v>348</v>
      </c>
      <c r="B34" s="59"/>
      <c r="C34" s="41"/>
      <c r="D34" s="41"/>
      <c r="E34" s="30"/>
      <c r="F34" s="30"/>
      <c r="G34" s="31"/>
      <c r="H34" s="31"/>
      <c r="I34" s="30"/>
      <c r="J34" s="30"/>
      <c r="K34" s="30"/>
      <c r="L34" s="31"/>
    </row>
    <row r="35" spans="1:12" x14ac:dyDescent="0.25">
      <c r="A35" s="49"/>
      <c r="B35" s="57" t="s">
        <v>60</v>
      </c>
      <c r="C35" s="44"/>
      <c r="D35" s="44"/>
      <c r="E35" s="25" t="s">
        <v>2</v>
      </c>
      <c r="F35" s="26" t="s">
        <v>3</v>
      </c>
      <c r="G35" s="27" t="s">
        <v>4</v>
      </c>
      <c r="H35" s="54" t="s">
        <v>427</v>
      </c>
      <c r="I35" s="65" t="s">
        <v>455</v>
      </c>
      <c r="J35" s="25" t="s">
        <v>456</v>
      </c>
      <c r="K35" s="73" t="s">
        <v>462</v>
      </c>
      <c r="L35" s="25" t="s">
        <v>456</v>
      </c>
    </row>
    <row r="36" spans="1:12" ht="15.75" thickBot="1" x14ac:dyDescent="0.3">
      <c r="A36" s="50" t="s">
        <v>60</v>
      </c>
      <c r="B36" s="50" t="s">
        <v>61</v>
      </c>
      <c r="C36" s="45"/>
      <c r="D36" s="45"/>
      <c r="E36" s="28" t="s">
        <v>5</v>
      </c>
      <c r="F36" s="28" t="s">
        <v>5</v>
      </c>
      <c r="G36" s="28" t="s">
        <v>5</v>
      </c>
      <c r="H36" s="55" t="s">
        <v>428</v>
      </c>
      <c r="I36" s="28" t="s">
        <v>457</v>
      </c>
      <c r="J36" s="28" t="s">
        <v>457</v>
      </c>
      <c r="K36" s="74" t="s">
        <v>463</v>
      </c>
      <c r="L36" s="28" t="s">
        <v>458</v>
      </c>
    </row>
    <row r="37" spans="1:12" ht="15.75" thickBot="1" x14ac:dyDescent="0.3">
      <c r="A37" s="46" t="s">
        <v>372</v>
      </c>
      <c r="B37" s="46" t="s">
        <v>373</v>
      </c>
      <c r="C37" s="47"/>
      <c r="D37" s="47"/>
      <c r="E37" s="3">
        <v>0</v>
      </c>
      <c r="F37" s="69">
        <v>6496.05</v>
      </c>
      <c r="G37" s="2">
        <v>2755.16</v>
      </c>
      <c r="H37" s="53">
        <v>280</v>
      </c>
      <c r="I37" s="2">
        <f>SUM(E37:H37)</f>
        <v>9531.2099999999991</v>
      </c>
      <c r="J37" s="2">
        <v>11803.51</v>
      </c>
      <c r="K37" s="72">
        <f t="shared" ref="K37:K40" si="11">SUM(I37/J37)-1</f>
        <v>-0.19251053288386255</v>
      </c>
      <c r="L37" s="2">
        <v>15290.62</v>
      </c>
    </row>
    <row r="38" spans="1:12" ht="15.75" thickBot="1" x14ac:dyDescent="0.3">
      <c r="A38" s="46" t="s">
        <v>79</v>
      </c>
      <c r="B38" s="46" t="s">
        <v>349</v>
      </c>
      <c r="C38" s="47"/>
      <c r="D38" s="47"/>
      <c r="E38" s="3">
        <v>10635.97</v>
      </c>
      <c r="F38" s="3">
        <v>67822.320000000007</v>
      </c>
      <c r="G38" s="2">
        <v>0</v>
      </c>
      <c r="H38" s="2">
        <v>64800.9</v>
      </c>
      <c r="I38" s="2">
        <f>SUM(E38:H38)</f>
        <v>143259.19</v>
      </c>
      <c r="J38" s="2">
        <v>123003.27</v>
      </c>
      <c r="K38" s="72">
        <f t="shared" ref="K38" si="12">SUM(I38/J38)-1</f>
        <v>0.16467789840058722</v>
      </c>
      <c r="L38" s="2">
        <v>165696.98000000001</v>
      </c>
    </row>
    <row r="39" spans="1:12" ht="15.75" thickBot="1" x14ac:dyDescent="0.3">
      <c r="A39" s="46" t="s">
        <v>464</v>
      </c>
      <c r="B39" s="46" t="s">
        <v>465</v>
      </c>
      <c r="C39" s="47"/>
      <c r="D39" s="47"/>
      <c r="E39" s="3">
        <v>1152.1199999999999</v>
      </c>
      <c r="F39" s="3">
        <v>0</v>
      </c>
      <c r="G39" s="2">
        <v>0</v>
      </c>
      <c r="H39" s="2">
        <v>1770.46</v>
      </c>
      <c r="I39" s="2">
        <f>SUM(E39:H39)</f>
        <v>2922.58</v>
      </c>
      <c r="J39" s="2">
        <v>0</v>
      </c>
      <c r="K39" s="72"/>
      <c r="L39" s="2">
        <v>0</v>
      </c>
    </row>
    <row r="40" spans="1:12" ht="15.75" thickBot="1" x14ac:dyDescent="0.3">
      <c r="A40" s="37" t="s">
        <v>350</v>
      </c>
      <c r="B40" s="60"/>
      <c r="C40" s="38"/>
      <c r="D40" s="38"/>
      <c r="E40" s="39">
        <f>SUM(E37:E39)</f>
        <v>11788.09</v>
      </c>
      <c r="F40" s="39">
        <f t="shared" ref="F40:I40" si="13">SUM(F37:F39)</f>
        <v>74318.37000000001</v>
      </c>
      <c r="G40" s="39">
        <f t="shared" si="13"/>
        <v>2755.16</v>
      </c>
      <c r="H40" s="39">
        <f>SUM(H37:H39)</f>
        <v>66851.360000000001</v>
      </c>
      <c r="I40" s="39">
        <f t="shared" si="13"/>
        <v>155712.97999999998</v>
      </c>
      <c r="J40" s="39">
        <f>SUM(J37:J39)</f>
        <v>134806.78</v>
      </c>
      <c r="K40" s="81">
        <f t="shared" si="11"/>
        <v>0.15508270429721693</v>
      </c>
      <c r="L40" s="39">
        <f>SUM(L37:L39)</f>
        <v>180987.6</v>
      </c>
    </row>
    <row r="41" spans="1:12" ht="15.75" thickBot="1" x14ac:dyDescent="0.3">
      <c r="A41" s="19" t="s">
        <v>13</v>
      </c>
      <c r="B41" s="18"/>
      <c r="C41" s="6"/>
      <c r="D41" s="6"/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A42" s="20"/>
      <c r="B42" s="57" t="s">
        <v>60</v>
      </c>
      <c r="C42" s="11"/>
      <c r="D42" s="11"/>
      <c r="E42" s="25" t="s">
        <v>2</v>
      </c>
      <c r="F42" s="26" t="s">
        <v>3</v>
      </c>
      <c r="G42" s="27" t="s">
        <v>4</v>
      </c>
      <c r="H42" s="54" t="s">
        <v>427</v>
      </c>
      <c r="I42" s="65" t="s">
        <v>455</v>
      </c>
      <c r="J42" s="25" t="s">
        <v>456</v>
      </c>
      <c r="K42" s="73" t="s">
        <v>462</v>
      </c>
      <c r="L42" s="25" t="s">
        <v>456</v>
      </c>
    </row>
    <row r="43" spans="1:12" ht="15.75" thickBot="1" x14ac:dyDescent="0.3">
      <c r="A43" s="21" t="s">
        <v>60</v>
      </c>
      <c r="B43" s="50" t="s">
        <v>61</v>
      </c>
      <c r="C43" s="12"/>
      <c r="D43" s="12"/>
      <c r="E43" s="28" t="s">
        <v>5</v>
      </c>
      <c r="F43" s="28" t="s">
        <v>5</v>
      </c>
      <c r="G43" s="28" t="s">
        <v>5</v>
      </c>
      <c r="H43" s="55" t="s">
        <v>428</v>
      </c>
      <c r="I43" s="28" t="s">
        <v>457</v>
      </c>
      <c r="J43" s="28" t="s">
        <v>457</v>
      </c>
      <c r="K43" s="74" t="s">
        <v>463</v>
      </c>
      <c r="L43" s="28" t="s">
        <v>458</v>
      </c>
    </row>
    <row r="44" spans="1:12" ht="15.75" thickBot="1" x14ac:dyDescent="0.3">
      <c r="A44" s="13" t="s">
        <v>80</v>
      </c>
      <c r="B44" s="46" t="s">
        <v>81</v>
      </c>
      <c r="C44" s="14"/>
      <c r="D44" s="14"/>
      <c r="E44" s="3">
        <v>15818.41</v>
      </c>
      <c r="F44" s="3">
        <v>39045.99</v>
      </c>
      <c r="G44" s="2">
        <v>116020.76</v>
      </c>
      <c r="H44" s="2">
        <v>1382354.78</v>
      </c>
      <c r="I44" s="2">
        <f>SUM(E44:H44)</f>
        <v>1553239.94</v>
      </c>
      <c r="J44" s="2">
        <v>1341324.23</v>
      </c>
      <c r="K44" s="72">
        <f t="shared" ref="K44:K47" si="14">SUM(I44/J44)-1</f>
        <v>0.15798992164631209</v>
      </c>
      <c r="L44" s="2">
        <v>2450979.12</v>
      </c>
    </row>
    <row r="45" spans="1:12" ht="15.75" thickBot="1" x14ac:dyDescent="0.3">
      <c r="A45" s="46" t="s">
        <v>378</v>
      </c>
      <c r="B45" s="46" t="s">
        <v>379</v>
      </c>
      <c r="C45" s="47"/>
      <c r="D45" s="47"/>
      <c r="E45" s="3"/>
      <c r="F45" s="3">
        <v>0</v>
      </c>
      <c r="G45" s="2">
        <v>0</v>
      </c>
      <c r="H45" s="2">
        <v>2018.89</v>
      </c>
      <c r="I45" s="2">
        <f t="shared" ref="I45:I46" si="15">SUM(E45:H45)</f>
        <v>2018.89</v>
      </c>
      <c r="J45" s="2">
        <v>3664.21</v>
      </c>
      <c r="K45" s="72">
        <f t="shared" si="14"/>
        <v>-0.44902448276709028</v>
      </c>
      <c r="L45" s="2">
        <v>10117.77</v>
      </c>
    </row>
    <row r="46" spans="1:12" ht="15.75" thickBot="1" x14ac:dyDescent="0.3">
      <c r="A46" s="13" t="s">
        <v>82</v>
      </c>
      <c r="B46" s="46" t="s">
        <v>83</v>
      </c>
      <c r="C46" s="14"/>
      <c r="D46" s="14"/>
      <c r="E46" s="3">
        <v>436.55</v>
      </c>
      <c r="F46" s="3">
        <v>3570.97</v>
      </c>
      <c r="G46" s="2">
        <v>5595.92</v>
      </c>
      <c r="H46" s="2">
        <v>0</v>
      </c>
      <c r="I46" s="2">
        <f t="shared" si="15"/>
        <v>9603.44</v>
      </c>
      <c r="J46" s="2">
        <v>40959.050000000003</v>
      </c>
      <c r="K46" s="72">
        <f t="shared" si="14"/>
        <v>-0.76553557760739077</v>
      </c>
      <c r="L46" s="2">
        <v>44810.28</v>
      </c>
    </row>
    <row r="47" spans="1:12" ht="15.75" thickBot="1" x14ac:dyDescent="0.3">
      <c r="A47" s="9" t="s">
        <v>14</v>
      </c>
      <c r="B47" s="58"/>
      <c r="C47" s="10"/>
      <c r="D47" s="10"/>
      <c r="E47" s="4">
        <f>SUM(E44:E46)</f>
        <v>16254.96</v>
      </c>
      <c r="F47" s="4">
        <f t="shared" ref="F47:I47" si="16">SUM(F44:F46)</f>
        <v>42616.959999999999</v>
      </c>
      <c r="G47" s="4">
        <f t="shared" si="16"/>
        <v>121616.68</v>
      </c>
      <c r="H47" s="4">
        <f>SUM(H44:H46)</f>
        <v>1384373.67</v>
      </c>
      <c r="I47" s="4">
        <f t="shared" si="16"/>
        <v>1564862.2699999998</v>
      </c>
      <c r="J47" s="4">
        <f>SUM(J44:J46)</f>
        <v>1385947.49</v>
      </c>
      <c r="K47" s="81">
        <f t="shared" si="14"/>
        <v>0.12909203363830168</v>
      </c>
      <c r="L47" s="4">
        <f>SUM(L44:L46)</f>
        <v>2505907.17</v>
      </c>
    </row>
    <row r="48" spans="1:12" ht="15.75" thickBot="1" x14ac:dyDescent="0.3">
      <c r="A48" s="22" t="s">
        <v>15</v>
      </c>
      <c r="B48" s="59"/>
      <c r="C48" s="7"/>
      <c r="D48" s="7"/>
      <c r="E48" s="30"/>
      <c r="F48" s="30"/>
      <c r="G48" s="31"/>
      <c r="H48" s="31"/>
      <c r="I48" s="30"/>
      <c r="J48" s="30"/>
      <c r="K48" s="30"/>
      <c r="L48" s="31"/>
    </row>
    <row r="49" spans="1:12" x14ac:dyDescent="0.25">
      <c r="A49" s="20"/>
      <c r="B49" s="57" t="s">
        <v>60</v>
      </c>
      <c r="C49" s="11"/>
      <c r="D49" s="11"/>
      <c r="E49" s="25" t="s">
        <v>2</v>
      </c>
      <c r="F49" s="26" t="s">
        <v>3</v>
      </c>
      <c r="G49" s="27" t="s">
        <v>4</v>
      </c>
      <c r="H49" s="54" t="s">
        <v>427</v>
      </c>
      <c r="I49" s="65" t="s">
        <v>455</v>
      </c>
      <c r="J49" s="25" t="s">
        <v>456</v>
      </c>
      <c r="K49" s="73" t="s">
        <v>462</v>
      </c>
      <c r="L49" s="25" t="s">
        <v>456</v>
      </c>
    </row>
    <row r="50" spans="1:12" ht="15.75" thickBot="1" x14ac:dyDescent="0.3">
      <c r="A50" s="21" t="s">
        <v>60</v>
      </c>
      <c r="B50" s="50" t="s">
        <v>61</v>
      </c>
      <c r="C50" s="12"/>
      <c r="D50" s="12"/>
      <c r="E50" s="28" t="s">
        <v>5</v>
      </c>
      <c r="F50" s="28" t="s">
        <v>5</v>
      </c>
      <c r="G50" s="28" t="s">
        <v>5</v>
      </c>
      <c r="H50" s="55" t="s">
        <v>428</v>
      </c>
      <c r="I50" s="28" t="s">
        <v>457</v>
      </c>
      <c r="J50" s="28" t="s">
        <v>457</v>
      </c>
      <c r="K50" s="74" t="s">
        <v>463</v>
      </c>
      <c r="L50" s="28" t="s">
        <v>458</v>
      </c>
    </row>
    <row r="51" spans="1:12" ht="15.75" thickBot="1" x14ac:dyDescent="0.3">
      <c r="A51" s="46" t="s">
        <v>84</v>
      </c>
      <c r="B51" s="46" t="s">
        <v>85</v>
      </c>
      <c r="C51" s="47"/>
      <c r="D51" s="47"/>
      <c r="E51" s="3">
        <v>9600.1</v>
      </c>
      <c r="F51" s="3">
        <v>27791.63</v>
      </c>
      <c r="G51" s="2">
        <v>0</v>
      </c>
      <c r="H51" s="2">
        <v>12898.73</v>
      </c>
      <c r="I51" s="2">
        <f>SUM(E51:H51)</f>
        <v>50290.460000000006</v>
      </c>
      <c r="J51" s="2">
        <v>36727.769999999997</v>
      </c>
      <c r="K51" s="72">
        <f t="shared" ref="K51:K58" si="17">SUM(I51/J51)-1</f>
        <v>0.36927616351333103</v>
      </c>
      <c r="L51" s="2">
        <v>53061.760000000002</v>
      </c>
    </row>
    <row r="52" spans="1:12" ht="15.75" thickBot="1" x14ac:dyDescent="0.3">
      <c r="A52" s="46" t="s">
        <v>288</v>
      </c>
      <c r="B52" s="46" t="s">
        <v>289</v>
      </c>
      <c r="C52" s="47"/>
      <c r="D52" s="47"/>
      <c r="E52" s="3">
        <v>12309.51</v>
      </c>
      <c r="F52" s="3">
        <v>12233.17</v>
      </c>
      <c r="G52" s="2">
        <v>1457.98</v>
      </c>
      <c r="H52" s="2">
        <v>5299</v>
      </c>
      <c r="I52" s="2">
        <f t="shared" ref="I52:I57" si="18">SUM(E52:H52)</f>
        <v>31299.66</v>
      </c>
      <c r="J52" s="2">
        <v>33921.57</v>
      </c>
      <c r="K52" s="72">
        <f t="shared" si="17"/>
        <v>-7.7293297450560239E-2</v>
      </c>
      <c r="L52" s="2">
        <v>54643.87</v>
      </c>
    </row>
    <row r="53" spans="1:12" ht="15.75" thickBot="1" x14ac:dyDescent="0.3">
      <c r="A53" s="46" t="s">
        <v>380</v>
      </c>
      <c r="B53" s="46" t="s">
        <v>381</v>
      </c>
      <c r="C53" s="47"/>
      <c r="D53" s="47"/>
      <c r="E53" s="3">
        <v>5789.62</v>
      </c>
      <c r="F53" s="3">
        <v>12223.49</v>
      </c>
      <c r="G53" s="2">
        <v>0</v>
      </c>
      <c r="H53" s="2">
        <v>3613</v>
      </c>
      <c r="I53" s="2">
        <f t="shared" si="18"/>
        <v>21626.11</v>
      </c>
      <c r="J53" s="2">
        <v>21109.7</v>
      </c>
      <c r="K53" s="72">
        <f t="shared" si="17"/>
        <v>2.4463161485004603E-2</v>
      </c>
      <c r="L53" s="2">
        <v>30855.82</v>
      </c>
    </row>
    <row r="54" spans="1:12" ht="15.75" thickBot="1" x14ac:dyDescent="0.3">
      <c r="A54" s="46" t="s">
        <v>86</v>
      </c>
      <c r="B54" s="46" t="s">
        <v>87</v>
      </c>
      <c r="C54" s="47"/>
      <c r="D54" s="47"/>
      <c r="E54" s="3">
        <v>5330.04</v>
      </c>
      <c r="F54" s="3">
        <v>9762</v>
      </c>
      <c r="G54" s="2">
        <v>0</v>
      </c>
      <c r="H54" s="2">
        <v>9659</v>
      </c>
      <c r="I54" s="2">
        <f t="shared" si="18"/>
        <v>24751.040000000001</v>
      </c>
      <c r="J54" s="2">
        <v>29457.22</v>
      </c>
      <c r="K54" s="72">
        <f t="shared" si="17"/>
        <v>-0.15976320915551434</v>
      </c>
      <c r="L54" s="2">
        <v>40861.519999999997</v>
      </c>
    </row>
    <row r="55" spans="1:12" ht="15.75" thickBot="1" x14ac:dyDescent="0.3">
      <c r="A55" s="46" t="s">
        <v>88</v>
      </c>
      <c r="B55" s="46" t="s">
        <v>89</v>
      </c>
      <c r="C55" s="47"/>
      <c r="D55" s="47"/>
      <c r="E55" s="3">
        <v>3560.42</v>
      </c>
      <c r="F55" s="3">
        <v>12255.12</v>
      </c>
      <c r="G55" s="2">
        <v>0</v>
      </c>
      <c r="H55" s="2">
        <v>7591.75</v>
      </c>
      <c r="I55" s="2">
        <f t="shared" si="18"/>
        <v>23407.29</v>
      </c>
      <c r="J55" s="2">
        <v>20157.509999999998</v>
      </c>
      <c r="K55" s="72">
        <f t="shared" si="17"/>
        <v>0.161219317266865</v>
      </c>
      <c r="L55" s="2">
        <v>29907.97</v>
      </c>
    </row>
    <row r="56" spans="1:12" ht="15.75" thickBot="1" x14ac:dyDescent="0.3">
      <c r="A56" s="46" t="s">
        <v>90</v>
      </c>
      <c r="B56" s="46" t="s">
        <v>91</v>
      </c>
      <c r="C56" s="47"/>
      <c r="D56" s="47"/>
      <c r="E56" s="3">
        <v>4704.0200000000004</v>
      </c>
      <c r="F56" s="3">
        <v>6526.84</v>
      </c>
      <c r="G56" s="2">
        <v>0</v>
      </c>
      <c r="H56" s="2">
        <v>1495</v>
      </c>
      <c r="I56" s="2">
        <f t="shared" si="18"/>
        <v>12725.86</v>
      </c>
      <c r="J56" s="2">
        <v>11939.88</v>
      </c>
      <c r="K56" s="72">
        <f t="shared" si="17"/>
        <v>6.5828132276036344E-2</v>
      </c>
      <c r="L56" s="2">
        <v>16945.900000000001</v>
      </c>
    </row>
    <row r="57" spans="1:12" ht="15.75" thickBot="1" x14ac:dyDescent="0.3">
      <c r="A57" s="13" t="s">
        <v>398</v>
      </c>
      <c r="B57" s="46" t="s">
        <v>399</v>
      </c>
      <c r="C57" s="14"/>
      <c r="D57" s="14"/>
      <c r="E57" s="3">
        <v>886.75</v>
      </c>
      <c r="F57" s="3">
        <v>0</v>
      </c>
      <c r="G57" s="2">
        <v>0</v>
      </c>
      <c r="H57" s="2">
        <v>0</v>
      </c>
      <c r="I57" s="2">
        <f t="shared" si="18"/>
        <v>886.75</v>
      </c>
      <c r="J57" s="2">
        <v>1625</v>
      </c>
      <c r="K57" s="72">
        <f t="shared" si="17"/>
        <v>-0.4543076923076923</v>
      </c>
      <c r="L57" s="2">
        <v>4847.6000000000004</v>
      </c>
    </row>
    <row r="58" spans="1:12" ht="15.75" thickBot="1" x14ac:dyDescent="0.3">
      <c r="A58" s="37" t="s">
        <v>16</v>
      </c>
      <c r="B58" s="60"/>
      <c r="C58" s="38"/>
      <c r="D58" s="38"/>
      <c r="E58" s="39">
        <f>SUM(E51:E57)</f>
        <v>42180.459999999992</v>
      </c>
      <c r="F58" s="39">
        <f t="shared" ref="F58:I58" si="19">SUM(F51:F57)</f>
        <v>80792.25</v>
      </c>
      <c r="G58" s="39">
        <f t="shared" si="19"/>
        <v>1457.98</v>
      </c>
      <c r="H58" s="39">
        <f>SUM(H51:H57)</f>
        <v>40556.479999999996</v>
      </c>
      <c r="I58" s="39">
        <f t="shared" si="19"/>
        <v>164987.17000000004</v>
      </c>
      <c r="J58" s="39">
        <f>SUM(J51:J57)</f>
        <v>154938.65</v>
      </c>
      <c r="K58" s="81">
        <f t="shared" si="17"/>
        <v>6.4854831250950262E-2</v>
      </c>
      <c r="L58" s="39">
        <f>SUM(L51:L57)</f>
        <v>231124.44</v>
      </c>
    </row>
    <row r="59" spans="1:12" ht="15.75" thickBot="1" x14ac:dyDescent="0.3">
      <c r="A59" s="51" t="s">
        <v>273</v>
      </c>
      <c r="B59" s="59"/>
      <c r="C59" s="41"/>
      <c r="D59" s="41"/>
      <c r="E59" s="30"/>
      <c r="F59" s="30"/>
      <c r="G59" s="31"/>
      <c r="H59" s="31"/>
      <c r="I59" s="30"/>
      <c r="J59" s="30"/>
      <c r="K59" s="30"/>
      <c r="L59" s="31"/>
    </row>
    <row r="60" spans="1:12" x14ac:dyDescent="0.25">
      <c r="A60" s="49"/>
      <c r="B60" s="57" t="s">
        <v>60</v>
      </c>
      <c r="C60" s="44"/>
      <c r="D60" s="44"/>
      <c r="E60" s="25" t="s">
        <v>2</v>
      </c>
      <c r="F60" s="26" t="s">
        <v>3</v>
      </c>
      <c r="G60" s="27" t="s">
        <v>4</v>
      </c>
      <c r="H60" s="54" t="s">
        <v>427</v>
      </c>
      <c r="I60" s="65" t="s">
        <v>455</v>
      </c>
      <c r="J60" s="25" t="s">
        <v>456</v>
      </c>
      <c r="K60" s="73" t="s">
        <v>462</v>
      </c>
      <c r="L60" s="25" t="s">
        <v>456</v>
      </c>
    </row>
    <row r="61" spans="1:12" ht="15.75" thickBot="1" x14ac:dyDescent="0.3">
      <c r="A61" s="50" t="s">
        <v>60</v>
      </c>
      <c r="B61" s="50" t="s">
        <v>61</v>
      </c>
      <c r="C61" s="45"/>
      <c r="D61" s="45"/>
      <c r="E61" s="28" t="s">
        <v>5</v>
      </c>
      <c r="F61" s="28" t="s">
        <v>5</v>
      </c>
      <c r="G61" s="28" t="s">
        <v>5</v>
      </c>
      <c r="H61" s="55" t="s">
        <v>428</v>
      </c>
      <c r="I61" s="28" t="s">
        <v>457</v>
      </c>
      <c r="J61" s="28" t="s">
        <v>457</v>
      </c>
      <c r="K61" s="74" t="s">
        <v>463</v>
      </c>
      <c r="L61" s="28" t="s">
        <v>458</v>
      </c>
    </row>
    <row r="62" spans="1:12" ht="15.75" thickBot="1" x14ac:dyDescent="0.3">
      <c r="A62" s="46" t="s">
        <v>92</v>
      </c>
      <c r="B62" s="46" t="s">
        <v>93</v>
      </c>
      <c r="C62" s="47"/>
      <c r="D62" s="47"/>
      <c r="E62" s="3">
        <v>4358.57</v>
      </c>
      <c r="F62" s="3">
        <v>16685.900000000001</v>
      </c>
      <c r="G62" s="2">
        <v>800</v>
      </c>
      <c r="H62" s="2">
        <v>6458.23</v>
      </c>
      <c r="I62" s="2">
        <f>SUM(E62:H62)</f>
        <v>28302.7</v>
      </c>
      <c r="J62" s="2">
        <v>41395.49</v>
      </c>
      <c r="K62" s="72">
        <f>SUM(I62/J62)-1</f>
        <v>-0.31628542143117522</v>
      </c>
      <c r="L62" s="2">
        <v>65676.929999999993</v>
      </c>
    </row>
    <row r="63" spans="1:12" ht="15.75" thickBot="1" x14ac:dyDescent="0.3">
      <c r="A63" s="46" t="s">
        <v>472</v>
      </c>
      <c r="B63" s="46" t="s">
        <v>473</v>
      </c>
      <c r="C63" s="47"/>
      <c r="D63" s="47"/>
      <c r="E63" s="3">
        <v>1257.28</v>
      </c>
      <c r="F63" s="3">
        <v>0</v>
      </c>
      <c r="G63" s="2">
        <v>0</v>
      </c>
      <c r="H63" s="2">
        <v>0</v>
      </c>
      <c r="I63" s="2">
        <f>SUM(E63:H63)</f>
        <v>1257.28</v>
      </c>
      <c r="J63" s="2">
        <v>0</v>
      </c>
      <c r="K63" s="72"/>
      <c r="L63" s="2">
        <v>0</v>
      </c>
    </row>
    <row r="64" spans="1:12" ht="15.75" thickBot="1" x14ac:dyDescent="0.3">
      <c r="A64" s="37" t="s">
        <v>274</v>
      </c>
      <c r="B64" s="60"/>
      <c r="C64" s="38"/>
      <c r="D64" s="38"/>
      <c r="E64" s="39">
        <f>SUM(E62:E63)</f>
        <v>5615.8499999999995</v>
      </c>
      <c r="F64" s="39">
        <f t="shared" ref="F64:H64" si="20">SUM(F62:F63)</f>
        <v>16685.900000000001</v>
      </c>
      <c r="G64" s="39">
        <f t="shared" si="20"/>
        <v>800</v>
      </c>
      <c r="H64" s="39">
        <f t="shared" si="20"/>
        <v>6458.23</v>
      </c>
      <c r="I64" s="39">
        <f>SUM(I62:I63)</f>
        <v>29559.98</v>
      </c>
      <c r="J64" s="39">
        <f>SUM(J62:J63)</f>
        <v>41395.49</v>
      </c>
      <c r="K64" s="81">
        <f t="shared" ref="K64" si="21">SUM(I64/J64)-1</f>
        <v>-0.28591303062241802</v>
      </c>
      <c r="L64" s="39">
        <f>SUM(L62:L63)</f>
        <v>65676.929999999993</v>
      </c>
    </row>
    <row r="65" spans="1:12" ht="15.75" thickBot="1" x14ac:dyDescent="0.3">
      <c r="A65" s="48" t="s">
        <v>275</v>
      </c>
      <c r="B65" s="18"/>
      <c r="C65" s="40"/>
      <c r="D65" s="40"/>
      <c r="E65" s="23"/>
      <c r="F65" s="23"/>
      <c r="G65" s="23"/>
      <c r="H65" s="23"/>
      <c r="I65" s="23"/>
      <c r="J65" s="23"/>
      <c r="K65" s="23"/>
      <c r="L65" s="23"/>
    </row>
    <row r="66" spans="1:12" x14ac:dyDescent="0.25">
      <c r="A66" s="20"/>
      <c r="B66" s="57" t="s">
        <v>60</v>
      </c>
      <c r="C66" s="11"/>
      <c r="D66" s="11"/>
      <c r="E66" s="25" t="s">
        <v>2</v>
      </c>
      <c r="F66" s="26" t="s">
        <v>3</v>
      </c>
      <c r="G66" s="27" t="s">
        <v>4</v>
      </c>
      <c r="H66" s="54" t="s">
        <v>427</v>
      </c>
      <c r="I66" s="65" t="s">
        <v>455</v>
      </c>
      <c r="J66" s="25" t="s">
        <v>456</v>
      </c>
      <c r="K66" s="73" t="s">
        <v>462</v>
      </c>
      <c r="L66" s="25" t="s">
        <v>456</v>
      </c>
    </row>
    <row r="67" spans="1:12" ht="15.75" thickBot="1" x14ac:dyDescent="0.3">
      <c r="A67" s="21" t="s">
        <v>60</v>
      </c>
      <c r="B67" s="50" t="s">
        <v>61</v>
      </c>
      <c r="C67" s="12"/>
      <c r="D67" s="12"/>
      <c r="E67" s="28" t="s">
        <v>5</v>
      </c>
      <c r="F67" s="28" t="s">
        <v>5</v>
      </c>
      <c r="G67" s="28" t="s">
        <v>5</v>
      </c>
      <c r="H67" s="55" t="s">
        <v>428</v>
      </c>
      <c r="I67" s="28" t="s">
        <v>457</v>
      </c>
      <c r="J67" s="28" t="s">
        <v>457</v>
      </c>
      <c r="K67" s="74" t="s">
        <v>463</v>
      </c>
      <c r="L67" s="28" t="s">
        <v>458</v>
      </c>
    </row>
    <row r="68" spans="1:12" ht="15.75" thickBot="1" x14ac:dyDescent="0.3">
      <c r="A68" s="13" t="s">
        <v>94</v>
      </c>
      <c r="B68" s="46" t="s">
        <v>95</v>
      </c>
      <c r="C68" s="14"/>
      <c r="D68" s="14"/>
      <c r="E68" s="3">
        <v>45582.53</v>
      </c>
      <c r="F68" s="3">
        <v>31117.17</v>
      </c>
      <c r="G68" s="2">
        <v>0</v>
      </c>
      <c r="H68" s="2">
        <v>37711.74</v>
      </c>
      <c r="I68" s="2">
        <f>SUM(E68:H68)</f>
        <v>114411.44</v>
      </c>
      <c r="J68" s="2">
        <v>113853.77</v>
      </c>
      <c r="K68" s="72">
        <f t="shared" ref="K68:K77" si="22">SUM(I68/J68)-1</f>
        <v>4.8981250247577268E-3</v>
      </c>
      <c r="L68" s="2">
        <v>153532.76</v>
      </c>
    </row>
    <row r="69" spans="1:12" ht="15.75" thickBot="1" x14ac:dyDescent="0.3">
      <c r="A69" s="13" t="s">
        <v>96</v>
      </c>
      <c r="B69" s="46" t="s">
        <v>97</v>
      </c>
      <c r="C69" s="14"/>
      <c r="D69" s="14"/>
      <c r="E69" s="3">
        <v>8745.26</v>
      </c>
      <c r="F69" s="3">
        <v>26010.35</v>
      </c>
      <c r="G69" s="2">
        <v>7537.81</v>
      </c>
      <c r="H69" s="2">
        <v>12008.4</v>
      </c>
      <c r="I69" s="2">
        <f t="shared" ref="I69:I76" si="23">SUM(E69:H69)</f>
        <v>54301.82</v>
      </c>
      <c r="J69" s="2">
        <v>77442.89</v>
      </c>
      <c r="K69" s="72">
        <f t="shared" si="22"/>
        <v>-0.29881464909173716</v>
      </c>
      <c r="L69" s="2">
        <v>125621.57</v>
      </c>
    </row>
    <row r="70" spans="1:12" ht="15.75" thickBot="1" x14ac:dyDescent="0.3">
      <c r="A70" s="13" t="s">
        <v>98</v>
      </c>
      <c r="B70" s="46" t="s">
        <v>99</v>
      </c>
      <c r="C70" s="14"/>
      <c r="D70" s="14"/>
      <c r="E70" s="3">
        <v>11182.64</v>
      </c>
      <c r="F70" s="3">
        <v>23244.58</v>
      </c>
      <c r="G70" s="2">
        <v>8706.2900000000009</v>
      </c>
      <c r="H70" s="2">
        <v>19539.75</v>
      </c>
      <c r="I70" s="2">
        <f t="shared" si="23"/>
        <v>62673.26</v>
      </c>
      <c r="J70" s="2">
        <v>62722.38</v>
      </c>
      <c r="K70" s="72">
        <f t="shared" si="22"/>
        <v>-7.8313354818482228E-4</v>
      </c>
      <c r="L70" s="2">
        <v>86507.02</v>
      </c>
    </row>
    <row r="71" spans="1:12" ht="15.75" thickBot="1" x14ac:dyDescent="0.3">
      <c r="A71" s="13" t="s">
        <v>100</v>
      </c>
      <c r="B71" s="46" t="s">
        <v>101</v>
      </c>
      <c r="C71" s="14"/>
      <c r="D71" s="14"/>
      <c r="E71" s="3">
        <v>41391.919999999998</v>
      </c>
      <c r="F71" s="3">
        <v>77344.710000000006</v>
      </c>
      <c r="G71" s="2">
        <v>53752.94</v>
      </c>
      <c r="H71" s="2">
        <v>135710.18</v>
      </c>
      <c r="I71" s="2">
        <f t="shared" si="23"/>
        <v>308199.75</v>
      </c>
      <c r="J71" s="2">
        <v>250674.33</v>
      </c>
      <c r="K71" s="72">
        <f t="shared" si="22"/>
        <v>0.22948269174590008</v>
      </c>
      <c r="L71" s="2">
        <v>420224.4</v>
      </c>
    </row>
    <row r="72" spans="1:12" ht="15.75" thickBot="1" x14ac:dyDescent="0.3">
      <c r="A72" s="13" t="s">
        <v>102</v>
      </c>
      <c r="B72" s="46" t="s">
        <v>103</v>
      </c>
      <c r="C72" s="14"/>
      <c r="D72" s="14"/>
      <c r="E72" s="3">
        <v>2565.3000000000002</v>
      </c>
      <c r="F72" s="3">
        <v>5844.49</v>
      </c>
      <c r="G72" s="2">
        <v>0</v>
      </c>
      <c r="H72" s="2">
        <v>6034.82</v>
      </c>
      <c r="I72" s="2">
        <f t="shared" si="23"/>
        <v>14444.61</v>
      </c>
      <c r="J72" s="2">
        <v>38787.64</v>
      </c>
      <c r="K72" s="72">
        <f t="shared" si="22"/>
        <v>-0.62759760583526092</v>
      </c>
      <c r="L72" s="2">
        <v>41678.31</v>
      </c>
    </row>
    <row r="73" spans="1:12" ht="15.75" thickBot="1" x14ac:dyDescent="0.3">
      <c r="A73" s="13" t="s">
        <v>104</v>
      </c>
      <c r="B73" s="46" t="s">
        <v>272</v>
      </c>
      <c r="C73" s="14"/>
      <c r="D73" s="14"/>
      <c r="E73" s="3">
        <v>34971.43</v>
      </c>
      <c r="F73" s="3">
        <v>28720.79</v>
      </c>
      <c r="G73" s="2">
        <v>3305.96</v>
      </c>
      <c r="H73" s="2">
        <v>57174.58</v>
      </c>
      <c r="I73" s="2">
        <f t="shared" si="23"/>
        <v>124172.76000000001</v>
      </c>
      <c r="J73" s="2">
        <v>133502.31</v>
      </c>
      <c r="K73" s="72">
        <f t="shared" si="22"/>
        <v>-6.9883060450414591E-2</v>
      </c>
      <c r="L73" s="2">
        <v>188184.89</v>
      </c>
    </row>
    <row r="74" spans="1:12" ht="15.75" thickBot="1" x14ac:dyDescent="0.3">
      <c r="A74" s="13" t="s">
        <v>105</v>
      </c>
      <c r="B74" s="46" t="s">
        <v>106</v>
      </c>
      <c r="C74" s="14"/>
      <c r="D74" s="14"/>
      <c r="E74" s="3">
        <v>44124.08</v>
      </c>
      <c r="F74" s="3">
        <v>82888.86</v>
      </c>
      <c r="G74" s="2">
        <v>30367.919999999998</v>
      </c>
      <c r="H74" s="2">
        <v>53346.53</v>
      </c>
      <c r="I74" s="2">
        <f t="shared" si="23"/>
        <v>210727.38999999998</v>
      </c>
      <c r="J74" s="2">
        <v>190250.44</v>
      </c>
      <c r="K74" s="72">
        <f t="shared" si="22"/>
        <v>0.10763155133833058</v>
      </c>
      <c r="L74" s="2">
        <v>272122.38</v>
      </c>
    </row>
    <row r="75" spans="1:12" ht="15.75" thickBot="1" x14ac:dyDescent="0.3">
      <c r="A75" s="46" t="s">
        <v>107</v>
      </c>
      <c r="B75" s="46" t="s">
        <v>276</v>
      </c>
      <c r="C75" s="47"/>
      <c r="D75" s="47"/>
      <c r="E75" s="3">
        <v>4337.41</v>
      </c>
      <c r="F75" s="3">
        <v>15303.17</v>
      </c>
      <c r="G75" s="2">
        <v>11702.77</v>
      </c>
      <c r="H75" s="2">
        <v>4893.97</v>
      </c>
      <c r="I75" s="2">
        <f t="shared" si="23"/>
        <v>36237.32</v>
      </c>
      <c r="J75" s="2">
        <v>40420.43</v>
      </c>
      <c r="K75" s="72">
        <f t="shared" si="22"/>
        <v>-0.10348999256069269</v>
      </c>
      <c r="L75" s="2">
        <v>63285.9</v>
      </c>
    </row>
    <row r="76" spans="1:12" ht="15.75" thickBot="1" x14ac:dyDescent="0.3">
      <c r="A76" s="13" t="s">
        <v>108</v>
      </c>
      <c r="B76" s="46" t="s">
        <v>109</v>
      </c>
      <c r="C76" s="14"/>
      <c r="D76" s="14"/>
      <c r="E76" s="3">
        <v>6260.73</v>
      </c>
      <c r="F76" s="3">
        <v>43771</v>
      </c>
      <c r="G76" s="2">
        <v>113221.13</v>
      </c>
      <c r="H76" s="2">
        <v>38786.06</v>
      </c>
      <c r="I76" s="2">
        <f t="shared" si="23"/>
        <v>202038.91999999998</v>
      </c>
      <c r="J76" s="2">
        <v>124091.57</v>
      </c>
      <c r="K76" s="72">
        <f t="shared" si="22"/>
        <v>0.62814379735867609</v>
      </c>
      <c r="L76" s="2">
        <v>178438.36</v>
      </c>
    </row>
    <row r="77" spans="1:12" ht="15.75" thickBot="1" x14ac:dyDescent="0.3">
      <c r="A77" s="9" t="s">
        <v>17</v>
      </c>
      <c r="B77" s="58"/>
      <c r="C77" s="10"/>
      <c r="D77" s="10"/>
      <c r="E77" s="4">
        <f t="shared" ref="E77:L77" si="24">SUM(E68:E76)</f>
        <v>199161.30000000005</v>
      </c>
      <c r="F77" s="4">
        <f t="shared" si="24"/>
        <v>334245.12</v>
      </c>
      <c r="G77" s="4">
        <f t="shared" si="24"/>
        <v>228594.82</v>
      </c>
      <c r="H77" s="4">
        <f t="shared" si="24"/>
        <v>365206.02999999997</v>
      </c>
      <c r="I77" s="4">
        <f t="shared" si="24"/>
        <v>1127207.27</v>
      </c>
      <c r="J77" s="4">
        <f t="shared" si="24"/>
        <v>1031745.76</v>
      </c>
      <c r="K77" s="81">
        <f t="shared" si="22"/>
        <v>9.2524257138696608E-2</v>
      </c>
      <c r="L77" s="4">
        <f t="shared" si="24"/>
        <v>1529595.5899999999</v>
      </c>
    </row>
    <row r="78" spans="1:12" ht="15.75" thickBot="1" x14ac:dyDescent="0.3">
      <c r="A78" s="19" t="s">
        <v>18</v>
      </c>
      <c r="B78" s="18"/>
      <c r="C78" s="6"/>
      <c r="D78" s="6"/>
      <c r="E78" s="23"/>
      <c r="F78" s="23"/>
      <c r="G78" s="23"/>
      <c r="H78" s="23"/>
      <c r="I78" s="23"/>
      <c r="J78" s="23"/>
      <c r="K78" s="23"/>
      <c r="L78" s="23"/>
    </row>
    <row r="79" spans="1:12" x14ac:dyDescent="0.25">
      <c r="A79" s="20"/>
      <c r="B79" s="57" t="s">
        <v>60</v>
      </c>
      <c r="C79" s="11"/>
      <c r="D79" s="11"/>
      <c r="E79" s="25" t="s">
        <v>2</v>
      </c>
      <c r="F79" s="26" t="s">
        <v>3</v>
      </c>
      <c r="G79" s="27" t="s">
        <v>4</v>
      </c>
      <c r="H79" s="54" t="s">
        <v>427</v>
      </c>
      <c r="I79" s="65" t="s">
        <v>455</v>
      </c>
      <c r="J79" s="25" t="s">
        <v>456</v>
      </c>
      <c r="K79" s="73" t="s">
        <v>462</v>
      </c>
      <c r="L79" s="25" t="s">
        <v>456</v>
      </c>
    </row>
    <row r="80" spans="1:12" ht="15.75" thickBot="1" x14ac:dyDescent="0.3">
      <c r="A80" s="21" t="s">
        <v>60</v>
      </c>
      <c r="B80" s="50" t="s">
        <v>61</v>
      </c>
      <c r="C80" s="12"/>
      <c r="D80" s="12"/>
      <c r="E80" s="28" t="s">
        <v>5</v>
      </c>
      <c r="F80" s="28" t="s">
        <v>5</v>
      </c>
      <c r="G80" s="28" t="s">
        <v>5</v>
      </c>
      <c r="H80" s="55" t="s">
        <v>428</v>
      </c>
      <c r="I80" s="28" t="s">
        <v>457</v>
      </c>
      <c r="J80" s="28" t="s">
        <v>457</v>
      </c>
      <c r="K80" s="74" t="s">
        <v>463</v>
      </c>
      <c r="L80" s="28" t="s">
        <v>458</v>
      </c>
    </row>
    <row r="81" spans="1:12" ht="15.75" thickBot="1" x14ac:dyDescent="0.3">
      <c r="A81" s="13" t="s">
        <v>110</v>
      </c>
      <c r="B81" s="46" t="s">
        <v>111</v>
      </c>
      <c r="C81" s="14"/>
      <c r="D81" s="14"/>
      <c r="E81" s="5">
        <v>54637.17</v>
      </c>
      <c r="F81" s="3">
        <v>55700.75</v>
      </c>
      <c r="G81" s="2">
        <v>8172.33</v>
      </c>
      <c r="H81" s="2">
        <v>142356.35999999999</v>
      </c>
      <c r="I81" s="2">
        <f>SUM(E81:H81)</f>
        <v>260866.61</v>
      </c>
      <c r="J81" s="2">
        <v>268064.11</v>
      </c>
      <c r="K81" s="72">
        <f t="shared" ref="K81:K82" si="25">SUM(I81/J81)-1</f>
        <v>-2.6849920341816769E-2</v>
      </c>
      <c r="L81" s="2">
        <v>320218.65999999997</v>
      </c>
    </row>
    <row r="82" spans="1:12" ht="15.75" thickBot="1" x14ac:dyDescent="0.3">
      <c r="A82" s="9" t="s">
        <v>19</v>
      </c>
      <c r="B82" s="58"/>
      <c r="C82" s="10"/>
      <c r="D82" s="10"/>
      <c r="E82" s="4">
        <f>SUM(E81)</f>
        <v>54637.17</v>
      </c>
      <c r="F82" s="4">
        <f t="shared" ref="F82:I82" si="26">SUM(F81)</f>
        <v>55700.75</v>
      </c>
      <c r="G82" s="4">
        <f t="shared" si="26"/>
        <v>8172.33</v>
      </c>
      <c r="H82" s="4">
        <f>SUM(H81)</f>
        <v>142356.35999999999</v>
      </c>
      <c r="I82" s="4">
        <f t="shared" si="26"/>
        <v>260866.61</v>
      </c>
      <c r="J82" s="4">
        <f>SUM(J81)</f>
        <v>268064.11</v>
      </c>
      <c r="K82" s="81">
        <f t="shared" si="25"/>
        <v>-2.6849920341816769E-2</v>
      </c>
      <c r="L82" s="4">
        <f>SUM(L81)</f>
        <v>320218.65999999997</v>
      </c>
    </row>
    <row r="83" spans="1:12" ht="15.75" thickBot="1" x14ac:dyDescent="0.3">
      <c r="A83" s="19" t="s">
        <v>20</v>
      </c>
      <c r="B83" s="18"/>
      <c r="C83" s="6"/>
      <c r="D83" s="6"/>
      <c r="E83" s="23"/>
      <c r="F83" s="23"/>
      <c r="G83" s="23"/>
      <c r="H83" s="23"/>
      <c r="I83" s="23"/>
      <c r="J83" s="23"/>
      <c r="K83" s="23"/>
      <c r="L83" s="23"/>
    </row>
    <row r="84" spans="1:12" x14ac:dyDescent="0.25">
      <c r="A84" s="20"/>
      <c r="B84" s="57" t="s">
        <v>60</v>
      </c>
      <c r="C84" s="11"/>
      <c r="D84" s="11"/>
      <c r="E84" s="25" t="s">
        <v>2</v>
      </c>
      <c r="F84" s="26" t="s">
        <v>3</v>
      </c>
      <c r="G84" s="27" t="s">
        <v>4</v>
      </c>
      <c r="H84" s="54" t="s">
        <v>427</v>
      </c>
      <c r="I84" s="65" t="s">
        <v>455</v>
      </c>
      <c r="J84" s="25" t="s">
        <v>456</v>
      </c>
      <c r="K84" s="73" t="s">
        <v>462</v>
      </c>
      <c r="L84" s="25" t="s">
        <v>456</v>
      </c>
    </row>
    <row r="85" spans="1:12" ht="15.75" thickBot="1" x14ac:dyDescent="0.3">
      <c r="A85" s="21" t="s">
        <v>60</v>
      </c>
      <c r="B85" s="50" t="s">
        <v>61</v>
      </c>
      <c r="C85" s="12"/>
      <c r="D85" s="12"/>
      <c r="E85" s="28" t="s">
        <v>5</v>
      </c>
      <c r="F85" s="28" t="s">
        <v>5</v>
      </c>
      <c r="G85" s="28" t="s">
        <v>5</v>
      </c>
      <c r="H85" s="55" t="s">
        <v>428</v>
      </c>
      <c r="I85" s="28" t="s">
        <v>457</v>
      </c>
      <c r="J85" s="28" t="s">
        <v>457</v>
      </c>
      <c r="K85" s="74" t="s">
        <v>463</v>
      </c>
      <c r="L85" s="28" t="s">
        <v>458</v>
      </c>
    </row>
    <row r="86" spans="1:12" ht="15.75" thickBot="1" x14ac:dyDescent="0.3">
      <c r="A86" s="13" t="s">
        <v>112</v>
      </c>
      <c r="B86" s="46" t="s">
        <v>113</v>
      </c>
      <c r="C86" s="14"/>
      <c r="D86" s="14"/>
      <c r="E86" s="3">
        <v>42058.04</v>
      </c>
      <c r="F86" s="3">
        <v>21322.92</v>
      </c>
      <c r="G86" s="2">
        <v>4224.1099999999997</v>
      </c>
      <c r="H86" s="2">
        <v>11789.68</v>
      </c>
      <c r="I86" s="2">
        <f>SUM(E86:H86)</f>
        <v>79394.75</v>
      </c>
      <c r="J86" s="2">
        <v>85018.79</v>
      </c>
      <c r="K86" s="72">
        <f t="shared" ref="K86:K107" si="27">SUM(I86/J86)-1</f>
        <v>-6.6150553307098292E-2</v>
      </c>
      <c r="L86" s="2">
        <v>118112.68</v>
      </c>
    </row>
    <row r="87" spans="1:12" ht="15.75" thickBot="1" x14ac:dyDescent="0.3">
      <c r="A87" s="46" t="s">
        <v>435</v>
      </c>
      <c r="B87" s="46" t="s">
        <v>436</v>
      </c>
      <c r="C87" s="47"/>
      <c r="D87" s="47"/>
      <c r="E87" s="3">
        <v>0</v>
      </c>
      <c r="F87" s="3">
        <v>0</v>
      </c>
      <c r="G87" s="2">
        <v>0</v>
      </c>
      <c r="H87" s="2">
        <v>0</v>
      </c>
      <c r="I87" s="2">
        <f t="shared" ref="I87:I106" si="28">SUM(E87:H87)</f>
        <v>0</v>
      </c>
      <c r="J87" s="2">
        <v>912.8</v>
      </c>
      <c r="K87" s="72"/>
      <c r="L87" s="2">
        <v>912.8</v>
      </c>
    </row>
    <row r="88" spans="1:12" ht="15.75" thickBot="1" x14ac:dyDescent="0.3">
      <c r="A88" s="13" t="s">
        <v>114</v>
      </c>
      <c r="B88" s="46" t="s">
        <v>115</v>
      </c>
      <c r="C88" s="14"/>
      <c r="D88" s="14"/>
      <c r="E88" s="5">
        <v>17233.310000000001</v>
      </c>
      <c r="F88" s="3">
        <v>43462.32</v>
      </c>
      <c r="G88" s="2">
        <v>29810.43</v>
      </c>
      <c r="H88" s="2">
        <v>95916.160000000003</v>
      </c>
      <c r="I88" s="2">
        <f t="shared" si="28"/>
        <v>186422.22</v>
      </c>
      <c r="J88" s="2">
        <v>109553.15</v>
      </c>
      <c r="K88" s="72">
        <f t="shared" si="27"/>
        <v>0.7016600618056168</v>
      </c>
      <c r="L88" s="2">
        <v>169559.87</v>
      </c>
    </row>
    <row r="89" spans="1:12" ht="15.75" thickBot="1" x14ac:dyDescent="0.3">
      <c r="A89" s="46" t="s">
        <v>116</v>
      </c>
      <c r="B89" s="46" t="s">
        <v>117</v>
      </c>
      <c r="C89" s="47"/>
      <c r="D89" s="47"/>
      <c r="E89" s="3">
        <v>11833.68</v>
      </c>
      <c r="F89" s="3">
        <v>26202.97</v>
      </c>
      <c r="G89" s="2">
        <v>20046.55</v>
      </c>
      <c r="H89" s="2">
        <v>31737.85</v>
      </c>
      <c r="I89" s="2">
        <f t="shared" si="28"/>
        <v>89821.049999999988</v>
      </c>
      <c r="J89" s="2">
        <v>104720.56</v>
      </c>
      <c r="K89" s="72">
        <f t="shared" si="27"/>
        <v>-0.14227874640853722</v>
      </c>
      <c r="L89" s="2">
        <v>155411.10999999999</v>
      </c>
    </row>
    <row r="90" spans="1:12" ht="15.75" thickBot="1" x14ac:dyDescent="0.3">
      <c r="A90" s="46" t="s">
        <v>118</v>
      </c>
      <c r="B90" s="46" t="s">
        <v>119</v>
      </c>
      <c r="C90" s="47"/>
      <c r="D90" s="47"/>
      <c r="E90" s="3">
        <v>4466.03</v>
      </c>
      <c r="F90" s="3">
        <v>35847.550000000003</v>
      </c>
      <c r="G90" s="2">
        <v>33588.31</v>
      </c>
      <c r="H90" s="2">
        <v>30787.84</v>
      </c>
      <c r="I90" s="2">
        <f t="shared" si="28"/>
        <v>104689.73</v>
      </c>
      <c r="J90" s="53">
        <v>79599.360000000001</v>
      </c>
      <c r="K90" s="72">
        <f t="shared" si="27"/>
        <v>0.31520818760351843</v>
      </c>
      <c r="L90" s="2">
        <v>139228.35999999999</v>
      </c>
    </row>
    <row r="91" spans="1:12" ht="15.75" thickBot="1" x14ac:dyDescent="0.3">
      <c r="A91" s="46" t="s">
        <v>382</v>
      </c>
      <c r="B91" s="46" t="s">
        <v>383</v>
      </c>
      <c r="C91" s="47"/>
      <c r="D91" s="47"/>
      <c r="E91" s="3">
        <v>0</v>
      </c>
      <c r="F91" s="3">
        <v>12252.08</v>
      </c>
      <c r="G91" s="2">
        <v>7079.19</v>
      </c>
      <c r="H91" s="2">
        <v>4527.53</v>
      </c>
      <c r="I91" s="2">
        <f t="shared" si="28"/>
        <v>23858.799999999999</v>
      </c>
      <c r="J91" s="2">
        <v>30822.2</v>
      </c>
      <c r="K91" s="72">
        <f t="shared" si="27"/>
        <v>-0.2259215760069041</v>
      </c>
      <c r="L91" s="2">
        <v>36847.449999999997</v>
      </c>
    </row>
    <row r="92" spans="1:12" ht="15.75" thickBot="1" x14ac:dyDescent="0.3">
      <c r="A92" s="13" t="s">
        <v>120</v>
      </c>
      <c r="B92" s="46" t="s">
        <v>121</v>
      </c>
      <c r="C92" s="14"/>
      <c r="D92" s="14"/>
      <c r="E92" s="3">
        <v>5827.64</v>
      </c>
      <c r="F92" s="3">
        <v>46014.86</v>
      </c>
      <c r="G92" s="2">
        <v>555.5</v>
      </c>
      <c r="H92" s="2">
        <v>30537.360000000001</v>
      </c>
      <c r="I92" s="2">
        <f t="shared" si="28"/>
        <v>82935.360000000001</v>
      </c>
      <c r="J92" s="2">
        <v>75009.56</v>
      </c>
      <c r="K92" s="72">
        <f t="shared" si="27"/>
        <v>0.10566386471271128</v>
      </c>
      <c r="L92" s="2">
        <v>120483.08</v>
      </c>
    </row>
    <row r="93" spans="1:12" ht="15.75" thickBot="1" x14ac:dyDescent="0.3">
      <c r="A93" s="13" t="s">
        <v>122</v>
      </c>
      <c r="B93" s="46" t="s">
        <v>123</v>
      </c>
      <c r="C93" s="14"/>
      <c r="D93" s="14"/>
      <c r="E93" s="3">
        <v>16848.11</v>
      </c>
      <c r="F93" s="3">
        <v>91714.26</v>
      </c>
      <c r="G93" s="2">
        <v>18725.37</v>
      </c>
      <c r="H93" s="2">
        <v>131386.96</v>
      </c>
      <c r="I93" s="2">
        <f t="shared" si="28"/>
        <v>258674.69999999998</v>
      </c>
      <c r="J93" s="2">
        <v>151469.35</v>
      </c>
      <c r="K93" s="72">
        <f t="shared" si="27"/>
        <v>0.70776926157007991</v>
      </c>
      <c r="L93" s="2">
        <v>237951.94</v>
      </c>
    </row>
    <row r="94" spans="1:12" ht="15.75" thickBot="1" x14ac:dyDescent="0.3">
      <c r="A94" s="46" t="s">
        <v>124</v>
      </c>
      <c r="B94" s="46" t="s">
        <v>125</v>
      </c>
      <c r="C94" s="47"/>
      <c r="D94" s="47"/>
      <c r="E94" s="3">
        <v>4297.97</v>
      </c>
      <c r="F94" s="3">
        <v>37154.03</v>
      </c>
      <c r="G94" s="2">
        <v>1526.36</v>
      </c>
      <c r="H94" s="2">
        <v>7769.24</v>
      </c>
      <c r="I94" s="2">
        <f t="shared" si="28"/>
        <v>50747.6</v>
      </c>
      <c r="J94" s="2">
        <v>48479.77</v>
      </c>
      <c r="K94" s="72">
        <f t="shared" si="27"/>
        <v>4.6778893546731037E-2</v>
      </c>
      <c r="L94" s="2">
        <v>115158.6</v>
      </c>
    </row>
    <row r="95" spans="1:12" ht="15.75" thickBot="1" x14ac:dyDescent="0.3">
      <c r="A95" s="46" t="s">
        <v>126</v>
      </c>
      <c r="B95" s="46" t="s">
        <v>404</v>
      </c>
      <c r="C95" s="47"/>
      <c r="D95" s="47"/>
      <c r="E95" s="3">
        <v>7263.4</v>
      </c>
      <c r="F95" s="3">
        <v>14369.16</v>
      </c>
      <c r="G95" s="2">
        <v>4453.5</v>
      </c>
      <c r="H95" s="2">
        <v>17665.02</v>
      </c>
      <c r="I95" s="2">
        <f t="shared" si="28"/>
        <v>43751.08</v>
      </c>
      <c r="J95" s="2">
        <v>39421.17</v>
      </c>
      <c r="K95" s="72">
        <f t="shared" si="27"/>
        <v>0.10983717631922141</v>
      </c>
      <c r="L95" s="2">
        <v>57198.79</v>
      </c>
    </row>
    <row r="96" spans="1:12" ht="15.75" thickBot="1" x14ac:dyDescent="0.3">
      <c r="A96" s="13" t="s">
        <v>127</v>
      </c>
      <c r="B96" s="46" t="s">
        <v>128</v>
      </c>
      <c r="C96" s="14"/>
      <c r="D96" s="14"/>
      <c r="E96" s="3">
        <v>4736.53</v>
      </c>
      <c r="F96" s="3">
        <v>28760.639999999999</v>
      </c>
      <c r="G96" s="2">
        <v>7509.29</v>
      </c>
      <c r="H96" s="2">
        <v>19997.71</v>
      </c>
      <c r="I96" s="2">
        <f t="shared" si="28"/>
        <v>61004.17</v>
      </c>
      <c r="J96" s="2">
        <v>86159.87</v>
      </c>
      <c r="K96" s="72">
        <f t="shared" si="27"/>
        <v>-0.29196538945567119</v>
      </c>
      <c r="L96" s="2">
        <v>131471.9</v>
      </c>
    </row>
    <row r="97" spans="1:12" ht="15.75" thickBot="1" x14ac:dyDescent="0.3">
      <c r="A97" s="46" t="s">
        <v>437</v>
      </c>
      <c r="B97" s="46" t="s">
        <v>438</v>
      </c>
      <c r="C97" s="47"/>
      <c r="D97" s="47"/>
      <c r="E97" s="3">
        <v>0</v>
      </c>
      <c r="F97" s="3">
        <v>0</v>
      </c>
      <c r="G97" s="2">
        <v>0</v>
      </c>
      <c r="H97" s="2">
        <v>0</v>
      </c>
      <c r="I97" s="2">
        <f t="shared" si="28"/>
        <v>0</v>
      </c>
      <c r="J97" s="2">
        <v>4084.48</v>
      </c>
      <c r="K97" s="72"/>
      <c r="L97" s="2">
        <v>4084.48</v>
      </c>
    </row>
    <row r="98" spans="1:12" ht="15.75" thickBot="1" x14ac:dyDescent="0.3">
      <c r="A98" s="46" t="s">
        <v>322</v>
      </c>
      <c r="B98" s="46" t="s">
        <v>323</v>
      </c>
      <c r="C98" s="47"/>
      <c r="D98" s="47"/>
      <c r="E98" s="3">
        <v>0</v>
      </c>
      <c r="F98" s="3">
        <v>8947.15</v>
      </c>
      <c r="G98" s="2">
        <v>0</v>
      </c>
      <c r="H98" s="84">
        <v>8283.91</v>
      </c>
      <c r="I98" s="2">
        <f t="shared" si="28"/>
        <v>17231.059999999998</v>
      </c>
      <c r="J98" s="2">
        <v>25882.67</v>
      </c>
      <c r="K98" s="72">
        <f t="shared" si="27"/>
        <v>-0.33426265528247279</v>
      </c>
      <c r="L98" s="2">
        <v>28562.45</v>
      </c>
    </row>
    <row r="99" spans="1:12" ht="15.75" thickBot="1" x14ac:dyDescent="0.3">
      <c r="A99" s="13" t="s">
        <v>129</v>
      </c>
      <c r="B99" s="46" t="s">
        <v>130</v>
      </c>
      <c r="C99" s="14"/>
      <c r="D99" s="14"/>
      <c r="E99" s="3">
        <v>9055.17</v>
      </c>
      <c r="F99" s="3">
        <v>43364.05</v>
      </c>
      <c r="G99" s="2">
        <v>52594.45</v>
      </c>
      <c r="H99" s="2">
        <v>49192.27</v>
      </c>
      <c r="I99" s="2">
        <f t="shared" si="28"/>
        <v>154205.94</v>
      </c>
      <c r="J99" s="2">
        <v>189840.25</v>
      </c>
      <c r="K99" s="72">
        <f t="shared" si="27"/>
        <v>-0.18770682192000909</v>
      </c>
      <c r="L99" s="2">
        <v>304028.24</v>
      </c>
    </row>
    <row r="100" spans="1:12" ht="15.75" thickBot="1" x14ac:dyDescent="0.3">
      <c r="A100" s="46" t="s">
        <v>131</v>
      </c>
      <c r="B100" s="46" t="s">
        <v>132</v>
      </c>
      <c r="C100" s="47"/>
      <c r="D100" s="47"/>
      <c r="E100" s="3">
        <v>5538.88</v>
      </c>
      <c r="F100" s="3">
        <v>102899.2</v>
      </c>
      <c r="G100" s="2">
        <v>16132.33</v>
      </c>
      <c r="H100" s="2">
        <v>18818.61</v>
      </c>
      <c r="I100" s="2">
        <f t="shared" si="28"/>
        <v>143389.02000000002</v>
      </c>
      <c r="J100" s="2">
        <v>157113.25</v>
      </c>
      <c r="K100" s="72">
        <f t="shared" si="27"/>
        <v>-8.7352467089822028E-2</v>
      </c>
      <c r="L100" s="2">
        <v>190008.55</v>
      </c>
    </row>
    <row r="101" spans="1:12" ht="15.75" thickBot="1" x14ac:dyDescent="0.3">
      <c r="A101" s="46" t="s">
        <v>133</v>
      </c>
      <c r="B101" s="46" t="s">
        <v>277</v>
      </c>
      <c r="C101" s="47"/>
      <c r="D101" s="47"/>
      <c r="E101" s="3">
        <v>13489.87</v>
      </c>
      <c r="F101" s="3">
        <v>34820.410000000003</v>
      </c>
      <c r="G101" s="2">
        <v>7197.09</v>
      </c>
      <c r="H101" s="2">
        <v>24206.799999999999</v>
      </c>
      <c r="I101" s="2">
        <f t="shared" si="28"/>
        <v>79714.170000000013</v>
      </c>
      <c r="J101" s="2">
        <v>94360.99</v>
      </c>
      <c r="K101" s="72">
        <f t="shared" si="27"/>
        <v>-0.15522113534417126</v>
      </c>
      <c r="L101" s="2">
        <v>143482.95000000001</v>
      </c>
    </row>
    <row r="102" spans="1:12" ht="15.75" thickBot="1" x14ac:dyDescent="0.3">
      <c r="A102" s="46" t="s">
        <v>134</v>
      </c>
      <c r="B102" s="46" t="s">
        <v>135</v>
      </c>
      <c r="C102" s="47"/>
      <c r="D102" s="47"/>
      <c r="E102" s="3">
        <v>3042.97</v>
      </c>
      <c r="F102" s="3">
        <v>40976.839999999997</v>
      </c>
      <c r="G102" s="2">
        <v>572.41</v>
      </c>
      <c r="H102" s="2">
        <v>43478.26</v>
      </c>
      <c r="I102" s="2">
        <f t="shared" si="28"/>
        <v>88070.48000000001</v>
      </c>
      <c r="J102" s="2">
        <v>71026.509999999995</v>
      </c>
      <c r="K102" s="72">
        <f t="shared" si="27"/>
        <v>0.23996631680199432</v>
      </c>
      <c r="L102" s="2">
        <v>102611.78</v>
      </c>
    </row>
    <row r="103" spans="1:12" ht="15.75" thickBot="1" x14ac:dyDescent="0.3">
      <c r="A103" s="46" t="s">
        <v>401</v>
      </c>
      <c r="B103" s="46" t="s">
        <v>400</v>
      </c>
      <c r="C103" s="47"/>
      <c r="D103" s="47"/>
      <c r="E103" s="3">
        <v>0</v>
      </c>
      <c r="F103" s="3">
        <v>2589.54</v>
      </c>
      <c r="G103" s="2">
        <v>0</v>
      </c>
      <c r="H103" s="2">
        <v>0</v>
      </c>
      <c r="I103" s="2">
        <f t="shared" si="28"/>
        <v>2589.54</v>
      </c>
      <c r="J103" s="2">
        <v>2790.53</v>
      </c>
      <c r="K103" s="72">
        <f t="shared" si="27"/>
        <v>-7.202574421346486E-2</v>
      </c>
      <c r="L103" s="2">
        <v>2790.53</v>
      </c>
    </row>
    <row r="104" spans="1:12" ht="15.75" thickBot="1" x14ac:dyDescent="0.3">
      <c r="A104" s="46" t="s">
        <v>290</v>
      </c>
      <c r="B104" s="46" t="s">
        <v>291</v>
      </c>
      <c r="C104" s="47"/>
      <c r="D104" s="47"/>
      <c r="E104" s="3">
        <v>0</v>
      </c>
      <c r="F104" s="3">
        <v>0</v>
      </c>
      <c r="G104" s="2">
        <v>0</v>
      </c>
      <c r="H104" s="2">
        <v>0</v>
      </c>
      <c r="I104" s="2">
        <f t="shared" ref="I104:I105" si="29">SUM(E104:H104)</f>
        <v>0</v>
      </c>
      <c r="J104" s="2">
        <v>23.5</v>
      </c>
      <c r="K104" s="72"/>
      <c r="L104" s="2">
        <v>23.5</v>
      </c>
    </row>
    <row r="105" spans="1:12" ht="15.75" thickBot="1" x14ac:dyDescent="0.3">
      <c r="A105" s="46" t="s">
        <v>136</v>
      </c>
      <c r="B105" s="46" t="s">
        <v>78</v>
      </c>
      <c r="C105" s="47"/>
      <c r="D105" s="47"/>
      <c r="E105" s="3">
        <v>10254.25</v>
      </c>
      <c r="F105" s="3">
        <v>32437.88</v>
      </c>
      <c r="G105" s="2">
        <v>0</v>
      </c>
      <c r="H105" s="2">
        <v>27633.56</v>
      </c>
      <c r="I105" s="2">
        <f t="shared" si="29"/>
        <v>70325.69</v>
      </c>
      <c r="J105" s="2">
        <v>89171.520000000004</v>
      </c>
      <c r="K105" s="72">
        <f t="shared" ref="K105" si="30">SUM(I105/J105)-1</f>
        <v>-0.21134359939137515</v>
      </c>
      <c r="L105" s="2">
        <v>105654.59</v>
      </c>
    </row>
    <row r="106" spans="1:12" ht="15.75" thickBot="1" x14ac:dyDescent="0.3">
      <c r="A106" s="13" t="s">
        <v>474</v>
      </c>
      <c r="B106" s="46" t="s">
        <v>83</v>
      </c>
      <c r="C106" s="14"/>
      <c r="D106" s="14"/>
      <c r="E106" s="3">
        <v>0</v>
      </c>
      <c r="F106" s="3">
        <v>923.37</v>
      </c>
      <c r="G106" s="2">
        <v>0</v>
      </c>
      <c r="H106" s="2">
        <v>2068.08</v>
      </c>
      <c r="I106" s="2">
        <f t="shared" si="28"/>
        <v>2991.45</v>
      </c>
      <c r="J106" s="2">
        <v>0</v>
      </c>
      <c r="K106" s="72"/>
      <c r="L106" s="2">
        <v>0</v>
      </c>
    </row>
    <row r="107" spans="1:12" ht="15.75" thickBot="1" x14ac:dyDescent="0.3">
      <c r="A107" s="9" t="s">
        <v>21</v>
      </c>
      <c r="B107" s="58"/>
      <c r="C107" s="10"/>
      <c r="D107" s="10"/>
      <c r="E107" s="4">
        <f t="shared" ref="E107:L107" si="31">SUM(E86:E106)</f>
        <v>155945.85</v>
      </c>
      <c r="F107" s="4">
        <f t="shared" si="31"/>
        <v>624059.23</v>
      </c>
      <c r="G107" s="4">
        <f t="shared" si="31"/>
        <v>204014.88999999998</v>
      </c>
      <c r="H107" s="4">
        <f t="shared" si="31"/>
        <v>555796.84</v>
      </c>
      <c r="I107" s="4">
        <f t="shared" si="31"/>
        <v>1539816.8099999996</v>
      </c>
      <c r="J107" s="4">
        <f t="shared" si="31"/>
        <v>1445460.28</v>
      </c>
      <c r="K107" s="81">
        <f t="shared" si="27"/>
        <v>6.5277843539221614E-2</v>
      </c>
      <c r="L107" s="4">
        <f t="shared" si="31"/>
        <v>2163583.65</v>
      </c>
    </row>
    <row r="108" spans="1:12" ht="15.75" thickBot="1" x14ac:dyDescent="0.3">
      <c r="A108" s="19" t="s">
        <v>22</v>
      </c>
      <c r="B108" s="18"/>
      <c r="C108" s="6"/>
      <c r="D108" s="6"/>
      <c r="E108" s="23"/>
      <c r="F108" s="23"/>
      <c r="G108" s="23"/>
      <c r="H108" s="23"/>
      <c r="I108" s="23"/>
      <c r="J108" s="23"/>
      <c r="K108" s="23"/>
      <c r="L108" s="23"/>
    </row>
    <row r="109" spans="1:12" x14ac:dyDescent="0.25">
      <c r="A109" s="20"/>
      <c r="B109" s="57" t="s">
        <v>60</v>
      </c>
      <c r="C109" s="11"/>
      <c r="D109" s="11"/>
      <c r="E109" s="25" t="s">
        <v>2</v>
      </c>
      <c r="F109" s="26" t="s">
        <v>3</v>
      </c>
      <c r="G109" s="27" t="s">
        <v>4</v>
      </c>
      <c r="H109" s="54" t="s">
        <v>427</v>
      </c>
      <c r="I109" s="65" t="s">
        <v>455</v>
      </c>
      <c r="J109" s="25" t="s">
        <v>456</v>
      </c>
      <c r="K109" s="73" t="s">
        <v>462</v>
      </c>
      <c r="L109" s="25" t="s">
        <v>456</v>
      </c>
    </row>
    <row r="110" spans="1:12" ht="15.75" thickBot="1" x14ac:dyDescent="0.3">
      <c r="A110" s="21" t="s">
        <v>60</v>
      </c>
      <c r="B110" s="50" t="s">
        <v>61</v>
      </c>
      <c r="C110" s="12"/>
      <c r="D110" s="12"/>
      <c r="E110" s="28" t="s">
        <v>5</v>
      </c>
      <c r="F110" s="28" t="s">
        <v>5</v>
      </c>
      <c r="G110" s="28" t="s">
        <v>5</v>
      </c>
      <c r="H110" s="55" t="s">
        <v>428</v>
      </c>
      <c r="I110" s="28" t="s">
        <v>457</v>
      </c>
      <c r="J110" s="28" t="s">
        <v>457</v>
      </c>
      <c r="K110" s="74" t="s">
        <v>463</v>
      </c>
      <c r="L110" s="28" t="s">
        <v>458</v>
      </c>
    </row>
    <row r="111" spans="1:12" ht="15.75" thickBot="1" x14ac:dyDescent="0.3">
      <c r="A111" s="13" t="s">
        <v>137</v>
      </c>
      <c r="B111" s="46" t="s">
        <v>138</v>
      </c>
      <c r="C111" s="14"/>
      <c r="D111" s="14"/>
      <c r="E111" s="3">
        <v>78114.11</v>
      </c>
      <c r="F111" s="3">
        <v>55118.080000000002</v>
      </c>
      <c r="G111" s="2">
        <v>14042.07</v>
      </c>
      <c r="H111" s="2">
        <v>435392.04</v>
      </c>
      <c r="I111" s="2">
        <f>SUM(E111:H111)</f>
        <v>582666.30000000005</v>
      </c>
      <c r="J111" s="2">
        <v>765173.22</v>
      </c>
      <c r="K111" s="72">
        <f t="shared" ref="K111:K120" si="32">SUM(I111/J111)-1</f>
        <v>-0.23851712949389414</v>
      </c>
      <c r="L111" s="2">
        <v>1056051.32</v>
      </c>
    </row>
    <row r="112" spans="1:12" ht="15.75" thickBot="1" x14ac:dyDescent="0.3">
      <c r="A112" s="13" t="s">
        <v>139</v>
      </c>
      <c r="B112" s="46" t="s">
        <v>140</v>
      </c>
      <c r="C112" s="14"/>
      <c r="D112" s="14"/>
      <c r="E112" s="3">
        <v>5761.85</v>
      </c>
      <c r="F112" s="3">
        <v>41569.15</v>
      </c>
      <c r="G112" s="2">
        <v>3532.87</v>
      </c>
      <c r="H112" s="2">
        <v>19201.79</v>
      </c>
      <c r="I112" s="2">
        <f t="shared" ref="I112:I119" si="33">SUM(E112:H112)</f>
        <v>70065.66</v>
      </c>
      <c r="J112" s="2">
        <v>52600.79</v>
      </c>
      <c r="K112" s="72">
        <f t="shared" si="32"/>
        <v>0.33202676233569872</v>
      </c>
      <c r="L112" s="2">
        <v>98751.86</v>
      </c>
    </row>
    <row r="113" spans="1:12" ht="15.75" thickBot="1" x14ac:dyDescent="0.3">
      <c r="A113" s="46" t="s">
        <v>392</v>
      </c>
      <c r="B113" s="46" t="s">
        <v>393</v>
      </c>
      <c r="C113" s="47"/>
      <c r="D113" s="47"/>
      <c r="E113" s="3">
        <v>0</v>
      </c>
      <c r="F113" s="3">
        <v>0</v>
      </c>
      <c r="G113" s="2">
        <v>0</v>
      </c>
      <c r="H113" s="2">
        <v>0</v>
      </c>
      <c r="I113" s="2">
        <f t="shared" si="33"/>
        <v>0</v>
      </c>
      <c r="J113" s="2">
        <v>8770.6299999999992</v>
      </c>
      <c r="K113" s="72">
        <f t="shared" si="32"/>
        <v>-1</v>
      </c>
      <c r="L113" s="2">
        <v>8770.6299999999992</v>
      </c>
    </row>
    <row r="114" spans="1:12" ht="15.75" thickBot="1" x14ac:dyDescent="0.3">
      <c r="A114" s="46" t="s">
        <v>141</v>
      </c>
      <c r="B114" s="46" t="s">
        <v>142</v>
      </c>
      <c r="C114" s="47"/>
      <c r="D114" s="47"/>
      <c r="E114" s="3">
        <v>10240.209999999999</v>
      </c>
      <c r="F114" s="3">
        <v>9728.89</v>
      </c>
      <c r="G114" s="2">
        <v>0</v>
      </c>
      <c r="H114" s="2">
        <v>56133.87</v>
      </c>
      <c r="I114" s="2">
        <f t="shared" si="33"/>
        <v>76102.97</v>
      </c>
      <c r="J114" s="2">
        <v>39066.76</v>
      </c>
      <c r="K114" s="72">
        <f t="shared" si="32"/>
        <v>0.94802358833955003</v>
      </c>
      <c r="L114" s="2">
        <v>71185.600000000006</v>
      </c>
    </row>
    <row r="115" spans="1:12" ht="15.75" thickBot="1" x14ac:dyDescent="0.3">
      <c r="A115" s="46" t="s">
        <v>143</v>
      </c>
      <c r="B115" s="46" t="s">
        <v>144</v>
      </c>
      <c r="C115" s="47"/>
      <c r="D115" s="47"/>
      <c r="E115" s="3">
        <v>8176.7</v>
      </c>
      <c r="F115" s="3">
        <v>23971.7</v>
      </c>
      <c r="G115" s="2">
        <v>0</v>
      </c>
      <c r="H115" s="2">
        <v>15258.41</v>
      </c>
      <c r="I115" s="2">
        <f t="shared" si="33"/>
        <v>47406.81</v>
      </c>
      <c r="J115" s="2">
        <v>36183.72</v>
      </c>
      <c r="K115" s="72">
        <f t="shared" si="32"/>
        <v>0.31016960113553815</v>
      </c>
      <c r="L115" s="2">
        <v>42996.44</v>
      </c>
    </row>
    <row r="116" spans="1:12" ht="15.75" thickBot="1" x14ac:dyDescent="0.3">
      <c r="A116" s="46" t="s">
        <v>333</v>
      </c>
      <c r="B116" s="46" t="s">
        <v>334</v>
      </c>
      <c r="C116" s="47"/>
      <c r="D116" s="47"/>
      <c r="E116" s="3">
        <v>868.86</v>
      </c>
      <c r="F116" s="3">
        <v>12130.42</v>
      </c>
      <c r="G116" s="2">
        <v>9252.06</v>
      </c>
      <c r="H116" s="2">
        <v>3190.5</v>
      </c>
      <c r="I116" s="2">
        <f t="shared" si="33"/>
        <v>25441.84</v>
      </c>
      <c r="J116" s="2">
        <v>28287.67</v>
      </c>
      <c r="K116" s="72">
        <f t="shared" si="32"/>
        <v>-0.10060319566793585</v>
      </c>
      <c r="L116" s="2">
        <v>42567.22</v>
      </c>
    </row>
    <row r="117" spans="1:12" ht="15.75" thickBot="1" x14ac:dyDescent="0.3">
      <c r="A117" s="46" t="s">
        <v>374</v>
      </c>
      <c r="B117" s="46" t="s">
        <v>375</v>
      </c>
      <c r="C117" s="47"/>
      <c r="D117" s="47"/>
      <c r="E117" s="3">
        <v>1216.76</v>
      </c>
      <c r="F117" s="3">
        <v>29883.78</v>
      </c>
      <c r="G117" s="2">
        <v>21366.81</v>
      </c>
      <c r="H117" s="2">
        <v>14453.65</v>
      </c>
      <c r="I117" s="2">
        <f t="shared" si="33"/>
        <v>66921</v>
      </c>
      <c r="J117" s="2">
        <v>38590.910000000003</v>
      </c>
      <c r="K117" s="72">
        <f t="shared" si="32"/>
        <v>0.73411303335422762</v>
      </c>
      <c r="L117" s="2">
        <v>81361.570000000007</v>
      </c>
    </row>
    <row r="118" spans="1:12" ht="15.75" thickBot="1" x14ac:dyDescent="0.3">
      <c r="A118" s="46" t="s">
        <v>292</v>
      </c>
      <c r="B118" s="46" t="s">
        <v>293</v>
      </c>
      <c r="C118" s="47"/>
      <c r="D118" s="47"/>
      <c r="E118" s="3">
        <v>2434.5</v>
      </c>
      <c r="F118" s="3">
        <v>15305.24</v>
      </c>
      <c r="G118" s="2">
        <v>0</v>
      </c>
      <c r="H118" s="2">
        <v>21434.74</v>
      </c>
      <c r="I118" s="2">
        <f t="shared" si="33"/>
        <v>39174.479999999996</v>
      </c>
      <c r="J118" s="2">
        <v>17247.490000000002</v>
      </c>
      <c r="K118" s="72">
        <f t="shared" si="32"/>
        <v>1.2713148405941963</v>
      </c>
      <c r="L118" s="2">
        <v>38460.300000000003</v>
      </c>
    </row>
    <row r="119" spans="1:12" ht="15.75" thickBot="1" x14ac:dyDescent="0.3">
      <c r="A119" s="13" t="s">
        <v>335</v>
      </c>
      <c r="B119" s="46" t="s">
        <v>336</v>
      </c>
      <c r="C119" s="14"/>
      <c r="D119" s="14"/>
      <c r="E119" s="3">
        <v>798.77</v>
      </c>
      <c r="F119" s="3">
        <v>10951.46</v>
      </c>
      <c r="G119" s="2">
        <v>1000</v>
      </c>
      <c r="H119" s="2">
        <v>33320</v>
      </c>
      <c r="I119" s="2">
        <f t="shared" si="33"/>
        <v>46070.229999999996</v>
      </c>
      <c r="J119" s="2">
        <v>33201.370000000003</v>
      </c>
      <c r="K119" s="72">
        <f t="shared" si="32"/>
        <v>0.38760027071172032</v>
      </c>
      <c r="L119" s="2">
        <v>44783.02</v>
      </c>
    </row>
    <row r="120" spans="1:12" ht="15.75" thickBot="1" x14ac:dyDescent="0.3">
      <c r="A120" s="9" t="s">
        <v>23</v>
      </c>
      <c r="B120" s="58"/>
      <c r="C120" s="10"/>
      <c r="D120" s="10"/>
      <c r="E120" s="4">
        <f t="shared" ref="E120:L120" si="34">SUM(E111:E119)</f>
        <v>107611.76000000001</v>
      </c>
      <c r="F120" s="4">
        <f t="shared" si="34"/>
        <v>198658.72</v>
      </c>
      <c r="G120" s="4">
        <f t="shared" si="34"/>
        <v>49193.81</v>
      </c>
      <c r="H120" s="4">
        <f t="shared" si="34"/>
        <v>598385</v>
      </c>
      <c r="I120" s="4">
        <f t="shared" si="34"/>
        <v>953849.28999999992</v>
      </c>
      <c r="J120" s="4">
        <f t="shared" si="34"/>
        <v>1019122.56</v>
      </c>
      <c r="K120" s="81">
        <f t="shared" si="32"/>
        <v>-6.4048498739935789E-2</v>
      </c>
      <c r="L120" s="4">
        <f t="shared" si="34"/>
        <v>1484927.9600000002</v>
      </c>
    </row>
    <row r="121" spans="1:12" ht="15.75" thickBot="1" x14ac:dyDescent="0.3">
      <c r="A121" s="19" t="s">
        <v>24</v>
      </c>
      <c r="B121" s="18"/>
      <c r="C121" s="6"/>
      <c r="D121" s="6"/>
      <c r="E121" s="23"/>
      <c r="F121" s="23"/>
      <c r="G121" s="23"/>
      <c r="H121" s="23"/>
      <c r="I121" s="23"/>
      <c r="J121" s="23"/>
      <c r="K121" s="23"/>
      <c r="L121" s="23"/>
    </row>
    <row r="122" spans="1:12" x14ac:dyDescent="0.25">
      <c r="A122" s="20"/>
      <c r="B122" s="57" t="s">
        <v>60</v>
      </c>
      <c r="C122" s="11"/>
      <c r="D122" s="11"/>
      <c r="E122" s="25" t="s">
        <v>2</v>
      </c>
      <c r="F122" s="26" t="s">
        <v>3</v>
      </c>
      <c r="G122" s="27" t="s">
        <v>4</v>
      </c>
      <c r="H122" s="54" t="s">
        <v>427</v>
      </c>
      <c r="I122" s="65" t="s">
        <v>455</v>
      </c>
      <c r="J122" s="25" t="s">
        <v>456</v>
      </c>
      <c r="K122" s="73" t="s">
        <v>462</v>
      </c>
      <c r="L122" s="25" t="s">
        <v>456</v>
      </c>
    </row>
    <row r="123" spans="1:12" ht="15.75" thickBot="1" x14ac:dyDescent="0.3">
      <c r="A123" s="21" t="s">
        <v>60</v>
      </c>
      <c r="B123" s="50" t="s">
        <v>61</v>
      </c>
      <c r="C123" s="12"/>
      <c r="D123" s="12"/>
      <c r="E123" s="28" t="s">
        <v>5</v>
      </c>
      <c r="F123" s="28" t="s">
        <v>5</v>
      </c>
      <c r="G123" s="28" t="s">
        <v>5</v>
      </c>
      <c r="H123" s="55" t="s">
        <v>428</v>
      </c>
      <c r="I123" s="28" t="s">
        <v>457</v>
      </c>
      <c r="J123" s="28" t="s">
        <v>457</v>
      </c>
      <c r="K123" s="74" t="s">
        <v>463</v>
      </c>
      <c r="L123" s="28" t="s">
        <v>458</v>
      </c>
    </row>
    <row r="124" spans="1:12" ht="15.75" thickBot="1" x14ac:dyDescent="0.3">
      <c r="A124" s="13" t="s">
        <v>145</v>
      </c>
      <c r="B124" s="46" t="s">
        <v>146</v>
      </c>
      <c r="C124" s="14"/>
      <c r="D124" s="14"/>
      <c r="E124" s="5">
        <v>174894.09</v>
      </c>
      <c r="F124" s="3">
        <v>128389.91</v>
      </c>
      <c r="G124" s="2">
        <v>3899.43</v>
      </c>
      <c r="H124" s="2">
        <v>102295.52</v>
      </c>
      <c r="I124" s="2">
        <f t="shared" ref="I124:I127" si="35">SUM(E124:H124)</f>
        <v>409478.95</v>
      </c>
      <c r="J124" s="2">
        <v>285758.17</v>
      </c>
      <c r="K124" s="72">
        <f t="shared" ref="K124:K128" si="36">SUM(I124/J124)-1</f>
        <v>0.43295623008783979</v>
      </c>
      <c r="L124" s="2">
        <v>457950.12</v>
      </c>
    </row>
    <row r="125" spans="1:12" ht="15.75" thickBot="1" x14ac:dyDescent="0.3">
      <c r="A125" s="13" t="s">
        <v>147</v>
      </c>
      <c r="B125" s="46" t="s">
        <v>148</v>
      </c>
      <c r="C125" s="14"/>
      <c r="D125" s="14"/>
      <c r="E125" s="3">
        <v>110825.56</v>
      </c>
      <c r="F125" s="3">
        <v>55967.34</v>
      </c>
      <c r="G125" s="2">
        <v>3606.17</v>
      </c>
      <c r="H125" s="2">
        <v>36281.480000000003</v>
      </c>
      <c r="I125" s="2">
        <f t="shared" si="35"/>
        <v>206680.55000000002</v>
      </c>
      <c r="J125" s="2">
        <v>177194.91</v>
      </c>
      <c r="K125" s="72">
        <f t="shared" si="36"/>
        <v>0.16640229677026275</v>
      </c>
      <c r="L125" s="2">
        <v>303445.84999999998</v>
      </c>
    </row>
    <row r="126" spans="1:12" ht="15.75" thickBot="1" x14ac:dyDescent="0.3">
      <c r="A126" s="13" t="s">
        <v>149</v>
      </c>
      <c r="B126" s="46" t="s">
        <v>150</v>
      </c>
      <c r="C126" s="14"/>
      <c r="D126" s="14"/>
      <c r="E126" s="3">
        <v>76810.880000000005</v>
      </c>
      <c r="F126" s="3">
        <v>7064.65</v>
      </c>
      <c r="G126" s="2">
        <v>0</v>
      </c>
      <c r="H126" s="2">
        <v>8643.5499999999993</v>
      </c>
      <c r="I126" s="2">
        <f t="shared" si="35"/>
        <v>92519.08</v>
      </c>
      <c r="J126" s="2">
        <v>48231.71</v>
      </c>
      <c r="K126" s="72">
        <f t="shared" si="36"/>
        <v>0.91822102098391301</v>
      </c>
      <c r="L126" s="2">
        <v>68174.149999999994</v>
      </c>
    </row>
    <row r="127" spans="1:12" ht="15.75" thickBot="1" x14ac:dyDescent="0.3">
      <c r="A127" s="13" t="s">
        <v>151</v>
      </c>
      <c r="B127" s="46" t="s">
        <v>152</v>
      </c>
      <c r="C127" s="14"/>
      <c r="D127" s="14"/>
      <c r="E127" s="3">
        <v>22634</v>
      </c>
      <c r="F127" s="3">
        <v>24460.26</v>
      </c>
      <c r="G127" s="2">
        <v>0</v>
      </c>
      <c r="H127" s="2">
        <v>10873.53</v>
      </c>
      <c r="I127" s="2">
        <f t="shared" si="35"/>
        <v>57967.789999999994</v>
      </c>
      <c r="J127" s="2">
        <v>56197.34</v>
      </c>
      <c r="K127" s="72">
        <f t="shared" si="36"/>
        <v>3.1504160161317296E-2</v>
      </c>
      <c r="L127" s="2">
        <v>72301.62</v>
      </c>
    </row>
    <row r="128" spans="1:12" ht="15.75" thickBot="1" x14ac:dyDescent="0.3">
      <c r="A128" s="9" t="s">
        <v>25</v>
      </c>
      <c r="B128" s="58"/>
      <c r="C128" s="10"/>
      <c r="D128" s="10"/>
      <c r="E128" s="4">
        <f>SUM(E124:E127)</f>
        <v>385164.53</v>
      </c>
      <c r="F128" s="4">
        <f t="shared" ref="F128:I128" si="37">SUM(F124:F127)</f>
        <v>215882.16</v>
      </c>
      <c r="G128" s="4">
        <f t="shared" si="37"/>
        <v>7505.6</v>
      </c>
      <c r="H128" s="4">
        <f>SUM(H124:H127)</f>
        <v>158094.07999999999</v>
      </c>
      <c r="I128" s="4">
        <f t="shared" si="37"/>
        <v>766646.37</v>
      </c>
      <c r="J128" s="4">
        <f>SUM(J124:J127)</f>
        <v>567382.13</v>
      </c>
      <c r="K128" s="81">
        <f t="shared" si="36"/>
        <v>0.35119935835836058</v>
      </c>
      <c r="L128" s="4">
        <f>SUM(L124:L127)</f>
        <v>901871.74</v>
      </c>
    </row>
    <row r="129" spans="1:12" ht="15.75" thickBot="1" x14ac:dyDescent="0.3">
      <c r="A129" s="19" t="s">
        <v>26</v>
      </c>
      <c r="B129" s="18"/>
      <c r="C129" s="6"/>
      <c r="D129" s="6"/>
      <c r="E129" s="23"/>
      <c r="F129" s="23"/>
      <c r="G129" s="23"/>
      <c r="H129" s="23"/>
      <c r="I129" s="23"/>
      <c r="J129" s="23"/>
      <c r="K129" s="23"/>
      <c r="L129" s="23"/>
    </row>
    <row r="130" spans="1:12" x14ac:dyDescent="0.25">
      <c r="A130" s="20"/>
      <c r="B130" s="57" t="s">
        <v>60</v>
      </c>
      <c r="C130" s="11"/>
      <c r="D130" s="11"/>
      <c r="E130" s="25" t="s">
        <v>2</v>
      </c>
      <c r="F130" s="26" t="s">
        <v>3</v>
      </c>
      <c r="G130" s="27" t="s">
        <v>4</v>
      </c>
      <c r="H130" s="54" t="s">
        <v>427</v>
      </c>
      <c r="I130" s="65" t="s">
        <v>455</v>
      </c>
      <c r="J130" s="25" t="s">
        <v>456</v>
      </c>
      <c r="K130" s="73" t="s">
        <v>462</v>
      </c>
      <c r="L130" s="25" t="s">
        <v>456</v>
      </c>
    </row>
    <row r="131" spans="1:12" ht="15.75" thickBot="1" x14ac:dyDescent="0.3">
      <c r="A131" s="21" t="s">
        <v>60</v>
      </c>
      <c r="B131" s="50" t="s">
        <v>61</v>
      </c>
      <c r="C131" s="12"/>
      <c r="D131" s="12"/>
      <c r="E131" s="28" t="s">
        <v>5</v>
      </c>
      <c r="F131" s="28" t="s">
        <v>5</v>
      </c>
      <c r="G131" s="28" t="s">
        <v>5</v>
      </c>
      <c r="H131" s="55" t="s">
        <v>428</v>
      </c>
      <c r="I131" s="28" t="s">
        <v>457</v>
      </c>
      <c r="J131" s="28" t="s">
        <v>457</v>
      </c>
      <c r="K131" s="74" t="s">
        <v>463</v>
      </c>
      <c r="L131" s="28" t="s">
        <v>458</v>
      </c>
    </row>
    <row r="132" spans="1:12" ht="15.75" thickBot="1" x14ac:dyDescent="0.3">
      <c r="A132" s="13" t="s">
        <v>153</v>
      </c>
      <c r="B132" s="46" t="s">
        <v>154</v>
      </c>
      <c r="C132" s="14"/>
      <c r="D132" s="14"/>
      <c r="E132" s="3">
        <v>124568.12</v>
      </c>
      <c r="F132" s="3">
        <v>119805.05</v>
      </c>
      <c r="G132" s="2">
        <v>39650.03</v>
      </c>
      <c r="H132" s="2">
        <v>93961.3</v>
      </c>
      <c r="I132" s="2">
        <f>SUM(E132:H132)</f>
        <v>377984.49999999994</v>
      </c>
      <c r="J132" s="2">
        <v>476097.27</v>
      </c>
      <c r="K132" s="72">
        <f t="shared" ref="K132:K142" si="38">SUM(I132/J132)-1</f>
        <v>-0.20607715309940777</v>
      </c>
      <c r="L132" s="2">
        <v>724089.31</v>
      </c>
    </row>
    <row r="133" spans="1:12" ht="15.75" thickBot="1" x14ac:dyDescent="0.3">
      <c r="A133" s="13" t="s">
        <v>155</v>
      </c>
      <c r="B133" s="46" t="s">
        <v>156</v>
      </c>
      <c r="C133" s="14"/>
      <c r="D133" s="14"/>
      <c r="E133" s="3">
        <v>19656.79</v>
      </c>
      <c r="F133" s="3">
        <v>90622.84</v>
      </c>
      <c r="G133" s="2">
        <v>1782.34</v>
      </c>
      <c r="H133" s="2">
        <v>52890.73</v>
      </c>
      <c r="I133" s="2">
        <f t="shared" ref="I133:I141" si="39">SUM(E133:H133)</f>
        <v>164952.70000000001</v>
      </c>
      <c r="J133" s="2">
        <v>151006.10999999999</v>
      </c>
      <c r="K133" s="72">
        <f t="shared" si="38"/>
        <v>9.2357786052498225E-2</v>
      </c>
      <c r="L133" s="2">
        <v>249889.54</v>
      </c>
    </row>
    <row r="134" spans="1:12" ht="15.75" thickBot="1" x14ac:dyDescent="0.3">
      <c r="A134" s="46" t="s">
        <v>157</v>
      </c>
      <c r="B134" s="46" t="s">
        <v>158</v>
      </c>
      <c r="C134" s="47"/>
      <c r="D134" s="47"/>
      <c r="E134" s="3">
        <v>8398.69</v>
      </c>
      <c r="F134" s="3">
        <v>36859.440000000002</v>
      </c>
      <c r="G134" s="2">
        <v>4016.86</v>
      </c>
      <c r="H134" s="2">
        <v>19899.080000000002</v>
      </c>
      <c r="I134" s="2">
        <f t="shared" si="39"/>
        <v>69174.070000000007</v>
      </c>
      <c r="J134" s="2">
        <v>63819.67</v>
      </c>
      <c r="K134" s="72">
        <f t="shared" si="38"/>
        <v>8.3898898255036602E-2</v>
      </c>
      <c r="L134" s="2">
        <v>96526.99</v>
      </c>
    </row>
    <row r="135" spans="1:12" ht="15.75" thickBot="1" x14ac:dyDescent="0.3">
      <c r="A135" s="13" t="s">
        <v>159</v>
      </c>
      <c r="B135" s="46" t="s">
        <v>160</v>
      </c>
      <c r="C135" s="14"/>
      <c r="D135" s="14"/>
      <c r="E135" s="3">
        <v>2915.23</v>
      </c>
      <c r="F135" s="3">
        <v>26844.9</v>
      </c>
      <c r="G135" s="2">
        <v>9457.43</v>
      </c>
      <c r="H135" s="2">
        <v>15324.55</v>
      </c>
      <c r="I135" s="2">
        <f t="shared" si="39"/>
        <v>54542.11</v>
      </c>
      <c r="J135" s="2">
        <v>46640.639999999999</v>
      </c>
      <c r="K135" s="72">
        <f t="shared" si="38"/>
        <v>0.16941169760963826</v>
      </c>
      <c r="L135" s="2">
        <v>69479.98</v>
      </c>
    </row>
    <row r="136" spans="1:12" ht="15.75" thickBot="1" x14ac:dyDescent="0.3">
      <c r="A136" s="13" t="s">
        <v>161</v>
      </c>
      <c r="B136" s="46" t="s">
        <v>162</v>
      </c>
      <c r="C136" s="14"/>
      <c r="D136" s="14"/>
      <c r="E136" s="3">
        <v>22321.51</v>
      </c>
      <c r="F136" s="3">
        <v>43343.38</v>
      </c>
      <c r="G136" s="2">
        <v>55482.91</v>
      </c>
      <c r="H136" s="2">
        <v>32493.88</v>
      </c>
      <c r="I136" s="2">
        <f t="shared" si="39"/>
        <v>153641.68</v>
      </c>
      <c r="J136" s="2">
        <v>124038.1</v>
      </c>
      <c r="K136" s="72">
        <f t="shared" si="38"/>
        <v>0.23866521657458462</v>
      </c>
      <c r="L136" s="2">
        <v>210535.89</v>
      </c>
    </row>
    <row r="137" spans="1:12" ht="15.75" thickBot="1" x14ac:dyDescent="0.3">
      <c r="A137" s="46" t="s">
        <v>163</v>
      </c>
      <c r="B137" s="46" t="s">
        <v>164</v>
      </c>
      <c r="C137" s="47"/>
      <c r="D137" s="47"/>
      <c r="E137" s="3">
        <v>3843</v>
      </c>
      <c r="F137" s="3">
        <v>14073.27</v>
      </c>
      <c r="G137" s="2">
        <v>4392.2</v>
      </c>
      <c r="H137" s="2">
        <v>12085.78</v>
      </c>
      <c r="I137" s="2">
        <f t="shared" si="39"/>
        <v>34394.25</v>
      </c>
      <c r="J137" s="2">
        <v>30068.59</v>
      </c>
      <c r="K137" s="72">
        <f t="shared" si="38"/>
        <v>0.14385975531276984</v>
      </c>
      <c r="L137" s="2">
        <v>53334.32</v>
      </c>
    </row>
    <row r="138" spans="1:12" ht="15.75" thickBot="1" x14ac:dyDescent="0.3">
      <c r="A138" s="46" t="s">
        <v>165</v>
      </c>
      <c r="B138" s="46" t="s">
        <v>166</v>
      </c>
      <c r="C138" s="47"/>
      <c r="D138" s="47"/>
      <c r="E138" s="3">
        <v>15197.19</v>
      </c>
      <c r="F138" s="3">
        <v>76412.56</v>
      </c>
      <c r="G138" s="2">
        <v>48624.44</v>
      </c>
      <c r="H138" s="2">
        <v>51825.919999999998</v>
      </c>
      <c r="I138" s="2">
        <f t="shared" si="39"/>
        <v>192060.11</v>
      </c>
      <c r="J138" s="2">
        <v>153043.99</v>
      </c>
      <c r="K138" s="72">
        <f t="shared" si="38"/>
        <v>0.25493402256436193</v>
      </c>
      <c r="L138" s="2">
        <v>270408.01</v>
      </c>
    </row>
    <row r="139" spans="1:12" ht="15.75" thickBot="1" x14ac:dyDescent="0.3">
      <c r="A139" s="46" t="s">
        <v>167</v>
      </c>
      <c r="B139" s="46" t="s">
        <v>168</v>
      </c>
      <c r="C139" s="47"/>
      <c r="D139" s="47"/>
      <c r="E139" s="3">
        <v>8045.81</v>
      </c>
      <c r="F139" s="3">
        <v>6279.92</v>
      </c>
      <c r="G139" s="2">
        <v>3304.27</v>
      </c>
      <c r="H139" s="2">
        <v>29322.720000000001</v>
      </c>
      <c r="I139" s="2">
        <f t="shared" si="39"/>
        <v>46952.72</v>
      </c>
      <c r="J139" s="2">
        <v>94340.26</v>
      </c>
      <c r="K139" s="72">
        <f t="shared" si="38"/>
        <v>-0.50230453043059242</v>
      </c>
      <c r="L139" s="2">
        <v>113332.02</v>
      </c>
    </row>
    <row r="140" spans="1:12" ht="15.75" thickBot="1" x14ac:dyDescent="0.3">
      <c r="A140" s="46" t="s">
        <v>169</v>
      </c>
      <c r="B140" s="46" t="s">
        <v>170</v>
      </c>
      <c r="C140" s="47"/>
      <c r="D140" s="47"/>
      <c r="E140" s="3">
        <v>2838.5</v>
      </c>
      <c r="F140" s="3">
        <v>0</v>
      </c>
      <c r="G140" s="2">
        <v>3099.45</v>
      </c>
      <c r="H140" s="2">
        <v>936.51</v>
      </c>
      <c r="I140" s="2">
        <f t="shared" si="39"/>
        <v>6874.46</v>
      </c>
      <c r="J140" s="2">
        <v>16315.56</v>
      </c>
      <c r="K140" s="72">
        <f t="shared" si="38"/>
        <v>-0.5786562030356297</v>
      </c>
      <c r="L140" s="2">
        <v>20847</v>
      </c>
    </row>
    <row r="141" spans="1:12" ht="15.75" thickBot="1" x14ac:dyDescent="0.3">
      <c r="A141" s="13" t="s">
        <v>351</v>
      </c>
      <c r="B141" s="46" t="s">
        <v>352</v>
      </c>
      <c r="C141" s="14"/>
      <c r="D141" s="14"/>
      <c r="E141" s="3">
        <v>4880.0600000000004</v>
      </c>
      <c r="F141" s="3">
        <v>1820.13</v>
      </c>
      <c r="G141" s="2">
        <v>754.87</v>
      </c>
      <c r="H141" s="2">
        <v>8675.7000000000007</v>
      </c>
      <c r="I141" s="2">
        <f t="shared" si="39"/>
        <v>16130.760000000002</v>
      </c>
      <c r="J141" s="2">
        <v>15096.48</v>
      </c>
      <c r="K141" s="72">
        <f t="shared" si="38"/>
        <v>6.8511335092684034E-2</v>
      </c>
      <c r="L141" s="2">
        <v>21566.89</v>
      </c>
    </row>
    <row r="142" spans="1:12" ht="15.75" thickBot="1" x14ac:dyDescent="0.3">
      <c r="A142" s="9" t="s">
        <v>27</v>
      </c>
      <c r="B142" s="58"/>
      <c r="C142" s="10"/>
      <c r="D142" s="10"/>
      <c r="E142" s="4">
        <f t="shared" ref="E142:L142" si="40">SUM(E132:E141)</f>
        <v>212664.90000000002</v>
      </c>
      <c r="F142" s="4">
        <f t="shared" si="40"/>
        <v>416061.49000000005</v>
      </c>
      <c r="G142" s="4">
        <f t="shared" si="40"/>
        <v>170564.80000000002</v>
      </c>
      <c r="H142" s="4">
        <f t="shared" si="40"/>
        <v>317416.17</v>
      </c>
      <c r="I142" s="4">
        <f t="shared" si="40"/>
        <v>1116707.3600000001</v>
      </c>
      <c r="J142" s="4">
        <f t="shared" si="40"/>
        <v>1170466.67</v>
      </c>
      <c r="K142" s="81">
        <f t="shared" si="38"/>
        <v>-4.5929808492539026E-2</v>
      </c>
      <c r="L142" s="4">
        <f t="shared" si="40"/>
        <v>1830009.95</v>
      </c>
    </row>
    <row r="143" spans="1:12" ht="15.75" thickBot="1" x14ac:dyDescent="0.3">
      <c r="A143" s="19" t="s">
        <v>28</v>
      </c>
      <c r="B143" s="18"/>
      <c r="C143" s="6"/>
      <c r="D143" s="6"/>
      <c r="E143" s="23"/>
      <c r="F143" s="23"/>
      <c r="G143" s="23"/>
      <c r="H143" s="23"/>
      <c r="I143" s="23"/>
      <c r="J143" s="23"/>
      <c r="K143" s="23"/>
      <c r="L143" s="23"/>
    </row>
    <row r="144" spans="1:12" x14ac:dyDescent="0.25">
      <c r="A144" s="20"/>
      <c r="B144" s="57" t="s">
        <v>60</v>
      </c>
      <c r="C144" s="11"/>
      <c r="D144" s="11"/>
      <c r="E144" s="25" t="s">
        <v>2</v>
      </c>
      <c r="F144" s="26" t="s">
        <v>3</v>
      </c>
      <c r="G144" s="27" t="s">
        <v>4</v>
      </c>
      <c r="H144" s="54" t="s">
        <v>427</v>
      </c>
      <c r="I144" s="65" t="s">
        <v>455</v>
      </c>
      <c r="J144" s="25" t="s">
        <v>456</v>
      </c>
      <c r="K144" s="73" t="s">
        <v>462</v>
      </c>
      <c r="L144" s="25" t="s">
        <v>456</v>
      </c>
    </row>
    <row r="145" spans="1:12" ht="15.75" thickBot="1" x14ac:dyDescent="0.3">
      <c r="A145" s="21" t="s">
        <v>60</v>
      </c>
      <c r="B145" s="50" t="s">
        <v>61</v>
      </c>
      <c r="C145" s="12"/>
      <c r="D145" s="12"/>
      <c r="E145" s="28" t="s">
        <v>5</v>
      </c>
      <c r="F145" s="28" t="s">
        <v>5</v>
      </c>
      <c r="G145" s="28" t="s">
        <v>5</v>
      </c>
      <c r="H145" s="55" t="s">
        <v>428</v>
      </c>
      <c r="I145" s="28" t="s">
        <v>457</v>
      </c>
      <c r="J145" s="28" t="s">
        <v>457</v>
      </c>
      <c r="K145" s="74" t="s">
        <v>463</v>
      </c>
      <c r="L145" s="28" t="s">
        <v>458</v>
      </c>
    </row>
    <row r="146" spans="1:12" ht="15.75" thickBot="1" x14ac:dyDescent="0.3">
      <c r="A146" s="13" t="s">
        <v>171</v>
      </c>
      <c r="B146" s="46" t="s">
        <v>172</v>
      </c>
      <c r="C146" s="14"/>
      <c r="D146" s="14"/>
      <c r="E146" s="3">
        <v>23132.51</v>
      </c>
      <c r="F146" s="5">
        <v>75023.649999999994</v>
      </c>
      <c r="G146" s="2">
        <v>16457.52</v>
      </c>
      <c r="H146" s="2">
        <v>60303.839999999997</v>
      </c>
      <c r="I146" s="2">
        <f>SUM(E146:H146)</f>
        <v>174917.52</v>
      </c>
      <c r="J146" s="2">
        <v>250279.82</v>
      </c>
      <c r="K146" s="72">
        <f>SUM(I146/J146)-1</f>
        <v>-0.30111217116905398</v>
      </c>
      <c r="L146" s="2">
        <v>326533.92</v>
      </c>
    </row>
    <row r="147" spans="1:12" ht="15.75" thickBot="1" x14ac:dyDescent="0.3">
      <c r="A147" s="9" t="s">
        <v>29</v>
      </c>
      <c r="B147" s="58"/>
      <c r="C147" s="10"/>
      <c r="D147" s="10"/>
      <c r="E147" s="4">
        <f>SUM(E146)</f>
        <v>23132.51</v>
      </c>
      <c r="F147" s="4">
        <f t="shared" ref="F147:I147" si="41">SUM(F146)</f>
        <v>75023.649999999994</v>
      </c>
      <c r="G147" s="4">
        <f t="shared" si="41"/>
        <v>16457.52</v>
      </c>
      <c r="H147" s="4">
        <f>SUM(H146)</f>
        <v>60303.839999999997</v>
      </c>
      <c r="I147" s="4">
        <f t="shared" si="41"/>
        <v>174917.52</v>
      </c>
      <c r="J147" s="4">
        <f>SUM(J146)</f>
        <v>250279.82</v>
      </c>
      <c r="K147" s="81">
        <f t="shared" ref="K147" si="42">SUM(I147/J147)-1</f>
        <v>-0.30111217116905398</v>
      </c>
      <c r="L147" s="4">
        <f>SUM(L146)</f>
        <v>326533.92</v>
      </c>
    </row>
    <row r="148" spans="1:12" ht="15.75" thickBot="1" x14ac:dyDescent="0.3">
      <c r="A148" s="48" t="s">
        <v>278</v>
      </c>
      <c r="B148" s="18"/>
      <c r="C148" s="40"/>
      <c r="D148" s="40"/>
      <c r="E148" s="23"/>
      <c r="F148" s="23"/>
      <c r="G148" s="23"/>
      <c r="H148" s="23"/>
      <c r="I148" s="23"/>
      <c r="J148" s="23"/>
      <c r="K148" s="23"/>
      <c r="L148" s="23"/>
    </row>
    <row r="149" spans="1:12" x14ac:dyDescent="0.25">
      <c r="A149" s="49"/>
      <c r="B149" s="57" t="s">
        <v>60</v>
      </c>
      <c r="C149" s="44"/>
      <c r="D149" s="44"/>
      <c r="E149" s="25" t="s">
        <v>2</v>
      </c>
      <c r="F149" s="26" t="s">
        <v>3</v>
      </c>
      <c r="G149" s="27" t="s">
        <v>4</v>
      </c>
      <c r="H149" s="54" t="s">
        <v>427</v>
      </c>
      <c r="I149" s="65" t="s">
        <v>455</v>
      </c>
      <c r="J149" s="25" t="s">
        <v>456</v>
      </c>
      <c r="K149" s="73" t="s">
        <v>462</v>
      </c>
      <c r="L149" s="25" t="s">
        <v>456</v>
      </c>
    </row>
    <row r="150" spans="1:12" ht="15.75" thickBot="1" x14ac:dyDescent="0.3">
      <c r="A150" s="50" t="s">
        <v>60</v>
      </c>
      <c r="B150" s="50" t="s">
        <v>61</v>
      </c>
      <c r="C150" s="45"/>
      <c r="D150" s="45"/>
      <c r="E150" s="28" t="s">
        <v>5</v>
      </c>
      <c r="F150" s="28" t="s">
        <v>5</v>
      </c>
      <c r="G150" s="28" t="s">
        <v>5</v>
      </c>
      <c r="H150" s="55" t="s">
        <v>428</v>
      </c>
      <c r="I150" s="28" t="s">
        <v>457</v>
      </c>
      <c r="J150" s="28" t="s">
        <v>457</v>
      </c>
      <c r="K150" s="74" t="s">
        <v>463</v>
      </c>
      <c r="L150" s="28" t="s">
        <v>458</v>
      </c>
    </row>
    <row r="151" spans="1:12" ht="15.75" thickBot="1" x14ac:dyDescent="0.3">
      <c r="A151" s="46" t="s">
        <v>173</v>
      </c>
      <c r="B151" s="46" t="s">
        <v>174</v>
      </c>
      <c r="C151" s="47"/>
      <c r="D151" s="47"/>
      <c r="E151" s="3">
        <v>11605.58</v>
      </c>
      <c r="F151" s="3">
        <v>9381.19</v>
      </c>
      <c r="G151" s="2">
        <v>23233.88</v>
      </c>
      <c r="H151" s="2">
        <v>12454.9</v>
      </c>
      <c r="I151" s="2">
        <f>SUM(E151:H151)</f>
        <v>56675.55</v>
      </c>
      <c r="J151" s="2">
        <v>33500.239999999998</v>
      </c>
      <c r="K151" s="72">
        <f>SUM(I151/J151)-1</f>
        <v>0.69179534236172646</v>
      </c>
      <c r="L151" s="2">
        <v>47515.34</v>
      </c>
    </row>
    <row r="152" spans="1:12" ht="15.75" thickBot="1" x14ac:dyDescent="0.3">
      <c r="A152" s="42" t="s">
        <v>279</v>
      </c>
      <c r="B152" s="58"/>
      <c r="C152" s="43"/>
      <c r="D152" s="43"/>
      <c r="E152" s="4">
        <f>SUM(E151)</f>
        <v>11605.58</v>
      </c>
      <c r="F152" s="4">
        <f t="shared" ref="F152" si="43">SUM(F151)</f>
        <v>9381.19</v>
      </c>
      <c r="G152" s="4">
        <f t="shared" ref="G152" si="44">SUM(G151)</f>
        <v>23233.88</v>
      </c>
      <c r="H152" s="4">
        <f>SUM(H151)</f>
        <v>12454.9</v>
      </c>
      <c r="I152" s="4">
        <f t="shared" ref="I152" si="45">SUM(I151)</f>
        <v>56675.55</v>
      </c>
      <c r="J152" s="4">
        <f>SUM(J151)</f>
        <v>33500.239999999998</v>
      </c>
      <c r="K152" s="81">
        <f t="shared" ref="K152" si="46">SUM(I152/J152)-1</f>
        <v>0.69179534236172646</v>
      </c>
      <c r="L152" s="4">
        <f>SUM(L151)</f>
        <v>47515.34</v>
      </c>
    </row>
    <row r="153" spans="1:12" ht="15.75" thickBot="1" x14ac:dyDescent="0.3">
      <c r="A153" s="19" t="s">
        <v>30</v>
      </c>
      <c r="B153" s="18"/>
      <c r="C153" s="6"/>
      <c r="D153" s="6"/>
      <c r="E153" s="23"/>
      <c r="F153" s="23"/>
      <c r="G153" s="23"/>
      <c r="H153" s="23"/>
      <c r="I153" s="23"/>
      <c r="J153" s="23"/>
      <c r="K153" s="23"/>
      <c r="L153" s="23"/>
    </row>
    <row r="154" spans="1:12" x14ac:dyDescent="0.25">
      <c r="A154" s="20"/>
      <c r="B154" s="57" t="s">
        <v>60</v>
      </c>
      <c r="C154" s="11"/>
      <c r="D154" s="11"/>
      <c r="E154" s="25" t="s">
        <v>2</v>
      </c>
      <c r="F154" s="26" t="s">
        <v>3</v>
      </c>
      <c r="G154" s="27" t="s">
        <v>4</v>
      </c>
      <c r="H154" s="54" t="s">
        <v>427</v>
      </c>
      <c r="I154" s="65" t="s">
        <v>455</v>
      </c>
      <c r="J154" s="25" t="s">
        <v>456</v>
      </c>
      <c r="K154" s="73" t="s">
        <v>462</v>
      </c>
      <c r="L154" s="25" t="s">
        <v>456</v>
      </c>
    </row>
    <row r="155" spans="1:12" ht="15.75" thickBot="1" x14ac:dyDescent="0.3">
      <c r="A155" s="21" t="s">
        <v>60</v>
      </c>
      <c r="B155" s="50" t="s">
        <v>61</v>
      </c>
      <c r="C155" s="12"/>
      <c r="D155" s="12"/>
      <c r="E155" s="28" t="s">
        <v>5</v>
      </c>
      <c r="F155" s="28" t="s">
        <v>5</v>
      </c>
      <c r="G155" s="28" t="s">
        <v>5</v>
      </c>
      <c r="H155" s="55" t="s">
        <v>428</v>
      </c>
      <c r="I155" s="28" t="s">
        <v>457</v>
      </c>
      <c r="J155" s="28" t="s">
        <v>457</v>
      </c>
      <c r="K155" s="74" t="s">
        <v>463</v>
      </c>
      <c r="L155" s="28" t="s">
        <v>458</v>
      </c>
    </row>
    <row r="156" spans="1:12" ht="15.75" thickBot="1" x14ac:dyDescent="0.3">
      <c r="A156" s="13" t="s">
        <v>175</v>
      </c>
      <c r="B156" s="46" t="s">
        <v>176</v>
      </c>
      <c r="C156" s="14"/>
      <c r="D156" s="14"/>
      <c r="E156" s="5">
        <v>65488.78</v>
      </c>
      <c r="F156" s="3">
        <v>21961.47</v>
      </c>
      <c r="G156" s="2">
        <v>2774.09</v>
      </c>
      <c r="H156" s="2">
        <v>26536.19</v>
      </c>
      <c r="I156" s="2">
        <f>SUM(E156:H156)</f>
        <v>116760.53</v>
      </c>
      <c r="J156" s="2">
        <v>138487.59</v>
      </c>
      <c r="K156" s="72">
        <f t="shared" ref="K156:K164" si="47">SUM(I156/J156)-1</f>
        <v>-0.1568881370525691</v>
      </c>
      <c r="L156" s="2">
        <v>193923.51</v>
      </c>
    </row>
    <row r="157" spans="1:12" ht="15.75" thickBot="1" x14ac:dyDescent="0.3">
      <c r="A157" s="46" t="s">
        <v>353</v>
      </c>
      <c r="B157" s="46" t="s">
        <v>294</v>
      </c>
      <c r="C157" s="47"/>
      <c r="D157" s="47"/>
      <c r="E157" s="5">
        <v>5559.88</v>
      </c>
      <c r="F157" s="3">
        <v>53808.73</v>
      </c>
      <c r="G157" s="2">
        <v>1000</v>
      </c>
      <c r="H157" s="2">
        <v>22061.53</v>
      </c>
      <c r="I157" s="2">
        <f t="shared" ref="I157:I163" si="48">SUM(E157:H157)</f>
        <v>82430.14</v>
      </c>
      <c r="J157" s="2">
        <v>95088.26</v>
      </c>
      <c r="K157" s="72">
        <f t="shared" si="47"/>
        <v>-0.13311969321975181</v>
      </c>
      <c r="L157" s="2">
        <v>114775.64</v>
      </c>
    </row>
    <row r="158" spans="1:12" ht="15.75" thickBot="1" x14ac:dyDescent="0.3">
      <c r="A158" s="13" t="s">
        <v>177</v>
      </c>
      <c r="B158" s="46" t="s">
        <v>178</v>
      </c>
      <c r="C158" s="14"/>
      <c r="D158" s="14"/>
      <c r="E158" s="3">
        <v>8541.5400000000009</v>
      </c>
      <c r="F158" s="3">
        <v>14574.42</v>
      </c>
      <c r="G158" s="2">
        <v>0</v>
      </c>
      <c r="H158" s="2">
        <v>70345.990000000005</v>
      </c>
      <c r="I158" s="2">
        <f t="shared" si="48"/>
        <v>93461.950000000012</v>
      </c>
      <c r="J158" s="2">
        <v>29712.91</v>
      </c>
      <c r="K158" s="72">
        <f t="shared" si="47"/>
        <v>2.1454997171263268</v>
      </c>
      <c r="L158" s="2">
        <v>49436.05</v>
      </c>
    </row>
    <row r="159" spans="1:12" ht="15.75" thickBot="1" x14ac:dyDescent="0.3">
      <c r="A159" s="13" t="s">
        <v>179</v>
      </c>
      <c r="B159" s="46" t="s">
        <v>180</v>
      </c>
      <c r="C159" s="14"/>
      <c r="D159" s="14"/>
      <c r="E159" s="3">
        <v>20308.63</v>
      </c>
      <c r="F159" s="3">
        <v>30562.3</v>
      </c>
      <c r="G159" s="2">
        <v>300</v>
      </c>
      <c r="H159" s="2">
        <v>22220.78</v>
      </c>
      <c r="I159" s="2">
        <f t="shared" si="48"/>
        <v>73391.709999999992</v>
      </c>
      <c r="J159" s="2">
        <v>81933.289999999994</v>
      </c>
      <c r="K159" s="72">
        <f t="shared" si="47"/>
        <v>-0.10425042128785511</v>
      </c>
      <c r="L159" s="2">
        <v>106091.1</v>
      </c>
    </row>
    <row r="160" spans="1:12" ht="15.75" thickBot="1" x14ac:dyDescent="0.3">
      <c r="A160" s="46" t="s">
        <v>466</v>
      </c>
      <c r="B160" s="46" t="s">
        <v>467</v>
      </c>
      <c r="C160" s="47"/>
      <c r="D160" s="47"/>
      <c r="E160" s="3">
        <v>0</v>
      </c>
      <c r="F160" s="3">
        <v>482.56</v>
      </c>
      <c r="G160" s="2">
        <v>0</v>
      </c>
      <c r="H160" s="2">
        <v>0</v>
      </c>
      <c r="I160" s="2">
        <f t="shared" ref="I160" si="49">SUM(E160:H160)</f>
        <v>482.56</v>
      </c>
      <c r="J160" s="2">
        <v>0</v>
      </c>
      <c r="K160" s="72"/>
      <c r="L160" s="2">
        <v>0</v>
      </c>
    </row>
    <row r="161" spans="1:12" ht="15.75" thickBot="1" x14ac:dyDescent="0.3">
      <c r="A161" s="13" t="s">
        <v>181</v>
      </c>
      <c r="B161" s="46" t="s">
        <v>182</v>
      </c>
      <c r="C161" s="14"/>
      <c r="D161" s="14"/>
      <c r="E161" s="3">
        <v>10629.31</v>
      </c>
      <c r="F161" s="3">
        <v>25276.59</v>
      </c>
      <c r="G161" s="2">
        <v>0</v>
      </c>
      <c r="H161" s="2">
        <v>36232.76</v>
      </c>
      <c r="I161" s="2">
        <f t="shared" si="48"/>
        <v>72138.66</v>
      </c>
      <c r="J161" s="2">
        <v>58498.41</v>
      </c>
      <c r="K161" s="72">
        <f t="shared" si="47"/>
        <v>0.23317300418934472</v>
      </c>
      <c r="L161" s="2">
        <v>68462.84</v>
      </c>
    </row>
    <row r="162" spans="1:12" ht="15.75" thickBot="1" x14ac:dyDescent="0.3">
      <c r="A162" s="46" t="s">
        <v>354</v>
      </c>
      <c r="B162" s="46" t="s">
        <v>355</v>
      </c>
      <c r="C162" s="47"/>
      <c r="D162" s="47"/>
      <c r="E162" s="3">
        <v>8103.97</v>
      </c>
      <c r="F162" s="3">
        <v>57579.14</v>
      </c>
      <c r="G162" s="2">
        <v>11268.71</v>
      </c>
      <c r="H162" s="2">
        <v>26071.74</v>
      </c>
      <c r="I162" s="2">
        <f t="shared" si="48"/>
        <v>103023.56000000001</v>
      </c>
      <c r="J162" s="2">
        <v>84654.84</v>
      </c>
      <c r="K162" s="72">
        <f t="shared" si="47"/>
        <v>0.21698369520277883</v>
      </c>
      <c r="L162" s="2">
        <v>116723.48</v>
      </c>
    </row>
    <row r="163" spans="1:12" ht="15.75" thickBot="1" x14ac:dyDescent="0.3">
      <c r="A163" s="13" t="s">
        <v>183</v>
      </c>
      <c r="B163" s="46" t="s">
        <v>184</v>
      </c>
      <c r="C163" s="14"/>
      <c r="D163" s="14"/>
      <c r="E163" s="3">
        <v>23672.29</v>
      </c>
      <c r="F163" s="3">
        <v>9113.4500000000007</v>
      </c>
      <c r="G163" s="2">
        <v>15532.06</v>
      </c>
      <c r="H163" s="2">
        <v>62255.58</v>
      </c>
      <c r="I163" s="2">
        <f t="shared" si="48"/>
        <v>110573.38</v>
      </c>
      <c r="J163" s="2">
        <v>120479.66</v>
      </c>
      <c r="K163" s="72">
        <f t="shared" si="47"/>
        <v>-8.2223671613947058E-2</v>
      </c>
      <c r="L163" s="2">
        <v>140034.06</v>
      </c>
    </row>
    <row r="164" spans="1:12" ht="15.75" thickBot="1" x14ac:dyDescent="0.3">
      <c r="A164" s="9" t="s">
        <v>31</v>
      </c>
      <c r="B164" s="58"/>
      <c r="C164" s="10"/>
      <c r="D164" s="10"/>
      <c r="E164" s="4">
        <f t="shared" ref="E164:L164" si="50">SUM(E156:E163)</f>
        <v>142304.40000000002</v>
      </c>
      <c r="F164" s="4">
        <f t="shared" si="50"/>
        <v>213358.66000000003</v>
      </c>
      <c r="G164" s="4">
        <f t="shared" si="50"/>
        <v>30874.86</v>
      </c>
      <c r="H164" s="4">
        <f t="shared" si="50"/>
        <v>265724.57</v>
      </c>
      <c r="I164" s="4">
        <f t="shared" si="50"/>
        <v>652262.49</v>
      </c>
      <c r="J164" s="4">
        <f t="shared" si="50"/>
        <v>608854.96</v>
      </c>
      <c r="K164" s="81">
        <f t="shared" si="47"/>
        <v>7.1293711724053299E-2</v>
      </c>
      <c r="L164" s="4">
        <f t="shared" si="50"/>
        <v>789446.67999999993</v>
      </c>
    </row>
    <row r="165" spans="1:12" ht="15.75" thickBot="1" x14ac:dyDescent="0.3">
      <c r="A165" s="19" t="s">
        <v>32</v>
      </c>
      <c r="B165" s="18"/>
      <c r="C165" s="6"/>
      <c r="D165" s="6"/>
      <c r="E165" s="23"/>
      <c r="F165" s="23"/>
      <c r="G165" s="23"/>
      <c r="H165" s="23"/>
      <c r="I165" s="23"/>
      <c r="J165" s="23"/>
      <c r="K165" s="23"/>
      <c r="L165" s="23"/>
    </row>
    <row r="166" spans="1:12" x14ac:dyDescent="0.25">
      <c r="A166" s="20"/>
      <c r="B166" s="57" t="s">
        <v>60</v>
      </c>
      <c r="C166" s="11"/>
      <c r="D166" s="11"/>
      <c r="E166" s="25" t="s">
        <v>2</v>
      </c>
      <c r="F166" s="26" t="s">
        <v>3</v>
      </c>
      <c r="G166" s="27" t="s">
        <v>4</v>
      </c>
      <c r="H166" s="54" t="s">
        <v>427</v>
      </c>
      <c r="I166" s="65" t="s">
        <v>455</v>
      </c>
      <c r="J166" s="25" t="s">
        <v>456</v>
      </c>
      <c r="K166" s="73" t="s">
        <v>462</v>
      </c>
      <c r="L166" s="25" t="s">
        <v>456</v>
      </c>
    </row>
    <row r="167" spans="1:12" ht="15.75" thickBot="1" x14ac:dyDescent="0.3">
      <c r="A167" s="21" t="s">
        <v>60</v>
      </c>
      <c r="B167" s="50" t="s">
        <v>61</v>
      </c>
      <c r="C167" s="12"/>
      <c r="D167" s="12"/>
      <c r="E167" s="28" t="s">
        <v>5</v>
      </c>
      <c r="F167" s="28" t="s">
        <v>5</v>
      </c>
      <c r="G167" s="28" t="s">
        <v>5</v>
      </c>
      <c r="H167" s="55" t="s">
        <v>428</v>
      </c>
      <c r="I167" s="28" t="s">
        <v>457</v>
      </c>
      <c r="J167" s="28" t="s">
        <v>457</v>
      </c>
      <c r="K167" s="74" t="s">
        <v>463</v>
      </c>
      <c r="L167" s="28" t="s">
        <v>458</v>
      </c>
    </row>
    <row r="168" spans="1:12" ht="15.75" thickBot="1" x14ac:dyDescent="0.3">
      <c r="A168" s="46" t="s">
        <v>185</v>
      </c>
      <c r="B168" s="46" t="s">
        <v>186</v>
      </c>
      <c r="C168" s="47"/>
      <c r="D168" s="47"/>
      <c r="E168" s="69">
        <v>56061.8</v>
      </c>
      <c r="F168" s="5">
        <v>103787.7</v>
      </c>
      <c r="G168" s="2">
        <v>3212.63</v>
      </c>
      <c r="H168" s="2">
        <v>194723.53</v>
      </c>
      <c r="I168" s="2">
        <f>SUM(E168:H168)</f>
        <v>357785.66000000003</v>
      </c>
      <c r="J168" s="2">
        <v>452086.17</v>
      </c>
      <c r="K168" s="72">
        <f t="shared" ref="K168:K170" si="51">SUM(I168/J168)-1</f>
        <v>-0.20858968103359576</v>
      </c>
      <c r="L168" s="2">
        <v>592898.13</v>
      </c>
    </row>
    <row r="169" spans="1:12" ht="15.75" thickBot="1" x14ac:dyDescent="0.3">
      <c r="A169" s="13" t="s">
        <v>187</v>
      </c>
      <c r="B169" s="46" t="s">
        <v>188</v>
      </c>
      <c r="C169" s="14"/>
      <c r="D169" s="14"/>
      <c r="E169" s="3">
        <v>0</v>
      </c>
      <c r="F169" s="3">
        <v>4528.22</v>
      </c>
      <c r="G169" s="2">
        <v>0</v>
      </c>
      <c r="H169" s="2">
        <v>5910.99</v>
      </c>
      <c r="I169" s="2">
        <f>SUM(E169:H169)</f>
        <v>10439.209999999999</v>
      </c>
      <c r="J169" s="2">
        <v>12078.07</v>
      </c>
      <c r="K169" s="72">
        <f t="shared" si="51"/>
        <v>-0.13568889731554801</v>
      </c>
      <c r="L169" s="2">
        <v>19158.27</v>
      </c>
    </row>
    <row r="170" spans="1:12" ht="15.75" thickBot="1" x14ac:dyDescent="0.3">
      <c r="A170" s="9" t="s">
        <v>33</v>
      </c>
      <c r="B170" s="58"/>
      <c r="C170" s="10"/>
      <c r="D170" s="10"/>
      <c r="E170" s="4">
        <f>SUM(E168:E169)</f>
        <v>56061.8</v>
      </c>
      <c r="F170" s="4">
        <f t="shared" ref="F170:G170" si="52">SUM(F168:F169)</f>
        <v>108315.92</v>
      </c>
      <c r="G170" s="4">
        <f t="shared" si="52"/>
        <v>3212.63</v>
      </c>
      <c r="H170" s="4">
        <f>SUM(H168:H169)</f>
        <v>200634.52</v>
      </c>
      <c r="I170" s="4">
        <f>SUM(I168:I169)</f>
        <v>368224.87000000005</v>
      </c>
      <c r="J170" s="4">
        <f>SUM(J168:J169)</f>
        <v>464164.24</v>
      </c>
      <c r="K170" s="81">
        <f t="shared" si="51"/>
        <v>-0.20669272152460505</v>
      </c>
      <c r="L170" s="4">
        <f>SUM(L168:L169)</f>
        <v>612056.4</v>
      </c>
    </row>
    <row r="171" spans="1:12" ht="15.75" thickBot="1" x14ac:dyDescent="0.3">
      <c r="A171" s="19" t="s">
        <v>34</v>
      </c>
      <c r="B171" s="18"/>
      <c r="C171" s="6"/>
      <c r="D171" s="6"/>
      <c r="E171" s="23"/>
      <c r="F171" s="23"/>
      <c r="G171" s="23"/>
      <c r="H171" s="23"/>
      <c r="I171" s="23"/>
      <c r="J171" s="23"/>
      <c r="K171" s="23"/>
      <c r="L171" s="23"/>
    </row>
    <row r="172" spans="1:12" x14ac:dyDescent="0.25">
      <c r="A172" s="20"/>
      <c r="B172" s="57" t="s">
        <v>60</v>
      </c>
      <c r="C172" s="11"/>
      <c r="D172" s="11"/>
      <c r="E172" s="25" t="s">
        <v>2</v>
      </c>
      <c r="F172" s="26" t="s">
        <v>3</v>
      </c>
      <c r="G172" s="27" t="s">
        <v>4</v>
      </c>
      <c r="H172" s="54" t="s">
        <v>427</v>
      </c>
      <c r="I172" s="65" t="s">
        <v>455</v>
      </c>
      <c r="J172" s="25" t="s">
        <v>456</v>
      </c>
      <c r="K172" s="73" t="s">
        <v>462</v>
      </c>
      <c r="L172" s="25" t="s">
        <v>456</v>
      </c>
    </row>
    <row r="173" spans="1:12" ht="15.75" thickBot="1" x14ac:dyDescent="0.3">
      <c r="A173" s="21" t="s">
        <v>60</v>
      </c>
      <c r="B173" s="50" t="s">
        <v>61</v>
      </c>
      <c r="C173" s="12"/>
      <c r="D173" s="12"/>
      <c r="E173" s="28" t="s">
        <v>5</v>
      </c>
      <c r="F173" s="28" t="s">
        <v>5</v>
      </c>
      <c r="G173" s="28" t="s">
        <v>5</v>
      </c>
      <c r="H173" s="55" t="s">
        <v>428</v>
      </c>
      <c r="I173" s="28" t="s">
        <v>457</v>
      </c>
      <c r="J173" s="28" t="s">
        <v>457</v>
      </c>
      <c r="K173" s="74" t="s">
        <v>463</v>
      </c>
      <c r="L173" s="28" t="s">
        <v>458</v>
      </c>
    </row>
    <row r="174" spans="1:12" ht="15.75" thickBot="1" x14ac:dyDescent="0.3">
      <c r="A174" s="46" t="s">
        <v>189</v>
      </c>
      <c r="B174" s="46" t="s">
        <v>190</v>
      </c>
      <c r="C174" s="47"/>
      <c r="D174" s="47"/>
      <c r="E174" s="3">
        <v>62569.120000000003</v>
      </c>
      <c r="F174" s="3">
        <v>61911.05</v>
      </c>
      <c r="G174" s="2">
        <v>6036.71</v>
      </c>
      <c r="H174" s="2">
        <v>44128.95</v>
      </c>
      <c r="I174" s="2">
        <f>SUM(E174:H174)</f>
        <v>174645.83000000002</v>
      </c>
      <c r="J174" s="2">
        <v>184034.83</v>
      </c>
      <c r="K174" s="72">
        <f t="shared" ref="K174:K176" si="53">SUM(I174/J174)-1</f>
        <v>-5.1017516629868198E-2</v>
      </c>
      <c r="L174" s="2">
        <v>302444.27</v>
      </c>
    </row>
    <row r="175" spans="1:12" ht="15.75" thickBot="1" x14ac:dyDescent="0.3">
      <c r="A175" s="13" t="s">
        <v>356</v>
      </c>
      <c r="B175" s="46" t="s">
        <v>357</v>
      </c>
      <c r="C175" s="14"/>
      <c r="D175" s="14"/>
      <c r="E175" s="3">
        <v>965.37</v>
      </c>
      <c r="F175" s="3">
        <v>7625.41</v>
      </c>
      <c r="G175" s="2">
        <v>0</v>
      </c>
      <c r="H175" s="2">
        <v>44768.15</v>
      </c>
      <c r="I175" s="2">
        <f>SUM(E175:H175)</f>
        <v>53358.93</v>
      </c>
      <c r="J175" s="2">
        <v>61097.88</v>
      </c>
      <c r="K175" s="72">
        <f t="shared" si="53"/>
        <v>-0.12666478771440182</v>
      </c>
      <c r="L175" s="2">
        <v>65445.15</v>
      </c>
    </row>
    <row r="176" spans="1:12" ht="15.75" thickBot="1" x14ac:dyDescent="0.3">
      <c r="A176" s="9" t="s">
        <v>35</v>
      </c>
      <c r="B176" s="58"/>
      <c r="C176" s="10"/>
      <c r="D176" s="10"/>
      <c r="E176" s="4">
        <f>SUM(E174:E175)</f>
        <v>63534.490000000005</v>
      </c>
      <c r="F176" s="4">
        <f t="shared" ref="F176:I176" si="54">SUM(F174:F175)</f>
        <v>69536.460000000006</v>
      </c>
      <c r="G176" s="4">
        <f t="shared" si="54"/>
        <v>6036.71</v>
      </c>
      <c r="H176" s="4">
        <f>SUM(H174:H175)</f>
        <v>88897.1</v>
      </c>
      <c r="I176" s="4">
        <f t="shared" si="54"/>
        <v>228004.76</v>
      </c>
      <c r="J176" s="4">
        <f>SUM(J174:J175)</f>
        <v>245132.71</v>
      </c>
      <c r="K176" s="81">
        <f t="shared" si="53"/>
        <v>-6.9872152108953478E-2</v>
      </c>
      <c r="L176" s="4">
        <f>SUM(L174:L175)</f>
        <v>367889.42000000004</v>
      </c>
    </row>
    <row r="177" spans="1:12" ht="15.75" thickBot="1" x14ac:dyDescent="0.3">
      <c r="A177" s="19" t="s">
        <v>36</v>
      </c>
      <c r="B177" s="18"/>
      <c r="C177" s="6"/>
      <c r="D177" s="6"/>
      <c r="E177" s="23"/>
      <c r="F177" s="23"/>
      <c r="G177" s="23"/>
      <c r="H177" s="23"/>
      <c r="I177" s="23"/>
      <c r="J177" s="23"/>
      <c r="K177" s="23"/>
      <c r="L177" s="23"/>
    </row>
    <row r="178" spans="1:12" x14ac:dyDescent="0.25">
      <c r="A178" s="20"/>
      <c r="B178" s="57" t="s">
        <v>60</v>
      </c>
      <c r="C178" s="11"/>
      <c r="D178" s="11"/>
      <c r="E178" s="25" t="s">
        <v>2</v>
      </c>
      <c r="F178" s="26" t="s">
        <v>3</v>
      </c>
      <c r="G178" s="27" t="s">
        <v>4</v>
      </c>
      <c r="H178" s="54" t="s">
        <v>427</v>
      </c>
      <c r="I178" s="65" t="s">
        <v>455</v>
      </c>
      <c r="J178" s="25" t="s">
        <v>456</v>
      </c>
      <c r="K178" s="73" t="s">
        <v>462</v>
      </c>
      <c r="L178" s="25" t="s">
        <v>456</v>
      </c>
    </row>
    <row r="179" spans="1:12" ht="15.75" thickBot="1" x14ac:dyDescent="0.3">
      <c r="A179" s="21" t="s">
        <v>60</v>
      </c>
      <c r="B179" s="50" t="s">
        <v>61</v>
      </c>
      <c r="C179" s="12"/>
      <c r="D179" s="12"/>
      <c r="E179" s="28" t="s">
        <v>5</v>
      </c>
      <c r="F179" s="28" t="s">
        <v>5</v>
      </c>
      <c r="G179" s="28" t="s">
        <v>5</v>
      </c>
      <c r="H179" s="55" t="s">
        <v>428</v>
      </c>
      <c r="I179" s="28" t="s">
        <v>457</v>
      </c>
      <c r="J179" s="28" t="s">
        <v>457</v>
      </c>
      <c r="K179" s="74" t="s">
        <v>463</v>
      </c>
      <c r="L179" s="28" t="s">
        <v>458</v>
      </c>
    </row>
    <row r="180" spans="1:12" ht="15.75" thickBot="1" x14ac:dyDescent="0.3">
      <c r="A180" s="13" t="s">
        <v>191</v>
      </c>
      <c r="B180" s="46" t="s">
        <v>192</v>
      </c>
      <c r="C180" s="14"/>
      <c r="D180" s="14"/>
      <c r="E180" s="3">
        <v>14474.6</v>
      </c>
      <c r="F180" s="3">
        <v>42791.839999999997</v>
      </c>
      <c r="G180" s="2">
        <v>42710.5</v>
      </c>
      <c r="H180" s="2">
        <v>52385.82</v>
      </c>
      <c r="I180" s="2">
        <f>SUM(E180:H180)</f>
        <v>152362.76</v>
      </c>
      <c r="J180" s="2">
        <v>110325.71</v>
      </c>
      <c r="K180" s="72">
        <f t="shared" ref="K180:K184" si="55">SUM(I180/J180)-1</f>
        <v>0.38102677970529264</v>
      </c>
      <c r="L180" s="2">
        <v>178374.47</v>
      </c>
    </row>
    <row r="181" spans="1:12" ht="15.75" thickBot="1" x14ac:dyDescent="0.3">
      <c r="A181" s="46" t="s">
        <v>193</v>
      </c>
      <c r="B181" s="46" t="s">
        <v>194</v>
      </c>
      <c r="C181" s="47"/>
      <c r="D181" s="47"/>
      <c r="E181" s="3">
        <v>15793.52</v>
      </c>
      <c r="F181" s="3">
        <v>30996.7</v>
      </c>
      <c r="G181" s="2">
        <v>2375.14</v>
      </c>
      <c r="H181" s="2">
        <v>19531.43</v>
      </c>
      <c r="I181" s="2">
        <f t="shared" ref="I181:I183" si="56">SUM(E181:H181)</f>
        <v>68696.790000000008</v>
      </c>
      <c r="J181" s="2">
        <v>63416.59</v>
      </c>
      <c r="K181" s="72">
        <f t="shared" si="55"/>
        <v>8.3262124311635377E-2</v>
      </c>
      <c r="L181" s="2">
        <v>93816.61</v>
      </c>
    </row>
    <row r="182" spans="1:12" ht="15.75" thickBot="1" x14ac:dyDescent="0.3">
      <c r="A182" s="46" t="s">
        <v>195</v>
      </c>
      <c r="B182" s="46" t="s">
        <v>196</v>
      </c>
      <c r="C182" s="47"/>
      <c r="D182" s="47"/>
      <c r="E182" s="3">
        <v>40192.17</v>
      </c>
      <c r="F182" s="3">
        <v>38626.699999999997</v>
      </c>
      <c r="G182" s="2">
        <v>9778.18</v>
      </c>
      <c r="H182" s="2">
        <v>350534.78</v>
      </c>
      <c r="I182" s="2">
        <f t="shared" si="56"/>
        <v>439131.83</v>
      </c>
      <c r="J182" s="2">
        <v>553787.78</v>
      </c>
      <c r="K182" s="72">
        <f t="shared" si="55"/>
        <v>-0.20703950888912714</v>
      </c>
      <c r="L182" s="2">
        <v>627422.56999999995</v>
      </c>
    </row>
    <row r="183" spans="1:12" ht="15.75" thickBot="1" x14ac:dyDescent="0.3">
      <c r="A183" s="13" t="s">
        <v>197</v>
      </c>
      <c r="B183" s="46" t="s">
        <v>198</v>
      </c>
      <c r="C183" s="14"/>
      <c r="D183" s="14"/>
      <c r="E183" s="3">
        <v>13448.47</v>
      </c>
      <c r="F183" s="3">
        <v>36653.15</v>
      </c>
      <c r="G183" s="2">
        <v>4255</v>
      </c>
      <c r="H183" s="2">
        <v>60515.55</v>
      </c>
      <c r="I183" s="2">
        <f t="shared" si="56"/>
        <v>114872.17000000001</v>
      </c>
      <c r="J183" s="2">
        <v>112670.28</v>
      </c>
      <c r="K183" s="72">
        <f t="shared" si="55"/>
        <v>1.954277561039186E-2</v>
      </c>
      <c r="L183" s="2">
        <v>147701.67000000001</v>
      </c>
    </row>
    <row r="184" spans="1:12" ht="15.75" thickBot="1" x14ac:dyDescent="0.3">
      <c r="A184" s="9" t="s">
        <v>37</v>
      </c>
      <c r="B184" s="58"/>
      <c r="C184" s="10"/>
      <c r="D184" s="10"/>
      <c r="E184" s="4">
        <f t="shared" ref="E184:L184" si="57">SUM(E180:E183)</f>
        <v>83908.760000000009</v>
      </c>
      <c r="F184" s="4">
        <f t="shared" si="57"/>
        <v>149068.38999999998</v>
      </c>
      <c r="G184" s="4">
        <f t="shared" si="57"/>
        <v>59118.82</v>
      </c>
      <c r="H184" s="4">
        <f t="shared" si="57"/>
        <v>482967.58</v>
      </c>
      <c r="I184" s="4">
        <f t="shared" si="57"/>
        <v>775063.55</v>
      </c>
      <c r="J184" s="4">
        <f t="shared" si="57"/>
        <v>840200.3600000001</v>
      </c>
      <c r="K184" s="81">
        <f t="shared" si="55"/>
        <v>-7.7525329791575004E-2</v>
      </c>
      <c r="L184" s="4">
        <f t="shared" si="57"/>
        <v>1047315.32</v>
      </c>
    </row>
    <row r="185" spans="1:12" ht="15.75" thickBot="1" x14ac:dyDescent="0.3">
      <c r="A185" s="19" t="s">
        <v>296</v>
      </c>
      <c r="B185" s="18"/>
      <c r="C185" s="6"/>
      <c r="D185" s="6"/>
      <c r="E185" s="23"/>
      <c r="F185" s="23"/>
      <c r="G185" s="23"/>
      <c r="H185" s="23"/>
      <c r="I185" s="23"/>
      <c r="J185" s="23"/>
      <c r="K185" s="23"/>
      <c r="L185" s="23"/>
    </row>
    <row r="186" spans="1:12" x14ac:dyDescent="0.25">
      <c r="A186" s="20"/>
      <c r="B186" s="57" t="s">
        <v>60</v>
      </c>
      <c r="C186" s="11"/>
      <c r="D186" s="11"/>
      <c r="E186" s="25" t="s">
        <v>2</v>
      </c>
      <c r="F186" s="26" t="s">
        <v>3</v>
      </c>
      <c r="G186" s="27" t="s">
        <v>4</v>
      </c>
      <c r="H186" s="54" t="s">
        <v>427</v>
      </c>
      <c r="I186" s="65" t="s">
        <v>455</v>
      </c>
      <c r="J186" s="25" t="s">
        <v>456</v>
      </c>
      <c r="K186" s="73" t="s">
        <v>462</v>
      </c>
      <c r="L186" s="25" t="s">
        <v>456</v>
      </c>
    </row>
    <row r="187" spans="1:12" ht="15.75" thickBot="1" x14ac:dyDescent="0.3">
      <c r="A187" s="21" t="s">
        <v>60</v>
      </c>
      <c r="B187" s="50" t="s">
        <v>61</v>
      </c>
      <c r="C187" s="12"/>
      <c r="D187" s="12"/>
      <c r="E187" s="28" t="s">
        <v>5</v>
      </c>
      <c r="F187" s="28" t="s">
        <v>5</v>
      </c>
      <c r="G187" s="28" t="s">
        <v>5</v>
      </c>
      <c r="H187" s="55" t="s">
        <v>428</v>
      </c>
      <c r="I187" s="28" t="s">
        <v>457</v>
      </c>
      <c r="J187" s="28" t="s">
        <v>457</v>
      </c>
      <c r="K187" s="74" t="s">
        <v>463</v>
      </c>
      <c r="L187" s="28" t="s">
        <v>458</v>
      </c>
    </row>
    <row r="188" spans="1:12" ht="15.75" thickBot="1" x14ac:dyDescent="0.3">
      <c r="A188" s="46" t="s">
        <v>199</v>
      </c>
      <c r="B188" s="46" t="s">
        <v>200</v>
      </c>
      <c r="C188" s="47"/>
      <c r="D188" s="47"/>
      <c r="E188" s="5">
        <v>38832.86</v>
      </c>
      <c r="F188" s="3">
        <v>22394.23</v>
      </c>
      <c r="G188" s="2">
        <v>0</v>
      </c>
      <c r="H188" s="2">
        <v>15423.37</v>
      </c>
      <c r="I188" s="2">
        <f>SUM(E188:H188)</f>
        <v>76650.459999999992</v>
      </c>
      <c r="J188" s="2">
        <v>23999.55</v>
      </c>
      <c r="K188" s="72">
        <f t="shared" ref="K188:K193" si="58">SUM(I188/J188)-1</f>
        <v>2.193829050961372</v>
      </c>
      <c r="L188" s="2">
        <v>56411.5</v>
      </c>
    </row>
    <row r="189" spans="1:12" ht="15.75" thickBot="1" x14ac:dyDescent="0.3">
      <c r="A189" s="46" t="s">
        <v>201</v>
      </c>
      <c r="B189" s="46" t="s">
        <v>202</v>
      </c>
      <c r="C189" s="47"/>
      <c r="D189" s="47"/>
      <c r="E189" s="5">
        <v>2302.19</v>
      </c>
      <c r="F189" s="3">
        <v>5138.5600000000004</v>
      </c>
      <c r="G189" s="2">
        <v>0</v>
      </c>
      <c r="H189" s="2">
        <v>2327.9899999999998</v>
      </c>
      <c r="I189" s="2">
        <f t="shared" ref="I189:I196" si="59">SUM(E189:H189)</f>
        <v>9768.74</v>
      </c>
      <c r="J189" s="2">
        <v>9732.69</v>
      </c>
      <c r="K189" s="72">
        <f t="shared" si="58"/>
        <v>3.7040119432549812E-3</v>
      </c>
      <c r="L189" s="2">
        <v>15690.28</v>
      </c>
    </row>
    <row r="190" spans="1:12" ht="15.75" thickBot="1" x14ac:dyDescent="0.3">
      <c r="A190" s="46" t="s">
        <v>439</v>
      </c>
      <c r="B190" s="46" t="s">
        <v>440</v>
      </c>
      <c r="C190" s="47"/>
      <c r="D190" s="47"/>
      <c r="E190" s="5">
        <v>0</v>
      </c>
      <c r="F190" s="3">
        <v>0</v>
      </c>
      <c r="G190" s="2">
        <v>0</v>
      </c>
      <c r="H190" s="2">
        <v>0</v>
      </c>
      <c r="I190" s="2">
        <f t="shared" si="59"/>
        <v>0</v>
      </c>
      <c r="J190" s="2">
        <v>42.91</v>
      </c>
      <c r="K190" s="72">
        <f t="shared" si="58"/>
        <v>-1</v>
      </c>
      <c r="L190" s="2">
        <v>42.91</v>
      </c>
    </row>
    <row r="191" spans="1:12" ht="15.75" thickBot="1" x14ac:dyDescent="0.3">
      <c r="A191" s="13" t="s">
        <v>203</v>
      </c>
      <c r="B191" s="46" t="s">
        <v>204</v>
      </c>
      <c r="C191" s="14"/>
      <c r="D191" s="14"/>
      <c r="E191" s="5">
        <v>3246.65</v>
      </c>
      <c r="F191" s="3">
        <v>0</v>
      </c>
      <c r="G191" s="2">
        <v>0</v>
      </c>
      <c r="H191" s="2">
        <v>0</v>
      </c>
      <c r="I191" s="2">
        <f t="shared" si="59"/>
        <v>3246.65</v>
      </c>
      <c r="J191" s="2">
        <v>9579.56</v>
      </c>
      <c r="K191" s="72">
        <f t="shared" si="58"/>
        <v>-0.66108568660773559</v>
      </c>
      <c r="L191" s="2">
        <v>28335.59</v>
      </c>
    </row>
    <row r="192" spans="1:12" ht="15.75" thickBot="1" x14ac:dyDescent="0.3">
      <c r="A192" s="46" t="s">
        <v>205</v>
      </c>
      <c r="B192" s="46" t="s">
        <v>206</v>
      </c>
      <c r="C192" s="47"/>
      <c r="D192" s="47"/>
      <c r="E192" s="3">
        <v>3777.9</v>
      </c>
      <c r="F192" s="3">
        <v>0</v>
      </c>
      <c r="G192" s="2">
        <v>0</v>
      </c>
      <c r="H192" s="2">
        <v>0</v>
      </c>
      <c r="I192" s="2">
        <f t="shared" si="59"/>
        <v>3777.9</v>
      </c>
      <c r="J192" s="2">
        <v>3070.4</v>
      </c>
      <c r="K192" s="72">
        <f t="shared" si="58"/>
        <v>0.23042600312662853</v>
      </c>
      <c r="L192" s="2">
        <v>4643.6000000000004</v>
      </c>
    </row>
    <row r="193" spans="1:12" ht="15.75" thickBot="1" x14ac:dyDescent="0.3">
      <c r="A193" s="46" t="s">
        <v>207</v>
      </c>
      <c r="B193" s="46" t="s">
        <v>280</v>
      </c>
      <c r="C193" s="47"/>
      <c r="D193" s="47"/>
      <c r="E193" s="3">
        <v>639.61</v>
      </c>
      <c r="F193" s="3">
        <v>0</v>
      </c>
      <c r="G193" s="2">
        <v>0</v>
      </c>
      <c r="H193" s="2">
        <v>13.95</v>
      </c>
      <c r="I193" s="2">
        <f t="shared" si="59"/>
        <v>653.56000000000006</v>
      </c>
      <c r="J193" s="2">
        <v>1392.09</v>
      </c>
      <c r="K193" s="72">
        <f t="shared" si="58"/>
        <v>-0.53051886013116967</v>
      </c>
      <c r="L193" s="2">
        <v>21806.29</v>
      </c>
    </row>
    <row r="194" spans="1:12" ht="15.75" thickBot="1" x14ac:dyDescent="0.3">
      <c r="A194" s="46" t="s">
        <v>405</v>
      </c>
      <c r="B194" s="46" t="s">
        <v>406</v>
      </c>
      <c r="C194" s="47"/>
      <c r="D194" s="47"/>
      <c r="E194" s="3">
        <v>1664.91</v>
      </c>
      <c r="F194" s="3">
        <v>0</v>
      </c>
      <c r="G194" s="2">
        <v>0</v>
      </c>
      <c r="H194" s="2">
        <v>0</v>
      </c>
      <c r="I194" s="2">
        <f t="shared" ref="I194:I195" si="60">SUM(E194:H194)</f>
        <v>1664.91</v>
      </c>
      <c r="J194" s="2">
        <v>744.79</v>
      </c>
      <c r="K194" s="72">
        <f t="shared" ref="K194" si="61">SUM(I194/J194)-1</f>
        <v>1.2354086386766743</v>
      </c>
      <c r="L194" s="2">
        <v>1323.61</v>
      </c>
    </row>
    <row r="195" spans="1:12" ht="15.75" thickBot="1" x14ac:dyDescent="0.3">
      <c r="A195" s="46" t="s">
        <v>431</v>
      </c>
      <c r="B195" s="46" t="s">
        <v>432</v>
      </c>
      <c r="C195" s="47"/>
      <c r="D195" s="47"/>
      <c r="E195" s="3">
        <v>2159.6799999999998</v>
      </c>
      <c r="F195" s="3">
        <v>0</v>
      </c>
      <c r="G195" s="2">
        <v>0</v>
      </c>
      <c r="H195" s="2">
        <v>329.75</v>
      </c>
      <c r="I195" s="2">
        <f t="shared" si="60"/>
        <v>2489.4299999999998</v>
      </c>
      <c r="J195" s="2">
        <v>0</v>
      </c>
      <c r="K195" s="72"/>
      <c r="L195" s="2">
        <v>0</v>
      </c>
    </row>
    <row r="196" spans="1:12" ht="15.75" thickBot="1" x14ac:dyDescent="0.3">
      <c r="A196" s="13" t="s">
        <v>468</v>
      </c>
      <c r="B196" s="46" t="s">
        <v>469</v>
      </c>
      <c r="C196" s="14"/>
      <c r="D196" s="14"/>
      <c r="E196" s="3">
        <v>199.02</v>
      </c>
      <c r="F196" s="3">
        <v>0</v>
      </c>
      <c r="G196" s="2">
        <v>0</v>
      </c>
      <c r="H196" s="2">
        <v>0</v>
      </c>
      <c r="I196" s="2">
        <f t="shared" si="59"/>
        <v>199.02</v>
      </c>
      <c r="J196" s="2">
        <v>0</v>
      </c>
      <c r="K196" s="72"/>
      <c r="L196" s="2">
        <v>0</v>
      </c>
    </row>
    <row r="197" spans="1:12" ht="15.75" thickBot="1" x14ac:dyDescent="0.3">
      <c r="A197" s="9" t="s">
        <v>295</v>
      </c>
      <c r="B197" s="58"/>
      <c r="C197" s="10"/>
      <c r="D197" s="10"/>
      <c r="E197" s="4">
        <f>SUM(E188:E196)</f>
        <v>52822.820000000007</v>
      </c>
      <c r="F197" s="4">
        <f t="shared" ref="F197:I197" si="62">SUM(F188:F196)</f>
        <v>27532.79</v>
      </c>
      <c r="G197" s="4">
        <f t="shared" si="62"/>
        <v>0</v>
      </c>
      <c r="H197" s="4">
        <f>SUM(H188:H196)</f>
        <v>18095.060000000001</v>
      </c>
      <c r="I197" s="4">
        <f t="shared" si="62"/>
        <v>98450.669999999984</v>
      </c>
      <c r="J197" s="4">
        <f>SUM(J188:J196)</f>
        <v>48561.99</v>
      </c>
      <c r="K197" s="81">
        <f t="shared" ref="K197" si="63">SUM(I197/J197)-1</f>
        <v>1.0273195147068725</v>
      </c>
      <c r="L197" s="4">
        <f>SUM(L188:L196)</f>
        <v>128253.78000000001</v>
      </c>
    </row>
    <row r="198" spans="1:12" ht="15.75" thickBot="1" x14ac:dyDescent="0.3">
      <c r="A198" s="19" t="s">
        <v>38</v>
      </c>
      <c r="B198" s="18"/>
      <c r="C198" s="6"/>
      <c r="D198" s="6"/>
      <c r="E198" s="23"/>
      <c r="F198" s="23"/>
      <c r="G198" s="23"/>
      <c r="H198" s="23"/>
      <c r="I198" s="23"/>
      <c r="J198" s="23"/>
      <c r="K198" s="23"/>
      <c r="L198" s="23"/>
    </row>
    <row r="199" spans="1:12" x14ac:dyDescent="0.25">
      <c r="A199" s="20"/>
      <c r="B199" s="57" t="s">
        <v>60</v>
      </c>
      <c r="C199" s="11"/>
      <c r="D199" s="11"/>
      <c r="E199" s="25" t="s">
        <v>2</v>
      </c>
      <c r="F199" s="26" t="s">
        <v>3</v>
      </c>
      <c r="G199" s="27" t="s">
        <v>4</v>
      </c>
      <c r="H199" s="54" t="s">
        <v>427</v>
      </c>
      <c r="I199" s="65" t="s">
        <v>455</v>
      </c>
      <c r="J199" s="25" t="s">
        <v>456</v>
      </c>
      <c r="K199" s="73" t="s">
        <v>462</v>
      </c>
      <c r="L199" s="25" t="s">
        <v>456</v>
      </c>
    </row>
    <row r="200" spans="1:12" ht="15.75" thickBot="1" x14ac:dyDescent="0.3">
      <c r="A200" s="21" t="s">
        <v>60</v>
      </c>
      <c r="B200" s="50" t="s">
        <v>61</v>
      </c>
      <c r="C200" s="12"/>
      <c r="D200" s="12"/>
      <c r="E200" s="28" t="s">
        <v>5</v>
      </c>
      <c r="F200" s="28" t="s">
        <v>5</v>
      </c>
      <c r="G200" s="28" t="s">
        <v>5</v>
      </c>
      <c r="H200" s="55" t="s">
        <v>428</v>
      </c>
      <c r="I200" s="28" t="s">
        <v>457</v>
      </c>
      <c r="J200" s="28" t="s">
        <v>457</v>
      </c>
      <c r="K200" s="74" t="s">
        <v>463</v>
      </c>
      <c r="L200" s="28" t="s">
        <v>458</v>
      </c>
    </row>
    <row r="201" spans="1:12" ht="15.75" thickBot="1" x14ac:dyDescent="0.3">
      <c r="A201" s="13" t="s">
        <v>208</v>
      </c>
      <c r="B201" s="46" t="s">
        <v>209</v>
      </c>
      <c r="C201" s="14"/>
      <c r="D201" s="14"/>
      <c r="E201" s="3">
        <v>4973.57</v>
      </c>
      <c r="F201" s="3">
        <v>9048.3799999999992</v>
      </c>
      <c r="G201" s="2">
        <v>6546.02</v>
      </c>
      <c r="H201" s="2">
        <v>30343.39</v>
      </c>
      <c r="I201" s="2">
        <f t="shared" ref="I201:I213" si="64">SUM(E201:H201)</f>
        <v>50911.360000000001</v>
      </c>
      <c r="J201" s="2">
        <v>19994.13</v>
      </c>
      <c r="K201" s="72">
        <f t="shared" ref="K201:K214" si="65">SUM(I201/J201)-1</f>
        <v>1.5463153435533328</v>
      </c>
      <c r="L201" s="2">
        <v>27703.84</v>
      </c>
    </row>
    <row r="202" spans="1:12" ht="15.75" thickBot="1" x14ac:dyDescent="0.3">
      <c r="A202" s="46" t="s">
        <v>337</v>
      </c>
      <c r="B202" s="46" t="s">
        <v>338</v>
      </c>
      <c r="C202" s="47"/>
      <c r="D202" s="47"/>
      <c r="E202" s="3">
        <v>519.25</v>
      </c>
      <c r="F202" s="3">
        <v>3533.34</v>
      </c>
      <c r="G202" s="2">
        <v>0</v>
      </c>
      <c r="H202" s="2">
        <v>505</v>
      </c>
      <c r="I202" s="2">
        <f t="shared" si="64"/>
        <v>4557.59</v>
      </c>
      <c r="J202" s="2">
        <v>8542.35</v>
      </c>
      <c r="K202" s="72">
        <f t="shared" si="65"/>
        <v>-0.46647117011126915</v>
      </c>
      <c r="L202" s="2">
        <v>16068.24</v>
      </c>
    </row>
    <row r="203" spans="1:12" ht="15.75" thickBot="1" x14ac:dyDescent="0.3">
      <c r="A203" s="46" t="s">
        <v>420</v>
      </c>
      <c r="B203" s="46" t="s">
        <v>421</v>
      </c>
      <c r="C203" s="47"/>
      <c r="D203" s="47"/>
      <c r="E203" s="3">
        <v>524.92999999999995</v>
      </c>
      <c r="F203" s="3">
        <v>3385.56</v>
      </c>
      <c r="G203" s="2">
        <v>0</v>
      </c>
      <c r="H203" s="2">
        <v>289996.08</v>
      </c>
      <c r="I203" s="2">
        <f t="shared" si="64"/>
        <v>293906.57</v>
      </c>
      <c r="J203" s="2">
        <v>253229.94</v>
      </c>
      <c r="K203" s="72">
        <f t="shared" si="65"/>
        <v>0.16063120340351533</v>
      </c>
      <c r="L203" s="2">
        <v>325615.19</v>
      </c>
    </row>
    <row r="204" spans="1:12" ht="15.75" thickBot="1" x14ac:dyDescent="0.3">
      <c r="A204" s="46" t="s">
        <v>358</v>
      </c>
      <c r="B204" s="46" t="s">
        <v>359</v>
      </c>
      <c r="C204" s="47"/>
      <c r="D204" s="47"/>
      <c r="E204" s="3">
        <v>6490.53</v>
      </c>
      <c r="F204" s="3">
        <v>3430.89</v>
      </c>
      <c r="G204" s="2">
        <v>0</v>
      </c>
      <c r="H204" s="2">
        <v>83794.28</v>
      </c>
      <c r="I204" s="2">
        <f t="shared" si="64"/>
        <v>93715.7</v>
      </c>
      <c r="J204" s="2">
        <v>89332.12</v>
      </c>
      <c r="K204" s="72">
        <f t="shared" si="65"/>
        <v>4.9070591854307288E-2</v>
      </c>
      <c r="L204" s="2">
        <v>112297.88</v>
      </c>
    </row>
    <row r="205" spans="1:12" ht="15.75" thickBot="1" x14ac:dyDescent="0.3">
      <c r="A205" s="46" t="s">
        <v>298</v>
      </c>
      <c r="B205" s="46" t="s">
        <v>299</v>
      </c>
      <c r="C205" s="47"/>
      <c r="D205" s="47"/>
      <c r="E205" s="3">
        <v>9722.2999999999993</v>
      </c>
      <c r="F205" s="3">
        <v>8514.3799999999992</v>
      </c>
      <c r="G205" s="2">
        <v>0</v>
      </c>
      <c r="H205" s="2">
        <v>64098.58</v>
      </c>
      <c r="I205" s="2">
        <f t="shared" si="64"/>
        <v>82335.260000000009</v>
      </c>
      <c r="J205" s="2">
        <v>67396.08</v>
      </c>
      <c r="K205" s="72">
        <f t="shared" si="65"/>
        <v>0.2216624468366708</v>
      </c>
      <c r="L205" s="2">
        <v>110834.4</v>
      </c>
    </row>
    <row r="206" spans="1:12" ht="15.75" thickBot="1" x14ac:dyDescent="0.3">
      <c r="A206" s="46" t="s">
        <v>297</v>
      </c>
      <c r="B206" s="46" t="s">
        <v>300</v>
      </c>
      <c r="C206" s="47"/>
      <c r="D206" s="47"/>
      <c r="E206" s="3">
        <v>6953.46</v>
      </c>
      <c r="F206" s="3">
        <v>1191.19</v>
      </c>
      <c r="G206" s="2">
        <v>0</v>
      </c>
      <c r="H206" s="2">
        <v>416</v>
      </c>
      <c r="I206" s="2">
        <f t="shared" si="64"/>
        <v>8560.65</v>
      </c>
      <c r="J206" s="2">
        <v>8429.09</v>
      </c>
      <c r="K206" s="72">
        <f t="shared" si="65"/>
        <v>1.56078532795354E-2</v>
      </c>
      <c r="L206" s="2">
        <v>9279.09</v>
      </c>
    </row>
    <row r="207" spans="1:12" ht="15.75" thickBot="1" x14ac:dyDescent="0.3">
      <c r="A207" s="46" t="s">
        <v>210</v>
      </c>
      <c r="B207" s="46" t="s">
        <v>211</v>
      </c>
      <c r="C207" s="47"/>
      <c r="D207" s="47"/>
      <c r="E207" s="3">
        <v>1671.59</v>
      </c>
      <c r="F207" s="3">
        <v>5587.52</v>
      </c>
      <c r="G207" s="2">
        <v>0</v>
      </c>
      <c r="H207" s="2">
        <v>3403.97</v>
      </c>
      <c r="I207" s="2">
        <f t="shared" si="64"/>
        <v>10663.08</v>
      </c>
      <c r="J207" s="2">
        <v>12306.51</v>
      </c>
      <c r="K207" s="72">
        <f t="shared" si="65"/>
        <v>-0.13354151583186458</v>
      </c>
      <c r="L207" s="2">
        <v>12695.51</v>
      </c>
    </row>
    <row r="208" spans="1:12" ht="15.75" thickBot="1" x14ac:dyDescent="0.3">
      <c r="A208" s="46" t="s">
        <v>212</v>
      </c>
      <c r="B208" s="46" t="s">
        <v>213</v>
      </c>
      <c r="C208" s="47"/>
      <c r="D208" s="47"/>
      <c r="E208" s="3">
        <v>0</v>
      </c>
      <c r="F208" s="3">
        <v>836.2</v>
      </c>
      <c r="G208" s="2">
        <v>0</v>
      </c>
      <c r="H208" s="2">
        <v>2064</v>
      </c>
      <c r="I208" s="2">
        <f t="shared" si="64"/>
        <v>2900.2</v>
      </c>
      <c r="J208" s="2">
        <v>4190.74</v>
      </c>
      <c r="K208" s="72">
        <f t="shared" si="65"/>
        <v>-0.307950385850709</v>
      </c>
      <c r="L208" s="2">
        <v>7231.99</v>
      </c>
    </row>
    <row r="209" spans="1:12" ht="15.75" thickBot="1" x14ac:dyDescent="0.3">
      <c r="A209" s="46" t="s">
        <v>214</v>
      </c>
      <c r="B209" s="46" t="s">
        <v>215</v>
      </c>
      <c r="C209" s="47"/>
      <c r="D209" s="47"/>
      <c r="E209" s="3">
        <v>4888.28</v>
      </c>
      <c r="F209" s="3">
        <v>13025.66</v>
      </c>
      <c r="G209" s="2">
        <v>1648.16</v>
      </c>
      <c r="H209" s="2">
        <v>5526.44</v>
      </c>
      <c r="I209" s="2">
        <f t="shared" si="64"/>
        <v>25088.539999999997</v>
      </c>
      <c r="J209" s="2">
        <v>26438.03</v>
      </c>
      <c r="K209" s="72">
        <f t="shared" si="65"/>
        <v>-5.1043515723372845E-2</v>
      </c>
      <c r="L209" s="2">
        <v>35519.870000000003</v>
      </c>
    </row>
    <row r="210" spans="1:12" ht="15.75" thickBot="1" x14ac:dyDescent="0.3">
      <c r="A210" s="46" t="s">
        <v>216</v>
      </c>
      <c r="B210" s="46" t="s">
        <v>217</v>
      </c>
      <c r="C210" s="47"/>
      <c r="D210" s="47"/>
      <c r="E210" s="3">
        <v>5286.92</v>
      </c>
      <c r="F210" s="3">
        <v>1518.51</v>
      </c>
      <c r="G210" s="2">
        <v>0</v>
      </c>
      <c r="H210" s="2">
        <v>4746.51</v>
      </c>
      <c r="I210" s="2">
        <f t="shared" si="64"/>
        <v>11551.94</v>
      </c>
      <c r="J210" s="2">
        <v>8346.0400000000009</v>
      </c>
      <c r="K210" s="72">
        <f t="shared" si="65"/>
        <v>0.38412229033170209</v>
      </c>
      <c r="L210" s="2">
        <v>15425.6</v>
      </c>
    </row>
    <row r="211" spans="1:12" ht="15.75" thickBot="1" x14ac:dyDescent="0.3">
      <c r="A211" s="46" t="s">
        <v>301</v>
      </c>
      <c r="B211" s="46" t="s">
        <v>302</v>
      </c>
      <c r="C211" s="47"/>
      <c r="D211" s="47"/>
      <c r="E211" s="3">
        <v>14473.92</v>
      </c>
      <c r="F211" s="3">
        <v>42431.35</v>
      </c>
      <c r="G211" s="2">
        <v>0</v>
      </c>
      <c r="H211" s="2">
        <v>18427.48</v>
      </c>
      <c r="I211" s="2">
        <f t="shared" si="64"/>
        <v>75332.75</v>
      </c>
      <c r="J211" s="2">
        <v>76806.59</v>
      </c>
      <c r="K211" s="72">
        <f t="shared" si="65"/>
        <v>-1.9188978445729643E-2</v>
      </c>
      <c r="L211" s="2">
        <v>125815.43</v>
      </c>
    </row>
    <row r="212" spans="1:12" ht="15.75" thickBot="1" x14ac:dyDescent="0.3">
      <c r="A212" s="46" t="s">
        <v>384</v>
      </c>
      <c r="B212" s="46" t="s">
        <v>385</v>
      </c>
      <c r="C212" s="47"/>
      <c r="D212" s="47"/>
      <c r="E212" s="3">
        <v>0</v>
      </c>
      <c r="F212" s="3">
        <v>1054.53</v>
      </c>
      <c r="G212" s="2">
        <v>0</v>
      </c>
      <c r="H212" s="2">
        <v>5133.83</v>
      </c>
      <c r="I212" s="2">
        <f t="shared" si="64"/>
        <v>6188.36</v>
      </c>
      <c r="J212" s="2">
        <v>13787.63</v>
      </c>
      <c r="K212" s="72">
        <f t="shared" si="65"/>
        <v>-0.55116579136515842</v>
      </c>
      <c r="L212" s="2">
        <v>17656.080000000002</v>
      </c>
    </row>
    <row r="213" spans="1:12" ht="15.75" thickBot="1" x14ac:dyDescent="0.3">
      <c r="A213" s="13" t="s">
        <v>303</v>
      </c>
      <c r="B213" s="46" t="s">
        <v>304</v>
      </c>
      <c r="C213" s="14"/>
      <c r="D213" s="14"/>
      <c r="E213" s="3">
        <v>6903.19</v>
      </c>
      <c r="F213" s="3">
        <v>22189.05</v>
      </c>
      <c r="G213" s="2">
        <v>0</v>
      </c>
      <c r="H213" s="2">
        <v>29927.040000000001</v>
      </c>
      <c r="I213" s="2">
        <f t="shared" si="64"/>
        <v>59019.28</v>
      </c>
      <c r="J213" s="2">
        <v>154203.87</v>
      </c>
      <c r="K213" s="72">
        <f t="shared" si="65"/>
        <v>-0.61726459913100751</v>
      </c>
      <c r="L213" s="2">
        <v>190715.51999999999</v>
      </c>
    </row>
    <row r="214" spans="1:12" ht="15.75" thickBot="1" x14ac:dyDescent="0.3">
      <c r="A214" s="9" t="s">
        <v>39</v>
      </c>
      <c r="B214" s="58"/>
      <c r="C214" s="10"/>
      <c r="D214" s="10"/>
      <c r="E214" s="4">
        <f t="shared" ref="E214:L214" si="66">SUM(E201:E213)</f>
        <v>62407.939999999995</v>
      </c>
      <c r="F214" s="4">
        <f t="shared" si="66"/>
        <v>115746.56</v>
      </c>
      <c r="G214" s="4">
        <f t="shared" si="66"/>
        <v>8194.18</v>
      </c>
      <c r="H214" s="4">
        <f t="shared" si="66"/>
        <v>538382.6</v>
      </c>
      <c r="I214" s="4">
        <f t="shared" si="66"/>
        <v>724731.27999999991</v>
      </c>
      <c r="J214" s="4">
        <f t="shared" si="66"/>
        <v>743003.12</v>
      </c>
      <c r="K214" s="81">
        <f t="shared" si="65"/>
        <v>-2.4591875199662772E-2</v>
      </c>
      <c r="L214" s="4">
        <f t="shared" si="66"/>
        <v>1006858.64</v>
      </c>
    </row>
    <row r="215" spans="1:12" ht="15.75" thickBot="1" x14ac:dyDescent="0.3">
      <c r="A215" s="19" t="s">
        <v>40</v>
      </c>
      <c r="B215" s="18"/>
      <c r="C215" s="6"/>
      <c r="D215" s="6"/>
      <c r="E215" s="23"/>
      <c r="F215" s="23"/>
      <c r="G215" s="23"/>
      <c r="H215" s="23"/>
      <c r="I215" s="23"/>
      <c r="J215" s="23"/>
      <c r="K215" s="23"/>
      <c r="L215" s="23"/>
    </row>
    <row r="216" spans="1:12" x14ac:dyDescent="0.25">
      <c r="A216" s="20"/>
      <c r="B216" s="57" t="s">
        <v>60</v>
      </c>
      <c r="C216" s="11"/>
      <c r="D216" s="11"/>
      <c r="E216" s="25" t="s">
        <v>2</v>
      </c>
      <c r="F216" s="26" t="s">
        <v>3</v>
      </c>
      <c r="G216" s="27" t="s">
        <v>4</v>
      </c>
      <c r="H216" s="54" t="s">
        <v>427</v>
      </c>
      <c r="I216" s="65" t="s">
        <v>455</v>
      </c>
      <c r="J216" s="25" t="s">
        <v>456</v>
      </c>
      <c r="K216" s="73" t="s">
        <v>462</v>
      </c>
      <c r="L216" s="25" t="s">
        <v>456</v>
      </c>
    </row>
    <row r="217" spans="1:12" ht="15.75" thickBot="1" x14ac:dyDescent="0.3">
      <c r="A217" s="21" t="s">
        <v>60</v>
      </c>
      <c r="B217" s="50" t="s">
        <v>61</v>
      </c>
      <c r="C217" s="12"/>
      <c r="D217" s="12"/>
      <c r="E217" s="28" t="s">
        <v>5</v>
      </c>
      <c r="F217" s="28" t="s">
        <v>5</v>
      </c>
      <c r="G217" s="28" t="s">
        <v>5</v>
      </c>
      <c r="H217" s="55" t="s">
        <v>428</v>
      </c>
      <c r="I217" s="28" t="s">
        <v>457</v>
      </c>
      <c r="J217" s="28" t="s">
        <v>457</v>
      </c>
      <c r="K217" s="74" t="s">
        <v>463</v>
      </c>
      <c r="L217" s="28" t="s">
        <v>458</v>
      </c>
    </row>
    <row r="218" spans="1:12" ht="15.75" thickBot="1" x14ac:dyDescent="0.3">
      <c r="A218" s="46" t="s">
        <v>218</v>
      </c>
      <c r="B218" s="46" t="s">
        <v>219</v>
      </c>
      <c r="C218" s="47"/>
      <c r="D218" s="47"/>
      <c r="E218" s="3">
        <v>12349.85</v>
      </c>
      <c r="F218" s="3">
        <v>1789.01</v>
      </c>
      <c r="G218" s="2">
        <v>4540.47</v>
      </c>
      <c r="H218" s="2">
        <v>5843.23</v>
      </c>
      <c r="I218" s="2">
        <f t="shared" ref="I218:I221" si="67">SUM(E218:H218)</f>
        <v>24522.560000000001</v>
      </c>
      <c r="J218" s="2">
        <v>50871.83</v>
      </c>
      <c r="K218" s="72">
        <f t="shared" ref="K218:K222" si="68">SUM(I218/J218)-1</f>
        <v>-0.51795404254181543</v>
      </c>
      <c r="L218" s="2">
        <v>60132.2</v>
      </c>
    </row>
    <row r="219" spans="1:12" ht="15.75" thickBot="1" x14ac:dyDescent="0.3">
      <c r="A219" s="46" t="s">
        <v>386</v>
      </c>
      <c r="B219" s="46" t="s">
        <v>389</v>
      </c>
      <c r="C219" s="47"/>
      <c r="D219" s="47"/>
      <c r="E219" s="3">
        <v>6848.68</v>
      </c>
      <c r="F219" s="3">
        <v>0</v>
      </c>
      <c r="G219" s="2">
        <v>0</v>
      </c>
      <c r="H219" s="2">
        <v>0</v>
      </c>
      <c r="I219" s="2">
        <f t="shared" si="67"/>
        <v>6848.68</v>
      </c>
      <c r="J219" s="2">
        <v>10811.95</v>
      </c>
      <c r="K219" s="72">
        <f t="shared" si="68"/>
        <v>-0.36656384833448175</v>
      </c>
      <c r="L219" s="2">
        <v>20941.87</v>
      </c>
    </row>
    <row r="220" spans="1:12" ht="15.75" thickBot="1" x14ac:dyDescent="0.3">
      <c r="A220" s="46" t="s">
        <v>324</v>
      </c>
      <c r="B220" s="46" t="s">
        <v>325</v>
      </c>
      <c r="C220" s="47"/>
      <c r="D220" s="47"/>
      <c r="E220" s="3">
        <v>2517.13</v>
      </c>
      <c r="F220" s="3">
        <v>0</v>
      </c>
      <c r="G220" s="2">
        <v>0</v>
      </c>
      <c r="H220" s="2">
        <v>2265</v>
      </c>
      <c r="I220" s="2">
        <f t="shared" si="67"/>
        <v>4782.13</v>
      </c>
      <c r="J220" s="2">
        <v>5143.8500000000004</v>
      </c>
      <c r="K220" s="72">
        <f t="shared" si="68"/>
        <v>-7.0320868610087794E-2</v>
      </c>
      <c r="L220" s="2">
        <v>6654.02</v>
      </c>
    </row>
    <row r="221" spans="1:12" ht="15.75" thickBot="1" x14ac:dyDescent="0.3">
      <c r="A221" s="13" t="s">
        <v>220</v>
      </c>
      <c r="B221" s="46" t="s">
        <v>271</v>
      </c>
      <c r="C221" s="14"/>
      <c r="D221" s="14"/>
      <c r="E221" s="3">
        <v>6680.46</v>
      </c>
      <c r="F221" s="3">
        <v>1448.6</v>
      </c>
      <c r="G221" s="2">
        <v>4187.75</v>
      </c>
      <c r="H221" s="2">
        <v>1882.33</v>
      </c>
      <c r="I221" s="2">
        <f t="shared" si="67"/>
        <v>14199.14</v>
      </c>
      <c r="J221" s="2">
        <v>23206.31</v>
      </c>
      <c r="K221" s="72">
        <f t="shared" si="68"/>
        <v>-0.38813452030934692</v>
      </c>
      <c r="L221" s="2">
        <v>23342.35</v>
      </c>
    </row>
    <row r="222" spans="1:12" ht="15.75" thickBot="1" x14ac:dyDescent="0.3">
      <c r="A222" s="9" t="s">
        <v>41</v>
      </c>
      <c r="B222" s="58"/>
      <c r="C222" s="10"/>
      <c r="D222" s="10"/>
      <c r="E222" s="4">
        <f>SUM(E218:E221)</f>
        <v>28396.12</v>
      </c>
      <c r="F222" s="4">
        <f t="shared" ref="F222:I222" si="69">SUM(F218:F221)</f>
        <v>3237.6099999999997</v>
      </c>
      <c r="G222" s="4">
        <f t="shared" si="69"/>
        <v>8728.2200000000012</v>
      </c>
      <c r="H222" s="4">
        <f>SUM(H218:H221)</f>
        <v>9990.56</v>
      </c>
      <c r="I222" s="4">
        <f t="shared" si="69"/>
        <v>50352.51</v>
      </c>
      <c r="J222" s="4">
        <f>SUM(J218:J221)</f>
        <v>90033.94</v>
      </c>
      <c r="K222" s="81">
        <f t="shared" si="68"/>
        <v>-0.44073857036579756</v>
      </c>
      <c r="L222" s="4">
        <f>SUM(L218:L221)</f>
        <v>111070.44</v>
      </c>
    </row>
    <row r="223" spans="1:12" ht="15.75" thickBot="1" x14ac:dyDescent="0.3">
      <c r="A223" s="48" t="s">
        <v>281</v>
      </c>
      <c r="B223" s="18"/>
      <c r="C223" s="40"/>
      <c r="D223" s="40"/>
      <c r="E223" s="23"/>
      <c r="F223" s="23"/>
      <c r="G223" s="23"/>
      <c r="H223" s="23"/>
      <c r="I223" s="23"/>
      <c r="J223" s="23"/>
      <c r="K223" s="23"/>
      <c r="L223" s="23"/>
    </row>
    <row r="224" spans="1:12" x14ac:dyDescent="0.25">
      <c r="A224" s="49"/>
      <c r="B224" s="57" t="s">
        <v>60</v>
      </c>
      <c r="C224" s="44"/>
      <c r="D224" s="44"/>
      <c r="E224" s="25" t="s">
        <v>2</v>
      </c>
      <c r="F224" s="26" t="s">
        <v>3</v>
      </c>
      <c r="G224" s="27" t="s">
        <v>4</v>
      </c>
      <c r="H224" s="54" t="s">
        <v>427</v>
      </c>
      <c r="I224" s="65" t="s">
        <v>455</v>
      </c>
      <c r="J224" s="25" t="s">
        <v>456</v>
      </c>
      <c r="K224" s="73" t="s">
        <v>462</v>
      </c>
      <c r="L224" s="25" t="s">
        <v>456</v>
      </c>
    </row>
    <row r="225" spans="1:12" ht="15.75" thickBot="1" x14ac:dyDescent="0.3">
      <c r="A225" s="50" t="s">
        <v>60</v>
      </c>
      <c r="B225" s="50" t="s">
        <v>61</v>
      </c>
      <c r="C225" s="45"/>
      <c r="D225" s="45"/>
      <c r="E225" s="28" t="s">
        <v>5</v>
      </c>
      <c r="F225" s="28" t="s">
        <v>5</v>
      </c>
      <c r="G225" s="28" t="s">
        <v>5</v>
      </c>
      <c r="H225" s="55" t="s">
        <v>428</v>
      </c>
      <c r="I225" s="28" t="s">
        <v>457</v>
      </c>
      <c r="J225" s="28" t="s">
        <v>457</v>
      </c>
      <c r="K225" s="74" t="s">
        <v>463</v>
      </c>
      <c r="L225" s="28" t="s">
        <v>458</v>
      </c>
    </row>
    <row r="226" spans="1:12" ht="15.75" thickBot="1" x14ac:dyDescent="0.3">
      <c r="A226" s="46" t="s">
        <v>221</v>
      </c>
      <c r="B226" s="46" t="s">
        <v>222</v>
      </c>
      <c r="C226" s="47"/>
      <c r="D226" s="47"/>
      <c r="E226" s="3">
        <v>9526.59</v>
      </c>
      <c r="F226" s="3">
        <v>6387.8</v>
      </c>
      <c r="G226" s="2">
        <v>10085.290000000001</v>
      </c>
      <c r="H226" s="2">
        <v>3899.14</v>
      </c>
      <c r="I226" s="2">
        <f>SUM(E226:H226)</f>
        <v>29898.82</v>
      </c>
      <c r="J226" s="2">
        <v>28855.97</v>
      </c>
      <c r="K226" s="72">
        <f>SUM(I226/J226)-1</f>
        <v>3.6139835188350844E-2</v>
      </c>
      <c r="L226" s="2">
        <v>35466.720000000001</v>
      </c>
    </row>
    <row r="227" spans="1:12" ht="15.75" thickBot="1" x14ac:dyDescent="0.3">
      <c r="A227" s="42" t="s">
        <v>282</v>
      </c>
      <c r="B227" s="58"/>
      <c r="C227" s="43"/>
      <c r="D227" s="43"/>
      <c r="E227" s="4">
        <f>SUM(E226:E226)</f>
        <v>9526.59</v>
      </c>
      <c r="F227" s="4">
        <f>SUM(F226:F226)</f>
        <v>6387.8</v>
      </c>
      <c r="G227" s="4">
        <f>SUM(G226:G226)</f>
        <v>10085.290000000001</v>
      </c>
      <c r="H227" s="4">
        <f>SUM(H226)</f>
        <v>3899.14</v>
      </c>
      <c r="I227" s="4">
        <f>SUM(I226:I226)</f>
        <v>29898.82</v>
      </c>
      <c r="J227" s="4">
        <f>SUM(J226)</f>
        <v>28855.97</v>
      </c>
      <c r="K227" s="81">
        <f t="shared" ref="K227" si="70">SUM(I227/J227)-1</f>
        <v>3.6139835188350844E-2</v>
      </c>
      <c r="L227" s="4">
        <f>SUM(L226)</f>
        <v>35466.720000000001</v>
      </c>
    </row>
    <row r="228" spans="1:12" ht="15.75" thickBot="1" x14ac:dyDescent="0.3">
      <c r="A228" s="48" t="s">
        <v>448</v>
      </c>
      <c r="B228" s="18"/>
      <c r="C228" s="40"/>
      <c r="D228" s="40"/>
      <c r="E228" s="23"/>
      <c r="F228" s="23"/>
      <c r="G228" s="23"/>
      <c r="H228" s="23"/>
      <c r="I228" s="23"/>
      <c r="J228" s="23"/>
      <c r="K228" s="23"/>
      <c r="L228" s="23"/>
    </row>
    <row r="229" spans="1:12" x14ac:dyDescent="0.25">
      <c r="A229" s="49"/>
      <c r="B229" s="57" t="s">
        <v>60</v>
      </c>
      <c r="C229" s="44"/>
      <c r="D229" s="44"/>
      <c r="E229" s="25" t="s">
        <v>2</v>
      </c>
      <c r="F229" s="26" t="s">
        <v>3</v>
      </c>
      <c r="G229" s="27" t="s">
        <v>4</v>
      </c>
      <c r="H229" s="54" t="s">
        <v>427</v>
      </c>
      <c r="I229" s="65" t="s">
        <v>455</v>
      </c>
      <c r="J229" s="25" t="s">
        <v>456</v>
      </c>
      <c r="K229" s="73" t="s">
        <v>462</v>
      </c>
      <c r="L229" s="25" t="s">
        <v>456</v>
      </c>
    </row>
    <row r="230" spans="1:12" ht="15.75" thickBot="1" x14ac:dyDescent="0.3">
      <c r="A230" s="50" t="s">
        <v>60</v>
      </c>
      <c r="B230" s="50" t="s">
        <v>61</v>
      </c>
      <c r="C230" s="45"/>
      <c r="D230" s="45"/>
      <c r="E230" s="28" t="s">
        <v>5</v>
      </c>
      <c r="F230" s="28" t="s">
        <v>5</v>
      </c>
      <c r="G230" s="28" t="s">
        <v>5</v>
      </c>
      <c r="H230" s="55" t="s">
        <v>428</v>
      </c>
      <c r="I230" s="28" t="s">
        <v>457</v>
      </c>
      <c r="J230" s="28" t="s">
        <v>457</v>
      </c>
      <c r="K230" s="74" t="s">
        <v>463</v>
      </c>
      <c r="L230" s="28" t="s">
        <v>458</v>
      </c>
    </row>
    <row r="231" spans="1:12" ht="15.75" thickBot="1" x14ac:dyDescent="0.3">
      <c r="A231" s="46" t="s">
        <v>449</v>
      </c>
      <c r="B231" s="46" t="s">
        <v>450</v>
      </c>
      <c r="C231" s="47"/>
      <c r="D231" s="47"/>
      <c r="E231" s="3">
        <v>2446.37</v>
      </c>
      <c r="F231" s="3">
        <v>5431.09</v>
      </c>
      <c r="G231" s="2">
        <v>0</v>
      </c>
      <c r="H231" s="2">
        <v>4268</v>
      </c>
      <c r="I231" s="2">
        <f>SUM(E231:H231)</f>
        <v>12145.46</v>
      </c>
      <c r="J231" s="2">
        <v>0</v>
      </c>
      <c r="K231" s="72"/>
      <c r="L231" s="2">
        <v>0</v>
      </c>
    </row>
    <row r="232" spans="1:12" ht="15.75" thickBot="1" x14ac:dyDescent="0.3">
      <c r="A232" s="42" t="s">
        <v>451</v>
      </c>
      <c r="B232" s="58"/>
      <c r="C232" s="43"/>
      <c r="D232" s="43"/>
      <c r="E232" s="4">
        <f>SUM(E231:E231)</f>
        <v>2446.37</v>
      </c>
      <c r="F232" s="4">
        <f>SUM(F231:F231)</f>
        <v>5431.09</v>
      </c>
      <c r="G232" s="4">
        <f>SUM(G231:G231)</f>
        <v>0</v>
      </c>
      <c r="H232" s="4">
        <f>SUM(H231)</f>
        <v>4268</v>
      </c>
      <c r="I232" s="4">
        <f>SUM(I231:I231)</f>
        <v>12145.46</v>
      </c>
      <c r="J232" s="4">
        <v>0</v>
      </c>
      <c r="K232" s="4"/>
      <c r="L232" s="4">
        <f>SUM(L231)</f>
        <v>0</v>
      </c>
    </row>
    <row r="233" spans="1:12" ht="15.75" thickBot="1" x14ac:dyDescent="0.3">
      <c r="A233" s="48" t="s">
        <v>360</v>
      </c>
      <c r="B233" s="18"/>
      <c r="C233" s="40"/>
      <c r="D233" s="40"/>
      <c r="E233" s="23"/>
      <c r="F233" s="23"/>
      <c r="G233" s="23"/>
      <c r="H233" s="23"/>
      <c r="I233" s="23"/>
      <c r="J233" s="23"/>
      <c r="K233" s="23"/>
      <c r="L233" s="23"/>
    </row>
    <row r="234" spans="1:12" x14ac:dyDescent="0.25">
      <c r="A234" s="49"/>
      <c r="B234" s="57" t="s">
        <v>60</v>
      </c>
      <c r="C234" s="44"/>
      <c r="D234" s="44"/>
      <c r="E234" s="25" t="s">
        <v>2</v>
      </c>
      <c r="F234" s="26" t="s">
        <v>3</v>
      </c>
      <c r="G234" s="27" t="s">
        <v>4</v>
      </c>
      <c r="H234" s="54" t="s">
        <v>427</v>
      </c>
      <c r="I234" s="65" t="s">
        <v>455</v>
      </c>
      <c r="J234" s="25" t="s">
        <v>456</v>
      </c>
      <c r="K234" s="73" t="s">
        <v>462</v>
      </c>
      <c r="L234" s="25" t="s">
        <v>456</v>
      </c>
    </row>
    <row r="235" spans="1:12" ht="15.75" thickBot="1" x14ac:dyDescent="0.3">
      <c r="A235" s="50" t="s">
        <v>60</v>
      </c>
      <c r="B235" s="50" t="s">
        <v>61</v>
      </c>
      <c r="C235" s="45"/>
      <c r="D235" s="45"/>
      <c r="E235" s="28" t="s">
        <v>5</v>
      </c>
      <c r="F235" s="28" t="s">
        <v>5</v>
      </c>
      <c r="G235" s="28" t="s">
        <v>5</v>
      </c>
      <c r="H235" s="55" t="s">
        <v>428</v>
      </c>
      <c r="I235" s="28" t="s">
        <v>457</v>
      </c>
      <c r="J235" s="28" t="s">
        <v>457</v>
      </c>
      <c r="K235" s="74" t="s">
        <v>463</v>
      </c>
      <c r="L235" s="28" t="s">
        <v>458</v>
      </c>
    </row>
    <row r="236" spans="1:12" ht="15.75" thickBot="1" x14ac:dyDescent="0.3">
      <c r="A236" s="46" t="s">
        <v>339</v>
      </c>
      <c r="B236" s="46" t="s">
        <v>340</v>
      </c>
      <c r="C236" s="47"/>
      <c r="D236" s="47"/>
      <c r="E236" s="3">
        <v>0</v>
      </c>
      <c r="F236" s="3">
        <v>5748.92</v>
      </c>
      <c r="G236" s="2">
        <v>0</v>
      </c>
      <c r="H236" s="2">
        <v>4984</v>
      </c>
      <c r="I236" s="2">
        <f>SUM(E236:H236)</f>
        <v>10732.92</v>
      </c>
      <c r="J236" s="2">
        <v>7712.54</v>
      </c>
      <c r="K236" s="72">
        <f>SUM(I236/J236)-1</f>
        <v>0.39161936275208942</v>
      </c>
      <c r="L236" s="2">
        <v>9832.08</v>
      </c>
    </row>
    <row r="237" spans="1:12" ht="15.75" thickBot="1" x14ac:dyDescent="0.3">
      <c r="A237" s="42" t="s">
        <v>452</v>
      </c>
      <c r="B237" s="58"/>
      <c r="C237" s="43"/>
      <c r="D237" s="43"/>
      <c r="E237" s="4">
        <f>SUM(E236:E236)</f>
        <v>0</v>
      </c>
      <c r="F237" s="4">
        <f>SUM(F236:F236)</f>
        <v>5748.92</v>
      </c>
      <c r="G237" s="4">
        <f>SUM(G236:G236)</f>
        <v>0</v>
      </c>
      <c r="H237" s="4">
        <f>SUM(H236)</f>
        <v>4984</v>
      </c>
      <c r="I237" s="4">
        <f>SUM(I236:I236)</f>
        <v>10732.92</v>
      </c>
      <c r="J237" s="4">
        <f>SUM(J236)</f>
        <v>7712.54</v>
      </c>
      <c r="K237" s="81">
        <f t="shared" ref="K237" si="71">SUM(I237/J237)-1</f>
        <v>0.39161936275208942</v>
      </c>
      <c r="L237" s="4">
        <f>SUM(L236)</f>
        <v>9832.08</v>
      </c>
    </row>
    <row r="238" spans="1:12" ht="15.75" thickBot="1" x14ac:dyDescent="0.3">
      <c r="A238" s="48" t="s">
        <v>407</v>
      </c>
      <c r="B238" s="18"/>
      <c r="C238" s="40"/>
      <c r="D238" s="40"/>
      <c r="E238" s="23"/>
      <c r="F238" s="23"/>
      <c r="G238" s="23"/>
      <c r="H238" s="23"/>
      <c r="I238" s="23"/>
      <c r="J238" s="23"/>
      <c r="K238" s="23"/>
      <c r="L238" s="23"/>
    </row>
    <row r="239" spans="1:12" x14ac:dyDescent="0.25">
      <c r="A239" s="49"/>
      <c r="B239" s="57" t="s">
        <v>60</v>
      </c>
      <c r="C239" s="44"/>
      <c r="D239" s="44"/>
      <c r="E239" s="25" t="s">
        <v>2</v>
      </c>
      <c r="F239" s="26" t="s">
        <v>3</v>
      </c>
      <c r="G239" s="27" t="s">
        <v>4</v>
      </c>
      <c r="H239" s="54" t="s">
        <v>427</v>
      </c>
      <c r="I239" s="65" t="s">
        <v>455</v>
      </c>
      <c r="J239" s="25" t="s">
        <v>456</v>
      </c>
      <c r="K239" s="73" t="s">
        <v>462</v>
      </c>
      <c r="L239" s="25" t="s">
        <v>456</v>
      </c>
    </row>
    <row r="240" spans="1:12" ht="15.75" thickBot="1" x14ac:dyDescent="0.3">
      <c r="A240" s="50" t="s">
        <v>60</v>
      </c>
      <c r="B240" s="50" t="s">
        <v>61</v>
      </c>
      <c r="C240" s="45"/>
      <c r="D240" s="45"/>
      <c r="E240" s="28" t="s">
        <v>5</v>
      </c>
      <c r="F240" s="28" t="s">
        <v>5</v>
      </c>
      <c r="G240" s="28" t="s">
        <v>5</v>
      </c>
      <c r="H240" s="55" t="s">
        <v>428</v>
      </c>
      <c r="I240" s="28" t="s">
        <v>457</v>
      </c>
      <c r="J240" s="28" t="s">
        <v>457</v>
      </c>
      <c r="K240" s="74" t="s">
        <v>463</v>
      </c>
      <c r="L240" s="28" t="s">
        <v>458</v>
      </c>
    </row>
    <row r="241" spans="1:12" ht="15.75" thickBot="1" x14ac:dyDescent="0.3">
      <c r="A241" s="46" t="s">
        <v>408</v>
      </c>
      <c r="B241" s="46" t="s">
        <v>409</v>
      </c>
      <c r="C241" s="47"/>
      <c r="D241" s="47"/>
      <c r="E241" s="3">
        <v>1442.92</v>
      </c>
      <c r="F241" s="3">
        <v>1093.69</v>
      </c>
      <c r="G241" s="2">
        <v>0</v>
      </c>
      <c r="H241" s="2">
        <v>591.15</v>
      </c>
      <c r="I241" s="2">
        <f>SUM(E241:H241)</f>
        <v>3127.76</v>
      </c>
      <c r="J241" s="2">
        <v>2419.1799999999998</v>
      </c>
      <c r="K241" s="72">
        <f>SUM(I241/J241)-1</f>
        <v>0.29290090030506222</v>
      </c>
      <c r="L241" s="2">
        <v>2941.92</v>
      </c>
    </row>
    <row r="242" spans="1:12" ht="15.75" thickBot="1" x14ac:dyDescent="0.3">
      <c r="A242" s="42" t="s">
        <v>410</v>
      </c>
      <c r="B242" s="58"/>
      <c r="C242" s="43"/>
      <c r="D242" s="43"/>
      <c r="E242" s="4">
        <f>SUM(E241:E241)</f>
        <v>1442.92</v>
      </c>
      <c r="F242" s="4">
        <f>SUM(F241:F241)</f>
        <v>1093.69</v>
      </c>
      <c r="G242" s="4">
        <f>SUM(G241:G241)</f>
        <v>0</v>
      </c>
      <c r="H242" s="4">
        <f>SUM(H241)</f>
        <v>591.15</v>
      </c>
      <c r="I242" s="4">
        <f>SUM(I241:I241)</f>
        <v>3127.76</v>
      </c>
      <c r="J242" s="4">
        <f>SUM(J241)</f>
        <v>2419.1799999999998</v>
      </c>
      <c r="K242" s="81">
        <f t="shared" ref="K242" si="72">SUM(I242/J242)-1</f>
        <v>0.29290090030506222</v>
      </c>
      <c r="L242" s="4">
        <f>SUM(L241)</f>
        <v>2941.92</v>
      </c>
    </row>
    <row r="243" spans="1:12" ht="15.75" thickBot="1" x14ac:dyDescent="0.3">
      <c r="A243" s="48" t="s">
        <v>361</v>
      </c>
      <c r="B243" s="18"/>
      <c r="C243" s="40"/>
      <c r="D243" s="40"/>
      <c r="E243" s="23"/>
      <c r="F243" s="23"/>
      <c r="G243" s="23"/>
      <c r="H243" s="23"/>
      <c r="I243" s="23"/>
      <c r="J243" s="23"/>
      <c r="K243" s="23"/>
      <c r="L243" s="23"/>
    </row>
    <row r="244" spans="1:12" x14ac:dyDescent="0.25">
      <c r="A244" s="49"/>
      <c r="B244" s="57" t="s">
        <v>60</v>
      </c>
      <c r="C244" s="44"/>
      <c r="D244" s="44"/>
      <c r="E244" s="25" t="s">
        <v>2</v>
      </c>
      <c r="F244" s="26" t="s">
        <v>3</v>
      </c>
      <c r="G244" s="27" t="s">
        <v>4</v>
      </c>
      <c r="H244" s="54" t="s">
        <v>427</v>
      </c>
      <c r="I244" s="65" t="s">
        <v>455</v>
      </c>
      <c r="J244" s="25" t="s">
        <v>456</v>
      </c>
      <c r="K244" s="76" t="s">
        <v>462</v>
      </c>
      <c r="L244" s="25" t="s">
        <v>456</v>
      </c>
    </row>
    <row r="245" spans="1:12" ht="15.75" thickBot="1" x14ac:dyDescent="0.3">
      <c r="A245" s="50" t="s">
        <v>60</v>
      </c>
      <c r="B245" s="50" t="s">
        <v>61</v>
      </c>
      <c r="C245" s="45"/>
      <c r="D245" s="45"/>
      <c r="E245" s="28" t="s">
        <v>5</v>
      </c>
      <c r="F245" s="28" t="s">
        <v>5</v>
      </c>
      <c r="G245" s="28" t="s">
        <v>5</v>
      </c>
      <c r="H245" s="55" t="s">
        <v>428</v>
      </c>
      <c r="I245" s="28" t="s">
        <v>457</v>
      </c>
      <c r="J245" s="28" t="s">
        <v>457</v>
      </c>
      <c r="K245" s="77" t="s">
        <v>463</v>
      </c>
      <c r="L245" s="28" t="s">
        <v>458</v>
      </c>
    </row>
    <row r="246" spans="1:12" ht="15.75" thickBot="1" x14ac:dyDescent="0.3">
      <c r="A246" s="46" t="s">
        <v>305</v>
      </c>
      <c r="B246" s="46" t="s">
        <v>306</v>
      </c>
      <c r="C246" s="47"/>
      <c r="D246" s="47"/>
      <c r="E246" s="3">
        <v>12463.73</v>
      </c>
      <c r="F246" s="3">
        <v>8822.51</v>
      </c>
      <c r="G246" s="2">
        <v>0</v>
      </c>
      <c r="H246" s="2">
        <v>11277.72</v>
      </c>
      <c r="I246" s="2">
        <f>SUM(E246:H246)</f>
        <v>32563.96</v>
      </c>
      <c r="J246" s="75">
        <v>24910.32</v>
      </c>
      <c r="K246" s="78">
        <f>SUM(I246/J246)-1</f>
        <v>0.30724775916166469</v>
      </c>
      <c r="L246" s="2">
        <v>39362.14</v>
      </c>
    </row>
    <row r="247" spans="1:12" ht="15.75" thickBot="1" x14ac:dyDescent="0.3">
      <c r="A247" s="42" t="s">
        <v>307</v>
      </c>
      <c r="B247" s="58"/>
      <c r="C247" s="43"/>
      <c r="D247" s="43"/>
      <c r="E247" s="4">
        <f>SUM(E246:E246)</f>
        <v>12463.73</v>
      </c>
      <c r="F247" s="4">
        <f>SUM(F246:F246)</f>
        <v>8822.51</v>
      </c>
      <c r="G247" s="4">
        <f>SUM(G246:G246)</f>
        <v>0</v>
      </c>
      <c r="H247" s="4">
        <f>SUM(H246)</f>
        <v>11277.72</v>
      </c>
      <c r="I247" s="4">
        <f>SUM(I246:I246)</f>
        <v>32563.96</v>
      </c>
      <c r="J247" s="4">
        <f>SUM(J246)</f>
        <v>24910.32</v>
      </c>
      <c r="K247" s="81">
        <f t="shared" ref="K247" si="73">SUM(I247/J247)-1</f>
        <v>0.30724775916166469</v>
      </c>
      <c r="L247" s="4">
        <f>SUM(L246)</f>
        <v>39362.14</v>
      </c>
    </row>
    <row r="248" spans="1:12" ht="15.75" thickBot="1" x14ac:dyDescent="0.3">
      <c r="A248" s="19" t="s">
        <v>42</v>
      </c>
      <c r="B248" s="18"/>
      <c r="C248" s="6"/>
      <c r="D248" s="6"/>
      <c r="E248" s="23"/>
      <c r="F248" s="23"/>
      <c r="G248" s="23"/>
      <c r="H248" s="23"/>
      <c r="I248" s="23"/>
      <c r="J248" s="23"/>
      <c r="K248" s="23"/>
      <c r="L248" s="23"/>
    </row>
    <row r="249" spans="1:12" x14ac:dyDescent="0.25">
      <c r="A249" s="20"/>
      <c r="B249" s="57" t="s">
        <v>60</v>
      </c>
      <c r="C249" s="11"/>
      <c r="D249" s="11"/>
      <c r="E249" s="25" t="s">
        <v>2</v>
      </c>
      <c r="F249" s="26" t="s">
        <v>3</v>
      </c>
      <c r="G249" s="27" t="s">
        <v>4</v>
      </c>
      <c r="H249" s="54" t="s">
        <v>427</v>
      </c>
      <c r="I249" s="65" t="s">
        <v>455</v>
      </c>
      <c r="J249" s="25" t="s">
        <v>456</v>
      </c>
      <c r="K249" s="73" t="s">
        <v>462</v>
      </c>
      <c r="L249" s="25" t="s">
        <v>456</v>
      </c>
    </row>
    <row r="250" spans="1:12" ht="15.75" thickBot="1" x14ac:dyDescent="0.3">
      <c r="A250" s="21" t="s">
        <v>60</v>
      </c>
      <c r="B250" s="50" t="s">
        <v>61</v>
      </c>
      <c r="C250" s="12"/>
      <c r="D250" s="12"/>
      <c r="E250" s="28" t="s">
        <v>5</v>
      </c>
      <c r="F250" s="28" t="s">
        <v>5</v>
      </c>
      <c r="G250" s="28" t="s">
        <v>5</v>
      </c>
      <c r="H250" s="55" t="s">
        <v>428</v>
      </c>
      <c r="I250" s="28" t="s">
        <v>457</v>
      </c>
      <c r="J250" s="28" t="s">
        <v>457</v>
      </c>
      <c r="K250" s="74" t="s">
        <v>463</v>
      </c>
      <c r="L250" s="28" t="s">
        <v>458</v>
      </c>
    </row>
    <row r="251" spans="1:12" ht="15.75" thickBot="1" x14ac:dyDescent="0.3">
      <c r="A251" s="46" t="s">
        <v>223</v>
      </c>
      <c r="B251" s="46" t="s">
        <v>224</v>
      </c>
      <c r="C251" s="47"/>
      <c r="D251" s="47"/>
      <c r="E251" s="3">
        <v>1480.03</v>
      </c>
      <c r="F251" s="3">
        <v>3820.33</v>
      </c>
      <c r="G251" s="2">
        <v>0</v>
      </c>
      <c r="H251" s="2">
        <v>2020</v>
      </c>
      <c r="I251" s="2">
        <f t="shared" ref="I251:I257" si="74">SUM(E251:H251)</f>
        <v>7320.36</v>
      </c>
      <c r="J251" s="2">
        <v>9287.7199999999993</v>
      </c>
      <c r="K251" s="72">
        <f t="shared" ref="K251:K258" si="75">SUM(I251/J251)-1</f>
        <v>-0.21182378452408124</v>
      </c>
      <c r="L251" s="2">
        <v>9671.68</v>
      </c>
    </row>
    <row r="252" spans="1:12" ht="15.75" thickBot="1" x14ac:dyDescent="0.3">
      <c r="A252" s="46" t="s">
        <v>415</v>
      </c>
      <c r="B252" s="46" t="s">
        <v>419</v>
      </c>
      <c r="C252" s="47"/>
      <c r="D252" s="47"/>
      <c r="E252" s="3">
        <v>1074.8699999999999</v>
      </c>
      <c r="F252" s="3">
        <v>8765.59</v>
      </c>
      <c r="G252" s="2">
        <v>0</v>
      </c>
      <c r="H252" s="2">
        <v>2085</v>
      </c>
      <c r="I252" s="2">
        <f t="shared" si="74"/>
        <v>11925.46</v>
      </c>
      <c r="J252" s="2">
        <v>4917.79</v>
      </c>
      <c r="K252" s="72">
        <f t="shared" si="75"/>
        <v>1.4249632456855617</v>
      </c>
      <c r="L252" s="2">
        <v>11401.33</v>
      </c>
    </row>
    <row r="253" spans="1:12" ht="15.75" thickBot="1" x14ac:dyDescent="0.3">
      <c r="A253" s="46" t="s">
        <v>225</v>
      </c>
      <c r="B253" s="46" t="s">
        <v>226</v>
      </c>
      <c r="C253" s="47"/>
      <c r="D253" s="47"/>
      <c r="E253" s="3">
        <v>13247.92</v>
      </c>
      <c r="F253" s="3">
        <v>15060.46</v>
      </c>
      <c r="G253" s="2">
        <v>0</v>
      </c>
      <c r="H253" s="2">
        <v>21959</v>
      </c>
      <c r="I253" s="2">
        <f t="shared" si="74"/>
        <v>50267.38</v>
      </c>
      <c r="J253" s="2">
        <v>32750.93</v>
      </c>
      <c r="K253" s="72">
        <f t="shared" si="75"/>
        <v>0.53483824734137309</v>
      </c>
      <c r="L253" s="2">
        <v>59561.82</v>
      </c>
    </row>
    <row r="254" spans="1:12" ht="15.75" thickBot="1" x14ac:dyDescent="0.3">
      <c r="A254" s="46" t="s">
        <v>227</v>
      </c>
      <c r="B254" s="46" t="s">
        <v>228</v>
      </c>
      <c r="C254" s="47"/>
      <c r="D254" s="47"/>
      <c r="E254" s="3">
        <v>0</v>
      </c>
      <c r="F254" s="3">
        <v>0</v>
      </c>
      <c r="G254" s="2">
        <v>0</v>
      </c>
      <c r="H254" s="2">
        <v>0</v>
      </c>
      <c r="I254" s="2">
        <f t="shared" si="74"/>
        <v>0</v>
      </c>
      <c r="J254" s="2">
        <v>2939.29</v>
      </c>
      <c r="K254" s="72"/>
      <c r="L254" s="2">
        <v>2939.29</v>
      </c>
    </row>
    <row r="255" spans="1:12" ht="15.75" thickBot="1" x14ac:dyDescent="0.3">
      <c r="A255" s="46" t="s">
        <v>308</v>
      </c>
      <c r="B255" s="46" t="s">
        <v>309</v>
      </c>
      <c r="C255" s="47"/>
      <c r="D255" s="47"/>
      <c r="E255" s="3">
        <v>4070.97</v>
      </c>
      <c r="F255" s="3">
        <v>7159.76</v>
      </c>
      <c r="G255" s="2">
        <v>0</v>
      </c>
      <c r="H255" s="2">
        <v>1824.4</v>
      </c>
      <c r="I255" s="2">
        <f t="shared" si="74"/>
        <v>13055.13</v>
      </c>
      <c r="J255" s="2">
        <v>24465.42</v>
      </c>
      <c r="K255" s="72">
        <f t="shared" si="75"/>
        <v>-0.46638439070328652</v>
      </c>
      <c r="L255" s="2">
        <v>31312.39</v>
      </c>
    </row>
    <row r="256" spans="1:12" ht="15.75" thickBot="1" x14ac:dyDescent="0.3">
      <c r="A256" s="46" t="s">
        <v>434</v>
      </c>
      <c r="B256" s="46" t="s">
        <v>433</v>
      </c>
      <c r="C256" s="47"/>
      <c r="D256" s="47"/>
      <c r="E256" s="3">
        <v>0</v>
      </c>
      <c r="F256" s="3">
        <v>0</v>
      </c>
      <c r="G256" s="2">
        <v>0</v>
      </c>
      <c r="H256" s="2">
        <v>0</v>
      </c>
      <c r="I256" s="2">
        <f t="shared" si="74"/>
        <v>0</v>
      </c>
      <c r="J256" s="2">
        <v>0</v>
      </c>
      <c r="K256" s="72"/>
      <c r="L256" s="2">
        <v>-1095</v>
      </c>
    </row>
    <row r="257" spans="1:12" ht="15.75" thickBot="1" x14ac:dyDescent="0.3">
      <c r="A257" s="13" t="s">
        <v>394</v>
      </c>
      <c r="B257" s="46" t="s">
        <v>395</v>
      </c>
      <c r="C257" s="14"/>
      <c r="D257" s="14"/>
      <c r="E257" s="3">
        <v>0</v>
      </c>
      <c r="F257" s="3">
        <v>0</v>
      </c>
      <c r="G257" s="2">
        <v>0</v>
      </c>
      <c r="H257" s="2">
        <v>0</v>
      </c>
      <c r="I257" s="2">
        <f t="shared" si="74"/>
        <v>0</v>
      </c>
      <c r="J257" s="2">
        <v>2472.79</v>
      </c>
      <c r="K257" s="72"/>
      <c r="L257" s="2">
        <v>7481.78</v>
      </c>
    </row>
    <row r="258" spans="1:12" ht="15.75" thickBot="1" x14ac:dyDescent="0.3">
      <c r="A258" s="9" t="s">
        <v>43</v>
      </c>
      <c r="B258" s="58"/>
      <c r="C258" s="10"/>
      <c r="D258" s="10"/>
      <c r="E258" s="4">
        <f>SUM(E251:E257)</f>
        <v>19873.79</v>
      </c>
      <c r="F258" s="4">
        <f t="shared" ref="F258:I258" si="76">SUM(F251:F257)</f>
        <v>34806.14</v>
      </c>
      <c r="G258" s="4">
        <f t="shared" si="76"/>
        <v>0</v>
      </c>
      <c r="H258" s="4">
        <f>SUM(H251:H257)</f>
        <v>27888.400000000001</v>
      </c>
      <c r="I258" s="4">
        <f t="shared" si="76"/>
        <v>82568.33</v>
      </c>
      <c r="J258" s="4">
        <f>SUM(J251:J257)</f>
        <v>76833.939999999988</v>
      </c>
      <c r="K258" s="81">
        <f t="shared" si="75"/>
        <v>7.463355386955306E-2</v>
      </c>
      <c r="L258" s="4">
        <f>SUM(L251:L257)</f>
        <v>121273.29</v>
      </c>
    </row>
    <row r="259" spans="1:12" ht="15.75" thickBot="1" x14ac:dyDescent="0.3">
      <c r="A259" s="48" t="s">
        <v>44</v>
      </c>
      <c r="B259" s="18"/>
      <c r="C259" s="40"/>
      <c r="D259" s="40"/>
      <c r="E259" s="23"/>
      <c r="F259" s="23"/>
      <c r="G259" s="23"/>
      <c r="H259" s="23"/>
      <c r="I259" s="23"/>
      <c r="J259" s="23"/>
      <c r="K259" s="23"/>
      <c r="L259" s="23"/>
    </row>
    <row r="260" spans="1:12" x14ac:dyDescent="0.25">
      <c r="A260" s="49"/>
      <c r="B260" s="57" t="s">
        <v>60</v>
      </c>
      <c r="C260" s="44"/>
      <c r="D260" s="44"/>
      <c r="E260" s="25" t="s">
        <v>2</v>
      </c>
      <c r="F260" s="26" t="s">
        <v>3</v>
      </c>
      <c r="G260" s="27" t="s">
        <v>4</v>
      </c>
      <c r="H260" s="54" t="s">
        <v>427</v>
      </c>
      <c r="I260" s="65" t="s">
        <v>455</v>
      </c>
      <c r="J260" s="25" t="s">
        <v>456</v>
      </c>
      <c r="K260" s="73" t="s">
        <v>462</v>
      </c>
      <c r="L260" s="25" t="s">
        <v>456</v>
      </c>
    </row>
    <row r="261" spans="1:12" ht="15.75" thickBot="1" x14ac:dyDescent="0.3">
      <c r="A261" s="50" t="s">
        <v>60</v>
      </c>
      <c r="B261" s="50" t="s">
        <v>61</v>
      </c>
      <c r="C261" s="45"/>
      <c r="D261" s="45"/>
      <c r="E261" s="28" t="s">
        <v>5</v>
      </c>
      <c r="F261" s="28" t="s">
        <v>5</v>
      </c>
      <c r="G261" s="28" t="s">
        <v>5</v>
      </c>
      <c r="H261" s="55" t="s">
        <v>428</v>
      </c>
      <c r="I261" s="28" t="s">
        <v>457</v>
      </c>
      <c r="J261" s="28" t="s">
        <v>457</v>
      </c>
      <c r="K261" s="74" t="s">
        <v>463</v>
      </c>
      <c r="L261" s="28" t="s">
        <v>458</v>
      </c>
    </row>
    <row r="262" spans="1:12" ht="15.75" thickBot="1" x14ac:dyDescent="0.3">
      <c r="A262" s="46" t="s">
        <v>310</v>
      </c>
      <c r="B262" s="46" t="s">
        <v>311</v>
      </c>
      <c r="C262" s="47"/>
      <c r="D262" s="47"/>
      <c r="E262" s="3">
        <v>16120.17</v>
      </c>
      <c r="F262" s="3">
        <v>14412.95</v>
      </c>
      <c r="G262" s="2">
        <v>0</v>
      </c>
      <c r="H262" s="2">
        <v>14994.95</v>
      </c>
      <c r="I262" s="2">
        <f t="shared" ref="I262:I268" si="77">SUM(E262:H262)</f>
        <v>45528.070000000007</v>
      </c>
      <c r="J262" s="2">
        <v>61685.67</v>
      </c>
      <c r="K262" s="72">
        <f t="shared" ref="K262:K269" si="78">SUM(I262/J262)-1</f>
        <v>-0.26193441685889107</v>
      </c>
      <c r="L262" s="2">
        <v>92471.53</v>
      </c>
    </row>
    <row r="263" spans="1:12" ht="15.75" thickBot="1" x14ac:dyDescent="0.3">
      <c r="A263" s="46" t="s">
        <v>341</v>
      </c>
      <c r="B263" s="46" t="s">
        <v>342</v>
      </c>
      <c r="C263" s="47"/>
      <c r="D263" s="47"/>
      <c r="E263" s="3">
        <v>308.56</v>
      </c>
      <c r="F263" s="3">
        <v>4145.01</v>
      </c>
      <c r="G263" s="2">
        <v>0</v>
      </c>
      <c r="H263" s="2">
        <v>2775</v>
      </c>
      <c r="I263" s="2">
        <f t="shared" si="77"/>
        <v>7228.5700000000006</v>
      </c>
      <c r="J263" s="2">
        <v>10020.31</v>
      </c>
      <c r="K263" s="72">
        <f t="shared" si="78"/>
        <v>-0.27860814685373991</v>
      </c>
      <c r="L263" s="2">
        <v>17542.400000000001</v>
      </c>
    </row>
    <row r="264" spans="1:12" ht="15.75" thickBot="1" x14ac:dyDescent="0.3">
      <c r="A264" s="46" t="s">
        <v>229</v>
      </c>
      <c r="B264" s="46" t="s">
        <v>230</v>
      </c>
      <c r="C264" s="47"/>
      <c r="D264" s="47"/>
      <c r="E264" s="3">
        <v>36494.21</v>
      </c>
      <c r="F264" s="3">
        <v>48852.22</v>
      </c>
      <c r="G264" s="2">
        <v>0</v>
      </c>
      <c r="H264" s="2">
        <v>80783.58</v>
      </c>
      <c r="I264" s="2">
        <f t="shared" si="77"/>
        <v>166130.01</v>
      </c>
      <c r="J264" s="2">
        <v>225978.82</v>
      </c>
      <c r="K264" s="72">
        <f t="shared" si="78"/>
        <v>-0.26484256356414282</v>
      </c>
      <c r="L264" s="2">
        <v>274880.63</v>
      </c>
    </row>
    <row r="265" spans="1:12" ht="15.75" thickBot="1" x14ac:dyDescent="0.3">
      <c r="A265" s="46" t="s">
        <v>345</v>
      </c>
      <c r="B265" s="46" t="s">
        <v>346</v>
      </c>
      <c r="C265" s="47"/>
      <c r="D265" s="47"/>
      <c r="E265" s="3">
        <v>0</v>
      </c>
      <c r="F265" s="3">
        <v>30385.24</v>
      </c>
      <c r="G265" s="2">
        <v>0</v>
      </c>
      <c r="H265" s="2">
        <v>30241.16</v>
      </c>
      <c r="I265" s="2">
        <f t="shared" si="77"/>
        <v>60626.400000000001</v>
      </c>
      <c r="J265" s="2">
        <v>60118.54</v>
      </c>
      <c r="K265" s="72">
        <f t="shared" si="78"/>
        <v>8.4476436054501391E-3</v>
      </c>
      <c r="L265" s="2">
        <v>76307.520000000004</v>
      </c>
    </row>
    <row r="266" spans="1:12" ht="15.75" thickBot="1" x14ac:dyDescent="0.3">
      <c r="A266" s="46" t="s">
        <v>231</v>
      </c>
      <c r="B266" s="46" t="s">
        <v>232</v>
      </c>
      <c r="C266" s="47"/>
      <c r="D266" s="47"/>
      <c r="E266" s="3">
        <v>9441.6299999999992</v>
      </c>
      <c r="F266" s="3">
        <v>11306.42</v>
      </c>
      <c r="G266" s="2">
        <v>0</v>
      </c>
      <c r="H266" s="2">
        <v>63208.9</v>
      </c>
      <c r="I266" s="2">
        <f t="shared" si="77"/>
        <v>83956.95</v>
      </c>
      <c r="J266" s="2">
        <v>95146.43</v>
      </c>
      <c r="K266" s="72">
        <f t="shared" si="78"/>
        <v>-0.11760273086441597</v>
      </c>
      <c r="L266" s="2">
        <v>105648.42</v>
      </c>
    </row>
    <row r="267" spans="1:12" ht="15.75" thickBot="1" x14ac:dyDescent="0.3">
      <c r="A267" s="46" t="s">
        <v>233</v>
      </c>
      <c r="B267" s="46" t="s">
        <v>234</v>
      </c>
      <c r="C267" s="47"/>
      <c r="D267" s="47"/>
      <c r="E267" s="5">
        <v>163.53</v>
      </c>
      <c r="F267" s="3">
        <v>1603.26</v>
      </c>
      <c r="G267" s="2">
        <v>0</v>
      </c>
      <c r="H267" s="2">
        <v>2671.65</v>
      </c>
      <c r="I267" s="2">
        <f t="shared" si="77"/>
        <v>4438.4400000000005</v>
      </c>
      <c r="J267" s="2">
        <v>11565.42</v>
      </c>
      <c r="K267" s="72">
        <f t="shared" si="78"/>
        <v>-0.61623183593851327</v>
      </c>
      <c r="L267" s="2">
        <v>16838.71</v>
      </c>
    </row>
    <row r="268" spans="1:12" ht="15.75" thickBot="1" x14ac:dyDescent="0.3">
      <c r="A268" s="46" t="s">
        <v>235</v>
      </c>
      <c r="B268" s="46" t="s">
        <v>236</v>
      </c>
      <c r="C268" s="47"/>
      <c r="D268" s="47"/>
      <c r="E268" s="3">
        <v>795.82</v>
      </c>
      <c r="F268" s="3">
        <v>3848.98</v>
      </c>
      <c r="G268" s="2">
        <v>0</v>
      </c>
      <c r="H268" s="2">
        <v>9288.9500000000007</v>
      </c>
      <c r="I268" s="2">
        <f t="shared" si="77"/>
        <v>13933.75</v>
      </c>
      <c r="J268" s="2">
        <v>14718.9</v>
      </c>
      <c r="K268" s="72">
        <f t="shared" si="78"/>
        <v>-5.3342980793401606E-2</v>
      </c>
      <c r="L268" s="2">
        <v>22239.200000000001</v>
      </c>
    </row>
    <row r="269" spans="1:12" ht="15.75" thickBot="1" x14ac:dyDescent="0.3">
      <c r="A269" s="42" t="s">
        <v>45</v>
      </c>
      <c r="B269" s="58"/>
      <c r="C269" s="43"/>
      <c r="D269" s="43"/>
      <c r="E269" s="4">
        <f>SUM(E262:E268)</f>
        <v>63323.92</v>
      </c>
      <c r="F269" s="4">
        <f t="shared" ref="F269:I269" si="79">SUM(F262:F268)</f>
        <v>114554.07999999999</v>
      </c>
      <c r="G269" s="4">
        <f t="shared" si="79"/>
        <v>0</v>
      </c>
      <c r="H269" s="4">
        <f>SUM(H262:H268)</f>
        <v>203964.19</v>
      </c>
      <c r="I269" s="4">
        <f t="shared" si="79"/>
        <v>381842.19000000006</v>
      </c>
      <c r="J269" s="4">
        <f>SUM(J262:J268)</f>
        <v>479234.08999999997</v>
      </c>
      <c r="K269" s="81">
        <f t="shared" si="78"/>
        <v>-0.20322406529969506</v>
      </c>
      <c r="L269" s="4">
        <f>SUM(L262:L268)</f>
        <v>605928.40999999992</v>
      </c>
    </row>
    <row r="270" spans="1:12" ht="15.75" thickBot="1" x14ac:dyDescent="0.3">
      <c r="A270" s="19" t="s">
        <v>362</v>
      </c>
      <c r="B270" s="18"/>
      <c r="C270" s="6"/>
      <c r="D270" s="6"/>
      <c r="E270" s="23"/>
      <c r="F270" s="23"/>
      <c r="G270" s="23"/>
      <c r="H270" s="23"/>
      <c r="I270" s="23"/>
      <c r="J270" s="23"/>
      <c r="K270" s="23"/>
      <c r="L270" s="23"/>
    </row>
    <row r="271" spans="1:12" x14ac:dyDescent="0.25">
      <c r="A271" s="20"/>
      <c r="B271" s="57" t="s">
        <v>60</v>
      </c>
      <c r="C271" s="11"/>
      <c r="D271" s="11"/>
      <c r="E271" s="25" t="s">
        <v>2</v>
      </c>
      <c r="F271" s="26" t="s">
        <v>3</v>
      </c>
      <c r="G271" s="27" t="s">
        <v>4</v>
      </c>
      <c r="H271" s="54" t="s">
        <v>427</v>
      </c>
      <c r="I271" s="65" t="s">
        <v>455</v>
      </c>
      <c r="J271" s="25" t="s">
        <v>456</v>
      </c>
      <c r="K271" s="73" t="s">
        <v>462</v>
      </c>
      <c r="L271" s="25" t="s">
        <v>456</v>
      </c>
    </row>
    <row r="272" spans="1:12" ht="15.75" thickBot="1" x14ac:dyDescent="0.3">
      <c r="A272" s="21" t="s">
        <v>60</v>
      </c>
      <c r="B272" s="50" t="s">
        <v>61</v>
      </c>
      <c r="C272" s="12"/>
      <c r="D272" s="12"/>
      <c r="E272" s="28" t="s">
        <v>5</v>
      </c>
      <c r="F272" s="28" t="s">
        <v>5</v>
      </c>
      <c r="G272" s="28" t="s">
        <v>5</v>
      </c>
      <c r="H272" s="55" t="s">
        <v>428</v>
      </c>
      <c r="I272" s="28" t="s">
        <v>457</v>
      </c>
      <c r="J272" s="28" t="s">
        <v>457</v>
      </c>
      <c r="K272" s="74" t="s">
        <v>463</v>
      </c>
      <c r="L272" s="28" t="s">
        <v>458</v>
      </c>
    </row>
    <row r="273" spans="1:18" ht="15.75" thickBot="1" x14ac:dyDescent="0.3">
      <c r="A273" s="46" t="s">
        <v>312</v>
      </c>
      <c r="B273" s="46" t="s">
        <v>315</v>
      </c>
      <c r="C273" s="47"/>
      <c r="D273" s="47"/>
      <c r="E273" s="5">
        <v>6024.98</v>
      </c>
      <c r="F273" s="3">
        <v>6249.22</v>
      </c>
      <c r="G273" s="2">
        <v>0</v>
      </c>
      <c r="H273" s="2">
        <v>7574.32</v>
      </c>
      <c r="I273" s="2">
        <f t="shared" ref="I273:I280" si="80">SUM(E273:H273)</f>
        <v>19848.52</v>
      </c>
      <c r="J273" s="2">
        <v>21859.31</v>
      </c>
      <c r="K273" s="72">
        <f t="shared" ref="K273:K281" si="81">SUM(I273/J273)-1</f>
        <v>-9.1987807483401851E-2</v>
      </c>
      <c r="L273" s="2">
        <v>29392.38</v>
      </c>
    </row>
    <row r="274" spans="1:18" ht="15.75" thickBot="1" x14ac:dyDescent="0.3">
      <c r="A274" s="46" t="s">
        <v>313</v>
      </c>
      <c r="B274" s="46" t="s">
        <v>316</v>
      </c>
      <c r="C274" s="47"/>
      <c r="D274" s="47"/>
      <c r="E274" s="3">
        <v>2196.09</v>
      </c>
      <c r="F274" s="3">
        <v>580.79999999999995</v>
      </c>
      <c r="G274" s="2">
        <v>0</v>
      </c>
      <c r="H274" s="2">
        <v>2545</v>
      </c>
      <c r="I274" s="2">
        <f t="shared" si="80"/>
        <v>5321.89</v>
      </c>
      <c r="J274" s="2">
        <v>4821.5</v>
      </c>
      <c r="K274" s="72">
        <f t="shared" si="81"/>
        <v>0.10378305506585095</v>
      </c>
      <c r="L274" s="2">
        <v>6774.03</v>
      </c>
    </row>
    <row r="275" spans="1:18" ht="15.75" thickBot="1" x14ac:dyDescent="0.3">
      <c r="A275" s="46" t="s">
        <v>314</v>
      </c>
      <c r="B275" s="46" t="s">
        <v>317</v>
      </c>
      <c r="C275" s="47"/>
      <c r="D275" s="47"/>
      <c r="E275" s="3">
        <v>8477.17</v>
      </c>
      <c r="F275" s="3">
        <v>1650.88</v>
      </c>
      <c r="G275" s="2">
        <v>0</v>
      </c>
      <c r="H275" s="2">
        <v>14249.23</v>
      </c>
      <c r="I275" s="2">
        <f t="shared" si="80"/>
        <v>24377.279999999999</v>
      </c>
      <c r="J275" s="2">
        <v>13303.3</v>
      </c>
      <c r="K275" s="72">
        <f t="shared" si="81"/>
        <v>0.83242353401035829</v>
      </c>
      <c r="L275" s="2">
        <v>18070.02</v>
      </c>
    </row>
    <row r="276" spans="1:18" ht="15.75" thickBot="1" x14ac:dyDescent="0.3">
      <c r="A276" s="46" t="s">
        <v>237</v>
      </c>
      <c r="B276" s="46" t="s">
        <v>238</v>
      </c>
      <c r="C276" s="47"/>
      <c r="D276" s="47"/>
      <c r="E276" s="3">
        <v>6492.61</v>
      </c>
      <c r="F276" s="3">
        <v>4181.93</v>
      </c>
      <c r="G276" s="2">
        <v>0</v>
      </c>
      <c r="H276" s="2">
        <v>2341</v>
      </c>
      <c r="I276" s="2">
        <f t="shared" si="80"/>
        <v>13015.54</v>
      </c>
      <c r="J276" s="2">
        <v>10618.37</v>
      </c>
      <c r="K276" s="72">
        <f t="shared" si="81"/>
        <v>0.22575687228830787</v>
      </c>
      <c r="L276" s="2">
        <v>16549.87</v>
      </c>
    </row>
    <row r="277" spans="1:18" ht="15.75" thickBot="1" x14ac:dyDescent="0.3">
      <c r="A277" s="46" t="s">
        <v>239</v>
      </c>
      <c r="B277" s="46" t="s">
        <v>240</v>
      </c>
      <c r="C277" s="47"/>
      <c r="D277" s="47"/>
      <c r="E277" s="3">
        <v>2759.43</v>
      </c>
      <c r="F277" s="3">
        <v>2639.11</v>
      </c>
      <c r="G277" s="2">
        <v>0</v>
      </c>
      <c r="H277" s="2">
        <v>6628.29</v>
      </c>
      <c r="I277" s="2">
        <f t="shared" si="80"/>
        <v>12026.83</v>
      </c>
      <c r="J277" s="2">
        <v>37587.800000000003</v>
      </c>
      <c r="K277" s="72">
        <f t="shared" si="81"/>
        <v>-0.68003368114122131</v>
      </c>
      <c r="L277" s="2">
        <v>39174.04</v>
      </c>
    </row>
    <row r="278" spans="1:18" ht="15.75" thickBot="1" x14ac:dyDescent="0.3">
      <c r="A278" s="46" t="s">
        <v>326</v>
      </c>
      <c r="B278" s="46" t="s">
        <v>327</v>
      </c>
      <c r="C278" s="47"/>
      <c r="D278" s="47"/>
      <c r="E278" s="3">
        <v>536.80999999999995</v>
      </c>
      <c r="F278" s="5">
        <v>0</v>
      </c>
      <c r="G278" s="2">
        <v>0</v>
      </c>
      <c r="H278" s="2">
        <v>425</v>
      </c>
      <c r="I278" s="2">
        <f t="shared" si="80"/>
        <v>961.81</v>
      </c>
      <c r="J278" s="2">
        <v>1757.75</v>
      </c>
      <c r="K278" s="72">
        <f t="shared" si="81"/>
        <v>-0.45281752240079653</v>
      </c>
      <c r="L278" s="2">
        <v>1856.75</v>
      </c>
    </row>
    <row r="279" spans="1:18" ht="15.75" thickBot="1" x14ac:dyDescent="0.3">
      <c r="A279" s="46" t="s">
        <v>376</v>
      </c>
      <c r="B279" s="46" t="s">
        <v>377</v>
      </c>
      <c r="C279" s="47"/>
      <c r="D279" s="47"/>
      <c r="E279" s="3">
        <v>3255.82</v>
      </c>
      <c r="F279" s="5">
        <v>3606.05</v>
      </c>
      <c r="G279" s="2">
        <v>0</v>
      </c>
      <c r="H279" s="2">
        <v>5543.74</v>
      </c>
      <c r="I279" s="2">
        <f t="shared" si="80"/>
        <v>12405.61</v>
      </c>
      <c r="J279" s="2">
        <v>12247.3</v>
      </c>
      <c r="K279" s="72">
        <f t="shared" si="81"/>
        <v>1.2926114327239668E-2</v>
      </c>
      <c r="L279" s="2">
        <v>12960.57</v>
      </c>
    </row>
    <row r="280" spans="1:18" ht="15.75" thickBot="1" x14ac:dyDescent="0.3">
      <c r="A280" s="46" t="s">
        <v>241</v>
      </c>
      <c r="B280" s="46" t="s">
        <v>242</v>
      </c>
      <c r="C280" s="47"/>
      <c r="D280" s="47"/>
      <c r="E280" s="5">
        <v>3421.56</v>
      </c>
      <c r="F280" s="3">
        <v>1866.45</v>
      </c>
      <c r="G280" s="2">
        <v>0</v>
      </c>
      <c r="H280" s="2">
        <v>9785.7099999999991</v>
      </c>
      <c r="I280" s="2">
        <f t="shared" si="80"/>
        <v>15073.72</v>
      </c>
      <c r="J280" s="2">
        <v>14668.33</v>
      </c>
      <c r="K280" s="72">
        <f t="shared" si="81"/>
        <v>2.7637092975137501E-2</v>
      </c>
      <c r="L280" s="2">
        <v>21163.08</v>
      </c>
    </row>
    <row r="281" spans="1:18" ht="15.75" thickBot="1" x14ac:dyDescent="0.3">
      <c r="A281" s="9" t="s">
        <v>363</v>
      </c>
      <c r="B281" s="58"/>
      <c r="C281" s="10"/>
      <c r="D281" s="10"/>
      <c r="E281" s="4">
        <f t="shared" ref="E281:L281" si="82">SUM(E273:E280)</f>
        <v>33164.47</v>
      </c>
      <c r="F281" s="4">
        <f t="shared" si="82"/>
        <v>20774.440000000002</v>
      </c>
      <c r="G281" s="4">
        <f t="shared" si="82"/>
        <v>0</v>
      </c>
      <c r="H281" s="4">
        <f t="shared" si="82"/>
        <v>49092.289999999994</v>
      </c>
      <c r="I281" s="4">
        <f t="shared" si="82"/>
        <v>103031.2</v>
      </c>
      <c r="J281" s="80">
        <f t="shared" si="82"/>
        <v>116863.66</v>
      </c>
      <c r="K281" s="81">
        <f t="shared" si="81"/>
        <v>-0.11836408341138727</v>
      </c>
      <c r="L281" s="4">
        <f t="shared" si="82"/>
        <v>145940.74</v>
      </c>
    </row>
    <row r="282" spans="1:18" ht="15.75" thickBot="1" x14ac:dyDescent="0.3">
      <c r="A282" s="22" t="s">
        <v>46</v>
      </c>
      <c r="B282" s="59"/>
      <c r="C282" s="7"/>
      <c r="D282" s="7"/>
      <c r="E282" s="30"/>
      <c r="F282" s="30"/>
      <c r="G282" s="31"/>
      <c r="H282" s="31"/>
      <c r="I282" s="30"/>
      <c r="J282" s="30"/>
      <c r="K282" s="30"/>
      <c r="L282" s="31"/>
    </row>
    <row r="283" spans="1:18" x14ac:dyDescent="0.25">
      <c r="A283" s="20"/>
      <c r="B283" s="57" t="s">
        <v>60</v>
      </c>
      <c r="C283" s="11"/>
      <c r="D283" s="11"/>
      <c r="E283" s="25" t="s">
        <v>2</v>
      </c>
      <c r="F283" s="26" t="s">
        <v>3</v>
      </c>
      <c r="G283" s="27" t="s">
        <v>4</v>
      </c>
      <c r="H283" s="54" t="s">
        <v>427</v>
      </c>
      <c r="I283" s="65" t="s">
        <v>455</v>
      </c>
      <c r="J283" s="25" t="s">
        <v>456</v>
      </c>
      <c r="K283" s="73" t="s">
        <v>462</v>
      </c>
      <c r="L283" s="25" t="s">
        <v>456</v>
      </c>
    </row>
    <row r="284" spans="1:18" ht="15.75" thickBot="1" x14ac:dyDescent="0.3">
      <c r="A284" s="21" t="s">
        <v>60</v>
      </c>
      <c r="B284" s="50" t="s">
        <v>61</v>
      </c>
      <c r="C284" s="12"/>
      <c r="D284" s="12"/>
      <c r="E284" s="28" t="s">
        <v>5</v>
      </c>
      <c r="F284" s="28" t="s">
        <v>5</v>
      </c>
      <c r="G284" s="28" t="s">
        <v>5</v>
      </c>
      <c r="H284" s="55" t="s">
        <v>428</v>
      </c>
      <c r="I284" s="28" t="s">
        <v>457</v>
      </c>
      <c r="J284" s="28" t="s">
        <v>457</v>
      </c>
      <c r="K284" s="74" t="s">
        <v>463</v>
      </c>
      <c r="L284" s="28" t="s">
        <v>458</v>
      </c>
    </row>
    <row r="285" spans="1:18" ht="15.75" thickBot="1" x14ac:dyDescent="0.3">
      <c r="A285" s="46" t="s">
        <v>243</v>
      </c>
      <c r="B285" s="46" t="s">
        <v>244</v>
      </c>
      <c r="C285" s="47"/>
      <c r="D285" s="47"/>
      <c r="E285" s="3">
        <v>17131.400000000001</v>
      </c>
      <c r="F285" s="3">
        <v>24941.279999999999</v>
      </c>
      <c r="G285" s="2">
        <v>22818.44</v>
      </c>
      <c r="H285" s="2">
        <v>12244.44</v>
      </c>
      <c r="I285" s="2">
        <f>SUM(E285:H285)</f>
        <v>77135.56</v>
      </c>
      <c r="J285" s="2">
        <v>155633.92000000001</v>
      </c>
      <c r="K285" s="72">
        <f>SUM(I285/J285)-1</f>
        <v>-0.50437822294779955</v>
      </c>
      <c r="L285" s="2">
        <v>197470.68</v>
      </c>
    </row>
    <row r="286" spans="1:18" s="86" customFormat="1" ht="15.75" thickBot="1" x14ac:dyDescent="0.3">
      <c r="A286" s="82" t="s">
        <v>470</v>
      </c>
      <c r="B286" s="82" t="s">
        <v>471</v>
      </c>
      <c r="C286" s="83"/>
      <c r="D286" s="83"/>
      <c r="E286" s="69">
        <v>3370.91</v>
      </c>
      <c r="F286" s="69">
        <v>0</v>
      </c>
      <c r="G286" s="84">
        <v>0</v>
      </c>
      <c r="H286" s="84">
        <v>813.52</v>
      </c>
      <c r="I286" s="84">
        <f>SUM(E286:H286)</f>
        <v>4184.43</v>
      </c>
      <c r="J286" s="84">
        <v>0</v>
      </c>
      <c r="K286" s="85"/>
      <c r="L286" s="84">
        <v>0</v>
      </c>
      <c r="R286" s="87"/>
    </row>
    <row r="287" spans="1:18" ht="15.75" thickBot="1" x14ac:dyDescent="0.3">
      <c r="A287" s="9" t="s">
        <v>47</v>
      </c>
      <c r="B287" s="58"/>
      <c r="C287" s="10"/>
      <c r="D287" s="10"/>
      <c r="E287" s="4">
        <f>SUM(E285:E286)</f>
        <v>20502.310000000001</v>
      </c>
      <c r="F287" s="4">
        <f t="shared" ref="F287:I287" si="83">SUM(F285:F286)</f>
        <v>24941.279999999999</v>
      </c>
      <c r="G287" s="4">
        <f t="shared" si="83"/>
        <v>22818.44</v>
      </c>
      <c r="H287" s="4">
        <f t="shared" si="83"/>
        <v>13057.960000000001</v>
      </c>
      <c r="I287" s="4">
        <f t="shared" si="83"/>
        <v>81319.989999999991</v>
      </c>
      <c r="J287" s="4">
        <f>SUM(J285:J286)</f>
        <v>155633.92000000001</v>
      </c>
      <c r="K287" s="81">
        <f t="shared" ref="K287" si="84">SUM(I287/J287)-1</f>
        <v>-0.47749186038621927</v>
      </c>
      <c r="L287" s="4">
        <f>SUM(L285:L286)</f>
        <v>197470.68</v>
      </c>
    </row>
    <row r="288" spans="1:18" ht="15.75" thickBot="1" x14ac:dyDescent="0.3">
      <c r="A288" s="19" t="s">
        <v>48</v>
      </c>
      <c r="B288" s="18"/>
      <c r="C288" s="6"/>
      <c r="D288" s="6"/>
      <c r="E288" s="23"/>
      <c r="F288" s="23"/>
      <c r="G288" s="23"/>
      <c r="H288" s="23"/>
      <c r="I288" s="23"/>
      <c r="J288" s="23"/>
      <c r="K288" s="23"/>
      <c r="L288" s="23"/>
    </row>
    <row r="289" spans="1:12" x14ac:dyDescent="0.25">
      <c r="A289" s="20"/>
      <c r="B289" s="57" t="s">
        <v>60</v>
      </c>
      <c r="C289" s="11"/>
      <c r="D289" s="11"/>
      <c r="E289" s="25" t="s">
        <v>2</v>
      </c>
      <c r="F289" s="26" t="s">
        <v>3</v>
      </c>
      <c r="G289" s="27" t="s">
        <v>4</v>
      </c>
      <c r="H289" s="54" t="s">
        <v>427</v>
      </c>
      <c r="I289" s="65" t="s">
        <v>455</v>
      </c>
      <c r="J289" s="25" t="s">
        <v>456</v>
      </c>
      <c r="K289" s="73" t="s">
        <v>462</v>
      </c>
      <c r="L289" s="25" t="s">
        <v>456</v>
      </c>
    </row>
    <row r="290" spans="1:12" ht="15.75" thickBot="1" x14ac:dyDescent="0.3">
      <c r="A290" s="21" t="s">
        <v>60</v>
      </c>
      <c r="B290" s="50" t="s">
        <v>61</v>
      </c>
      <c r="C290" s="12"/>
      <c r="D290" s="12"/>
      <c r="E290" s="28" t="s">
        <v>5</v>
      </c>
      <c r="F290" s="28" t="s">
        <v>5</v>
      </c>
      <c r="G290" s="28" t="s">
        <v>5</v>
      </c>
      <c r="H290" s="55" t="s">
        <v>428</v>
      </c>
      <c r="I290" s="28" t="s">
        <v>457</v>
      </c>
      <c r="J290" s="28" t="s">
        <v>457</v>
      </c>
      <c r="K290" s="74" t="s">
        <v>463</v>
      </c>
      <c r="L290" s="28" t="s">
        <v>458</v>
      </c>
    </row>
    <row r="291" spans="1:12" ht="15.75" thickBot="1" x14ac:dyDescent="0.3">
      <c r="A291" s="13" t="s">
        <v>245</v>
      </c>
      <c r="B291" s="46" t="s">
        <v>246</v>
      </c>
      <c r="C291" s="14"/>
      <c r="D291" s="14"/>
      <c r="E291" s="3">
        <v>3832.19</v>
      </c>
      <c r="F291" s="3">
        <v>18663.82</v>
      </c>
      <c r="G291" s="2">
        <v>0</v>
      </c>
      <c r="H291" s="2">
        <v>11150</v>
      </c>
      <c r="I291" s="2">
        <f>SUM(E291:H291)</f>
        <v>33646.009999999995</v>
      </c>
      <c r="J291" s="2">
        <v>31120.58</v>
      </c>
      <c r="K291" s="72">
        <f>SUM(I291/J291)-1</f>
        <v>8.1149837181697437E-2</v>
      </c>
      <c r="L291" s="2">
        <v>43217.26</v>
      </c>
    </row>
    <row r="292" spans="1:12" ht="15.75" thickBot="1" x14ac:dyDescent="0.3">
      <c r="A292" s="9" t="s">
        <v>49</v>
      </c>
      <c r="B292" s="58"/>
      <c r="C292" s="10"/>
      <c r="D292" s="10"/>
      <c r="E292" s="4">
        <f>SUM(E291)</f>
        <v>3832.19</v>
      </c>
      <c r="F292" s="4">
        <f t="shared" ref="F292:I292" si="85">SUM(F291)</f>
        <v>18663.82</v>
      </c>
      <c r="G292" s="4">
        <f t="shared" si="85"/>
        <v>0</v>
      </c>
      <c r="H292" s="4">
        <f>SUM(H291)</f>
        <v>11150</v>
      </c>
      <c r="I292" s="4">
        <f t="shared" si="85"/>
        <v>33646.009999999995</v>
      </c>
      <c r="J292" s="4">
        <f>SUM(J291)</f>
        <v>31120.58</v>
      </c>
      <c r="K292" s="81">
        <f>SUM(I292/J292)-1</f>
        <v>8.1149837181697437E-2</v>
      </c>
      <c r="L292" s="4">
        <f>SUM(L291)</f>
        <v>43217.26</v>
      </c>
    </row>
    <row r="293" spans="1:12" ht="15.75" thickBot="1" x14ac:dyDescent="0.3">
      <c r="A293" s="19" t="s">
        <v>50</v>
      </c>
      <c r="B293" s="18"/>
      <c r="C293" s="6"/>
      <c r="D293" s="6"/>
      <c r="E293" s="23"/>
      <c r="F293" s="23"/>
      <c r="G293" s="23"/>
      <c r="H293" s="23"/>
      <c r="I293" s="23"/>
      <c r="J293" s="23"/>
      <c r="K293" s="23"/>
      <c r="L293" s="23"/>
    </row>
    <row r="294" spans="1:12" x14ac:dyDescent="0.25">
      <c r="A294" s="20"/>
      <c r="B294" s="57" t="s">
        <v>60</v>
      </c>
      <c r="C294" s="11"/>
      <c r="D294" s="11"/>
      <c r="E294" s="25" t="s">
        <v>2</v>
      </c>
      <c r="F294" s="26" t="s">
        <v>3</v>
      </c>
      <c r="G294" s="27" t="s">
        <v>4</v>
      </c>
      <c r="H294" s="54" t="s">
        <v>427</v>
      </c>
      <c r="I294" s="65" t="s">
        <v>455</v>
      </c>
      <c r="J294" s="25" t="s">
        <v>456</v>
      </c>
      <c r="K294" s="73" t="s">
        <v>462</v>
      </c>
      <c r="L294" s="25" t="s">
        <v>456</v>
      </c>
    </row>
    <row r="295" spans="1:12" ht="15.75" thickBot="1" x14ac:dyDescent="0.3">
      <c r="A295" s="21" t="s">
        <v>60</v>
      </c>
      <c r="B295" s="50" t="s">
        <v>61</v>
      </c>
      <c r="C295" s="12"/>
      <c r="D295" s="12"/>
      <c r="E295" s="28" t="s">
        <v>5</v>
      </c>
      <c r="F295" s="28" t="s">
        <v>5</v>
      </c>
      <c r="G295" s="28" t="s">
        <v>5</v>
      </c>
      <c r="H295" s="55" t="s">
        <v>428</v>
      </c>
      <c r="I295" s="28" t="s">
        <v>457</v>
      </c>
      <c r="J295" s="28" t="s">
        <v>457</v>
      </c>
      <c r="K295" s="74" t="s">
        <v>463</v>
      </c>
      <c r="L295" s="28" t="s">
        <v>458</v>
      </c>
    </row>
    <row r="296" spans="1:12" ht="15.75" thickBot="1" x14ac:dyDescent="0.3">
      <c r="A296" s="46" t="s">
        <v>247</v>
      </c>
      <c r="B296" s="46" t="s">
        <v>248</v>
      </c>
      <c r="C296" s="47"/>
      <c r="D296" s="47"/>
      <c r="E296" s="3">
        <v>86551.78</v>
      </c>
      <c r="F296" s="3">
        <v>26516.799999999999</v>
      </c>
      <c r="G296" s="2">
        <v>0</v>
      </c>
      <c r="H296" s="2">
        <v>11028.37</v>
      </c>
      <c r="I296" s="2">
        <f t="shared" ref="I296:I297" si="86">SUM(E296:H296)</f>
        <v>124096.95</v>
      </c>
      <c r="J296" s="2">
        <v>126326.88</v>
      </c>
      <c r="K296" s="72">
        <f t="shared" ref="K296:K298" si="87">SUM(I296/J296)-1</f>
        <v>-1.7652062648899514E-2</v>
      </c>
      <c r="L296" s="2">
        <v>174083.36</v>
      </c>
    </row>
    <row r="297" spans="1:12" ht="15.75" thickBot="1" x14ac:dyDescent="0.3">
      <c r="A297" s="13" t="s">
        <v>283</v>
      </c>
      <c r="B297" s="46" t="s">
        <v>284</v>
      </c>
      <c r="C297" s="14"/>
      <c r="D297" s="14"/>
      <c r="E297" s="3">
        <v>6567.54</v>
      </c>
      <c r="F297" s="3">
        <v>3175.97</v>
      </c>
      <c r="G297" s="2">
        <v>0</v>
      </c>
      <c r="H297" s="2">
        <v>2746.25</v>
      </c>
      <c r="I297" s="2">
        <f t="shared" si="86"/>
        <v>12489.76</v>
      </c>
      <c r="J297" s="2">
        <v>7836.67</v>
      </c>
      <c r="K297" s="72">
        <f t="shared" si="87"/>
        <v>0.59375857347572381</v>
      </c>
      <c r="L297" s="2">
        <v>11687.99</v>
      </c>
    </row>
    <row r="298" spans="1:12" ht="15.75" thickBot="1" x14ac:dyDescent="0.3">
      <c r="A298" s="9" t="s">
        <v>51</v>
      </c>
      <c r="B298" s="58"/>
      <c r="C298" s="10"/>
      <c r="D298" s="10"/>
      <c r="E298" s="4">
        <f>SUM(E296:E297)</f>
        <v>93119.319999999992</v>
      </c>
      <c r="F298" s="4">
        <f t="shared" ref="F298:I298" si="88">SUM(F296:F297)</f>
        <v>29692.77</v>
      </c>
      <c r="G298" s="4">
        <f t="shared" si="88"/>
        <v>0</v>
      </c>
      <c r="H298" s="4">
        <f>SUM(H296:H297)</f>
        <v>13774.62</v>
      </c>
      <c r="I298" s="4">
        <f t="shared" si="88"/>
        <v>136586.71</v>
      </c>
      <c r="J298" s="4">
        <f>SUM(J296:J297)</f>
        <v>134163.55000000002</v>
      </c>
      <c r="K298" s="81">
        <f t="shared" si="87"/>
        <v>1.8061239435002818E-2</v>
      </c>
      <c r="L298" s="4">
        <f>SUM(L296:L297)</f>
        <v>185771.34999999998</v>
      </c>
    </row>
    <row r="299" spans="1:12" ht="15.75" thickBot="1" x14ac:dyDescent="0.3">
      <c r="A299" s="19" t="s">
        <v>52</v>
      </c>
      <c r="B299" s="18"/>
      <c r="C299" s="6"/>
      <c r="D299" s="6"/>
      <c r="E299" s="23"/>
      <c r="F299" s="23"/>
      <c r="G299" s="23"/>
      <c r="H299" s="23"/>
      <c r="I299" s="23"/>
      <c r="J299" s="23"/>
      <c r="K299" s="23"/>
      <c r="L299" s="23"/>
    </row>
    <row r="300" spans="1:12" x14ac:dyDescent="0.25">
      <c r="A300" s="20"/>
      <c r="B300" s="57" t="s">
        <v>60</v>
      </c>
      <c r="C300" s="11"/>
      <c r="D300" s="11"/>
      <c r="E300" s="25" t="s">
        <v>2</v>
      </c>
      <c r="F300" s="26" t="s">
        <v>3</v>
      </c>
      <c r="G300" s="27" t="s">
        <v>4</v>
      </c>
      <c r="H300" s="54" t="s">
        <v>427</v>
      </c>
      <c r="I300" s="65" t="s">
        <v>455</v>
      </c>
      <c r="J300" s="25" t="s">
        <v>456</v>
      </c>
      <c r="K300" s="73" t="s">
        <v>462</v>
      </c>
      <c r="L300" s="25" t="s">
        <v>456</v>
      </c>
    </row>
    <row r="301" spans="1:12" ht="15.75" thickBot="1" x14ac:dyDescent="0.3">
      <c r="A301" s="21" t="s">
        <v>60</v>
      </c>
      <c r="B301" s="50" t="s">
        <v>61</v>
      </c>
      <c r="C301" s="12"/>
      <c r="D301" s="12"/>
      <c r="E301" s="28" t="s">
        <v>5</v>
      </c>
      <c r="F301" s="28" t="s">
        <v>5</v>
      </c>
      <c r="G301" s="28" t="s">
        <v>5</v>
      </c>
      <c r="H301" s="55" t="s">
        <v>428</v>
      </c>
      <c r="I301" s="28" t="s">
        <v>457</v>
      </c>
      <c r="J301" s="28" t="s">
        <v>457</v>
      </c>
      <c r="K301" s="74" t="s">
        <v>463</v>
      </c>
      <c r="L301" s="28" t="s">
        <v>458</v>
      </c>
    </row>
    <row r="302" spans="1:12" ht="15.75" thickBot="1" x14ac:dyDescent="0.3">
      <c r="A302" s="46" t="s">
        <v>249</v>
      </c>
      <c r="B302" s="46" t="s">
        <v>250</v>
      </c>
      <c r="C302" s="47"/>
      <c r="D302" s="47"/>
      <c r="E302" s="3">
        <v>6760.79</v>
      </c>
      <c r="F302" s="3">
        <v>5863.67</v>
      </c>
      <c r="G302" s="2">
        <v>0</v>
      </c>
      <c r="H302" s="2">
        <v>3219.46</v>
      </c>
      <c r="I302" s="2">
        <f t="shared" ref="I302:I304" si="89">SUM(E302:H302)</f>
        <v>15843.919999999998</v>
      </c>
      <c r="J302" s="2">
        <v>20904.79</v>
      </c>
      <c r="K302" s="72">
        <f t="shared" ref="K302:K305" si="90">SUM(I302/J302)-1</f>
        <v>-0.24209140584526334</v>
      </c>
      <c r="L302" s="2">
        <v>29292.720000000001</v>
      </c>
    </row>
    <row r="303" spans="1:12" ht="15.75" thickBot="1" x14ac:dyDescent="0.3">
      <c r="A303" s="46" t="s">
        <v>396</v>
      </c>
      <c r="B303" s="46" t="s">
        <v>397</v>
      </c>
      <c r="C303" s="47"/>
      <c r="D303" s="47"/>
      <c r="E303" s="3">
        <v>0</v>
      </c>
      <c r="F303" s="3">
        <v>5714.51</v>
      </c>
      <c r="G303" s="2">
        <v>0</v>
      </c>
      <c r="H303" s="2">
        <v>2550</v>
      </c>
      <c r="I303" s="2">
        <f t="shared" si="89"/>
        <v>8264.51</v>
      </c>
      <c r="J303" s="2">
        <v>11892.19</v>
      </c>
      <c r="K303" s="72">
        <f t="shared" si="90"/>
        <v>-0.30504726211067934</v>
      </c>
      <c r="L303" s="2">
        <v>16237.31</v>
      </c>
    </row>
    <row r="304" spans="1:12" ht="15.75" thickBot="1" x14ac:dyDescent="0.3">
      <c r="A304" s="13" t="s">
        <v>251</v>
      </c>
      <c r="B304" s="46" t="s">
        <v>252</v>
      </c>
      <c r="C304" s="14"/>
      <c r="D304" s="14"/>
      <c r="E304" s="3">
        <v>6839.4</v>
      </c>
      <c r="F304" s="3">
        <v>5529.8</v>
      </c>
      <c r="G304" s="2">
        <v>0</v>
      </c>
      <c r="H304" s="2">
        <v>12661.5</v>
      </c>
      <c r="I304" s="2">
        <f t="shared" si="89"/>
        <v>25030.7</v>
      </c>
      <c r="J304" s="2">
        <v>21096.65</v>
      </c>
      <c r="K304" s="72">
        <f t="shared" si="90"/>
        <v>0.18647747391173475</v>
      </c>
      <c r="L304" s="2">
        <v>39054.97</v>
      </c>
    </row>
    <row r="305" spans="1:12" ht="15.75" thickBot="1" x14ac:dyDescent="0.3">
      <c r="A305" s="9" t="s">
        <v>53</v>
      </c>
      <c r="B305" s="58"/>
      <c r="C305" s="10"/>
      <c r="D305" s="10"/>
      <c r="E305" s="4">
        <f>SUM(E302:E304)</f>
        <v>13600.189999999999</v>
      </c>
      <c r="F305" s="4">
        <f t="shared" ref="F305:I305" si="91">SUM(F302:F304)</f>
        <v>17107.98</v>
      </c>
      <c r="G305" s="4">
        <f t="shared" si="91"/>
        <v>0</v>
      </c>
      <c r="H305" s="4">
        <f>SUM(H302:H304)</f>
        <v>18430.96</v>
      </c>
      <c r="I305" s="4">
        <f t="shared" si="91"/>
        <v>49139.130000000005</v>
      </c>
      <c r="J305" s="4">
        <f>SUM(J302:J304)</f>
        <v>53893.630000000005</v>
      </c>
      <c r="K305" s="81">
        <f t="shared" si="90"/>
        <v>-8.8220073504048591E-2</v>
      </c>
      <c r="L305" s="4">
        <f>SUM(L302:L304)</f>
        <v>84585</v>
      </c>
    </row>
    <row r="306" spans="1:12" ht="15.75" thickBot="1" x14ac:dyDescent="0.3">
      <c r="A306" s="48" t="s">
        <v>364</v>
      </c>
      <c r="B306" s="18"/>
      <c r="C306" s="40"/>
      <c r="D306" s="40"/>
      <c r="E306" s="23"/>
      <c r="F306" s="23"/>
      <c r="G306" s="23"/>
      <c r="H306" s="23"/>
      <c r="I306" s="23"/>
      <c r="J306" s="23"/>
      <c r="K306" s="23"/>
      <c r="L306" s="23"/>
    </row>
    <row r="307" spans="1:12" x14ac:dyDescent="0.25">
      <c r="A307" s="49"/>
      <c r="B307" s="57" t="s">
        <v>60</v>
      </c>
      <c r="C307" s="44"/>
      <c r="D307" s="44"/>
      <c r="E307" s="25" t="s">
        <v>2</v>
      </c>
      <c r="F307" s="26" t="s">
        <v>3</v>
      </c>
      <c r="G307" s="27" t="s">
        <v>4</v>
      </c>
      <c r="H307" s="54" t="s">
        <v>427</v>
      </c>
      <c r="I307" s="65" t="s">
        <v>455</v>
      </c>
      <c r="J307" s="25" t="s">
        <v>456</v>
      </c>
      <c r="K307" s="73" t="s">
        <v>462</v>
      </c>
      <c r="L307" s="25" t="s">
        <v>456</v>
      </c>
    </row>
    <row r="308" spans="1:12" ht="15.75" thickBot="1" x14ac:dyDescent="0.3">
      <c r="A308" s="50" t="s">
        <v>60</v>
      </c>
      <c r="B308" s="50" t="s">
        <v>61</v>
      </c>
      <c r="C308" s="45"/>
      <c r="D308" s="45"/>
      <c r="E308" s="28" t="s">
        <v>5</v>
      </c>
      <c r="F308" s="28" t="s">
        <v>5</v>
      </c>
      <c r="G308" s="28" t="s">
        <v>5</v>
      </c>
      <c r="H308" s="55" t="s">
        <v>428</v>
      </c>
      <c r="I308" s="28" t="s">
        <v>457</v>
      </c>
      <c r="J308" s="28" t="s">
        <v>457</v>
      </c>
      <c r="K308" s="74" t="s">
        <v>463</v>
      </c>
      <c r="L308" s="28" t="s">
        <v>458</v>
      </c>
    </row>
    <row r="309" spans="1:12" ht="15.75" thickBot="1" x14ac:dyDescent="0.3">
      <c r="A309" s="46" t="s">
        <v>343</v>
      </c>
      <c r="B309" s="46" t="s">
        <v>344</v>
      </c>
      <c r="C309" s="47"/>
      <c r="D309" s="47"/>
      <c r="E309" s="3">
        <v>0</v>
      </c>
      <c r="F309" s="3">
        <v>4715.18</v>
      </c>
      <c r="G309" s="2">
        <v>0</v>
      </c>
      <c r="H309" s="2">
        <v>1860</v>
      </c>
      <c r="I309" s="2">
        <f t="shared" ref="I309:I314" si="92">SUM(E309:H309)</f>
        <v>6575.18</v>
      </c>
      <c r="J309" s="2">
        <v>32407.29</v>
      </c>
      <c r="K309" s="72">
        <f t="shared" ref="K309:K315" si="93">SUM(I309/J309)-1</f>
        <v>-0.79710799637982688</v>
      </c>
      <c r="L309" s="2">
        <v>38393.39</v>
      </c>
    </row>
    <row r="310" spans="1:12" ht="15.75" thickBot="1" x14ac:dyDescent="0.3">
      <c r="A310" s="46" t="s">
        <v>253</v>
      </c>
      <c r="B310" s="46" t="s">
        <v>254</v>
      </c>
      <c r="C310" s="47"/>
      <c r="D310" s="47"/>
      <c r="E310" s="3">
        <v>6395.6</v>
      </c>
      <c r="F310" s="3">
        <v>16620.68</v>
      </c>
      <c r="G310" s="2">
        <v>5908.86</v>
      </c>
      <c r="H310" s="2">
        <v>52798.46</v>
      </c>
      <c r="I310" s="2">
        <f t="shared" si="92"/>
        <v>81723.600000000006</v>
      </c>
      <c r="J310" s="2">
        <v>44941.87</v>
      </c>
      <c r="K310" s="72">
        <f t="shared" si="93"/>
        <v>0.81842900618065073</v>
      </c>
      <c r="L310" s="2">
        <v>81006.25</v>
      </c>
    </row>
    <row r="311" spans="1:12" ht="15.75" thickBot="1" x14ac:dyDescent="0.3">
      <c r="A311" s="46" t="s">
        <v>441</v>
      </c>
      <c r="B311" s="46" t="s">
        <v>442</v>
      </c>
      <c r="C311" s="47"/>
      <c r="D311" s="47"/>
      <c r="E311" s="3">
        <v>0</v>
      </c>
      <c r="F311" s="3">
        <v>0</v>
      </c>
      <c r="G311" s="2">
        <v>0</v>
      </c>
      <c r="H311" s="2">
        <v>112</v>
      </c>
      <c r="I311" s="2">
        <f t="shared" si="92"/>
        <v>112</v>
      </c>
      <c r="J311" s="2">
        <v>1550.55</v>
      </c>
      <c r="K311" s="72"/>
      <c r="L311" s="2">
        <v>1741.01</v>
      </c>
    </row>
    <row r="312" spans="1:12" ht="15.75" thickBot="1" x14ac:dyDescent="0.3">
      <c r="A312" s="46" t="s">
        <v>387</v>
      </c>
      <c r="B312" s="46" t="s">
        <v>388</v>
      </c>
      <c r="C312" s="47"/>
      <c r="D312" s="47"/>
      <c r="E312" s="3">
        <v>0</v>
      </c>
      <c r="F312" s="3">
        <v>174.76</v>
      </c>
      <c r="G312" s="2">
        <v>0</v>
      </c>
      <c r="H312" s="2">
        <v>0</v>
      </c>
      <c r="I312" s="2">
        <f t="shared" si="92"/>
        <v>174.76</v>
      </c>
      <c r="J312" s="2">
        <v>1921.66</v>
      </c>
      <c r="K312" s="72">
        <f t="shared" si="93"/>
        <v>-0.90905779378245888</v>
      </c>
      <c r="L312" s="2">
        <v>4839.43</v>
      </c>
    </row>
    <row r="313" spans="1:12" ht="15.75" thickBot="1" x14ac:dyDescent="0.3">
      <c r="A313" s="46" t="s">
        <v>402</v>
      </c>
      <c r="B313" s="46" t="s">
        <v>403</v>
      </c>
      <c r="C313" s="47"/>
      <c r="D313" s="47"/>
      <c r="E313" s="3">
        <v>0</v>
      </c>
      <c r="F313" s="3">
        <v>24969.49</v>
      </c>
      <c r="G313" s="2">
        <v>0</v>
      </c>
      <c r="H313" s="2">
        <v>22613.38</v>
      </c>
      <c r="I313" s="2">
        <f t="shared" si="92"/>
        <v>47582.87</v>
      </c>
      <c r="J313" s="2">
        <v>38577.199999999997</v>
      </c>
      <c r="K313" s="72">
        <f t="shared" si="93"/>
        <v>0.23344540298414618</v>
      </c>
      <c r="L313" s="2">
        <v>41701.24</v>
      </c>
    </row>
    <row r="314" spans="1:12" ht="15.75" thickBot="1" x14ac:dyDescent="0.3">
      <c r="A314" s="46" t="s">
        <v>453</v>
      </c>
      <c r="B314" s="46" t="s">
        <v>454</v>
      </c>
      <c r="C314" s="47"/>
      <c r="D314" s="47"/>
      <c r="E314" s="3">
        <v>3460.42</v>
      </c>
      <c r="F314" s="3">
        <v>2918.24</v>
      </c>
      <c r="G314" s="2">
        <v>0</v>
      </c>
      <c r="H314" s="2">
        <v>950</v>
      </c>
      <c r="I314" s="2">
        <f t="shared" si="92"/>
        <v>7328.66</v>
      </c>
      <c r="J314" s="2">
        <v>0</v>
      </c>
      <c r="K314" s="72"/>
      <c r="L314" s="2">
        <v>0</v>
      </c>
    </row>
    <row r="315" spans="1:12" ht="15.75" thickBot="1" x14ac:dyDescent="0.3">
      <c r="A315" s="42" t="s">
        <v>365</v>
      </c>
      <c r="B315" s="58"/>
      <c r="C315" s="43"/>
      <c r="D315" s="43"/>
      <c r="E315" s="4">
        <f>SUM(E309:E314)</f>
        <v>9856.02</v>
      </c>
      <c r="F315" s="4">
        <f t="shared" ref="F315:I315" si="94">SUM(F309:F314)</f>
        <v>49398.35</v>
      </c>
      <c r="G315" s="4">
        <f t="shared" si="94"/>
        <v>5908.86</v>
      </c>
      <c r="H315" s="4">
        <f>SUM(H309:H314)</f>
        <v>78333.84</v>
      </c>
      <c r="I315" s="4">
        <f t="shared" si="94"/>
        <v>143497.07</v>
      </c>
      <c r="J315" s="4">
        <f>SUM(J309:J314)</f>
        <v>119398.57</v>
      </c>
      <c r="K315" s="81">
        <f t="shared" si="93"/>
        <v>0.20183240050529916</v>
      </c>
      <c r="L315" s="4">
        <f>SUM(L309:L314)</f>
        <v>167681.31999999998</v>
      </c>
    </row>
    <row r="316" spans="1:12" ht="15.75" thickBot="1" x14ac:dyDescent="0.3">
      <c r="A316" s="48" t="s">
        <v>54</v>
      </c>
      <c r="B316" s="18"/>
      <c r="C316" s="40"/>
      <c r="D316" s="40"/>
      <c r="E316" s="23"/>
      <c r="F316" s="23"/>
      <c r="G316" s="23"/>
      <c r="H316" s="23"/>
      <c r="I316" s="23"/>
      <c r="J316" s="23"/>
      <c r="K316" s="23"/>
      <c r="L316" s="23"/>
    </row>
    <row r="317" spans="1:12" x14ac:dyDescent="0.25">
      <c r="A317" s="49"/>
      <c r="B317" s="57" t="s">
        <v>60</v>
      </c>
      <c r="C317" s="44"/>
      <c r="D317" s="44"/>
      <c r="E317" s="25" t="s">
        <v>2</v>
      </c>
      <c r="F317" s="26" t="s">
        <v>3</v>
      </c>
      <c r="G317" s="27" t="s">
        <v>4</v>
      </c>
      <c r="H317" s="54" t="s">
        <v>427</v>
      </c>
      <c r="I317" s="65" t="s">
        <v>455</v>
      </c>
      <c r="J317" s="25" t="s">
        <v>456</v>
      </c>
      <c r="K317" s="73" t="s">
        <v>462</v>
      </c>
      <c r="L317" s="25" t="s">
        <v>456</v>
      </c>
    </row>
    <row r="318" spans="1:12" ht="15.75" thickBot="1" x14ac:dyDescent="0.3">
      <c r="A318" s="50" t="s">
        <v>60</v>
      </c>
      <c r="B318" s="50" t="s">
        <v>61</v>
      </c>
      <c r="C318" s="45"/>
      <c r="D318" s="45"/>
      <c r="E318" s="28" t="s">
        <v>5</v>
      </c>
      <c r="F318" s="28" t="s">
        <v>5</v>
      </c>
      <c r="G318" s="28" t="s">
        <v>5</v>
      </c>
      <c r="H318" s="55" t="s">
        <v>428</v>
      </c>
      <c r="I318" s="28" t="s">
        <v>457</v>
      </c>
      <c r="J318" s="28" t="s">
        <v>457</v>
      </c>
      <c r="K318" s="74" t="s">
        <v>463</v>
      </c>
      <c r="L318" s="28" t="s">
        <v>458</v>
      </c>
    </row>
    <row r="319" spans="1:12" ht="15.75" thickBot="1" x14ac:dyDescent="0.3">
      <c r="A319" s="46" t="s">
        <v>255</v>
      </c>
      <c r="B319" s="46" t="s">
        <v>256</v>
      </c>
      <c r="C319" s="47"/>
      <c r="D319" s="47"/>
      <c r="E319" s="3">
        <v>14726.5</v>
      </c>
      <c r="F319" s="3">
        <v>20340.419999999998</v>
      </c>
      <c r="G319" s="2">
        <v>842.08</v>
      </c>
      <c r="H319" s="2">
        <v>11396.83</v>
      </c>
      <c r="I319" s="2">
        <f>SUM(E319:H319)</f>
        <v>47305.83</v>
      </c>
      <c r="J319" s="2">
        <v>66952.78</v>
      </c>
      <c r="K319" s="72">
        <f>SUM(I319/J319)-1</f>
        <v>-0.29344487264009045</v>
      </c>
      <c r="L319" s="2">
        <v>79287.8</v>
      </c>
    </row>
    <row r="320" spans="1:12" ht="15.75" thickBot="1" x14ac:dyDescent="0.3">
      <c r="A320" s="42" t="s">
        <v>55</v>
      </c>
      <c r="B320" s="58"/>
      <c r="C320" s="43"/>
      <c r="D320" s="43"/>
      <c r="E320" s="4">
        <f>SUM(E319:E319)</f>
        <v>14726.5</v>
      </c>
      <c r="F320" s="4">
        <f>SUM(F319:F319)</f>
        <v>20340.419999999998</v>
      </c>
      <c r="G320" s="4">
        <f>SUM(G319:G319)</f>
        <v>842.08</v>
      </c>
      <c r="H320" s="4">
        <f>SUM(H319)</f>
        <v>11396.83</v>
      </c>
      <c r="I320" s="4">
        <f>SUM(I319:I319)</f>
        <v>47305.83</v>
      </c>
      <c r="J320" s="4">
        <f>SUM(J319)</f>
        <v>66952.78</v>
      </c>
      <c r="K320" s="81">
        <f>SUM(I320/J320)-1</f>
        <v>-0.29344487264009045</v>
      </c>
      <c r="L320" s="4">
        <f>SUM(L319)</f>
        <v>79287.8</v>
      </c>
    </row>
    <row r="321" spans="1:12" ht="15.75" thickBot="1" x14ac:dyDescent="0.3">
      <c r="A321" s="19" t="s">
        <v>56</v>
      </c>
      <c r="B321" s="18"/>
      <c r="C321" s="6"/>
      <c r="D321" s="6"/>
      <c r="E321" s="23"/>
      <c r="F321" s="23"/>
      <c r="G321" s="23"/>
      <c r="H321" s="23"/>
      <c r="I321" s="23"/>
      <c r="J321" s="23"/>
      <c r="K321" s="23"/>
      <c r="L321" s="23"/>
    </row>
    <row r="322" spans="1:12" x14ac:dyDescent="0.25">
      <c r="A322" s="20"/>
      <c r="B322" s="57" t="s">
        <v>60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427</v>
      </c>
      <c r="I322" s="65" t="s">
        <v>455</v>
      </c>
      <c r="J322" s="25" t="s">
        <v>456</v>
      </c>
      <c r="K322" s="73" t="s">
        <v>462</v>
      </c>
      <c r="L322" s="25" t="s">
        <v>456</v>
      </c>
    </row>
    <row r="323" spans="1:12" ht="15.75" thickBot="1" x14ac:dyDescent="0.3">
      <c r="A323" s="21" t="s">
        <v>60</v>
      </c>
      <c r="B323" s="50" t="s">
        <v>61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428</v>
      </c>
      <c r="I323" s="28" t="s">
        <v>457</v>
      </c>
      <c r="J323" s="28" t="s">
        <v>457</v>
      </c>
      <c r="K323" s="74" t="s">
        <v>463</v>
      </c>
      <c r="L323" s="28" t="s">
        <v>458</v>
      </c>
    </row>
    <row r="324" spans="1:12" ht="15.75" thickBot="1" x14ac:dyDescent="0.3">
      <c r="A324" s="13" t="s">
        <v>391</v>
      </c>
      <c r="B324" s="46" t="s">
        <v>390</v>
      </c>
      <c r="C324" s="14"/>
      <c r="D324" s="14"/>
      <c r="E324" s="3">
        <v>6327.99</v>
      </c>
      <c r="F324" s="3">
        <v>2787.98</v>
      </c>
      <c r="G324" s="2">
        <v>0</v>
      </c>
      <c r="H324" s="2">
        <v>21551.040000000001</v>
      </c>
      <c r="I324" s="2">
        <f t="shared" ref="I324:I327" si="95">SUM(E324:H324)</f>
        <v>30667.010000000002</v>
      </c>
      <c r="J324" s="2">
        <v>3979.35</v>
      </c>
      <c r="K324" s="72">
        <f t="shared" ref="K324:K328" si="96">SUM(I324/J324)-1</f>
        <v>6.7065374998429395</v>
      </c>
      <c r="L324" s="2">
        <v>6501.99</v>
      </c>
    </row>
    <row r="325" spans="1:12" ht="15.75" thickBot="1" x14ac:dyDescent="0.3">
      <c r="A325" s="46" t="s">
        <v>257</v>
      </c>
      <c r="B325" s="46" t="s">
        <v>258</v>
      </c>
      <c r="C325" s="47"/>
      <c r="D325" s="47"/>
      <c r="E325" s="3">
        <v>63651.9</v>
      </c>
      <c r="F325" s="3">
        <v>36983.980000000003</v>
      </c>
      <c r="G325" s="2">
        <v>0</v>
      </c>
      <c r="H325" s="2">
        <v>288134.02</v>
      </c>
      <c r="I325" s="2">
        <f t="shared" si="95"/>
        <v>388769.9</v>
      </c>
      <c r="J325" s="2">
        <v>356808.59</v>
      </c>
      <c r="K325" s="72">
        <f t="shared" si="96"/>
        <v>8.9575506015704409E-2</v>
      </c>
      <c r="L325" s="2">
        <v>853308.17</v>
      </c>
    </row>
    <row r="326" spans="1:12" ht="15.75" thickBot="1" x14ac:dyDescent="0.3">
      <c r="A326" s="13" t="s">
        <v>259</v>
      </c>
      <c r="B326" s="46" t="s">
        <v>260</v>
      </c>
      <c r="C326" s="14"/>
      <c r="D326" s="14"/>
      <c r="E326" s="3">
        <v>208866.05</v>
      </c>
      <c r="F326" s="3">
        <v>202719.2</v>
      </c>
      <c r="G326" s="2">
        <v>6935.22</v>
      </c>
      <c r="H326" s="2">
        <v>3233609.58</v>
      </c>
      <c r="I326" s="2">
        <f t="shared" si="95"/>
        <v>3652130.05</v>
      </c>
      <c r="J326" s="2">
        <v>3782806.95</v>
      </c>
      <c r="K326" s="72">
        <f t="shared" si="96"/>
        <v>-3.4544956094045509E-2</v>
      </c>
      <c r="L326" s="2">
        <v>4089063.8</v>
      </c>
    </row>
    <row r="327" spans="1:12" ht="15.75" thickBot="1" x14ac:dyDescent="0.3">
      <c r="A327" s="13" t="s">
        <v>261</v>
      </c>
      <c r="B327" s="46" t="s">
        <v>262</v>
      </c>
      <c r="C327" s="14"/>
      <c r="D327" s="14"/>
      <c r="E327" s="5">
        <v>59617.46</v>
      </c>
      <c r="F327" s="3">
        <v>137921.29</v>
      </c>
      <c r="G327" s="2">
        <v>4619.34</v>
      </c>
      <c r="H327" s="2">
        <v>2105606.48</v>
      </c>
      <c r="I327" s="2">
        <f t="shared" si="95"/>
        <v>2307764.5699999998</v>
      </c>
      <c r="J327" s="2">
        <v>2099934.4</v>
      </c>
      <c r="K327" s="72">
        <f t="shared" si="96"/>
        <v>9.8969839248311819E-2</v>
      </c>
      <c r="L327" s="2">
        <v>2217221.48</v>
      </c>
    </row>
    <row r="328" spans="1:12" ht="15.75" thickBot="1" x14ac:dyDescent="0.3">
      <c r="A328" s="9" t="s">
        <v>57</v>
      </c>
      <c r="B328" s="58"/>
      <c r="C328" s="10"/>
      <c r="D328" s="10"/>
      <c r="E328" s="4">
        <f t="shared" ref="E328:L328" si="97">SUM(E324:E327)</f>
        <v>338463.4</v>
      </c>
      <c r="F328" s="4">
        <f t="shared" si="97"/>
        <v>380412.45000000007</v>
      </c>
      <c r="G328" s="4">
        <f t="shared" si="97"/>
        <v>11554.560000000001</v>
      </c>
      <c r="H328" s="4">
        <f t="shared" si="97"/>
        <v>5648901.1200000001</v>
      </c>
      <c r="I328" s="4">
        <f t="shared" si="97"/>
        <v>6379331.5299999993</v>
      </c>
      <c r="J328" s="4">
        <f t="shared" si="97"/>
        <v>6243529.29</v>
      </c>
      <c r="K328" s="81">
        <f t="shared" si="96"/>
        <v>2.175087737916237E-2</v>
      </c>
      <c r="L328" s="4">
        <f t="shared" si="97"/>
        <v>7166095.4399999995</v>
      </c>
    </row>
    <row r="329" spans="1:12" ht="15.75" thickBot="1" x14ac:dyDescent="0.3">
      <c r="A329" s="48" t="s">
        <v>366</v>
      </c>
      <c r="B329" s="18"/>
      <c r="C329" s="40"/>
      <c r="D329" s="40"/>
      <c r="E329" s="23"/>
      <c r="F329" s="23"/>
      <c r="G329" s="23"/>
      <c r="H329" s="23"/>
      <c r="I329" s="23"/>
      <c r="J329" s="23"/>
      <c r="K329" s="23"/>
      <c r="L329" s="23"/>
    </row>
    <row r="330" spans="1:12" x14ac:dyDescent="0.25">
      <c r="A330" s="49"/>
      <c r="B330" s="57" t="s">
        <v>60</v>
      </c>
      <c r="C330" s="44"/>
      <c r="D330" s="44"/>
      <c r="E330" s="25" t="s">
        <v>2</v>
      </c>
      <c r="F330" s="26" t="s">
        <v>3</v>
      </c>
      <c r="G330" s="27" t="s">
        <v>4</v>
      </c>
      <c r="H330" s="54" t="s">
        <v>427</v>
      </c>
      <c r="I330" s="65" t="s">
        <v>455</v>
      </c>
      <c r="J330" s="25" t="s">
        <v>456</v>
      </c>
      <c r="K330" s="73" t="s">
        <v>462</v>
      </c>
      <c r="L330" s="25" t="s">
        <v>456</v>
      </c>
    </row>
    <row r="331" spans="1:12" ht="15.75" thickBot="1" x14ac:dyDescent="0.3">
      <c r="A331" s="50" t="s">
        <v>60</v>
      </c>
      <c r="B331" s="50" t="s">
        <v>61</v>
      </c>
      <c r="C331" s="45"/>
      <c r="D331" s="45"/>
      <c r="E331" s="28" t="s">
        <v>5</v>
      </c>
      <c r="F331" s="28" t="s">
        <v>5</v>
      </c>
      <c r="G331" s="28" t="s">
        <v>5</v>
      </c>
      <c r="H331" s="55" t="s">
        <v>428</v>
      </c>
      <c r="I331" s="28" t="s">
        <v>457</v>
      </c>
      <c r="J331" s="28" t="s">
        <v>457</v>
      </c>
      <c r="K331" s="74" t="s">
        <v>463</v>
      </c>
      <c r="L331" s="28" t="s">
        <v>458</v>
      </c>
    </row>
    <row r="332" spans="1:12" ht="15.75" thickBot="1" x14ac:dyDescent="0.3">
      <c r="A332" s="46" t="s">
        <v>263</v>
      </c>
      <c r="B332" s="46" t="s">
        <v>264</v>
      </c>
      <c r="C332" s="47"/>
      <c r="D332" s="47"/>
      <c r="E332" s="3">
        <v>81985.289999999994</v>
      </c>
      <c r="F332" s="3">
        <v>44522.17</v>
      </c>
      <c r="G332" s="2">
        <v>1067.93</v>
      </c>
      <c r="H332" s="2">
        <v>130791.12</v>
      </c>
      <c r="I332" s="2">
        <f t="shared" ref="I332:I335" si="98">SUM(E332:H332)</f>
        <v>258366.50999999998</v>
      </c>
      <c r="J332" s="2">
        <v>277479.84000000003</v>
      </c>
      <c r="K332" s="72">
        <f t="shared" ref="K332:K336" si="99">SUM(I332/J332)-1</f>
        <v>-6.8881869039567167E-2</v>
      </c>
      <c r="L332" s="2">
        <v>356062.36</v>
      </c>
    </row>
    <row r="333" spans="1:12" ht="15.75" thickBot="1" x14ac:dyDescent="0.3">
      <c r="A333" s="46" t="s">
        <v>460</v>
      </c>
      <c r="B333" s="46" t="s">
        <v>461</v>
      </c>
      <c r="C333" s="47"/>
      <c r="D333" s="47"/>
      <c r="E333" s="3">
        <v>0</v>
      </c>
      <c r="F333" s="3">
        <v>0</v>
      </c>
      <c r="G333" s="2">
        <v>0</v>
      </c>
      <c r="H333" s="2">
        <v>340.96</v>
      </c>
      <c r="I333" s="2">
        <f>SUM(E333:H333)</f>
        <v>340.96</v>
      </c>
      <c r="J333" s="2">
        <v>0</v>
      </c>
      <c r="K333" s="72"/>
      <c r="L333" s="2">
        <v>0</v>
      </c>
    </row>
    <row r="334" spans="1:12" ht="15.75" thickBot="1" x14ac:dyDescent="0.3">
      <c r="A334" s="46" t="s">
        <v>443</v>
      </c>
      <c r="B334" s="46" t="s">
        <v>444</v>
      </c>
      <c r="C334" s="47"/>
      <c r="D334" s="47"/>
      <c r="E334" s="3">
        <v>0</v>
      </c>
      <c r="F334" s="3">
        <v>0</v>
      </c>
      <c r="G334" s="2">
        <v>0</v>
      </c>
      <c r="H334" s="2">
        <v>7748.52</v>
      </c>
      <c r="I334" s="2">
        <f t="shared" si="98"/>
        <v>7748.52</v>
      </c>
      <c r="J334" s="2">
        <v>465.96</v>
      </c>
      <c r="K334" s="72">
        <f t="shared" si="99"/>
        <v>15.629152716971415</v>
      </c>
      <c r="L334" s="2">
        <v>1706.06</v>
      </c>
    </row>
    <row r="335" spans="1:12" ht="15.75" thickBot="1" x14ac:dyDescent="0.3">
      <c r="A335" s="46" t="s">
        <v>265</v>
      </c>
      <c r="B335" s="46" t="s">
        <v>266</v>
      </c>
      <c r="C335" s="47"/>
      <c r="D335" s="47"/>
      <c r="E335" s="3">
        <v>12486.93</v>
      </c>
      <c r="F335" s="3">
        <v>629.34</v>
      </c>
      <c r="G335" s="2">
        <v>0</v>
      </c>
      <c r="H335" s="2">
        <v>0</v>
      </c>
      <c r="I335" s="2">
        <f t="shared" si="98"/>
        <v>13116.27</v>
      </c>
      <c r="J335" s="2">
        <v>20261.05</v>
      </c>
      <c r="K335" s="72">
        <f t="shared" si="99"/>
        <v>-0.35263621579335713</v>
      </c>
      <c r="L335" s="2">
        <v>29903.35</v>
      </c>
    </row>
    <row r="336" spans="1:12" ht="15.75" thickBot="1" x14ac:dyDescent="0.3">
      <c r="A336" s="42" t="s">
        <v>58</v>
      </c>
      <c r="B336" s="58"/>
      <c r="C336" s="43"/>
      <c r="D336" s="43"/>
      <c r="E336" s="4">
        <f>SUM(E332:E335)</f>
        <v>94472.22</v>
      </c>
      <c r="F336" s="4">
        <f t="shared" ref="F336:I336" si="100">SUM(F332:F335)</f>
        <v>45151.509999999995</v>
      </c>
      <c r="G336" s="4">
        <f t="shared" si="100"/>
        <v>1067.93</v>
      </c>
      <c r="H336" s="4">
        <f>SUM(H332:H335)</f>
        <v>138880.59999999998</v>
      </c>
      <c r="I336" s="4">
        <f t="shared" si="100"/>
        <v>279572.26</v>
      </c>
      <c r="J336" s="4">
        <f>SUM(J332:J335)</f>
        <v>298206.85000000003</v>
      </c>
      <c r="K336" s="81">
        <f t="shared" si="99"/>
        <v>-6.2488806008312747E-2</v>
      </c>
      <c r="L336" s="4">
        <f>SUM(L332:L335)</f>
        <v>387671.76999999996</v>
      </c>
    </row>
    <row r="337" spans="1:12" ht="15.75" thickBot="1" x14ac:dyDescent="0.3">
      <c r="A337" s="19" t="s">
        <v>367</v>
      </c>
      <c r="B337" s="18"/>
      <c r="C337" s="6"/>
      <c r="D337" s="6"/>
      <c r="E337" s="23"/>
      <c r="F337" s="23"/>
      <c r="G337" s="23"/>
      <c r="H337" s="23"/>
      <c r="I337" s="23"/>
      <c r="J337" s="23"/>
      <c r="K337" s="23"/>
      <c r="L337" s="23"/>
    </row>
    <row r="338" spans="1:12" x14ac:dyDescent="0.25">
      <c r="A338" s="20"/>
      <c r="B338" s="57" t="s">
        <v>60</v>
      </c>
      <c r="C338" s="11"/>
      <c r="D338" s="11"/>
      <c r="E338" s="25" t="s">
        <v>2</v>
      </c>
      <c r="F338" s="26" t="s">
        <v>3</v>
      </c>
      <c r="G338" s="27" t="s">
        <v>4</v>
      </c>
      <c r="H338" s="54" t="s">
        <v>427</v>
      </c>
      <c r="I338" s="65" t="s">
        <v>455</v>
      </c>
      <c r="J338" s="25" t="s">
        <v>456</v>
      </c>
      <c r="K338" s="73" t="s">
        <v>462</v>
      </c>
      <c r="L338" s="25" t="s">
        <v>456</v>
      </c>
    </row>
    <row r="339" spans="1:12" ht="15.75" thickBot="1" x14ac:dyDescent="0.3">
      <c r="A339" s="21" t="s">
        <v>60</v>
      </c>
      <c r="B339" s="50" t="s">
        <v>61</v>
      </c>
      <c r="C339" s="12"/>
      <c r="D339" s="12"/>
      <c r="E339" s="28" t="s">
        <v>5</v>
      </c>
      <c r="F339" s="28" t="s">
        <v>5</v>
      </c>
      <c r="G339" s="28" t="s">
        <v>5</v>
      </c>
      <c r="H339" s="55" t="s">
        <v>428</v>
      </c>
      <c r="I339" s="28" t="s">
        <v>457</v>
      </c>
      <c r="J339" s="28" t="s">
        <v>457</v>
      </c>
      <c r="K339" s="74" t="s">
        <v>463</v>
      </c>
      <c r="L339" s="28" t="s">
        <v>458</v>
      </c>
    </row>
    <row r="340" spans="1:12" ht="15.75" thickBot="1" x14ac:dyDescent="0.3">
      <c r="A340" s="13" t="s">
        <v>318</v>
      </c>
      <c r="B340" s="46" t="s">
        <v>319</v>
      </c>
      <c r="C340" s="14"/>
      <c r="D340" s="14"/>
      <c r="E340" s="3">
        <v>5488.7</v>
      </c>
      <c r="F340" s="3">
        <v>3613.2</v>
      </c>
      <c r="G340" s="2">
        <v>0</v>
      </c>
      <c r="H340" s="2">
        <v>16504.75</v>
      </c>
      <c r="I340" s="2">
        <f t="shared" ref="I340:I341" si="101">SUM(E340:H340)</f>
        <v>25606.65</v>
      </c>
      <c r="J340" s="2">
        <v>28874.48</v>
      </c>
      <c r="K340" s="72">
        <f t="shared" ref="K340:K342" si="102">SUM(I340/J340)-1</f>
        <v>-0.11317363983697704</v>
      </c>
      <c r="L340" s="2">
        <v>49997.88</v>
      </c>
    </row>
    <row r="341" spans="1:12" ht="15.75" thickBot="1" x14ac:dyDescent="0.3">
      <c r="A341" s="13" t="s">
        <v>328</v>
      </c>
      <c r="B341" s="46" t="s">
        <v>329</v>
      </c>
      <c r="C341" s="14"/>
      <c r="D341" s="14"/>
      <c r="E341" s="3">
        <v>0</v>
      </c>
      <c r="F341" s="3">
        <v>0</v>
      </c>
      <c r="G341" s="2">
        <v>0</v>
      </c>
      <c r="H341" s="2">
        <v>0</v>
      </c>
      <c r="I341" s="2">
        <f t="shared" si="101"/>
        <v>0</v>
      </c>
      <c r="J341" s="2">
        <v>4153.68</v>
      </c>
      <c r="K341" s="72"/>
      <c r="L341" s="2">
        <v>6587.38</v>
      </c>
    </row>
    <row r="342" spans="1:12" ht="15.75" thickBot="1" x14ac:dyDescent="0.3">
      <c r="A342" s="9" t="s">
        <v>369</v>
      </c>
      <c r="B342" s="58"/>
      <c r="C342" s="10"/>
      <c r="D342" s="10"/>
      <c r="E342" s="4">
        <f>SUM(E340:E341)</f>
        <v>5488.7</v>
      </c>
      <c r="F342" s="4">
        <f t="shared" ref="F342:I342" si="103">SUM(F340:F341)</f>
        <v>3613.2</v>
      </c>
      <c r="G342" s="4">
        <f t="shared" si="103"/>
        <v>0</v>
      </c>
      <c r="H342" s="4">
        <f>SUM(H340:H341)</f>
        <v>16504.75</v>
      </c>
      <c r="I342" s="4">
        <f t="shared" si="103"/>
        <v>25606.65</v>
      </c>
      <c r="J342" s="4">
        <f>SUM(J340:J341)</f>
        <v>33028.160000000003</v>
      </c>
      <c r="K342" s="81">
        <f t="shared" si="102"/>
        <v>-0.22470249629407157</v>
      </c>
      <c r="L342" s="4">
        <f>SUM(L340:L341)</f>
        <v>56585.259999999995</v>
      </c>
    </row>
    <row r="343" spans="1:12" ht="15.75" thickBot="1" x14ac:dyDescent="0.3">
      <c r="A343" s="33" t="s">
        <v>370</v>
      </c>
      <c r="B343" s="61"/>
      <c r="C343" s="40"/>
      <c r="D343" s="40"/>
      <c r="E343" s="23"/>
      <c r="F343" s="23"/>
      <c r="G343" s="32"/>
      <c r="H343" s="32"/>
      <c r="I343" s="23"/>
      <c r="J343" s="23"/>
      <c r="K343" s="23"/>
      <c r="L343" s="32"/>
    </row>
    <row r="344" spans="1:12" x14ac:dyDescent="0.25">
      <c r="A344" s="49"/>
      <c r="B344" s="57" t="s">
        <v>60</v>
      </c>
      <c r="C344" s="44"/>
      <c r="D344" s="44"/>
      <c r="E344" s="25" t="s">
        <v>2</v>
      </c>
      <c r="F344" s="26" t="s">
        <v>3</v>
      </c>
      <c r="G344" s="27" t="s">
        <v>4</v>
      </c>
      <c r="H344" s="54" t="s">
        <v>427</v>
      </c>
      <c r="I344" s="65" t="s">
        <v>455</v>
      </c>
      <c r="J344" s="25" t="s">
        <v>456</v>
      </c>
      <c r="K344" s="73" t="s">
        <v>462</v>
      </c>
      <c r="L344" s="25" t="s">
        <v>456</v>
      </c>
    </row>
    <row r="345" spans="1:12" ht="15.75" thickBot="1" x14ac:dyDescent="0.3">
      <c r="A345" s="50" t="s">
        <v>60</v>
      </c>
      <c r="B345" s="50" t="s">
        <v>61</v>
      </c>
      <c r="C345" s="45"/>
      <c r="D345" s="45"/>
      <c r="E345" s="28" t="s">
        <v>5</v>
      </c>
      <c r="F345" s="28" t="s">
        <v>5</v>
      </c>
      <c r="G345" s="28" t="s">
        <v>5</v>
      </c>
      <c r="H345" s="55" t="s">
        <v>428</v>
      </c>
      <c r="I345" s="28" t="s">
        <v>457</v>
      </c>
      <c r="J345" s="28" t="s">
        <v>457</v>
      </c>
      <c r="K345" s="74" t="s">
        <v>463</v>
      </c>
      <c r="L345" s="28" t="s">
        <v>458</v>
      </c>
    </row>
    <row r="346" spans="1:12" ht="15.75" thickBot="1" x14ac:dyDescent="0.3">
      <c r="A346" s="46" t="s">
        <v>320</v>
      </c>
      <c r="B346" s="46" t="s">
        <v>321</v>
      </c>
      <c r="C346" s="47"/>
      <c r="D346" s="47"/>
      <c r="E346" s="3">
        <v>1093.75</v>
      </c>
      <c r="F346" s="3">
        <v>0</v>
      </c>
      <c r="G346" s="2">
        <v>0</v>
      </c>
      <c r="H346" s="2">
        <v>3305.29</v>
      </c>
      <c r="I346" s="2">
        <f t="shared" ref="I346:I347" si="104">SUM(E346:H346)</f>
        <v>4399.04</v>
      </c>
      <c r="J346" s="2">
        <v>4569.09</v>
      </c>
      <c r="K346" s="72">
        <f t="shared" ref="K346:K348" si="105">SUM(I346/J346)-1</f>
        <v>-3.7217476565355456E-2</v>
      </c>
      <c r="L346" s="2">
        <v>6164.73</v>
      </c>
    </row>
    <row r="347" spans="1:12" ht="15.75" thickBot="1" x14ac:dyDescent="0.3">
      <c r="A347" s="46" t="s">
        <v>267</v>
      </c>
      <c r="B347" s="46" t="s">
        <v>268</v>
      </c>
      <c r="C347" s="47"/>
      <c r="D347" s="47"/>
      <c r="E347" s="3">
        <v>20605.240000000002</v>
      </c>
      <c r="F347" s="3">
        <v>1377.17</v>
      </c>
      <c r="G347" s="2">
        <v>0</v>
      </c>
      <c r="H347" s="2">
        <v>3852.56</v>
      </c>
      <c r="I347" s="2">
        <f t="shared" si="104"/>
        <v>25834.970000000005</v>
      </c>
      <c r="J347" s="2">
        <v>39072.959999999999</v>
      </c>
      <c r="K347" s="72">
        <f t="shared" si="105"/>
        <v>-0.33880182100357881</v>
      </c>
      <c r="L347" s="2">
        <v>61759.92</v>
      </c>
    </row>
    <row r="348" spans="1:12" ht="15.75" thickBot="1" x14ac:dyDescent="0.3">
      <c r="A348" s="42" t="s">
        <v>371</v>
      </c>
      <c r="B348" s="58"/>
      <c r="C348" s="43"/>
      <c r="D348" s="43"/>
      <c r="E348" s="4">
        <f>SUM(E346:E347)</f>
        <v>21698.99</v>
      </c>
      <c r="F348" s="4">
        <f t="shared" ref="F348:G348" si="106">SUM(F346:F347)</f>
        <v>1377.17</v>
      </c>
      <c r="G348" s="4">
        <f t="shared" si="106"/>
        <v>0</v>
      </c>
      <c r="H348" s="4">
        <f>SUM(H346:H347)</f>
        <v>7157.85</v>
      </c>
      <c r="I348" s="4">
        <f>SUM(I346:I347)</f>
        <v>30234.010000000006</v>
      </c>
      <c r="J348" s="4">
        <f>SUM(J346:J347)</f>
        <v>43642.05</v>
      </c>
      <c r="K348" s="81">
        <f t="shared" si="105"/>
        <v>-0.3072275477435179</v>
      </c>
      <c r="L348" s="4">
        <f>SUM(L346:L347)</f>
        <v>67924.649999999994</v>
      </c>
    </row>
    <row r="349" spans="1:12" ht="15.75" thickBot="1" x14ac:dyDescent="0.3">
      <c r="A349" s="33" t="s">
        <v>422</v>
      </c>
      <c r="B349" s="61"/>
      <c r="C349" s="40"/>
      <c r="D349" s="40"/>
      <c r="E349" s="23"/>
      <c r="F349" s="23"/>
      <c r="G349" s="32"/>
      <c r="H349" s="32"/>
      <c r="I349" s="23"/>
      <c r="J349" s="23"/>
      <c r="K349" s="23"/>
      <c r="L349" s="32"/>
    </row>
    <row r="350" spans="1:12" x14ac:dyDescent="0.25">
      <c r="A350" s="49"/>
      <c r="B350" s="57" t="s">
        <v>60</v>
      </c>
      <c r="C350" s="44"/>
      <c r="D350" s="44"/>
      <c r="E350" s="25" t="s">
        <v>2</v>
      </c>
      <c r="F350" s="26" t="s">
        <v>3</v>
      </c>
      <c r="G350" s="27" t="s">
        <v>4</v>
      </c>
      <c r="H350" s="54" t="s">
        <v>427</v>
      </c>
      <c r="I350" s="65" t="s">
        <v>455</v>
      </c>
      <c r="J350" s="25" t="s">
        <v>456</v>
      </c>
      <c r="K350" s="73" t="s">
        <v>462</v>
      </c>
      <c r="L350" s="25" t="s">
        <v>456</v>
      </c>
    </row>
    <row r="351" spans="1:12" ht="15.75" thickBot="1" x14ac:dyDescent="0.3">
      <c r="A351" s="50" t="s">
        <v>60</v>
      </c>
      <c r="B351" s="50" t="s">
        <v>61</v>
      </c>
      <c r="C351" s="45"/>
      <c r="D351" s="45"/>
      <c r="E351" s="28" t="s">
        <v>5</v>
      </c>
      <c r="F351" s="28" t="s">
        <v>5</v>
      </c>
      <c r="G351" s="28" t="s">
        <v>5</v>
      </c>
      <c r="H351" s="55" t="s">
        <v>428</v>
      </c>
      <c r="I351" s="28" t="s">
        <v>457</v>
      </c>
      <c r="J351" s="28" t="s">
        <v>457</v>
      </c>
      <c r="K351" s="74" t="s">
        <v>463</v>
      </c>
      <c r="L351" s="28" t="s">
        <v>458</v>
      </c>
    </row>
    <row r="352" spans="1:12" ht="15.75" thickBot="1" x14ac:dyDescent="0.3">
      <c r="A352" s="46" t="s">
        <v>423</v>
      </c>
      <c r="B352" s="46" t="s">
        <v>424</v>
      </c>
      <c r="C352" s="47"/>
      <c r="D352" s="47"/>
      <c r="E352" s="3">
        <v>0</v>
      </c>
      <c r="F352" s="3">
        <v>0</v>
      </c>
      <c r="G352" s="2">
        <v>0</v>
      </c>
      <c r="H352" s="2">
        <v>0</v>
      </c>
      <c r="I352" s="2">
        <f>SUM(E352:H352)</f>
        <v>0</v>
      </c>
      <c r="J352" s="2">
        <v>0</v>
      </c>
      <c r="K352" s="72"/>
      <c r="L352" s="2">
        <v>25558.1</v>
      </c>
    </row>
    <row r="353" spans="1:12" ht="15.75" thickBot="1" x14ac:dyDescent="0.3">
      <c r="A353" s="42" t="s">
        <v>425</v>
      </c>
      <c r="B353" s="58"/>
      <c r="C353" s="43"/>
      <c r="D353" s="43"/>
      <c r="E353" s="4">
        <f>SUM(E352)</f>
        <v>0</v>
      </c>
      <c r="F353" s="4">
        <f t="shared" ref="F353:I353" si="107">SUM(F352)</f>
        <v>0</v>
      </c>
      <c r="G353" s="4">
        <f t="shared" si="107"/>
        <v>0</v>
      </c>
      <c r="H353" s="4">
        <f>SUM(H352)</f>
        <v>0</v>
      </c>
      <c r="I353" s="4">
        <f t="shared" si="107"/>
        <v>0</v>
      </c>
      <c r="J353" s="4">
        <f>SUM(J352)</f>
        <v>0</v>
      </c>
      <c r="K353" s="4"/>
      <c r="L353" s="4">
        <f>SUM(L352)</f>
        <v>25558.1</v>
      </c>
    </row>
    <row r="354" spans="1:12" ht="15.75" thickBot="1" x14ac:dyDescent="0.3">
      <c r="A354" s="33" t="s">
        <v>368</v>
      </c>
      <c r="B354" s="61"/>
      <c r="C354" s="40"/>
      <c r="D354" s="40"/>
      <c r="E354" s="23"/>
      <c r="F354" s="23"/>
      <c r="G354" s="32"/>
      <c r="H354" s="32"/>
      <c r="I354" s="23"/>
      <c r="J354" s="23"/>
      <c r="K354" s="23"/>
      <c r="L354" s="32"/>
    </row>
    <row r="355" spans="1:12" x14ac:dyDescent="0.25">
      <c r="A355" s="49"/>
      <c r="B355" s="57" t="s">
        <v>60</v>
      </c>
      <c r="C355" s="44"/>
      <c r="D355" s="44"/>
      <c r="E355" s="25" t="s">
        <v>2</v>
      </c>
      <c r="F355" s="26" t="s">
        <v>3</v>
      </c>
      <c r="G355" s="27" t="s">
        <v>4</v>
      </c>
      <c r="H355" s="54" t="s">
        <v>427</v>
      </c>
      <c r="I355" s="65" t="s">
        <v>455</v>
      </c>
      <c r="J355" s="25" t="s">
        <v>456</v>
      </c>
      <c r="K355" s="73" t="s">
        <v>462</v>
      </c>
      <c r="L355" s="25" t="s">
        <v>456</v>
      </c>
    </row>
    <row r="356" spans="1:12" ht="15.75" thickBot="1" x14ac:dyDescent="0.3">
      <c r="A356" s="50" t="s">
        <v>60</v>
      </c>
      <c r="B356" s="50" t="s">
        <v>61</v>
      </c>
      <c r="C356" s="45"/>
      <c r="D356" s="45"/>
      <c r="E356" s="28" t="s">
        <v>5</v>
      </c>
      <c r="F356" s="28" t="s">
        <v>5</v>
      </c>
      <c r="G356" s="28" t="s">
        <v>5</v>
      </c>
      <c r="H356" s="55" t="s">
        <v>428</v>
      </c>
      <c r="I356" s="28" t="s">
        <v>457</v>
      </c>
      <c r="J356" s="28" t="s">
        <v>457</v>
      </c>
      <c r="K356" s="74" t="s">
        <v>463</v>
      </c>
      <c r="L356" s="28" t="s">
        <v>458</v>
      </c>
    </row>
    <row r="357" spans="1:12" ht="15.75" thickBot="1" x14ac:dyDescent="0.3">
      <c r="A357" s="46" t="s">
        <v>269</v>
      </c>
      <c r="B357" s="46" t="s">
        <v>270</v>
      </c>
      <c r="C357" s="47"/>
      <c r="D357" s="47"/>
      <c r="E357" s="3">
        <v>39905.440000000002</v>
      </c>
      <c r="F357" s="3">
        <v>75653.919999999998</v>
      </c>
      <c r="G357" s="2">
        <v>1925.48</v>
      </c>
      <c r="H357" s="2">
        <v>46796.09</v>
      </c>
      <c r="I357" s="2">
        <f>SUM(E357:H357)</f>
        <v>164280.93</v>
      </c>
      <c r="J357" s="2">
        <v>146517.73000000001</v>
      </c>
      <c r="K357" s="72">
        <f>SUM(I357/J357)-1</f>
        <v>0.12123583951239203</v>
      </c>
      <c r="L357" s="2">
        <v>210499.09</v>
      </c>
    </row>
    <row r="358" spans="1:12" ht="15.75" thickBot="1" x14ac:dyDescent="0.3">
      <c r="A358" s="42" t="s">
        <v>59</v>
      </c>
      <c r="B358" s="58"/>
      <c r="C358" s="43"/>
      <c r="D358" s="43"/>
      <c r="E358" s="4">
        <f>SUM(E357)</f>
        <v>39905.440000000002</v>
      </c>
      <c r="F358" s="4">
        <f t="shared" ref="F358:I358" si="108">SUM(F357)</f>
        <v>75653.919999999998</v>
      </c>
      <c r="G358" s="4">
        <f t="shared" si="108"/>
        <v>1925.48</v>
      </c>
      <c r="H358" s="4">
        <f>SUM(H357)</f>
        <v>46796.09</v>
      </c>
      <c r="I358" s="4">
        <f t="shared" si="108"/>
        <v>164280.93</v>
      </c>
      <c r="J358" s="4">
        <f>SUM(J357)</f>
        <v>146517.73000000001</v>
      </c>
      <c r="K358" s="81">
        <f>SUM(I358/J358)-1</f>
        <v>0.12123583951239203</v>
      </c>
      <c r="L358" s="4">
        <f>SUM(L357)</f>
        <v>210499.09</v>
      </c>
    </row>
    <row r="359" spans="1:12" ht="15.75" thickBot="1" x14ac:dyDescent="0.3">
      <c r="A359" s="33" t="s">
        <v>411</v>
      </c>
      <c r="B359" s="61"/>
      <c r="C359" s="6"/>
      <c r="D359" s="6"/>
      <c r="E359" s="23"/>
      <c r="F359" s="23"/>
      <c r="G359" s="32"/>
      <c r="H359" s="32"/>
      <c r="I359" s="23"/>
      <c r="J359" s="23"/>
      <c r="K359" s="23"/>
      <c r="L359" s="32"/>
    </row>
    <row r="360" spans="1:12" x14ac:dyDescent="0.25">
      <c r="A360" s="20"/>
      <c r="B360" s="57" t="s">
        <v>60</v>
      </c>
      <c r="C360" s="11"/>
      <c r="D360" s="11"/>
      <c r="E360" s="25" t="s">
        <v>2</v>
      </c>
      <c r="F360" s="26" t="s">
        <v>3</v>
      </c>
      <c r="G360" s="27" t="s">
        <v>4</v>
      </c>
      <c r="H360" s="54" t="s">
        <v>427</v>
      </c>
      <c r="I360" s="65" t="s">
        <v>455</v>
      </c>
      <c r="J360" s="25" t="s">
        <v>456</v>
      </c>
      <c r="K360" s="73" t="s">
        <v>462</v>
      </c>
      <c r="L360" s="25" t="s">
        <v>456</v>
      </c>
    </row>
    <row r="361" spans="1:12" ht="15.75" thickBot="1" x14ac:dyDescent="0.3">
      <c r="A361" s="21" t="s">
        <v>60</v>
      </c>
      <c r="B361" s="50" t="s">
        <v>61</v>
      </c>
      <c r="C361" s="12"/>
      <c r="D361" s="12"/>
      <c r="E361" s="28" t="s">
        <v>5</v>
      </c>
      <c r="F361" s="28" t="s">
        <v>5</v>
      </c>
      <c r="G361" s="28" t="s">
        <v>5</v>
      </c>
      <c r="H361" s="55" t="s">
        <v>428</v>
      </c>
      <c r="I361" s="28" t="s">
        <v>457</v>
      </c>
      <c r="J361" s="28" t="s">
        <v>457</v>
      </c>
      <c r="K361" s="74" t="s">
        <v>463</v>
      </c>
      <c r="L361" s="28" t="s">
        <v>458</v>
      </c>
    </row>
    <row r="362" spans="1:12" ht="15.75" thickBot="1" x14ac:dyDescent="0.3">
      <c r="A362" s="13" t="s">
        <v>412</v>
      </c>
      <c r="B362" s="46" t="s">
        <v>413</v>
      </c>
      <c r="C362" s="14"/>
      <c r="D362" s="14"/>
      <c r="E362" s="3">
        <v>0</v>
      </c>
      <c r="F362" s="3">
        <v>0</v>
      </c>
      <c r="G362" s="2">
        <v>0</v>
      </c>
      <c r="H362" s="2">
        <v>0</v>
      </c>
      <c r="I362" s="2">
        <f>SUM(E362:H362)</f>
        <v>0</v>
      </c>
      <c r="J362" s="2">
        <v>7449.64</v>
      </c>
      <c r="K362" s="72">
        <f>SUM(I362/J362)-1</f>
        <v>-1</v>
      </c>
      <c r="L362" s="2">
        <v>7449.64</v>
      </c>
    </row>
    <row r="363" spans="1:12" ht="15.75" thickBot="1" x14ac:dyDescent="0.3">
      <c r="A363" s="9" t="s">
        <v>414</v>
      </c>
      <c r="B363" s="58"/>
      <c r="C363" s="10"/>
      <c r="D363" s="10"/>
      <c r="E363" s="4">
        <f>SUM(E362)</f>
        <v>0</v>
      </c>
      <c r="F363" s="4">
        <f t="shared" ref="F363:G363" si="109">SUM(F362)</f>
        <v>0</v>
      </c>
      <c r="G363" s="4">
        <f t="shared" si="109"/>
        <v>0</v>
      </c>
      <c r="H363" s="4">
        <f>SUM(H362)</f>
        <v>0</v>
      </c>
      <c r="I363" s="4">
        <f t="shared" ref="I363" si="110">SUM(I362)</f>
        <v>0</v>
      </c>
      <c r="J363" s="4">
        <f>SUM(J362)</f>
        <v>7449.64</v>
      </c>
      <c r="K363" s="81">
        <f>SUM(I363/J363)-1</f>
        <v>-1</v>
      </c>
      <c r="L363" s="4">
        <f>SUM(L362)</f>
        <v>7449.64</v>
      </c>
    </row>
    <row r="364" spans="1:12" ht="15.75" thickBot="1" x14ac:dyDescent="0.3">
      <c r="A364" s="33" t="s">
        <v>416</v>
      </c>
      <c r="B364" s="61"/>
      <c r="C364" s="40"/>
      <c r="D364" s="40"/>
      <c r="E364" s="23"/>
      <c r="F364" s="23"/>
      <c r="G364" s="32"/>
      <c r="H364" s="32"/>
      <c r="I364" s="23"/>
      <c r="J364" s="23"/>
      <c r="K364" s="23"/>
      <c r="L364" s="32"/>
    </row>
    <row r="365" spans="1:12" x14ac:dyDescent="0.25">
      <c r="A365" s="49"/>
      <c r="B365" s="57" t="s">
        <v>60</v>
      </c>
      <c r="C365" s="44"/>
      <c r="D365" s="44"/>
      <c r="E365" s="25" t="s">
        <v>2</v>
      </c>
      <c r="F365" s="26" t="s">
        <v>3</v>
      </c>
      <c r="G365" s="27" t="s">
        <v>4</v>
      </c>
      <c r="H365" s="54" t="s">
        <v>427</v>
      </c>
      <c r="I365" s="65" t="s">
        <v>455</v>
      </c>
      <c r="J365" s="25" t="s">
        <v>456</v>
      </c>
      <c r="K365" s="73" t="s">
        <v>462</v>
      </c>
      <c r="L365" s="25" t="s">
        <v>456</v>
      </c>
    </row>
    <row r="366" spans="1:12" ht="15.75" thickBot="1" x14ac:dyDescent="0.3">
      <c r="A366" s="50" t="s">
        <v>60</v>
      </c>
      <c r="B366" s="50" t="s">
        <v>61</v>
      </c>
      <c r="C366" s="45"/>
      <c r="D366" s="45"/>
      <c r="E366" s="28" t="s">
        <v>5</v>
      </c>
      <c r="F366" s="28" t="s">
        <v>5</v>
      </c>
      <c r="G366" s="28" t="s">
        <v>5</v>
      </c>
      <c r="H366" s="55" t="s">
        <v>428</v>
      </c>
      <c r="I366" s="28" t="s">
        <v>457</v>
      </c>
      <c r="J366" s="28" t="s">
        <v>457</v>
      </c>
      <c r="K366" s="74" t="s">
        <v>463</v>
      </c>
      <c r="L366" s="28" t="s">
        <v>458</v>
      </c>
    </row>
    <row r="367" spans="1:12" ht="15.75" thickBot="1" x14ac:dyDescent="0.3">
      <c r="A367" s="46" t="s">
        <v>417</v>
      </c>
      <c r="B367" s="46" t="s">
        <v>418</v>
      </c>
      <c r="C367" s="47"/>
      <c r="D367" s="47"/>
      <c r="E367" s="3">
        <v>1962.96</v>
      </c>
      <c r="F367" s="3">
        <v>2638.76</v>
      </c>
      <c r="G367" s="2">
        <v>0</v>
      </c>
      <c r="H367" s="2">
        <v>2178.96</v>
      </c>
      <c r="I367" s="2">
        <f>SUM(E367:H367)</f>
        <v>6780.68</v>
      </c>
      <c r="J367" s="2">
        <v>4417.76</v>
      </c>
      <c r="K367" s="72">
        <f>SUM(I367/J367)-1</f>
        <v>0.5348683495708233</v>
      </c>
      <c r="L367" s="2">
        <v>9106.5300000000007</v>
      </c>
    </row>
    <row r="368" spans="1:12" ht="15.75" thickBot="1" x14ac:dyDescent="0.3">
      <c r="A368" s="42" t="s">
        <v>416</v>
      </c>
      <c r="B368" s="58"/>
      <c r="C368" s="43"/>
      <c r="D368" s="43"/>
      <c r="E368" s="4">
        <f>SUM(E367)</f>
        <v>1962.96</v>
      </c>
      <c r="F368" s="4">
        <f t="shared" ref="F368:G368" si="111">SUM(F367)</f>
        <v>2638.76</v>
      </c>
      <c r="G368" s="4">
        <f t="shared" si="111"/>
        <v>0</v>
      </c>
      <c r="H368" s="4">
        <f>SUM(H367)</f>
        <v>2178.96</v>
      </c>
      <c r="I368" s="4">
        <f t="shared" ref="I368" si="112">SUM(I367)</f>
        <v>6780.68</v>
      </c>
      <c r="J368" s="4">
        <f>SUM(J367)</f>
        <v>4417.76</v>
      </c>
      <c r="K368" s="81">
        <f>SUM(I368/J368)-1</f>
        <v>0.5348683495708233</v>
      </c>
      <c r="L368" s="4">
        <f>SUM(L367)</f>
        <v>9106.5300000000007</v>
      </c>
    </row>
    <row r="369" spans="1:12" ht="15.75" thickBot="1" x14ac:dyDescent="0.3">
      <c r="A369" s="33" t="s">
        <v>445</v>
      </c>
      <c r="B369" s="61"/>
      <c r="C369" s="40"/>
      <c r="D369" s="40"/>
      <c r="E369" s="23"/>
      <c r="F369" s="23"/>
      <c r="G369" s="32"/>
      <c r="H369" s="32"/>
      <c r="I369" s="23"/>
      <c r="J369" s="23"/>
      <c r="K369" s="23"/>
      <c r="L369" s="32"/>
    </row>
    <row r="370" spans="1:12" x14ac:dyDescent="0.25">
      <c r="A370" s="49"/>
      <c r="B370" s="57" t="s">
        <v>60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427</v>
      </c>
      <c r="I370" s="65" t="s">
        <v>455</v>
      </c>
      <c r="J370" s="25" t="s">
        <v>456</v>
      </c>
      <c r="K370" s="73" t="s">
        <v>462</v>
      </c>
      <c r="L370" s="25" t="s">
        <v>456</v>
      </c>
    </row>
    <row r="371" spans="1:12" ht="15.75" thickBot="1" x14ac:dyDescent="0.3">
      <c r="A371" s="50" t="s">
        <v>60</v>
      </c>
      <c r="B371" s="50" t="s">
        <v>61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428</v>
      </c>
      <c r="I371" s="28" t="s">
        <v>457</v>
      </c>
      <c r="J371" s="28" t="s">
        <v>457</v>
      </c>
      <c r="K371" s="74" t="s">
        <v>463</v>
      </c>
      <c r="L371" s="28" t="s">
        <v>458</v>
      </c>
    </row>
    <row r="372" spans="1:12" ht="15.75" thickBot="1" x14ac:dyDescent="0.3">
      <c r="A372" s="46" t="s">
        <v>446</v>
      </c>
      <c r="B372" s="46" t="s">
        <v>447</v>
      </c>
      <c r="C372" s="47"/>
      <c r="D372" s="47"/>
      <c r="E372" s="3">
        <v>0</v>
      </c>
      <c r="F372" s="3">
        <v>0</v>
      </c>
      <c r="G372" s="2">
        <v>0</v>
      </c>
      <c r="H372" s="2">
        <v>11443.29</v>
      </c>
      <c r="I372" s="2">
        <f>SUM(E372:H372)</f>
        <v>11443.29</v>
      </c>
      <c r="J372" s="2">
        <v>0</v>
      </c>
      <c r="K372" s="72"/>
      <c r="L372" s="2">
        <v>2536.7800000000002</v>
      </c>
    </row>
    <row r="373" spans="1:12" ht="15.75" thickBot="1" x14ac:dyDescent="0.3">
      <c r="A373" s="42" t="s">
        <v>445</v>
      </c>
      <c r="B373" s="58"/>
      <c r="C373" s="43"/>
      <c r="D373" s="43"/>
      <c r="E373" s="4">
        <f>SUM(E372)</f>
        <v>0</v>
      </c>
      <c r="F373" s="4">
        <f t="shared" ref="F373:I373" si="113">SUM(F372)</f>
        <v>0</v>
      </c>
      <c r="G373" s="4">
        <f t="shared" si="113"/>
        <v>0</v>
      </c>
      <c r="H373" s="4">
        <f>SUM(H372)</f>
        <v>11443.29</v>
      </c>
      <c r="I373" s="4">
        <f t="shared" si="113"/>
        <v>11443.29</v>
      </c>
      <c r="J373" s="4">
        <f>SUM(J372)</f>
        <v>0</v>
      </c>
      <c r="K373" s="81"/>
      <c r="L373" s="4">
        <f>SUM(L372)</f>
        <v>2536.7800000000002</v>
      </c>
    </row>
    <row r="374" spans="1:12" x14ac:dyDescent="0.25">
      <c r="A374" s="18"/>
      <c r="B374" s="18"/>
      <c r="C374" s="6"/>
      <c r="D374" s="6"/>
      <c r="E374" s="23"/>
      <c r="F374" s="23"/>
      <c r="G374" s="32"/>
      <c r="H374" s="32"/>
      <c r="I374" s="23"/>
      <c r="J374" s="23"/>
      <c r="K374" s="23"/>
      <c r="L374" s="29"/>
    </row>
    <row r="375" spans="1:12" ht="15.75" thickBot="1" x14ac:dyDescent="0.3">
      <c r="A375" s="18"/>
      <c r="B375" s="18"/>
      <c r="C375" s="6"/>
      <c r="D375" s="6"/>
      <c r="E375" s="23"/>
      <c r="F375" s="23"/>
      <c r="G375" s="32"/>
      <c r="H375" s="32"/>
      <c r="I375" s="23"/>
      <c r="J375" s="23"/>
      <c r="K375" s="23"/>
      <c r="L375" s="29"/>
    </row>
    <row r="376" spans="1:12" ht="15.75" thickBot="1" x14ac:dyDescent="0.3">
      <c r="A376" s="15"/>
      <c r="B376" s="62" t="s">
        <v>459</v>
      </c>
      <c r="C376" s="16"/>
      <c r="D376" s="16"/>
      <c r="E376" s="4">
        <f>SUM(E373,E12,E20,E26,E33,E40,E47,E58,E64,E77,E82,E107,E120,E128,E142,E147,E152,E164,E170,E176,E184,E197,E214,E222,E227,E232,E237,E242,E247,E258,E269,E281,E287,E292,E298,E305,E315,E320,E328,E336,E342,E348,E353,E358,E363,E368)</f>
        <v>2920061.7000000007</v>
      </c>
      <c r="F376" s="4">
        <f>SUM(F373,F12,F20,F26,F33,F40,F47,F58,F64,F77,F82,F107,F120,F128,F142,F147,F152,F164,F170,F176,F184,F197,F214,F222,F227,F232,F237,F242,F247,F258,F269,F281,F287,F292,F298,F305,F315,F320,F328,F336,F342,F348,F353,F358,F363,F368)</f>
        <v>3926406.7699999991</v>
      </c>
      <c r="G376" s="4">
        <f>SUM(G373,G12,G20,G26,G33,G40,G47,G58,G64,G77,G82,G107,G120,G128,G142,G147,G152,G164,G170,G176,G184,G197,G214,G222,G227,G232,G237,G242,G247,G258,G269,G281,G287,G292,G298,G305,G315,G320,G328,G336,G342,G348,G353,G358,G363,G368)</f>
        <v>1044524.35</v>
      </c>
      <c r="H376" s="4">
        <f>SUM(H373,H12,H20,H26,H33,H40,H47,H58,H64,H77,H82,H107,H120,H128,H142,H147,H152,H164,H170,H176,H184,H197,H214,H222,H227,H232,H237,H242,H247,H258,H269,H281,H287,H292,H298,H305,H315,H320,H328,H336,H342,H348,H353,H358,H363,H368)</f>
        <v>11797075.779999997</v>
      </c>
      <c r="I376" s="4">
        <f>SUM(I373,I12,I20,I26,I33,I40,I47,I58,I64,I77,I82,I107,I120,I128,I142,I147,I152,I164,I170,I176,I184,I197,I214,I222,I227,I232,I237,I242,I247,I258,I269,I281,I287,I292,I298,I305,I315,I320,I328,I336,I342,I348,I353,I358,I363,I368)</f>
        <v>19688068.600000001</v>
      </c>
      <c r="J376" s="4">
        <f>SUM(J373,J12,J20,J26,J33,J40,J47,J58,J64,J77,J82,J107,J120,J128,J142,J147,J152,J164,J170,J176,J184,J197,J214,J222,J227,J232,J237,J242,J247,J258,J269,J281,J287,J292,J298,J305,J315,J320,J328,J336,J342,J348,J353,J358,J363,J368)</f>
        <v>19600781.830000002</v>
      </c>
      <c r="K376" s="79">
        <f>SUM(I376/J376)-1</f>
        <v>4.4532289965293348E-3</v>
      </c>
      <c r="L376" s="39">
        <f>SUM(L373,L12,L20,L26,L33,L40,L47,L58,L64,L77,L82,L107,L120,L128,L142,L147,L152,L164,L170,L176,L184,L197,L214,L222,L227,L232,L237,L242,L247,L258,L269,L281,L287,L292,L298,L305,L315,L320,L328,L336,L342,L348,L353,L358,L363,L368)</f>
        <v>26586921.210000005</v>
      </c>
    </row>
    <row r="377" spans="1:12" x14ac:dyDescent="0.25">
      <c r="E377" s="71" t="s">
        <v>429</v>
      </c>
      <c r="F377" s="71" t="s">
        <v>429</v>
      </c>
      <c r="G377" s="71" t="s">
        <v>429</v>
      </c>
      <c r="H377" s="71" t="s">
        <v>429</v>
      </c>
      <c r="I377" s="71" t="s">
        <v>429</v>
      </c>
      <c r="J377" s="71" t="s">
        <v>285</v>
      </c>
      <c r="K377" s="71"/>
      <c r="L377" s="71" t="s">
        <v>285</v>
      </c>
    </row>
    <row r="378" spans="1:12" x14ac:dyDescent="0.25">
      <c r="A378" s="18"/>
      <c r="B378" s="18"/>
      <c r="C378" s="6"/>
      <c r="D378" s="6"/>
      <c r="E378" s="23"/>
      <c r="F378" s="23"/>
      <c r="G378" s="32"/>
      <c r="H378" s="32"/>
      <c r="I378" s="23"/>
      <c r="J378" s="23"/>
      <c r="K378" s="23"/>
      <c r="L378" s="66"/>
    </row>
    <row r="379" spans="1:12" x14ac:dyDescent="0.25">
      <c r="L379" s="67"/>
    </row>
    <row r="380" spans="1:12" x14ac:dyDescent="0.25">
      <c r="L380" s="67"/>
    </row>
    <row r="381" spans="1:12" x14ac:dyDescent="0.25">
      <c r="L381" s="67"/>
    </row>
    <row r="382" spans="1:12" x14ac:dyDescent="0.25">
      <c r="L382" s="67"/>
    </row>
    <row r="383" spans="1:12" x14ac:dyDescent="0.25">
      <c r="L383" s="67"/>
    </row>
    <row r="384" spans="1:12" x14ac:dyDescent="0.25">
      <c r="L384" s="67"/>
    </row>
    <row r="385" spans="12:12" x14ac:dyDescent="0.25">
      <c r="L385" s="68"/>
    </row>
    <row r="386" spans="12:12" x14ac:dyDescent="0.25">
      <c r="L386" s="66"/>
    </row>
    <row r="387" spans="12:12" x14ac:dyDescent="0.25">
      <c r="L387" s="29"/>
    </row>
    <row r="388" spans="12:12" x14ac:dyDescent="0.25">
      <c r="L388" s="29"/>
    </row>
    <row r="389" spans="12:12" x14ac:dyDescent="0.25">
      <c r="L389" s="67"/>
    </row>
    <row r="390" spans="12:12" x14ac:dyDescent="0.25">
      <c r="L390" s="67"/>
    </row>
    <row r="391" spans="12:12" x14ac:dyDescent="0.25">
      <c r="L391" s="67"/>
    </row>
    <row r="392" spans="12:12" x14ac:dyDescent="0.25">
      <c r="L392" s="67"/>
    </row>
    <row r="393" spans="12:12" x14ac:dyDescent="0.25">
      <c r="L393" s="67"/>
    </row>
    <row r="394" spans="12:12" x14ac:dyDescent="0.25">
      <c r="L394" s="67"/>
    </row>
    <row r="395" spans="12:12" x14ac:dyDescent="0.25">
      <c r="L395" s="67"/>
    </row>
    <row r="396" spans="12:12" x14ac:dyDescent="0.25">
      <c r="L396" s="68"/>
    </row>
    <row r="397" spans="12:12" x14ac:dyDescent="0.25">
      <c r="L397" s="66"/>
    </row>
    <row r="398" spans="12:12" x14ac:dyDescent="0.25">
      <c r="L398" s="29"/>
    </row>
    <row r="399" spans="12:12" x14ac:dyDescent="0.25">
      <c r="L399" s="29"/>
    </row>
    <row r="400" spans="12:12" x14ac:dyDescent="0.25">
      <c r="L400" s="67"/>
    </row>
    <row r="401" spans="12:12" x14ac:dyDescent="0.25">
      <c r="L401" s="67"/>
    </row>
    <row r="402" spans="12:12" x14ac:dyDescent="0.25">
      <c r="L402" s="67"/>
    </row>
    <row r="403" spans="12:12" x14ac:dyDescent="0.25">
      <c r="L403" s="67"/>
    </row>
    <row r="404" spans="12:12" x14ac:dyDescent="0.25">
      <c r="L404" s="67"/>
    </row>
    <row r="405" spans="12:12" x14ac:dyDescent="0.25">
      <c r="L405" s="67"/>
    </row>
    <row r="406" spans="12:12" x14ac:dyDescent="0.25">
      <c r="L406" s="68"/>
    </row>
    <row r="407" spans="12:12" x14ac:dyDescent="0.25">
      <c r="L407" s="66"/>
    </row>
    <row r="408" spans="12:12" x14ac:dyDescent="0.25">
      <c r="L408" s="29"/>
    </row>
    <row r="409" spans="12:12" x14ac:dyDescent="0.25">
      <c r="L409" s="29"/>
    </row>
    <row r="410" spans="12:12" x14ac:dyDescent="0.25">
      <c r="L410" s="67"/>
    </row>
    <row r="411" spans="12:12" x14ac:dyDescent="0.25">
      <c r="L411" s="68"/>
    </row>
    <row r="412" spans="12:12" x14ac:dyDescent="0.25">
      <c r="L412" s="66"/>
    </row>
    <row r="413" spans="12:12" x14ac:dyDescent="0.25">
      <c r="L413" s="29"/>
    </row>
    <row r="414" spans="12:12" x14ac:dyDescent="0.25">
      <c r="L414" s="29"/>
    </row>
    <row r="415" spans="12:12" x14ac:dyDescent="0.25">
      <c r="L415" s="67"/>
    </row>
    <row r="416" spans="12:12" x14ac:dyDescent="0.25">
      <c r="L416" s="68"/>
    </row>
    <row r="417" spans="12:12" x14ac:dyDescent="0.25">
      <c r="L417" s="66"/>
    </row>
    <row r="418" spans="12:12" x14ac:dyDescent="0.25">
      <c r="L418" s="29"/>
    </row>
    <row r="419" spans="12:12" x14ac:dyDescent="0.25">
      <c r="L419" s="29"/>
    </row>
    <row r="420" spans="12:12" x14ac:dyDescent="0.25">
      <c r="L420" s="67"/>
    </row>
    <row r="421" spans="12:12" x14ac:dyDescent="0.25">
      <c r="L421" s="68"/>
    </row>
    <row r="422" spans="12:12" x14ac:dyDescent="0.25">
      <c r="L422" s="66"/>
    </row>
    <row r="423" spans="12:12" x14ac:dyDescent="0.25">
      <c r="L423" s="29"/>
    </row>
    <row r="424" spans="12:12" x14ac:dyDescent="0.25">
      <c r="L424" s="29"/>
    </row>
    <row r="425" spans="12:12" x14ac:dyDescent="0.25">
      <c r="L425" s="67"/>
    </row>
    <row r="426" spans="12:12" x14ac:dyDescent="0.25">
      <c r="L426" s="67"/>
    </row>
    <row r="427" spans="12:12" x14ac:dyDescent="0.25">
      <c r="L427" s="67"/>
    </row>
    <row r="428" spans="12:12" x14ac:dyDescent="0.25">
      <c r="L428" s="67"/>
    </row>
    <row r="429" spans="12:12" x14ac:dyDescent="0.25">
      <c r="L429" s="68"/>
    </row>
    <row r="430" spans="12:12" x14ac:dyDescent="0.25">
      <c r="L430" s="66"/>
    </row>
    <row r="431" spans="12:12" x14ac:dyDescent="0.25">
      <c r="L431" s="29"/>
    </row>
    <row r="432" spans="12:12" x14ac:dyDescent="0.25">
      <c r="L432" s="29"/>
    </row>
    <row r="433" spans="12:12" x14ac:dyDescent="0.25">
      <c r="L433" s="29"/>
    </row>
    <row r="434" spans="12:12" x14ac:dyDescent="0.25">
      <c r="L434" s="67"/>
    </row>
    <row r="435" spans="12:12" x14ac:dyDescent="0.25">
      <c r="L435" s="67"/>
    </row>
    <row r="436" spans="12:12" x14ac:dyDescent="0.25">
      <c r="L436" s="68"/>
    </row>
    <row r="437" spans="12:12" x14ac:dyDescent="0.25">
      <c r="L437" s="66"/>
    </row>
    <row r="438" spans="12:12" x14ac:dyDescent="0.25">
      <c r="L438" s="29"/>
    </row>
    <row r="439" spans="12:12" x14ac:dyDescent="0.25">
      <c r="L439" s="29"/>
    </row>
    <row r="440" spans="12:12" x14ac:dyDescent="0.25">
      <c r="L440" s="67"/>
    </row>
    <row r="441" spans="12:12" x14ac:dyDescent="0.25">
      <c r="L441" s="68"/>
    </row>
    <row r="442" spans="12:12" x14ac:dyDescent="0.25">
      <c r="L442" s="66"/>
    </row>
    <row r="443" spans="12:12" x14ac:dyDescent="0.25">
      <c r="L443" s="29"/>
    </row>
    <row r="444" spans="12:12" x14ac:dyDescent="0.25">
      <c r="L444" s="29"/>
    </row>
    <row r="445" spans="12:12" x14ac:dyDescent="0.25">
      <c r="L445" s="67"/>
    </row>
    <row r="446" spans="12:12" x14ac:dyDescent="0.25">
      <c r="L446" s="67"/>
    </row>
    <row r="447" spans="12:12" x14ac:dyDescent="0.25">
      <c r="L447" s="67"/>
    </row>
    <row r="448" spans="12:12" x14ac:dyDescent="0.25">
      <c r="L448" s="67"/>
    </row>
    <row r="449" spans="12:12" x14ac:dyDescent="0.25">
      <c r="L449" s="68"/>
    </row>
    <row r="450" spans="12:12" x14ac:dyDescent="0.25">
      <c r="L450" s="66"/>
    </row>
    <row r="451" spans="12:12" x14ac:dyDescent="0.25">
      <c r="L451" s="29"/>
    </row>
    <row r="452" spans="12:12" x14ac:dyDescent="0.25">
      <c r="L452" s="29"/>
    </row>
    <row r="453" spans="12:12" x14ac:dyDescent="0.25">
      <c r="L453" s="67"/>
    </row>
    <row r="454" spans="12:12" x14ac:dyDescent="0.25">
      <c r="L454" s="67"/>
    </row>
    <row r="455" spans="12:12" x14ac:dyDescent="0.25">
      <c r="L455" s="68"/>
    </row>
    <row r="456" spans="12:12" x14ac:dyDescent="0.25">
      <c r="L456" s="66"/>
    </row>
    <row r="457" spans="12:12" x14ac:dyDescent="0.25">
      <c r="L457" s="29"/>
    </row>
    <row r="458" spans="12:12" x14ac:dyDescent="0.25">
      <c r="L458" s="29"/>
    </row>
    <row r="459" spans="12:12" x14ac:dyDescent="0.25">
      <c r="L459" s="67"/>
    </row>
    <row r="460" spans="12:12" x14ac:dyDescent="0.25">
      <c r="L460" s="67"/>
    </row>
    <row r="461" spans="12:12" x14ac:dyDescent="0.25">
      <c r="L461" s="68"/>
    </row>
    <row r="462" spans="12:12" x14ac:dyDescent="0.25">
      <c r="L462" s="66"/>
    </row>
    <row r="463" spans="12:12" x14ac:dyDescent="0.25">
      <c r="L463" s="29"/>
    </row>
    <row r="464" spans="12:12" x14ac:dyDescent="0.25">
      <c r="L464" s="29"/>
    </row>
    <row r="465" spans="12:12" x14ac:dyDescent="0.25">
      <c r="L465" s="67"/>
    </row>
    <row r="466" spans="12:12" x14ac:dyDescent="0.25">
      <c r="L466" s="67"/>
    </row>
    <row r="467" spans="12:12" x14ac:dyDescent="0.25">
      <c r="L467" s="68"/>
    </row>
    <row r="468" spans="12:12" x14ac:dyDescent="0.25">
      <c r="L468" s="66"/>
    </row>
    <row r="469" spans="12:12" x14ac:dyDescent="0.25">
      <c r="L469" s="29"/>
    </row>
    <row r="470" spans="12:12" x14ac:dyDescent="0.25">
      <c r="L470" s="29"/>
    </row>
    <row r="471" spans="12:12" x14ac:dyDescent="0.25">
      <c r="L471" s="67"/>
    </row>
    <row r="472" spans="12:12" x14ac:dyDescent="0.25">
      <c r="L472" s="68"/>
    </row>
    <row r="473" spans="12:12" x14ac:dyDescent="0.25">
      <c r="L473" s="66"/>
    </row>
    <row r="474" spans="12:12" x14ac:dyDescent="0.25">
      <c r="L474" s="29"/>
    </row>
    <row r="475" spans="12:12" x14ac:dyDescent="0.25">
      <c r="L475" s="29"/>
    </row>
    <row r="476" spans="12:12" x14ac:dyDescent="0.25">
      <c r="L476" s="67"/>
    </row>
    <row r="477" spans="12:12" x14ac:dyDescent="0.25">
      <c r="L477" s="68"/>
    </row>
    <row r="478" spans="12:12" x14ac:dyDescent="0.25">
      <c r="L478" s="66"/>
    </row>
    <row r="479" spans="12:12" x14ac:dyDescent="0.25">
      <c r="L479" s="29"/>
    </row>
    <row r="480" spans="12:12" x14ac:dyDescent="0.25">
      <c r="L480" s="29"/>
    </row>
    <row r="481" spans="12:12" x14ac:dyDescent="0.25">
      <c r="L481" s="67"/>
    </row>
    <row r="482" spans="12:12" x14ac:dyDescent="0.25">
      <c r="L482" s="68"/>
    </row>
    <row r="483" spans="12:12" x14ac:dyDescent="0.25">
      <c r="L483" s="66"/>
    </row>
    <row r="484" spans="12:12" x14ac:dyDescent="0.25">
      <c r="L484" s="29"/>
    </row>
    <row r="485" spans="12:12" x14ac:dyDescent="0.25">
      <c r="L485" s="29"/>
    </row>
    <row r="486" spans="12:12" x14ac:dyDescent="0.25">
      <c r="L486" s="67"/>
    </row>
    <row r="487" spans="12:12" x14ac:dyDescent="0.25">
      <c r="L487" s="68"/>
    </row>
    <row r="488" spans="12:12" x14ac:dyDescent="0.25">
      <c r="L488" s="66"/>
    </row>
    <row r="489" spans="12:12" x14ac:dyDescent="0.25">
      <c r="L489" s="66"/>
    </row>
    <row r="490" spans="12:12" x14ac:dyDescent="0.25">
      <c r="L490" s="66"/>
    </row>
    <row r="491" spans="12:12" x14ac:dyDescent="0.25">
      <c r="L491" s="68"/>
    </row>
    <row r="493" spans="12:12" x14ac:dyDescent="0.25">
      <c r="L493" s="66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2017-06-30T16:12:33Z</cp:lastPrinted>
  <dcterms:created xsi:type="dcterms:W3CDTF">2015-05-01T20:35:26Z</dcterms:created>
  <dcterms:modified xsi:type="dcterms:W3CDTF">2017-06-30T16:55:30Z</dcterms:modified>
</cp:coreProperties>
</file>