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317"/>
  <workbookPr autoCompressPictures="0"/>
  <bookViews>
    <workbookView xWindow="480" yWindow="140" windowWidth="18360" windowHeight="11820"/>
  </bookViews>
  <sheets>
    <sheet name="Estimate" sheetId="1" r:id="rId1"/>
    <sheet name="Weights" sheetId="2" r:id="rId2"/>
    <sheet name="CIP Codes" sheetId="3" r:id="rId3"/>
  </sheets>
  <definedNames>
    <definedName name="_xlnm._FilterDatabase" localSheetId="2" hidden="1">'CIP Codes'!$A$2:$M$1531</definedName>
    <definedName name="Disciplines">Weights!$G$3:$G$22</definedName>
    <definedName name="Levels">Estimate!$AB$5:$AB$9</definedName>
    <definedName name="_xlnm.Print_Area" localSheetId="0">Estimate!$A$1:$Z$73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4" i="3" l="1"/>
  <c r="H4" i="3"/>
  <c r="J4" i="3"/>
  <c r="L4" i="3"/>
  <c r="F5" i="3"/>
  <c r="H5" i="3"/>
  <c r="J5" i="3"/>
  <c r="L5" i="3"/>
  <c r="F6" i="3"/>
  <c r="H6" i="3"/>
  <c r="J6" i="3"/>
  <c r="L6" i="3"/>
  <c r="F7" i="3"/>
  <c r="H7" i="3"/>
  <c r="J7" i="3"/>
  <c r="L7" i="3"/>
  <c r="F8" i="3"/>
  <c r="H8" i="3"/>
  <c r="J8" i="3"/>
  <c r="L8" i="3"/>
  <c r="F9" i="3"/>
  <c r="H9" i="3"/>
  <c r="J9" i="3"/>
  <c r="L9" i="3"/>
  <c r="F10" i="3"/>
  <c r="H10" i="3"/>
  <c r="J10" i="3"/>
  <c r="L10" i="3"/>
  <c r="F11" i="3"/>
  <c r="H11" i="3"/>
  <c r="J11" i="3"/>
  <c r="L11" i="3"/>
  <c r="F12" i="3"/>
  <c r="H12" i="3"/>
  <c r="J12" i="3"/>
  <c r="L12" i="3"/>
  <c r="F13" i="3"/>
  <c r="H13" i="3"/>
  <c r="J13" i="3"/>
  <c r="L13" i="3"/>
  <c r="F14" i="3"/>
  <c r="H14" i="3"/>
  <c r="J14" i="3"/>
  <c r="L14" i="3"/>
  <c r="F15" i="3"/>
  <c r="H15" i="3"/>
  <c r="J15" i="3"/>
  <c r="L15" i="3"/>
  <c r="F16" i="3"/>
  <c r="H16" i="3"/>
  <c r="J16" i="3"/>
  <c r="L16" i="3"/>
  <c r="F17" i="3"/>
  <c r="H17" i="3"/>
  <c r="J17" i="3"/>
  <c r="L17" i="3"/>
  <c r="F18" i="3"/>
  <c r="H18" i="3"/>
  <c r="J18" i="3"/>
  <c r="L18" i="3"/>
  <c r="F19" i="3"/>
  <c r="H19" i="3"/>
  <c r="J19" i="3"/>
  <c r="L19" i="3"/>
  <c r="F20" i="3"/>
  <c r="H20" i="3"/>
  <c r="J20" i="3"/>
  <c r="L20" i="3"/>
  <c r="F21" i="3"/>
  <c r="H21" i="3"/>
  <c r="J21" i="3"/>
  <c r="L21" i="3"/>
  <c r="F22" i="3"/>
  <c r="H22" i="3"/>
  <c r="J22" i="3"/>
  <c r="L22" i="3"/>
  <c r="F23" i="3"/>
  <c r="H23" i="3"/>
  <c r="J23" i="3"/>
  <c r="L23" i="3"/>
  <c r="F24" i="3"/>
  <c r="H24" i="3"/>
  <c r="J24" i="3"/>
  <c r="L24" i="3"/>
  <c r="F25" i="3"/>
  <c r="H25" i="3"/>
  <c r="J25" i="3"/>
  <c r="L25" i="3"/>
  <c r="F26" i="3"/>
  <c r="H26" i="3"/>
  <c r="J26" i="3"/>
  <c r="L26" i="3"/>
  <c r="F27" i="3"/>
  <c r="H27" i="3"/>
  <c r="J27" i="3"/>
  <c r="L27" i="3"/>
  <c r="F28" i="3"/>
  <c r="H28" i="3"/>
  <c r="J28" i="3"/>
  <c r="L28" i="3"/>
  <c r="F29" i="3"/>
  <c r="H29" i="3"/>
  <c r="J29" i="3"/>
  <c r="L29" i="3"/>
  <c r="F30" i="3"/>
  <c r="H30" i="3"/>
  <c r="J30" i="3"/>
  <c r="L30" i="3"/>
  <c r="F31" i="3"/>
  <c r="H31" i="3"/>
  <c r="J31" i="3"/>
  <c r="L31" i="3"/>
  <c r="F32" i="3"/>
  <c r="H32" i="3"/>
  <c r="J32" i="3"/>
  <c r="L32" i="3"/>
  <c r="F33" i="3"/>
  <c r="H33" i="3"/>
  <c r="J33" i="3"/>
  <c r="L33" i="3"/>
  <c r="F34" i="3"/>
  <c r="H34" i="3"/>
  <c r="J34" i="3"/>
  <c r="L34" i="3"/>
  <c r="F35" i="3"/>
  <c r="H35" i="3"/>
  <c r="J35" i="3"/>
  <c r="L35" i="3"/>
  <c r="F36" i="3"/>
  <c r="H36" i="3"/>
  <c r="J36" i="3"/>
  <c r="L36" i="3"/>
  <c r="F37" i="3"/>
  <c r="H37" i="3"/>
  <c r="J37" i="3"/>
  <c r="L37" i="3"/>
  <c r="F38" i="3"/>
  <c r="H38" i="3"/>
  <c r="J38" i="3"/>
  <c r="L38" i="3"/>
  <c r="F39" i="3"/>
  <c r="H39" i="3"/>
  <c r="J39" i="3"/>
  <c r="L39" i="3"/>
  <c r="F40" i="3"/>
  <c r="H40" i="3"/>
  <c r="J40" i="3"/>
  <c r="L40" i="3"/>
  <c r="F41" i="3"/>
  <c r="H41" i="3"/>
  <c r="J41" i="3"/>
  <c r="L41" i="3"/>
  <c r="F42" i="3"/>
  <c r="H42" i="3"/>
  <c r="J42" i="3"/>
  <c r="L42" i="3"/>
  <c r="F43" i="3"/>
  <c r="H43" i="3"/>
  <c r="J43" i="3"/>
  <c r="L43" i="3"/>
  <c r="F44" i="3"/>
  <c r="H44" i="3"/>
  <c r="J44" i="3"/>
  <c r="L44" i="3"/>
  <c r="F45" i="3"/>
  <c r="H45" i="3"/>
  <c r="J45" i="3"/>
  <c r="L45" i="3"/>
  <c r="F46" i="3"/>
  <c r="H46" i="3"/>
  <c r="J46" i="3"/>
  <c r="L46" i="3"/>
  <c r="F47" i="3"/>
  <c r="H47" i="3"/>
  <c r="J47" i="3"/>
  <c r="L47" i="3"/>
  <c r="F48" i="3"/>
  <c r="H48" i="3"/>
  <c r="J48" i="3"/>
  <c r="L48" i="3"/>
  <c r="F49" i="3"/>
  <c r="H49" i="3"/>
  <c r="J49" i="3"/>
  <c r="L49" i="3"/>
  <c r="F50" i="3"/>
  <c r="H50" i="3"/>
  <c r="J50" i="3"/>
  <c r="L50" i="3"/>
  <c r="F51" i="3"/>
  <c r="H51" i="3"/>
  <c r="J51" i="3"/>
  <c r="L51" i="3"/>
  <c r="F52" i="3"/>
  <c r="H52" i="3"/>
  <c r="J52" i="3"/>
  <c r="L52" i="3"/>
  <c r="F53" i="3"/>
  <c r="H53" i="3"/>
  <c r="J53" i="3"/>
  <c r="L53" i="3"/>
  <c r="F54" i="3"/>
  <c r="H54" i="3"/>
  <c r="J54" i="3"/>
  <c r="L54" i="3"/>
  <c r="F55" i="3"/>
  <c r="H55" i="3"/>
  <c r="J55" i="3"/>
  <c r="L55" i="3"/>
  <c r="F56" i="3"/>
  <c r="H56" i="3"/>
  <c r="J56" i="3"/>
  <c r="L56" i="3"/>
  <c r="F57" i="3"/>
  <c r="H57" i="3"/>
  <c r="J57" i="3"/>
  <c r="L57" i="3"/>
  <c r="F58" i="3"/>
  <c r="H58" i="3"/>
  <c r="J58" i="3"/>
  <c r="L58" i="3"/>
  <c r="F59" i="3"/>
  <c r="H59" i="3"/>
  <c r="J59" i="3"/>
  <c r="L59" i="3"/>
  <c r="F60" i="3"/>
  <c r="H60" i="3"/>
  <c r="J60" i="3"/>
  <c r="L60" i="3"/>
  <c r="F61" i="3"/>
  <c r="H61" i="3"/>
  <c r="J61" i="3"/>
  <c r="L61" i="3"/>
  <c r="F62" i="3"/>
  <c r="H62" i="3"/>
  <c r="J62" i="3"/>
  <c r="L62" i="3"/>
  <c r="F63" i="3"/>
  <c r="H63" i="3"/>
  <c r="J63" i="3"/>
  <c r="L63" i="3"/>
  <c r="F64" i="3"/>
  <c r="H64" i="3"/>
  <c r="J64" i="3"/>
  <c r="L64" i="3"/>
  <c r="F65" i="3"/>
  <c r="H65" i="3"/>
  <c r="J65" i="3"/>
  <c r="L65" i="3"/>
  <c r="F66" i="3"/>
  <c r="H66" i="3"/>
  <c r="J66" i="3"/>
  <c r="L66" i="3"/>
  <c r="F67" i="3"/>
  <c r="H67" i="3"/>
  <c r="J67" i="3"/>
  <c r="L67" i="3"/>
  <c r="F68" i="3"/>
  <c r="H68" i="3"/>
  <c r="J68" i="3"/>
  <c r="L68" i="3"/>
  <c r="F69" i="3"/>
  <c r="H69" i="3"/>
  <c r="J69" i="3"/>
  <c r="L69" i="3"/>
  <c r="F70" i="3"/>
  <c r="H70" i="3"/>
  <c r="J70" i="3"/>
  <c r="L70" i="3"/>
  <c r="F71" i="3"/>
  <c r="H71" i="3"/>
  <c r="J71" i="3"/>
  <c r="L71" i="3"/>
  <c r="F72" i="3"/>
  <c r="H72" i="3"/>
  <c r="J72" i="3"/>
  <c r="L72" i="3"/>
  <c r="F73" i="3"/>
  <c r="H73" i="3"/>
  <c r="J73" i="3"/>
  <c r="L73" i="3"/>
  <c r="F74" i="3"/>
  <c r="H74" i="3"/>
  <c r="J74" i="3"/>
  <c r="L74" i="3"/>
  <c r="F75" i="3"/>
  <c r="H75" i="3"/>
  <c r="J75" i="3"/>
  <c r="L75" i="3"/>
  <c r="F76" i="3"/>
  <c r="H76" i="3"/>
  <c r="J76" i="3"/>
  <c r="L76" i="3"/>
  <c r="F77" i="3"/>
  <c r="H77" i="3"/>
  <c r="J77" i="3"/>
  <c r="L77" i="3"/>
  <c r="F78" i="3"/>
  <c r="H78" i="3"/>
  <c r="J78" i="3"/>
  <c r="L78" i="3"/>
  <c r="F79" i="3"/>
  <c r="H79" i="3"/>
  <c r="J79" i="3"/>
  <c r="L79" i="3"/>
  <c r="F80" i="3"/>
  <c r="H80" i="3"/>
  <c r="J80" i="3"/>
  <c r="L80" i="3"/>
  <c r="F81" i="3"/>
  <c r="H81" i="3"/>
  <c r="J81" i="3"/>
  <c r="L81" i="3"/>
  <c r="F82" i="3"/>
  <c r="H82" i="3"/>
  <c r="J82" i="3"/>
  <c r="L82" i="3"/>
  <c r="F83" i="3"/>
  <c r="H83" i="3"/>
  <c r="J83" i="3"/>
  <c r="L83" i="3"/>
  <c r="F84" i="3"/>
  <c r="H84" i="3"/>
  <c r="J84" i="3"/>
  <c r="L84" i="3"/>
  <c r="F85" i="3"/>
  <c r="H85" i="3"/>
  <c r="J85" i="3"/>
  <c r="L85" i="3"/>
  <c r="F86" i="3"/>
  <c r="H86" i="3"/>
  <c r="J86" i="3"/>
  <c r="L86" i="3"/>
  <c r="F87" i="3"/>
  <c r="H87" i="3"/>
  <c r="J87" i="3"/>
  <c r="L87" i="3"/>
  <c r="F88" i="3"/>
  <c r="H88" i="3"/>
  <c r="J88" i="3"/>
  <c r="L88" i="3"/>
  <c r="F89" i="3"/>
  <c r="H89" i="3"/>
  <c r="J89" i="3"/>
  <c r="L89" i="3"/>
  <c r="F90" i="3"/>
  <c r="H90" i="3"/>
  <c r="J90" i="3"/>
  <c r="L90" i="3"/>
  <c r="F91" i="3"/>
  <c r="H91" i="3"/>
  <c r="J91" i="3"/>
  <c r="L91" i="3"/>
  <c r="F92" i="3"/>
  <c r="H92" i="3"/>
  <c r="J92" i="3"/>
  <c r="L92" i="3"/>
  <c r="F93" i="3"/>
  <c r="H93" i="3"/>
  <c r="J93" i="3"/>
  <c r="L93" i="3"/>
  <c r="F94" i="3"/>
  <c r="H94" i="3"/>
  <c r="J94" i="3"/>
  <c r="L94" i="3"/>
  <c r="F95" i="3"/>
  <c r="H95" i="3"/>
  <c r="J95" i="3"/>
  <c r="L95" i="3"/>
  <c r="F96" i="3"/>
  <c r="H96" i="3"/>
  <c r="J96" i="3"/>
  <c r="L96" i="3"/>
  <c r="F97" i="3"/>
  <c r="H97" i="3"/>
  <c r="J97" i="3"/>
  <c r="L97" i="3"/>
  <c r="F98" i="3"/>
  <c r="H98" i="3"/>
  <c r="J98" i="3"/>
  <c r="L98" i="3"/>
  <c r="F99" i="3"/>
  <c r="H99" i="3"/>
  <c r="J99" i="3"/>
  <c r="L99" i="3"/>
  <c r="F100" i="3"/>
  <c r="H100" i="3"/>
  <c r="J100" i="3"/>
  <c r="L100" i="3"/>
  <c r="F101" i="3"/>
  <c r="H101" i="3"/>
  <c r="J101" i="3"/>
  <c r="L101" i="3"/>
  <c r="F102" i="3"/>
  <c r="H102" i="3"/>
  <c r="J102" i="3"/>
  <c r="L102" i="3"/>
  <c r="F103" i="3"/>
  <c r="H103" i="3"/>
  <c r="J103" i="3"/>
  <c r="L103" i="3"/>
  <c r="F104" i="3"/>
  <c r="H104" i="3"/>
  <c r="J104" i="3"/>
  <c r="L104" i="3"/>
  <c r="F105" i="3"/>
  <c r="H105" i="3"/>
  <c r="J105" i="3"/>
  <c r="L105" i="3"/>
  <c r="F106" i="3"/>
  <c r="H106" i="3"/>
  <c r="J106" i="3"/>
  <c r="L106" i="3"/>
  <c r="F107" i="3"/>
  <c r="H107" i="3"/>
  <c r="J107" i="3"/>
  <c r="L107" i="3"/>
  <c r="F108" i="3"/>
  <c r="H108" i="3"/>
  <c r="J108" i="3"/>
  <c r="L108" i="3"/>
  <c r="F109" i="3"/>
  <c r="H109" i="3"/>
  <c r="J109" i="3"/>
  <c r="L109" i="3"/>
  <c r="F110" i="3"/>
  <c r="H110" i="3"/>
  <c r="J110" i="3"/>
  <c r="L110" i="3"/>
  <c r="F111" i="3"/>
  <c r="H111" i="3"/>
  <c r="J111" i="3"/>
  <c r="L111" i="3"/>
  <c r="F112" i="3"/>
  <c r="H112" i="3"/>
  <c r="J112" i="3"/>
  <c r="L112" i="3"/>
  <c r="F113" i="3"/>
  <c r="H113" i="3"/>
  <c r="J113" i="3"/>
  <c r="L113" i="3"/>
  <c r="F114" i="3"/>
  <c r="H114" i="3"/>
  <c r="J114" i="3"/>
  <c r="L114" i="3"/>
  <c r="F115" i="3"/>
  <c r="H115" i="3"/>
  <c r="J115" i="3"/>
  <c r="L115" i="3"/>
  <c r="F116" i="3"/>
  <c r="H116" i="3"/>
  <c r="J116" i="3"/>
  <c r="L116" i="3"/>
  <c r="F117" i="3"/>
  <c r="H117" i="3"/>
  <c r="J117" i="3"/>
  <c r="L117" i="3"/>
  <c r="F118" i="3"/>
  <c r="H118" i="3"/>
  <c r="J118" i="3"/>
  <c r="L118" i="3"/>
  <c r="F119" i="3"/>
  <c r="H119" i="3"/>
  <c r="J119" i="3"/>
  <c r="L119" i="3"/>
  <c r="F120" i="3"/>
  <c r="H120" i="3"/>
  <c r="J120" i="3"/>
  <c r="L120" i="3"/>
  <c r="F121" i="3"/>
  <c r="H121" i="3"/>
  <c r="J121" i="3"/>
  <c r="L121" i="3"/>
  <c r="F122" i="3"/>
  <c r="H122" i="3"/>
  <c r="J122" i="3"/>
  <c r="L122" i="3"/>
  <c r="F123" i="3"/>
  <c r="H123" i="3"/>
  <c r="J123" i="3"/>
  <c r="L123" i="3"/>
  <c r="F124" i="3"/>
  <c r="H124" i="3"/>
  <c r="J124" i="3"/>
  <c r="L124" i="3"/>
  <c r="F125" i="3"/>
  <c r="H125" i="3"/>
  <c r="J125" i="3"/>
  <c r="L125" i="3"/>
  <c r="F126" i="3"/>
  <c r="H126" i="3"/>
  <c r="J126" i="3"/>
  <c r="L126" i="3"/>
  <c r="F127" i="3"/>
  <c r="H127" i="3"/>
  <c r="J127" i="3"/>
  <c r="L127" i="3"/>
  <c r="F128" i="3"/>
  <c r="H128" i="3"/>
  <c r="J128" i="3"/>
  <c r="L128" i="3"/>
  <c r="F129" i="3"/>
  <c r="H129" i="3"/>
  <c r="J129" i="3"/>
  <c r="L129" i="3"/>
  <c r="F130" i="3"/>
  <c r="H130" i="3"/>
  <c r="J130" i="3"/>
  <c r="L130" i="3"/>
  <c r="F131" i="3"/>
  <c r="H131" i="3"/>
  <c r="J131" i="3"/>
  <c r="L131" i="3"/>
  <c r="F132" i="3"/>
  <c r="H132" i="3"/>
  <c r="J132" i="3"/>
  <c r="L132" i="3"/>
  <c r="F133" i="3"/>
  <c r="H133" i="3"/>
  <c r="J133" i="3"/>
  <c r="L133" i="3"/>
  <c r="F134" i="3"/>
  <c r="H134" i="3"/>
  <c r="J134" i="3"/>
  <c r="L134" i="3"/>
  <c r="F135" i="3"/>
  <c r="H135" i="3"/>
  <c r="J135" i="3"/>
  <c r="L135" i="3"/>
  <c r="F136" i="3"/>
  <c r="H136" i="3"/>
  <c r="J136" i="3"/>
  <c r="L136" i="3"/>
  <c r="F137" i="3"/>
  <c r="H137" i="3"/>
  <c r="J137" i="3"/>
  <c r="L137" i="3"/>
  <c r="F138" i="3"/>
  <c r="H138" i="3"/>
  <c r="J138" i="3"/>
  <c r="L138" i="3"/>
  <c r="F139" i="3"/>
  <c r="H139" i="3"/>
  <c r="J139" i="3"/>
  <c r="L139" i="3"/>
  <c r="F140" i="3"/>
  <c r="H140" i="3"/>
  <c r="J140" i="3"/>
  <c r="L140" i="3"/>
  <c r="F141" i="3"/>
  <c r="H141" i="3"/>
  <c r="J141" i="3"/>
  <c r="L141" i="3"/>
  <c r="F142" i="3"/>
  <c r="H142" i="3"/>
  <c r="J142" i="3"/>
  <c r="L142" i="3"/>
  <c r="F143" i="3"/>
  <c r="H143" i="3"/>
  <c r="J143" i="3"/>
  <c r="L143" i="3"/>
  <c r="F144" i="3"/>
  <c r="H144" i="3"/>
  <c r="J144" i="3"/>
  <c r="L144" i="3"/>
  <c r="F145" i="3"/>
  <c r="H145" i="3"/>
  <c r="J145" i="3"/>
  <c r="L145" i="3"/>
  <c r="F146" i="3"/>
  <c r="H146" i="3"/>
  <c r="J146" i="3"/>
  <c r="L146" i="3"/>
  <c r="F147" i="3"/>
  <c r="H147" i="3"/>
  <c r="J147" i="3"/>
  <c r="L147" i="3"/>
  <c r="F148" i="3"/>
  <c r="H148" i="3"/>
  <c r="J148" i="3"/>
  <c r="L148" i="3"/>
  <c r="F149" i="3"/>
  <c r="H149" i="3"/>
  <c r="J149" i="3"/>
  <c r="L149" i="3"/>
  <c r="F150" i="3"/>
  <c r="H150" i="3"/>
  <c r="J150" i="3"/>
  <c r="L150" i="3"/>
  <c r="F151" i="3"/>
  <c r="H151" i="3"/>
  <c r="J151" i="3"/>
  <c r="L151" i="3"/>
  <c r="F152" i="3"/>
  <c r="H152" i="3"/>
  <c r="J152" i="3"/>
  <c r="L152" i="3"/>
  <c r="F153" i="3"/>
  <c r="H153" i="3"/>
  <c r="J153" i="3"/>
  <c r="L153" i="3"/>
  <c r="F154" i="3"/>
  <c r="H154" i="3"/>
  <c r="J154" i="3"/>
  <c r="L154" i="3"/>
  <c r="F155" i="3"/>
  <c r="H155" i="3"/>
  <c r="J155" i="3"/>
  <c r="L155" i="3"/>
  <c r="F156" i="3"/>
  <c r="H156" i="3"/>
  <c r="J156" i="3"/>
  <c r="L156" i="3"/>
  <c r="F157" i="3"/>
  <c r="H157" i="3"/>
  <c r="J157" i="3"/>
  <c r="L157" i="3"/>
  <c r="F158" i="3"/>
  <c r="H158" i="3"/>
  <c r="J158" i="3"/>
  <c r="L158" i="3"/>
  <c r="F159" i="3"/>
  <c r="H159" i="3"/>
  <c r="J159" i="3"/>
  <c r="L159" i="3"/>
  <c r="F160" i="3"/>
  <c r="H160" i="3"/>
  <c r="J160" i="3"/>
  <c r="L160" i="3"/>
  <c r="F161" i="3"/>
  <c r="H161" i="3"/>
  <c r="J161" i="3"/>
  <c r="L161" i="3"/>
  <c r="F162" i="3"/>
  <c r="H162" i="3"/>
  <c r="J162" i="3"/>
  <c r="L162" i="3"/>
  <c r="F163" i="3"/>
  <c r="H163" i="3"/>
  <c r="J163" i="3"/>
  <c r="L163" i="3"/>
  <c r="F164" i="3"/>
  <c r="H164" i="3"/>
  <c r="J164" i="3"/>
  <c r="L164" i="3"/>
  <c r="F165" i="3"/>
  <c r="H165" i="3"/>
  <c r="J165" i="3"/>
  <c r="L165" i="3"/>
  <c r="F166" i="3"/>
  <c r="H166" i="3"/>
  <c r="J166" i="3"/>
  <c r="L166" i="3"/>
  <c r="F167" i="3"/>
  <c r="H167" i="3"/>
  <c r="J167" i="3"/>
  <c r="L167" i="3"/>
  <c r="F168" i="3"/>
  <c r="H168" i="3"/>
  <c r="J168" i="3"/>
  <c r="L168" i="3"/>
  <c r="F169" i="3"/>
  <c r="H169" i="3"/>
  <c r="J169" i="3"/>
  <c r="L169" i="3"/>
  <c r="F170" i="3"/>
  <c r="H170" i="3"/>
  <c r="J170" i="3"/>
  <c r="L170" i="3"/>
  <c r="F171" i="3"/>
  <c r="H171" i="3"/>
  <c r="J171" i="3"/>
  <c r="L171" i="3"/>
  <c r="F172" i="3"/>
  <c r="H172" i="3"/>
  <c r="J172" i="3"/>
  <c r="L172" i="3"/>
  <c r="F173" i="3"/>
  <c r="H173" i="3"/>
  <c r="J173" i="3"/>
  <c r="L173" i="3"/>
  <c r="F174" i="3"/>
  <c r="H174" i="3"/>
  <c r="J174" i="3"/>
  <c r="L174" i="3"/>
  <c r="F175" i="3"/>
  <c r="H175" i="3"/>
  <c r="J175" i="3"/>
  <c r="L175" i="3"/>
  <c r="F176" i="3"/>
  <c r="H176" i="3"/>
  <c r="J176" i="3"/>
  <c r="L176" i="3"/>
  <c r="F177" i="3"/>
  <c r="H177" i="3"/>
  <c r="J177" i="3"/>
  <c r="L177" i="3"/>
  <c r="F178" i="3"/>
  <c r="H178" i="3"/>
  <c r="J178" i="3"/>
  <c r="L178" i="3"/>
  <c r="F179" i="3"/>
  <c r="H179" i="3"/>
  <c r="J179" i="3"/>
  <c r="L179" i="3"/>
  <c r="F180" i="3"/>
  <c r="H180" i="3"/>
  <c r="J180" i="3"/>
  <c r="L180" i="3"/>
  <c r="F181" i="3"/>
  <c r="H181" i="3"/>
  <c r="J181" i="3"/>
  <c r="L181" i="3"/>
  <c r="F182" i="3"/>
  <c r="H182" i="3"/>
  <c r="J182" i="3"/>
  <c r="L182" i="3"/>
  <c r="F183" i="3"/>
  <c r="H183" i="3"/>
  <c r="J183" i="3"/>
  <c r="L183" i="3"/>
  <c r="F184" i="3"/>
  <c r="H184" i="3"/>
  <c r="J184" i="3"/>
  <c r="L184" i="3"/>
  <c r="F185" i="3"/>
  <c r="H185" i="3"/>
  <c r="J185" i="3"/>
  <c r="L185" i="3"/>
  <c r="F186" i="3"/>
  <c r="H186" i="3"/>
  <c r="J186" i="3"/>
  <c r="L186" i="3"/>
  <c r="F187" i="3"/>
  <c r="H187" i="3"/>
  <c r="J187" i="3"/>
  <c r="L187" i="3"/>
  <c r="F188" i="3"/>
  <c r="H188" i="3"/>
  <c r="J188" i="3"/>
  <c r="L188" i="3"/>
  <c r="F189" i="3"/>
  <c r="H189" i="3"/>
  <c r="J189" i="3"/>
  <c r="L189" i="3"/>
  <c r="F190" i="3"/>
  <c r="H190" i="3"/>
  <c r="J190" i="3"/>
  <c r="L190" i="3"/>
  <c r="F191" i="3"/>
  <c r="H191" i="3"/>
  <c r="J191" i="3"/>
  <c r="L191" i="3"/>
  <c r="F192" i="3"/>
  <c r="H192" i="3"/>
  <c r="J192" i="3"/>
  <c r="L192" i="3"/>
  <c r="F193" i="3"/>
  <c r="H193" i="3"/>
  <c r="J193" i="3"/>
  <c r="L193" i="3"/>
  <c r="F194" i="3"/>
  <c r="H194" i="3"/>
  <c r="J194" i="3"/>
  <c r="L194" i="3"/>
  <c r="F195" i="3"/>
  <c r="H195" i="3"/>
  <c r="J195" i="3"/>
  <c r="L195" i="3"/>
  <c r="F196" i="3"/>
  <c r="H196" i="3"/>
  <c r="J196" i="3"/>
  <c r="L196" i="3"/>
  <c r="F197" i="3"/>
  <c r="H197" i="3"/>
  <c r="J197" i="3"/>
  <c r="L197" i="3"/>
  <c r="F198" i="3"/>
  <c r="H198" i="3"/>
  <c r="J198" i="3"/>
  <c r="L198" i="3"/>
  <c r="F199" i="3"/>
  <c r="H199" i="3"/>
  <c r="J199" i="3"/>
  <c r="L199" i="3"/>
  <c r="F200" i="3"/>
  <c r="H200" i="3"/>
  <c r="J200" i="3"/>
  <c r="L200" i="3"/>
  <c r="F201" i="3"/>
  <c r="H201" i="3"/>
  <c r="J201" i="3"/>
  <c r="L201" i="3"/>
  <c r="F202" i="3"/>
  <c r="H202" i="3"/>
  <c r="J202" i="3"/>
  <c r="L202" i="3"/>
  <c r="F203" i="3"/>
  <c r="H203" i="3"/>
  <c r="J203" i="3"/>
  <c r="L203" i="3"/>
  <c r="F204" i="3"/>
  <c r="H204" i="3"/>
  <c r="J204" i="3"/>
  <c r="L204" i="3"/>
  <c r="F205" i="3"/>
  <c r="H205" i="3"/>
  <c r="J205" i="3"/>
  <c r="L205" i="3"/>
  <c r="F206" i="3"/>
  <c r="H206" i="3"/>
  <c r="J206" i="3"/>
  <c r="L206" i="3"/>
  <c r="F207" i="3"/>
  <c r="H207" i="3"/>
  <c r="J207" i="3"/>
  <c r="L207" i="3"/>
  <c r="F208" i="3"/>
  <c r="H208" i="3"/>
  <c r="J208" i="3"/>
  <c r="L208" i="3"/>
  <c r="F209" i="3"/>
  <c r="H209" i="3"/>
  <c r="J209" i="3"/>
  <c r="L209" i="3"/>
  <c r="F210" i="3"/>
  <c r="H210" i="3"/>
  <c r="J210" i="3"/>
  <c r="L210" i="3"/>
  <c r="F211" i="3"/>
  <c r="H211" i="3"/>
  <c r="J211" i="3"/>
  <c r="L211" i="3"/>
  <c r="F212" i="3"/>
  <c r="H212" i="3"/>
  <c r="J212" i="3"/>
  <c r="L212" i="3"/>
  <c r="F213" i="3"/>
  <c r="H213" i="3"/>
  <c r="J213" i="3"/>
  <c r="L213" i="3"/>
  <c r="F214" i="3"/>
  <c r="H214" i="3"/>
  <c r="J214" i="3"/>
  <c r="L214" i="3"/>
  <c r="F215" i="3"/>
  <c r="H215" i="3"/>
  <c r="J215" i="3"/>
  <c r="L215" i="3"/>
  <c r="F216" i="3"/>
  <c r="H216" i="3"/>
  <c r="J216" i="3"/>
  <c r="L216" i="3"/>
  <c r="F217" i="3"/>
  <c r="H217" i="3"/>
  <c r="J217" i="3"/>
  <c r="L217" i="3"/>
  <c r="F218" i="3"/>
  <c r="H218" i="3"/>
  <c r="J218" i="3"/>
  <c r="L218" i="3"/>
  <c r="F219" i="3"/>
  <c r="H219" i="3"/>
  <c r="J219" i="3"/>
  <c r="L219" i="3"/>
  <c r="F220" i="3"/>
  <c r="H220" i="3"/>
  <c r="J220" i="3"/>
  <c r="L220" i="3"/>
  <c r="F221" i="3"/>
  <c r="H221" i="3"/>
  <c r="J221" i="3"/>
  <c r="L221" i="3"/>
  <c r="F222" i="3"/>
  <c r="H222" i="3"/>
  <c r="J222" i="3"/>
  <c r="L222" i="3"/>
  <c r="F223" i="3"/>
  <c r="H223" i="3"/>
  <c r="J223" i="3"/>
  <c r="L223" i="3"/>
  <c r="F224" i="3"/>
  <c r="H224" i="3"/>
  <c r="J224" i="3"/>
  <c r="L224" i="3"/>
  <c r="F225" i="3"/>
  <c r="H225" i="3"/>
  <c r="J225" i="3"/>
  <c r="L225" i="3"/>
  <c r="F226" i="3"/>
  <c r="H226" i="3"/>
  <c r="J226" i="3"/>
  <c r="L226" i="3"/>
  <c r="F227" i="3"/>
  <c r="H227" i="3"/>
  <c r="J227" i="3"/>
  <c r="L227" i="3"/>
  <c r="F228" i="3"/>
  <c r="H228" i="3"/>
  <c r="J228" i="3"/>
  <c r="L228" i="3"/>
  <c r="F229" i="3"/>
  <c r="H229" i="3"/>
  <c r="J229" i="3"/>
  <c r="L229" i="3"/>
  <c r="F230" i="3"/>
  <c r="H230" i="3"/>
  <c r="J230" i="3"/>
  <c r="L230" i="3"/>
  <c r="F231" i="3"/>
  <c r="H231" i="3"/>
  <c r="J231" i="3"/>
  <c r="L231" i="3"/>
  <c r="F232" i="3"/>
  <c r="H232" i="3"/>
  <c r="J232" i="3"/>
  <c r="L232" i="3"/>
  <c r="F233" i="3"/>
  <c r="H233" i="3"/>
  <c r="J233" i="3"/>
  <c r="L233" i="3"/>
  <c r="F234" i="3"/>
  <c r="H234" i="3"/>
  <c r="J234" i="3"/>
  <c r="L234" i="3"/>
  <c r="F235" i="3"/>
  <c r="H235" i="3"/>
  <c r="J235" i="3"/>
  <c r="L235" i="3"/>
  <c r="F236" i="3"/>
  <c r="H236" i="3"/>
  <c r="J236" i="3"/>
  <c r="L236" i="3"/>
  <c r="F237" i="3"/>
  <c r="H237" i="3"/>
  <c r="J237" i="3"/>
  <c r="L237" i="3"/>
  <c r="F238" i="3"/>
  <c r="H238" i="3"/>
  <c r="J238" i="3"/>
  <c r="L238" i="3"/>
  <c r="F239" i="3"/>
  <c r="H239" i="3"/>
  <c r="J239" i="3"/>
  <c r="L239" i="3"/>
  <c r="F240" i="3"/>
  <c r="H240" i="3"/>
  <c r="J240" i="3"/>
  <c r="L240" i="3"/>
  <c r="F241" i="3"/>
  <c r="H241" i="3"/>
  <c r="J241" i="3"/>
  <c r="L241" i="3"/>
  <c r="F242" i="3"/>
  <c r="H242" i="3"/>
  <c r="J242" i="3"/>
  <c r="L242" i="3"/>
  <c r="F243" i="3"/>
  <c r="H243" i="3"/>
  <c r="J243" i="3"/>
  <c r="L243" i="3"/>
  <c r="F244" i="3"/>
  <c r="H244" i="3"/>
  <c r="J244" i="3"/>
  <c r="L244" i="3"/>
  <c r="F245" i="3"/>
  <c r="H245" i="3"/>
  <c r="J245" i="3"/>
  <c r="L245" i="3"/>
  <c r="F246" i="3"/>
  <c r="H246" i="3"/>
  <c r="J246" i="3"/>
  <c r="L246" i="3"/>
  <c r="F247" i="3"/>
  <c r="H247" i="3"/>
  <c r="J247" i="3"/>
  <c r="L247" i="3"/>
  <c r="F248" i="3"/>
  <c r="H248" i="3"/>
  <c r="J248" i="3"/>
  <c r="L248" i="3"/>
  <c r="F249" i="3"/>
  <c r="H249" i="3"/>
  <c r="J249" i="3"/>
  <c r="L249" i="3"/>
  <c r="F250" i="3"/>
  <c r="H250" i="3"/>
  <c r="J250" i="3"/>
  <c r="L250" i="3"/>
  <c r="F251" i="3"/>
  <c r="H251" i="3"/>
  <c r="J251" i="3"/>
  <c r="L251" i="3"/>
  <c r="F252" i="3"/>
  <c r="H252" i="3"/>
  <c r="J252" i="3"/>
  <c r="L252" i="3"/>
  <c r="F253" i="3"/>
  <c r="H253" i="3"/>
  <c r="J253" i="3"/>
  <c r="L253" i="3"/>
  <c r="F254" i="3"/>
  <c r="H254" i="3"/>
  <c r="J254" i="3"/>
  <c r="L254" i="3"/>
  <c r="F255" i="3"/>
  <c r="H255" i="3"/>
  <c r="J255" i="3"/>
  <c r="L255" i="3"/>
  <c r="F256" i="3"/>
  <c r="H256" i="3"/>
  <c r="J256" i="3"/>
  <c r="L256" i="3"/>
  <c r="F257" i="3"/>
  <c r="H257" i="3"/>
  <c r="J257" i="3"/>
  <c r="L257" i="3"/>
  <c r="F258" i="3"/>
  <c r="H258" i="3"/>
  <c r="J258" i="3"/>
  <c r="L258" i="3"/>
  <c r="F259" i="3"/>
  <c r="H259" i="3"/>
  <c r="J259" i="3"/>
  <c r="L259" i="3"/>
  <c r="F260" i="3"/>
  <c r="H260" i="3"/>
  <c r="J260" i="3"/>
  <c r="L260" i="3"/>
  <c r="F261" i="3"/>
  <c r="H261" i="3"/>
  <c r="J261" i="3"/>
  <c r="L261" i="3"/>
  <c r="F262" i="3"/>
  <c r="H262" i="3"/>
  <c r="J262" i="3"/>
  <c r="L262" i="3"/>
  <c r="F263" i="3"/>
  <c r="H263" i="3"/>
  <c r="J263" i="3"/>
  <c r="L263" i="3"/>
  <c r="F264" i="3"/>
  <c r="H264" i="3"/>
  <c r="J264" i="3"/>
  <c r="L264" i="3"/>
  <c r="F265" i="3"/>
  <c r="H265" i="3"/>
  <c r="J265" i="3"/>
  <c r="L265" i="3"/>
  <c r="F266" i="3"/>
  <c r="H266" i="3"/>
  <c r="J266" i="3"/>
  <c r="L266" i="3"/>
  <c r="F267" i="3"/>
  <c r="H267" i="3"/>
  <c r="J267" i="3"/>
  <c r="L267" i="3"/>
  <c r="F268" i="3"/>
  <c r="H268" i="3"/>
  <c r="J268" i="3"/>
  <c r="L268" i="3"/>
  <c r="F269" i="3"/>
  <c r="H269" i="3"/>
  <c r="J269" i="3"/>
  <c r="L269" i="3"/>
  <c r="F270" i="3"/>
  <c r="H270" i="3"/>
  <c r="J270" i="3"/>
  <c r="L270" i="3"/>
  <c r="F271" i="3"/>
  <c r="H271" i="3"/>
  <c r="J271" i="3"/>
  <c r="L271" i="3"/>
  <c r="F272" i="3"/>
  <c r="H272" i="3"/>
  <c r="J272" i="3"/>
  <c r="L272" i="3"/>
  <c r="F273" i="3"/>
  <c r="H273" i="3"/>
  <c r="J273" i="3"/>
  <c r="L273" i="3"/>
  <c r="F274" i="3"/>
  <c r="H274" i="3"/>
  <c r="J274" i="3"/>
  <c r="L274" i="3"/>
  <c r="F275" i="3"/>
  <c r="H275" i="3"/>
  <c r="J275" i="3"/>
  <c r="L275" i="3"/>
  <c r="F276" i="3"/>
  <c r="H276" i="3"/>
  <c r="J276" i="3"/>
  <c r="L276" i="3"/>
  <c r="F277" i="3"/>
  <c r="H277" i="3"/>
  <c r="J277" i="3"/>
  <c r="L277" i="3"/>
  <c r="F278" i="3"/>
  <c r="H278" i="3"/>
  <c r="J278" i="3"/>
  <c r="L278" i="3"/>
  <c r="F279" i="3"/>
  <c r="H279" i="3"/>
  <c r="J279" i="3"/>
  <c r="L279" i="3"/>
  <c r="F280" i="3"/>
  <c r="H280" i="3"/>
  <c r="J280" i="3"/>
  <c r="L280" i="3"/>
  <c r="F281" i="3"/>
  <c r="H281" i="3"/>
  <c r="J281" i="3"/>
  <c r="L281" i="3"/>
  <c r="F282" i="3"/>
  <c r="H282" i="3"/>
  <c r="J282" i="3"/>
  <c r="L282" i="3"/>
  <c r="F283" i="3"/>
  <c r="H283" i="3"/>
  <c r="J283" i="3"/>
  <c r="L283" i="3"/>
  <c r="F284" i="3"/>
  <c r="H284" i="3"/>
  <c r="J284" i="3"/>
  <c r="L284" i="3"/>
  <c r="F285" i="3"/>
  <c r="H285" i="3"/>
  <c r="J285" i="3"/>
  <c r="L285" i="3"/>
  <c r="F286" i="3"/>
  <c r="H286" i="3"/>
  <c r="J286" i="3"/>
  <c r="L286" i="3"/>
  <c r="F287" i="3"/>
  <c r="H287" i="3"/>
  <c r="J287" i="3"/>
  <c r="L287" i="3"/>
  <c r="F288" i="3"/>
  <c r="H288" i="3"/>
  <c r="J288" i="3"/>
  <c r="L288" i="3"/>
  <c r="F289" i="3"/>
  <c r="H289" i="3"/>
  <c r="J289" i="3"/>
  <c r="L289" i="3"/>
  <c r="F290" i="3"/>
  <c r="H290" i="3"/>
  <c r="J290" i="3"/>
  <c r="L290" i="3"/>
  <c r="F291" i="3"/>
  <c r="H291" i="3"/>
  <c r="J291" i="3"/>
  <c r="L291" i="3"/>
  <c r="F292" i="3"/>
  <c r="H292" i="3"/>
  <c r="J292" i="3"/>
  <c r="L292" i="3"/>
  <c r="F293" i="3"/>
  <c r="H293" i="3"/>
  <c r="J293" i="3"/>
  <c r="L293" i="3"/>
  <c r="F294" i="3"/>
  <c r="H294" i="3"/>
  <c r="J294" i="3"/>
  <c r="L294" i="3"/>
  <c r="F295" i="3"/>
  <c r="H295" i="3"/>
  <c r="J295" i="3"/>
  <c r="L295" i="3"/>
  <c r="F296" i="3"/>
  <c r="H296" i="3"/>
  <c r="J296" i="3"/>
  <c r="L296" i="3"/>
  <c r="F297" i="3"/>
  <c r="H297" i="3"/>
  <c r="J297" i="3"/>
  <c r="L297" i="3"/>
  <c r="F298" i="3"/>
  <c r="H298" i="3"/>
  <c r="J298" i="3"/>
  <c r="L298" i="3"/>
  <c r="F299" i="3"/>
  <c r="H299" i="3"/>
  <c r="J299" i="3"/>
  <c r="L299" i="3"/>
  <c r="F300" i="3"/>
  <c r="H300" i="3"/>
  <c r="J300" i="3"/>
  <c r="L300" i="3"/>
  <c r="F301" i="3"/>
  <c r="H301" i="3"/>
  <c r="J301" i="3"/>
  <c r="L301" i="3"/>
  <c r="F302" i="3"/>
  <c r="H302" i="3"/>
  <c r="J302" i="3"/>
  <c r="L302" i="3"/>
  <c r="F303" i="3"/>
  <c r="H303" i="3"/>
  <c r="J303" i="3"/>
  <c r="L303" i="3"/>
  <c r="F304" i="3"/>
  <c r="H304" i="3"/>
  <c r="J304" i="3"/>
  <c r="L304" i="3"/>
  <c r="F305" i="3"/>
  <c r="H305" i="3"/>
  <c r="J305" i="3"/>
  <c r="L305" i="3"/>
  <c r="F306" i="3"/>
  <c r="H306" i="3"/>
  <c r="J306" i="3"/>
  <c r="L306" i="3"/>
  <c r="F307" i="3"/>
  <c r="H307" i="3"/>
  <c r="J307" i="3"/>
  <c r="L307" i="3"/>
  <c r="F308" i="3"/>
  <c r="H308" i="3"/>
  <c r="J308" i="3"/>
  <c r="L308" i="3"/>
  <c r="F309" i="3"/>
  <c r="H309" i="3"/>
  <c r="J309" i="3"/>
  <c r="L309" i="3"/>
  <c r="F310" i="3"/>
  <c r="H310" i="3"/>
  <c r="J310" i="3"/>
  <c r="L310" i="3"/>
  <c r="F311" i="3"/>
  <c r="H311" i="3"/>
  <c r="J311" i="3"/>
  <c r="L311" i="3"/>
  <c r="F312" i="3"/>
  <c r="H312" i="3"/>
  <c r="J312" i="3"/>
  <c r="L312" i="3"/>
  <c r="F313" i="3"/>
  <c r="H313" i="3"/>
  <c r="J313" i="3"/>
  <c r="L313" i="3"/>
  <c r="F314" i="3"/>
  <c r="H314" i="3"/>
  <c r="J314" i="3"/>
  <c r="L314" i="3"/>
  <c r="F315" i="3"/>
  <c r="H315" i="3"/>
  <c r="J315" i="3"/>
  <c r="L315" i="3"/>
  <c r="F316" i="3"/>
  <c r="H316" i="3"/>
  <c r="J316" i="3"/>
  <c r="L316" i="3"/>
  <c r="F317" i="3"/>
  <c r="H317" i="3"/>
  <c r="J317" i="3"/>
  <c r="L317" i="3"/>
  <c r="F318" i="3"/>
  <c r="H318" i="3"/>
  <c r="J318" i="3"/>
  <c r="L318" i="3"/>
  <c r="F319" i="3"/>
  <c r="H319" i="3"/>
  <c r="J319" i="3"/>
  <c r="L319" i="3"/>
  <c r="F320" i="3"/>
  <c r="H320" i="3"/>
  <c r="J320" i="3"/>
  <c r="L320" i="3"/>
  <c r="F321" i="3"/>
  <c r="H321" i="3"/>
  <c r="J321" i="3"/>
  <c r="L321" i="3"/>
  <c r="F322" i="3"/>
  <c r="H322" i="3"/>
  <c r="J322" i="3"/>
  <c r="L322" i="3"/>
  <c r="F323" i="3"/>
  <c r="H323" i="3"/>
  <c r="J323" i="3"/>
  <c r="L323" i="3"/>
  <c r="F324" i="3"/>
  <c r="H324" i="3"/>
  <c r="J324" i="3"/>
  <c r="L324" i="3"/>
  <c r="F325" i="3"/>
  <c r="H325" i="3"/>
  <c r="J325" i="3"/>
  <c r="L325" i="3"/>
  <c r="F326" i="3"/>
  <c r="H326" i="3"/>
  <c r="J326" i="3"/>
  <c r="L326" i="3"/>
  <c r="F327" i="3"/>
  <c r="H327" i="3"/>
  <c r="J327" i="3"/>
  <c r="L327" i="3"/>
  <c r="F328" i="3"/>
  <c r="H328" i="3"/>
  <c r="J328" i="3"/>
  <c r="L328" i="3"/>
  <c r="F329" i="3"/>
  <c r="H329" i="3"/>
  <c r="J329" i="3"/>
  <c r="L329" i="3"/>
  <c r="F330" i="3"/>
  <c r="H330" i="3"/>
  <c r="J330" i="3"/>
  <c r="L330" i="3"/>
  <c r="F331" i="3"/>
  <c r="H331" i="3"/>
  <c r="J331" i="3"/>
  <c r="L331" i="3"/>
  <c r="F332" i="3"/>
  <c r="H332" i="3"/>
  <c r="J332" i="3"/>
  <c r="L332" i="3"/>
  <c r="F333" i="3"/>
  <c r="H333" i="3"/>
  <c r="J333" i="3"/>
  <c r="L333" i="3"/>
  <c r="F334" i="3"/>
  <c r="H334" i="3"/>
  <c r="J334" i="3"/>
  <c r="L334" i="3"/>
  <c r="F335" i="3"/>
  <c r="H335" i="3"/>
  <c r="J335" i="3"/>
  <c r="L335" i="3"/>
  <c r="F336" i="3"/>
  <c r="H336" i="3"/>
  <c r="J336" i="3"/>
  <c r="L336" i="3"/>
  <c r="F337" i="3"/>
  <c r="H337" i="3"/>
  <c r="J337" i="3"/>
  <c r="L337" i="3"/>
  <c r="F338" i="3"/>
  <c r="H338" i="3"/>
  <c r="J338" i="3"/>
  <c r="L338" i="3"/>
  <c r="F339" i="3"/>
  <c r="H339" i="3"/>
  <c r="J339" i="3"/>
  <c r="L339" i="3"/>
  <c r="F340" i="3"/>
  <c r="H340" i="3"/>
  <c r="J340" i="3"/>
  <c r="L340" i="3"/>
  <c r="F341" i="3"/>
  <c r="H341" i="3"/>
  <c r="J341" i="3"/>
  <c r="L341" i="3"/>
  <c r="F342" i="3"/>
  <c r="H342" i="3"/>
  <c r="J342" i="3"/>
  <c r="L342" i="3"/>
  <c r="F343" i="3"/>
  <c r="H343" i="3"/>
  <c r="J343" i="3"/>
  <c r="L343" i="3"/>
  <c r="F344" i="3"/>
  <c r="H344" i="3"/>
  <c r="J344" i="3"/>
  <c r="L344" i="3"/>
  <c r="F345" i="3"/>
  <c r="H345" i="3"/>
  <c r="J345" i="3"/>
  <c r="L345" i="3"/>
  <c r="F346" i="3"/>
  <c r="H346" i="3"/>
  <c r="J346" i="3"/>
  <c r="L346" i="3"/>
  <c r="F347" i="3"/>
  <c r="H347" i="3"/>
  <c r="J347" i="3"/>
  <c r="L347" i="3"/>
  <c r="F348" i="3"/>
  <c r="H348" i="3"/>
  <c r="J348" i="3"/>
  <c r="L348" i="3"/>
  <c r="F349" i="3"/>
  <c r="H349" i="3"/>
  <c r="J349" i="3"/>
  <c r="L349" i="3"/>
  <c r="F350" i="3"/>
  <c r="H350" i="3"/>
  <c r="J350" i="3"/>
  <c r="L350" i="3"/>
  <c r="F351" i="3"/>
  <c r="H351" i="3"/>
  <c r="J351" i="3"/>
  <c r="L351" i="3"/>
  <c r="F352" i="3"/>
  <c r="H352" i="3"/>
  <c r="J352" i="3"/>
  <c r="L352" i="3"/>
  <c r="F353" i="3"/>
  <c r="H353" i="3"/>
  <c r="J353" i="3"/>
  <c r="L353" i="3"/>
  <c r="F354" i="3"/>
  <c r="H354" i="3"/>
  <c r="J354" i="3"/>
  <c r="L354" i="3"/>
  <c r="F355" i="3"/>
  <c r="H355" i="3"/>
  <c r="J355" i="3"/>
  <c r="L355" i="3"/>
  <c r="F356" i="3"/>
  <c r="H356" i="3"/>
  <c r="J356" i="3"/>
  <c r="L356" i="3"/>
  <c r="F357" i="3"/>
  <c r="H357" i="3"/>
  <c r="J357" i="3"/>
  <c r="L357" i="3"/>
  <c r="F358" i="3"/>
  <c r="H358" i="3"/>
  <c r="J358" i="3"/>
  <c r="L358" i="3"/>
  <c r="F359" i="3"/>
  <c r="H359" i="3"/>
  <c r="J359" i="3"/>
  <c r="L359" i="3"/>
  <c r="F360" i="3"/>
  <c r="H360" i="3"/>
  <c r="J360" i="3"/>
  <c r="L360" i="3"/>
  <c r="F361" i="3"/>
  <c r="H361" i="3"/>
  <c r="J361" i="3"/>
  <c r="L361" i="3"/>
  <c r="F362" i="3"/>
  <c r="H362" i="3"/>
  <c r="J362" i="3"/>
  <c r="L362" i="3"/>
  <c r="F363" i="3"/>
  <c r="H363" i="3"/>
  <c r="J363" i="3"/>
  <c r="L363" i="3"/>
  <c r="F364" i="3"/>
  <c r="H364" i="3"/>
  <c r="J364" i="3"/>
  <c r="L364" i="3"/>
  <c r="F365" i="3"/>
  <c r="H365" i="3"/>
  <c r="J365" i="3"/>
  <c r="L365" i="3"/>
  <c r="F366" i="3"/>
  <c r="H366" i="3"/>
  <c r="J366" i="3"/>
  <c r="L366" i="3"/>
  <c r="F367" i="3"/>
  <c r="H367" i="3"/>
  <c r="J367" i="3"/>
  <c r="L367" i="3"/>
  <c r="F368" i="3"/>
  <c r="H368" i="3"/>
  <c r="J368" i="3"/>
  <c r="L368" i="3"/>
  <c r="F369" i="3"/>
  <c r="H369" i="3"/>
  <c r="J369" i="3"/>
  <c r="L369" i="3"/>
  <c r="F370" i="3"/>
  <c r="H370" i="3"/>
  <c r="J370" i="3"/>
  <c r="L370" i="3"/>
  <c r="F371" i="3"/>
  <c r="H371" i="3"/>
  <c r="J371" i="3"/>
  <c r="L371" i="3"/>
  <c r="F372" i="3"/>
  <c r="H372" i="3"/>
  <c r="J372" i="3"/>
  <c r="L372" i="3"/>
  <c r="F373" i="3"/>
  <c r="H373" i="3"/>
  <c r="J373" i="3"/>
  <c r="L373" i="3"/>
  <c r="F374" i="3"/>
  <c r="H374" i="3"/>
  <c r="J374" i="3"/>
  <c r="L374" i="3"/>
  <c r="F375" i="3"/>
  <c r="H375" i="3"/>
  <c r="J375" i="3"/>
  <c r="L375" i="3"/>
  <c r="F376" i="3"/>
  <c r="H376" i="3"/>
  <c r="J376" i="3"/>
  <c r="L376" i="3"/>
  <c r="F377" i="3"/>
  <c r="H377" i="3"/>
  <c r="J377" i="3"/>
  <c r="L377" i="3"/>
  <c r="F378" i="3"/>
  <c r="H378" i="3"/>
  <c r="J378" i="3"/>
  <c r="L378" i="3"/>
  <c r="F379" i="3"/>
  <c r="H379" i="3"/>
  <c r="J379" i="3"/>
  <c r="L379" i="3"/>
  <c r="F380" i="3"/>
  <c r="H380" i="3"/>
  <c r="J380" i="3"/>
  <c r="L380" i="3"/>
  <c r="F381" i="3"/>
  <c r="H381" i="3"/>
  <c r="J381" i="3"/>
  <c r="L381" i="3"/>
  <c r="F382" i="3"/>
  <c r="H382" i="3"/>
  <c r="J382" i="3"/>
  <c r="L382" i="3"/>
  <c r="F383" i="3"/>
  <c r="H383" i="3"/>
  <c r="J383" i="3"/>
  <c r="L383" i="3"/>
  <c r="F384" i="3"/>
  <c r="H384" i="3"/>
  <c r="J384" i="3"/>
  <c r="L384" i="3"/>
  <c r="F385" i="3"/>
  <c r="H385" i="3"/>
  <c r="J385" i="3"/>
  <c r="L385" i="3"/>
  <c r="F386" i="3"/>
  <c r="H386" i="3"/>
  <c r="J386" i="3"/>
  <c r="L386" i="3"/>
  <c r="F387" i="3"/>
  <c r="H387" i="3"/>
  <c r="J387" i="3"/>
  <c r="L387" i="3"/>
  <c r="F388" i="3"/>
  <c r="H388" i="3"/>
  <c r="J388" i="3"/>
  <c r="L388" i="3"/>
  <c r="F389" i="3"/>
  <c r="H389" i="3"/>
  <c r="J389" i="3"/>
  <c r="L389" i="3"/>
  <c r="F390" i="3"/>
  <c r="H390" i="3"/>
  <c r="J390" i="3"/>
  <c r="L390" i="3"/>
  <c r="F391" i="3"/>
  <c r="H391" i="3"/>
  <c r="J391" i="3"/>
  <c r="L391" i="3"/>
  <c r="F392" i="3"/>
  <c r="H392" i="3"/>
  <c r="J392" i="3"/>
  <c r="L392" i="3"/>
  <c r="F393" i="3"/>
  <c r="H393" i="3"/>
  <c r="J393" i="3"/>
  <c r="L393" i="3"/>
  <c r="F394" i="3"/>
  <c r="H394" i="3"/>
  <c r="J394" i="3"/>
  <c r="L394" i="3"/>
  <c r="F395" i="3"/>
  <c r="H395" i="3"/>
  <c r="J395" i="3"/>
  <c r="L395" i="3"/>
  <c r="F396" i="3"/>
  <c r="H396" i="3"/>
  <c r="J396" i="3"/>
  <c r="L396" i="3"/>
  <c r="F397" i="3"/>
  <c r="H397" i="3"/>
  <c r="J397" i="3"/>
  <c r="L397" i="3"/>
  <c r="F398" i="3"/>
  <c r="H398" i="3"/>
  <c r="J398" i="3"/>
  <c r="L398" i="3"/>
  <c r="F399" i="3"/>
  <c r="H399" i="3"/>
  <c r="J399" i="3"/>
  <c r="L399" i="3"/>
  <c r="F400" i="3"/>
  <c r="H400" i="3"/>
  <c r="J400" i="3"/>
  <c r="L400" i="3"/>
  <c r="F401" i="3"/>
  <c r="H401" i="3"/>
  <c r="J401" i="3"/>
  <c r="L401" i="3"/>
  <c r="F402" i="3"/>
  <c r="H402" i="3"/>
  <c r="J402" i="3"/>
  <c r="L402" i="3"/>
  <c r="F403" i="3"/>
  <c r="H403" i="3"/>
  <c r="J403" i="3"/>
  <c r="L403" i="3"/>
  <c r="F404" i="3"/>
  <c r="H404" i="3"/>
  <c r="J404" i="3"/>
  <c r="L404" i="3"/>
  <c r="F405" i="3"/>
  <c r="H405" i="3"/>
  <c r="J405" i="3"/>
  <c r="L405" i="3"/>
  <c r="F406" i="3"/>
  <c r="H406" i="3"/>
  <c r="J406" i="3"/>
  <c r="L406" i="3"/>
  <c r="F407" i="3"/>
  <c r="H407" i="3"/>
  <c r="J407" i="3"/>
  <c r="L407" i="3"/>
  <c r="F408" i="3"/>
  <c r="H408" i="3"/>
  <c r="J408" i="3"/>
  <c r="L408" i="3"/>
  <c r="F409" i="3"/>
  <c r="H409" i="3"/>
  <c r="J409" i="3"/>
  <c r="L409" i="3"/>
  <c r="F410" i="3"/>
  <c r="H410" i="3"/>
  <c r="J410" i="3"/>
  <c r="L410" i="3"/>
  <c r="F411" i="3"/>
  <c r="H411" i="3"/>
  <c r="J411" i="3"/>
  <c r="L411" i="3"/>
  <c r="F412" i="3"/>
  <c r="H412" i="3"/>
  <c r="J412" i="3"/>
  <c r="L412" i="3"/>
  <c r="F413" i="3"/>
  <c r="H413" i="3"/>
  <c r="J413" i="3"/>
  <c r="L413" i="3"/>
  <c r="F414" i="3"/>
  <c r="H414" i="3"/>
  <c r="J414" i="3"/>
  <c r="L414" i="3"/>
  <c r="F415" i="3"/>
  <c r="H415" i="3"/>
  <c r="J415" i="3"/>
  <c r="L415" i="3"/>
  <c r="F416" i="3"/>
  <c r="H416" i="3"/>
  <c r="J416" i="3"/>
  <c r="L416" i="3"/>
  <c r="F417" i="3"/>
  <c r="H417" i="3"/>
  <c r="J417" i="3"/>
  <c r="L417" i="3"/>
  <c r="F418" i="3"/>
  <c r="H418" i="3"/>
  <c r="J418" i="3"/>
  <c r="L418" i="3"/>
  <c r="F419" i="3"/>
  <c r="H419" i="3"/>
  <c r="J419" i="3"/>
  <c r="L419" i="3"/>
  <c r="F420" i="3"/>
  <c r="H420" i="3"/>
  <c r="J420" i="3"/>
  <c r="L420" i="3"/>
  <c r="F421" i="3"/>
  <c r="H421" i="3"/>
  <c r="J421" i="3"/>
  <c r="L421" i="3"/>
  <c r="F422" i="3"/>
  <c r="H422" i="3"/>
  <c r="J422" i="3"/>
  <c r="L422" i="3"/>
  <c r="F423" i="3"/>
  <c r="H423" i="3"/>
  <c r="J423" i="3"/>
  <c r="L423" i="3"/>
  <c r="F424" i="3"/>
  <c r="H424" i="3"/>
  <c r="J424" i="3"/>
  <c r="L424" i="3"/>
  <c r="F425" i="3"/>
  <c r="H425" i="3"/>
  <c r="J425" i="3"/>
  <c r="L425" i="3"/>
  <c r="F426" i="3"/>
  <c r="H426" i="3"/>
  <c r="J426" i="3"/>
  <c r="L426" i="3"/>
  <c r="F427" i="3"/>
  <c r="H427" i="3"/>
  <c r="J427" i="3"/>
  <c r="L427" i="3"/>
  <c r="F428" i="3"/>
  <c r="H428" i="3"/>
  <c r="J428" i="3"/>
  <c r="L428" i="3"/>
  <c r="F429" i="3"/>
  <c r="H429" i="3"/>
  <c r="J429" i="3"/>
  <c r="L429" i="3"/>
  <c r="F430" i="3"/>
  <c r="H430" i="3"/>
  <c r="J430" i="3"/>
  <c r="L430" i="3"/>
  <c r="F431" i="3"/>
  <c r="H431" i="3"/>
  <c r="J431" i="3"/>
  <c r="L431" i="3"/>
  <c r="F432" i="3"/>
  <c r="H432" i="3"/>
  <c r="J432" i="3"/>
  <c r="L432" i="3"/>
  <c r="F433" i="3"/>
  <c r="H433" i="3"/>
  <c r="J433" i="3"/>
  <c r="L433" i="3"/>
  <c r="F434" i="3"/>
  <c r="H434" i="3"/>
  <c r="J434" i="3"/>
  <c r="L434" i="3"/>
  <c r="F435" i="3"/>
  <c r="H435" i="3"/>
  <c r="J435" i="3"/>
  <c r="L435" i="3"/>
  <c r="F436" i="3"/>
  <c r="H436" i="3"/>
  <c r="J436" i="3"/>
  <c r="L436" i="3"/>
  <c r="F437" i="3"/>
  <c r="H437" i="3"/>
  <c r="J437" i="3"/>
  <c r="L437" i="3"/>
  <c r="F438" i="3"/>
  <c r="H438" i="3"/>
  <c r="J438" i="3"/>
  <c r="L438" i="3"/>
  <c r="F439" i="3"/>
  <c r="H439" i="3"/>
  <c r="J439" i="3"/>
  <c r="L439" i="3"/>
  <c r="F440" i="3"/>
  <c r="H440" i="3"/>
  <c r="J440" i="3"/>
  <c r="L440" i="3"/>
  <c r="F441" i="3"/>
  <c r="H441" i="3"/>
  <c r="J441" i="3"/>
  <c r="L441" i="3"/>
  <c r="F442" i="3"/>
  <c r="H442" i="3"/>
  <c r="J442" i="3"/>
  <c r="L442" i="3"/>
  <c r="F443" i="3"/>
  <c r="H443" i="3"/>
  <c r="J443" i="3"/>
  <c r="L443" i="3"/>
  <c r="F444" i="3"/>
  <c r="H444" i="3"/>
  <c r="J444" i="3"/>
  <c r="L444" i="3"/>
  <c r="F445" i="3"/>
  <c r="H445" i="3"/>
  <c r="J445" i="3"/>
  <c r="L445" i="3"/>
  <c r="F446" i="3"/>
  <c r="H446" i="3"/>
  <c r="J446" i="3"/>
  <c r="L446" i="3"/>
  <c r="F447" i="3"/>
  <c r="H447" i="3"/>
  <c r="J447" i="3"/>
  <c r="L447" i="3"/>
  <c r="F448" i="3"/>
  <c r="H448" i="3"/>
  <c r="J448" i="3"/>
  <c r="L448" i="3"/>
  <c r="F449" i="3"/>
  <c r="H449" i="3"/>
  <c r="J449" i="3"/>
  <c r="L449" i="3"/>
  <c r="F450" i="3"/>
  <c r="H450" i="3"/>
  <c r="J450" i="3"/>
  <c r="L450" i="3"/>
  <c r="F451" i="3"/>
  <c r="H451" i="3"/>
  <c r="J451" i="3"/>
  <c r="L451" i="3"/>
  <c r="F452" i="3"/>
  <c r="H452" i="3"/>
  <c r="J452" i="3"/>
  <c r="L452" i="3"/>
  <c r="F453" i="3"/>
  <c r="H453" i="3"/>
  <c r="J453" i="3"/>
  <c r="L453" i="3"/>
  <c r="F454" i="3"/>
  <c r="H454" i="3"/>
  <c r="J454" i="3"/>
  <c r="L454" i="3"/>
  <c r="F455" i="3"/>
  <c r="H455" i="3"/>
  <c r="J455" i="3"/>
  <c r="L455" i="3"/>
  <c r="F456" i="3"/>
  <c r="H456" i="3"/>
  <c r="J456" i="3"/>
  <c r="L456" i="3"/>
  <c r="F457" i="3"/>
  <c r="H457" i="3"/>
  <c r="J457" i="3"/>
  <c r="L457" i="3"/>
  <c r="F458" i="3"/>
  <c r="H458" i="3"/>
  <c r="J458" i="3"/>
  <c r="L458" i="3"/>
  <c r="F459" i="3"/>
  <c r="H459" i="3"/>
  <c r="J459" i="3"/>
  <c r="L459" i="3"/>
  <c r="F460" i="3"/>
  <c r="H460" i="3"/>
  <c r="J460" i="3"/>
  <c r="L460" i="3"/>
  <c r="F461" i="3"/>
  <c r="H461" i="3"/>
  <c r="J461" i="3"/>
  <c r="L461" i="3"/>
  <c r="F462" i="3"/>
  <c r="H462" i="3"/>
  <c r="J462" i="3"/>
  <c r="L462" i="3"/>
  <c r="F463" i="3"/>
  <c r="H463" i="3"/>
  <c r="J463" i="3"/>
  <c r="L463" i="3"/>
  <c r="F464" i="3"/>
  <c r="H464" i="3"/>
  <c r="J464" i="3"/>
  <c r="L464" i="3"/>
  <c r="F465" i="3"/>
  <c r="H465" i="3"/>
  <c r="J465" i="3"/>
  <c r="L465" i="3"/>
  <c r="F466" i="3"/>
  <c r="H466" i="3"/>
  <c r="J466" i="3"/>
  <c r="L466" i="3"/>
  <c r="F467" i="3"/>
  <c r="H467" i="3"/>
  <c r="J467" i="3"/>
  <c r="L467" i="3"/>
  <c r="F468" i="3"/>
  <c r="H468" i="3"/>
  <c r="J468" i="3"/>
  <c r="L468" i="3"/>
  <c r="F469" i="3"/>
  <c r="H469" i="3"/>
  <c r="J469" i="3"/>
  <c r="L469" i="3"/>
  <c r="F470" i="3"/>
  <c r="H470" i="3"/>
  <c r="J470" i="3"/>
  <c r="L470" i="3"/>
  <c r="F471" i="3"/>
  <c r="H471" i="3"/>
  <c r="J471" i="3"/>
  <c r="L471" i="3"/>
  <c r="F472" i="3"/>
  <c r="H472" i="3"/>
  <c r="J472" i="3"/>
  <c r="L472" i="3"/>
  <c r="F473" i="3"/>
  <c r="H473" i="3"/>
  <c r="J473" i="3"/>
  <c r="L473" i="3"/>
  <c r="F474" i="3"/>
  <c r="H474" i="3"/>
  <c r="J474" i="3"/>
  <c r="L474" i="3"/>
  <c r="F475" i="3"/>
  <c r="H475" i="3"/>
  <c r="J475" i="3"/>
  <c r="L475" i="3"/>
  <c r="F476" i="3"/>
  <c r="H476" i="3"/>
  <c r="J476" i="3"/>
  <c r="L476" i="3"/>
  <c r="F477" i="3"/>
  <c r="H477" i="3"/>
  <c r="J477" i="3"/>
  <c r="L477" i="3"/>
  <c r="F478" i="3"/>
  <c r="H478" i="3"/>
  <c r="J478" i="3"/>
  <c r="L478" i="3"/>
  <c r="F479" i="3"/>
  <c r="H479" i="3"/>
  <c r="J479" i="3"/>
  <c r="L479" i="3"/>
  <c r="F480" i="3"/>
  <c r="H480" i="3"/>
  <c r="J480" i="3"/>
  <c r="L480" i="3"/>
  <c r="F481" i="3"/>
  <c r="H481" i="3"/>
  <c r="J481" i="3"/>
  <c r="L481" i="3"/>
  <c r="F482" i="3"/>
  <c r="H482" i="3"/>
  <c r="J482" i="3"/>
  <c r="L482" i="3"/>
  <c r="F483" i="3"/>
  <c r="H483" i="3"/>
  <c r="J483" i="3"/>
  <c r="L483" i="3"/>
  <c r="F484" i="3"/>
  <c r="H484" i="3"/>
  <c r="J484" i="3"/>
  <c r="L484" i="3"/>
  <c r="F485" i="3"/>
  <c r="H485" i="3"/>
  <c r="J485" i="3"/>
  <c r="L485" i="3"/>
  <c r="F486" i="3"/>
  <c r="H486" i="3"/>
  <c r="J486" i="3"/>
  <c r="L486" i="3"/>
  <c r="F487" i="3"/>
  <c r="H487" i="3"/>
  <c r="J487" i="3"/>
  <c r="L487" i="3"/>
  <c r="F488" i="3"/>
  <c r="H488" i="3"/>
  <c r="J488" i="3"/>
  <c r="L488" i="3"/>
  <c r="F489" i="3"/>
  <c r="H489" i="3"/>
  <c r="J489" i="3"/>
  <c r="L489" i="3"/>
  <c r="F490" i="3"/>
  <c r="H490" i="3"/>
  <c r="J490" i="3"/>
  <c r="L490" i="3"/>
  <c r="F491" i="3"/>
  <c r="H491" i="3"/>
  <c r="J491" i="3"/>
  <c r="L491" i="3"/>
  <c r="F492" i="3"/>
  <c r="H492" i="3"/>
  <c r="J492" i="3"/>
  <c r="L492" i="3"/>
  <c r="F493" i="3"/>
  <c r="H493" i="3"/>
  <c r="J493" i="3"/>
  <c r="L493" i="3"/>
  <c r="F494" i="3"/>
  <c r="H494" i="3"/>
  <c r="J494" i="3"/>
  <c r="L494" i="3"/>
  <c r="F495" i="3"/>
  <c r="H495" i="3"/>
  <c r="J495" i="3"/>
  <c r="L495" i="3"/>
  <c r="F496" i="3"/>
  <c r="H496" i="3"/>
  <c r="J496" i="3"/>
  <c r="L496" i="3"/>
  <c r="F497" i="3"/>
  <c r="H497" i="3"/>
  <c r="J497" i="3"/>
  <c r="L497" i="3"/>
  <c r="F498" i="3"/>
  <c r="H498" i="3"/>
  <c r="J498" i="3"/>
  <c r="L498" i="3"/>
  <c r="F499" i="3"/>
  <c r="H499" i="3"/>
  <c r="J499" i="3"/>
  <c r="L499" i="3"/>
  <c r="F500" i="3"/>
  <c r="H500" i="3"/>
  <c r="J500" i="3"/>
  <c r="L500" i="3"/>
  <c r="F501" i="3"/>
  <c r="H501" i="3"/>
  <c r="J501" i="3"/>
  <c r="L501" i="3"/>
  <c r="F502" i="3"/>
  <c r="H502" i="3"/>
  <c r="J502" i="3"/>
  <c r="L502" i="3"/>
  <c r="F503" i="3"/>
  <c r="H503" i="3"/>
  <c r="J503" i="3"/>
  <c r="L503" i="3"/>
  <c r="F504" i="3"/>
  <c r="H504" i="3"/>
  <c r="J504" i="3"/>
  <c r="L504" i="3"/>
  <c r="F505" i="3"/>
  <c r="H505" i="3"/>
  <c r="J505" i="3"/>
  <c r="L505" i="3"/>
  <c r="F506" i="3"/>
  <c r="H506" i="3"/>
  <c r="J506" i="3"/>
  <c r="L506" i="3"/>
  <c r="F507" i="3"/>
  <c r="H507" i="3"/>
  <c r="J507" i="3"/>
  <c r="L507" i="3"/>
  <c r="F508" i="3"/>
  <c r="H508" i="3"/>
  <c r="J508" i="3"/>
  <c r="L508" i="3"/>
  <c r="F509" i="3"/>
  <c r="H509" i="3"/>
  <c r="J509" i="3"/>
  <c r="L509" i="3"/>
  <c r="F510" i="3"/>
  <c r="H510" i="3"/>
  <c r="J510" i="3"/>
  <c r="L510" i="3"/>
  <c r="F511" i="3"/>
  <c r="H511" i="3"/>
  <c r="J511" i="3"/>
  <c r="L511" i="3"/>
  <c r="F512" i="3"/>
  <c r="H512" i="3"/>
  <c r="J512" i="3"/>
  <c r="L512" i="3"/>
  <c r="F513" i="3"/>
  <c r="H513" i="3"/>
  <c r="J513" i="3"/>
  <c r="L513" i="3"/>
  <c r="F514" i="3"/>
  <c r="H514" i="3"/>
  <c r="J514" i="3"/>
  <c r="L514" i="3"/>
  <c r="F515" i="3"/>
  <c r="H515" i="3"/>
  <c r="J515" i="3"/>
  <c r="L515" i="3"/>
  <c r="F516" i="3"/>
  <c r="H516" i="3"/>
  <c r="J516" i="3"/>
  <c r="L516" i="3"/>
  <c r="F517" i="3"/>
  <c r="H517" i="3"/>
  <c r="J517" i="3"/>
  <c r="L517" i="3"/>
  <c r="F518" i="3"/>
  <c r="H518" i="3"/>
  <c r="J518" i="3"/>
  <c r="L518" i="3"/>
  <c r="F519" i="3"/>
  <c r="H519" i="3"/>
  <c r="J519" i="3"/>
  <c r="L519" i="3"/>
  <c r="F520" i="3"/>
  <c r="H520" i="3"/>
  <c r="J520" i="3"/>
  <c r="L520" i="3"/>
  <c r="F521" i="3"/>
  <c r="H521" i="3"/>
  <c r="J521" i="3"/>
  <c r="L521" i="3"/>
  <c r="F522" i="3"/>
  <c r="H522" i="3"/>
  <c r="J522" i="3"/>
  <c r="L522" i="3"/>
  <c r="F523" i="3"/>
  <c r="H523" i="3"/>
  <c r="J523" i="3"/>
  <c r="L523" i="3"/>
  <c r="F524" i="3"/>
  <c r="H524" i="3"/>
  <c r="J524" i="3"/>
  <c r="L524" i="3"/>
  <c r="F525" i="3"/>
  <c r="H525" i="3"/>
  <c r="J525" i="3"/>
  <c r="L525" i="3"/>
  <c r="F526" i="3"/>
  <c r="H526" i="3"/>
  <c r="J526" i="3"/>
  <c r="L526" i="3"/>
  <c r="F527" i="3"/>
  <c r="H527" i="3"/>
  <c r="J527" i="3"/>
  <c r="L527" i="3"/>
  <c r="F528" i="3"/>
  <c r="H528" i="3"/>
  <c r="J528" i="3"/>
  <c r="L528" i="3"/>
  <c r="F529" i="3"/>
  <c r="H529" i="3"/>
  <c r="J529" i="3"/>
  <c r="L529" i="3"/>
  <c r="F530" i="3"/>
  <c r="H530" i="3"/>
  <c r="J530" i="3"/>
  <c r="L530" i="3"/>
  <c r="F531" i="3"/>
  <c r="H531" i="3"/>
  <c r="J531" i="3"/>
  <c r="L531" i="3"/>
  <c r="F532" i="3"/>
  <c r="H532" i="3"/>
  <c r="J532" i="3"/>
  <c r="L532" i="3"/>
  <c r="F533" i="3"/>
  <c r="H533" i="3"/>
  <c r="J533" i="3"/>
  <c r="L533" i="3"/>
  <c r="F534" i="3"/>
  <c r="H534" i="3"/>
  <c r="J534" i="3"/>
  <c r="L534" i="3"/>
  <c r="F535" i="3"/>
  <c r="H535" i="3"/>
  <c r="J535" i="3"/>
  <c r="L535" i="3"/>
  <c r="F536" i="3"/>
  <c r="H536" i="3"/>
  <c r="J536" i="3"/>
  <c r="L536" i="3"/>
  <c r="F537" i="3"/>
  <c r="H537" i="3"/>
  <c r="J537" i="3"/>
  <c r="L537" i="3"/>
  <c r="F538" i="3"/>
  <c r="H538" i="3"/>
  <c r="J538" i="3"/>
  <c r="L538" i="3"/>
  <c r="F539" i="3"/>
  <c r="H539" i="3"/>
  <c r="J539" i="3"/>
  <c r="L539" i="3"/>
  <c r="F540" i="3"/>
  <c r="H540" i="3"/>
  <c r="J540" i="3"/>
  <c r="L540" i="3"/>
  <c r="F541" i="3"/>
  <c r="H541" i="3"/>
  <c r="J541" i="3"/>
  <c r="L541" i="3"/>
  <c r="F542" i="3"/>
  <c r="H542" i="3"/>
  <c r="J542" i="3"/>
  <c r="L542" i="3"/>
  <c r="F543" i="3"/>
  <c r="H543" i="3"/>
  <c r="J543" i="3"/>
  <c r="L543" i="3"/>
  <c r="F544" i="3"/>
  <c r="H544" i="3"/>
  <c r="J544" i="3"/>
  <c r="L544" i="3"/>
  <c r="F545" i="3"/>
  <c r="H545" i="3"/>
  <c r="J545" i="3"/>
  <c r="L545" i="3"/>
  <c r="F546" i="3"/>
  <c r="H546" i="3"/>
  <c r="J546" i="3"/>
  <c r="L546" i="3"/>
  <c r="F547" i="3"/>
  <c r="H547" i="3"/>
  <c r="J547" i="3"/>
  <c r="L547" i="3"/>
  <c r="F548" i="3"/>
  <c r="H548" i="3"/>
  <c r="J548" i="3"/>
  <c r="L548" i="3"/>
  <c r="F549" i="3"/>
  <c r="H549" i="3"/>
  <c r="J549" i="3"/>
  <c r="L549" i="3"/>
  <c r="F550" i="3"/>
  <c r="H550" i="3"/>
  <c r="J550" i="3"/>
  <c r="L550" i="3"/>
  <c r="F551" i="3"/>
  <c r="H551" i="3"/>
  <c r="J551" i="3"/>
  <c r="L551" i="3"/>
  <c r="F552" i="3"/>
  <c r="H552" i="3"/>
  <c r="J552" i="3"/>
  <c r="L552" i="3"/>
  <c r="F553" i="3"/>
  <c r="H553" i="3"/>
  <c r="J553" i="3"/>
  <c r="L553" i="3"/>
  <c r="F554" i="3"/>
  <c r="H554" i="3"/>
  <c r="J554" i="3"/>
  <c r="L554" i="3"/>
  <c r="F555" i="3"/>
  <c r="H555" i="3"/>
  <c r="J555" i="3"/>
  <c r="L555" i="3"/>
  <c r="F556" i="3"/>
  <c r="H556" i="3"/>
  <c r="J556" i="3"/>
  <c r="L556" i="3"/>
  <c r="F557" i="3"/>
  <c r="H557" i="3"/>
  <c r="J557" i="3"/>
  <c r="L557" i="3"/>
  <c r="F558" i="3"/>
  <c r="H558" i="3"/>
  <c r="J558" i="3"/>
  <c r="L558" i="3"/>
  <c r="F559" i="3"/>
  <c r="H559" i="3"/>
  <c r="J559" i="3"/>
  <c r="L559" i="3"/>
  <c r="F560" i="3"/>
  <c r="H560" i="3"/>
  <c r="J560" i="3"/>
  <c r="L560" i="3"/>
  <c r="F561" i="3"/>
  <c r="H561" i="3"/>
  <c r="J561" i="3"/>
  <c r="L561" i="3"/>
  <c r="F562" i="3"/>
  <c r="H562" i="3"/>
  <c r="J562" i="3"/>
  <c r="L562" i="3"/>
  <c r="F563" i="3"/>
  <c r="H563" i="3"/>
  <c r="J563" i="3"/>
  <c r="L563" i="3"/>
  <c r="F564" i="3"/>
  <c r="H564" i="3"/>
  <c r="J564" i="3"/>
  <c r="L564" i="3"/>
  <c r="F565" i="3"/>
  <c r="H565" i="3"/>
  <c r="J565" i="3"/>
  <c r="L565" i="3"/>
  <c r="F566" i="3"/>
  <c r="H566" i="3"/>
  <c r="J566" i="3"/>
  <c r="L566" i="3"/>
  <c r="F567" i="3"/>
  <c r="H567" i="3"/>
  <c r="J567" i="3"/>
  <c r="L567" i="3"/>
  <c r="F568" i="3"/>
  <c r="H568" i="3"/>
  <c r="J568" i="3"/>
  <c r="L568" i="3"/>
  <c r="F569" i="3"/>
  <c r="H569" i="3"/>
  <c r="J569" i="3"/>
  <c r="L569" i="3"/>
  <c r="F570" i="3"/>
  <c r="H570" i="3"/>
  <c r="J570" i="3"/>
  <c r="L570" i="3"/>
  <c r="F571" i="3"/>
  <c r="H571" i="3"/>
  <c r="J571" i="3"/>
  <c r="L571" i="3"/>
  <c r="F572" i="3"/>
  <c r="H572" i="3"/>
  <c r="J572" i="3"/>
  <c r="L572" i="3"/>
  <c r="F573" i="3"/>
  <c r="H573" i="3"/>
  <c r="J573" i="3"/>
  <c r="L573" i="3"/>
  <c r="F574" i="3"/>
  <c r="H574" i="3"/>
  <c r="J574" i="3"/>
  <c r="L574" i="3"/>
  <c r="F575" i="3"/>
  <c r="H575" i="3"/>
  <c r="J575" i="3"/>
  <c r="L575" i="3"/>
  <c r="F576" i="3"/>
  <c r="H576" i="3"/>
  <c r="J576" i="3"/>
  <c r="L576" i="3"/>
  <c r="F577" i="3"/>
  <c r="H577" i="3"/>
  <c r="J577" i="3"/>
  <c r="L577" i="3"/>
  <c r="F578" i="3"/>
  <c r="H578" i="3"/>
  <c r="J578" i="3"/>
  <c r="L578" i="3"/>
  <c r="F579" i="3"/>
  <c r="H579" i="3"/>
  <c r="J579" i="3"/>
  <c r="L579" i="3"/>
  <c r="F580" i="3"/>
  <c r="H580" i="3"/>
  <c r="J580" i="3"/>
  <c r="L580" i="3"/>
  <c r="F581" i="3"/>
  <c r="H581" i="3"/>
  <c r="J581" i="3"/>
  <c r="L581" i="3"/>
  <c r="F582" i="3"/>
  <c r="H582" i="3"/>
  <c r="J582" i="3"/>
  <c r="L582" i="3"/>
  <c r="F583" i="3"/>
  <c r="H583" i="3"/>
  <c r="J583" i="3"/>
  <c r="L583" i="3"/>
  <c r="F584" i="3"/>
  <c r="H584" i="3"/>
  <c r="J584" i="3"/>
  <c r="L584" i="3"/>
  <c r="F585" i="3"/>
  <c r="H585" i="3"/>
  <c r="J585" i="3"/>
  <c r="L585" i="3"/>
  <c r="F586" i="3"/>
  <c r="H586" i="3"/>
  <c r="J586" i="3"/>
  <c r="L586" i="3"/>
  <c r="F587" i="3"/>
  <c r="H587" i="3"/>
  <c r="J587" i="3"/>
  <c r="L587" i="3"/>
  <c r="F588" i="3"/>
  <c r="H588" i="3"/>
  <c r="J588" i="3"/>
  <c r="L588" i="3"/>
  <c r="F589" i="3"/>
  <c r="H589" i="3"/>
  <c r="J589" i="3"/>
  <c r="L589" i="3"/>
  <c r="F590" i="3"/>
  <c r="H590" i="3"/>
  <c r="J590" i="3"/>
  <c r="L590" i="3"/>
  <c r="F591" i="3"/>
  <c r="H591" i="3"/>
  <c r="J591" i="3"/>
  <c r="L591" i="3"/>
  <c r="F592" i="3"/>
  <c r="H592" i="3"/>
  <c r="J592" i="3"/>
  <c r="L592" i="3"/>
  <c r="F593" i="3"/>
  <c r="H593" i="3"/>
  <c r="J593" i="3"/>
  <c r="L593" i="3"/>
  <c r="F594" i="3"/>
  <c r="H594" i="3"/>
  <c r="J594" i="3"/>
  <c r="L594" i="3"/>
  <c r="F595" i="3"/>
  <c r="H595" i="3"/>
  <c r="J595" i="3"/>
  <c r="L595" i="3"/>
  <c r="F596" i="3"/>
  <c r="H596" i="3"/>
  <c r="J596" i="3"/>
  <c r="L596" i="3"/>
  <c r="F597" i="3"/>
  <c r="H597" i="3"/>
  <c r="J597" i="3"/>
  <c r="L597" i="3"/>
  <c r="F598" i="3"/>
  <c r="H598" i="3"/>
  <c r="J598" i="3"/>
  <c r="L598" i="3"/>
  <c r="F599" i="3"/>
  <c r="H599" i="3"/>
  <c r="J599" i="3"/>
  <c r="L599" i="3"/>
  <c r="F600" i="3"/>
  <c r="H600" i="3"/>
  <c r="J600" i="3"/>
  <c r="L600" i="3"/>
  <c r="F601" i="3"/>
  <c r="H601" i="3"/>
  <c r="J601" i="3"/>
  <c r="L601" i="3"/>
  <c r="F602" i="3"/>
  <c r="H602" i="3"/>
  <c r="J602" i="3"/>
  <c r="L602" i="3"/>
  <c r="F603" i="3"/>
  <c r="H603" i="3"/>
  <c r="J603" i="3"/>
  <c r="L603" i="3"/>
  <c r="F604" i="3"/>
  <c r="H604" i="3"/>
  <c r="J604" i="3"/>
  <c r="L604" i="3"/>
  <c r="F605" i="3"/>
  <c r="H605" i="3"/>
  <c r="J605" i="3"/>
  <c r="L605" i="3"/>
  <c r="F606" i="3"/>
  <c r="H606" i="3"/>
  <c r="J606" i="3"/>
  <c r="L606" i="3"/>
  <c r="F607" i="3"/>
  <c r="H607" i="3"/>
  <c r="J607" i="3"/>
  <c r="L607" i="3"/>
  <c r="F608" i="3"/>
  <c r="H608" i="3"/>
  <c r="J608" i="3"/>
  <c r="L608" i="3"/>
  <c r="F609" i="3"/>
  <c r="H609" i="3"/>
  <c r="J609" i="3"/>
  <c r="L609" i="3"/>
  <c r="F610" i="3"/>
  <c r="H610" i="3"/>
  <c r="J610" i="3"/>
  <c r="L610" i="3"/>
  <c r="F611" i="3"/>
  <c r="H611" i="3"/>
  <c r="J611" i="3"/>
  <c r="L611" i="3"/>
  <c r="F612" i="3"/>
  <c r="H612" i="3"/>
  <c r="J612" i="3"/>
  <c r="L612" i="3"/>
  <c r="F613" i="3"/>
  <c r="H613" i="3"/>
  <c r="J613" i="3"/>
  <c r="L613" i="3"/>
  <c r="F614" i="3"/>
  <c r="H614" i="3"/>
  <c r="J614" i="3"/>
  <c r="L614" i="3"/>
  <c r="F615" i="3"/>
  <c r="H615" i="3"/>
  <c r="J615" i="3"/>
  <c r="L615" i="3"/>
  <c r="F616" i="3"/>
  <c r="H616" i="3"/>
  <c r="J616" i="3"/>
  <c r="L616" i="3"/>
  <c r="F617" i="3"/>
  <c r="H617" i="3"/>
  <c r="J617" i="3"/>
  <c r="L617" i="3"/>
  <c r="F618" i="3"/>
  <c r="H618" i="3"/>
  <c r="J618" i="3"/>
  <c r="L618" i="3"/>
  <c r="F619" i="3"/>
  <c r="H619" i="3"/>
  <c r="J619" i="3"/>
  <c r="L619" i="3"/>
  <c r="F620" i="3"/>
  <c r="H620" i="3"/>
  <c r="J620" i="3"/>
  <c r="L620" i="3"/>
  <c r="F621" i="3"/>
  <c r="H621" i="3"/>
  <c r="J621" i="3"/>
  <c r="L621" i="3"/>
  <c r="F622" i="3"/>
  <c r="H622" i="3"/>
  <c r="J622" i="3"/>
  <c r="L622" i="3"/>
  <c r="F623" i="3"/>
  <c r="H623" i="3"/>
  <c r="J623" i="3"/>
  <c r="L623" i="3"/>
  <c r="F624" i="3"/>
  <c r="H624" i="3"/>
  <c r="J624" i="3"/>
  <c r="L624" i="3"/>
  <c r="F625" i="3"/>
  <c r="H625" i="3"/>
  <c r="J625" i="3"/>
  <c r="L625" i="3"/>
  <c r="F626" i="3"/>
  <c r="H626" i="3"/>
  <c r="J626" i="3"/>
  <c r="L626" i="3"/>
  <c r="F627" i="3"/>
  <c r="H627" i="3"/>
  <c r="J627" i="3"/>
  <c r="L627" i="3"/>
  <c r="F628" i="3"/>
  <c r="H628" i="3"/>
  <c r="J628" i="3"/>
  <c r="L628" i="3"/>
  <c r="F629" i="3"/>
  <c r="H629" i="3"/>
  <c r="J629" i="3"/>
  <c r="L629" i="3"/>
  <c r="F630" i="3"/>
  <c r="H630" i="3"/>
  <c r="J630" i="3"/>
  <c r="L630" i="3"/>
  <c r="F631" i="3"/>
  <c r="G631" i="3"/>
  <c r="H631" i="3"/>
  <c r="I631" i="3"/>
  <c r="J631" i="3"/>
  <c r="K631" i="3"/>
  <c r="L631" i="3"/>
  <c r="M631" i="3"/>
  <c r="F632" i="3"/>
  <c r="G632" i="3"/>
  <c r="H632" i="3"/>
  <c r="I632" i="3"/>
  <c r="J632" i="3"/>
  <c r="K632" i="3"/>
  <c r="L632" i="3"/>
  <c r="M632" i="3"/>
  <c r="F633" i="3"/>
  <c r="G633" i="3"/>
  <c r="H633" i="3"/>
  <c r="I633" i="3"/>
  <c r="J633" i="3"/>
  <c r="K633" i="3"/>
  <c r="L633" i="3"/>
  <c r="M633" i="3"/>
  <c r="F634" i="3"/>
  <c r="G634" i="3"/>
  <c r="H634" i="3"/>
  <c r="I634" i="3"/>
  <c r="J634" i="3"/>
  <c r="K634" i="3"/>
  <c r="L634" i="3"/>
  <c r="M634" i="3"/>
  <c r="F635" i="3"/>
  <c r="G635" i="3"/>
  <c r="H635" i="3"/>
  <c r="I635" i="3"/>
  <c r="J635" i="3"/>
  <c r="K635" i="3"/>
  <c r="L635" i="3"/>
  <c r="M635" i="3"/>
  <c r="F636" i="3"/>
  <c r="G636" i="3"/>
  <c r="H636" i="3"/>
  <c r="I636" i="3"/>
  <c r="J636" i="3"/>
  <c r="K636" i="3"/>
  <c r="L636" i="3"/>
  <c r="M636" i="3"/>
  <c r="F637" i="3"/>
  <c r="G637" i="3"/>
  <c r="H637" i="3"/>
  <c r="I637" i="3"/>
  <c r="J637" i="3"/>
  <c r="K637" i="3"/>
  <c r="L637" i="3"/>
  <c r="M637" i="3"/>
  <c r="F638" i="3"/>
  <c r="G638" i="3"/>
  <c r="H638" i="3"/>
  <c r="I638" i="3"/>
  <c r="J638" i="3"/>
  <c r="K638" i="3"/>
  <c r="L638" i="3"/>
  <c r="M638" i="3"/>
  <c r="F639" i="3"/>
  <c r="G639" i="3"/>
  <c r="H639" i="3"/>
  <c r="I639" i="3"/>
  <c r="J639" i="3"/>
  <c r="K639" i="3"/>
  <c r="L639" i="3"/>
  <c r="M639" i="3"/>
  <c r="F640" i="3"/>
  <c r="G640" i="3"/>
  <c r="H640" i="3"/>
  <c r="I640" i="3"/>
  <c r="J640" i="3"/>
  <c r="K640" i="3"/>
  <c r="L640" i="3"/>
  <c r="M640" i="3"/>
  <c r="F641" i="3"/>
  <c r="G641" i="3"/>
  <c r="H641" i="3"/>
  <c r="I641" i="3"/>
  <c r="J641" i="3"/>
  <c r="K641" i="3"/>
  <c r="L641" i="3"/>
  <c r="M641" i="3"/>
  <c r="F642" i="3"/>
  <c r="G642" i="3"/>
  <c r="H642" i="3"/>
  <c r="I642" i="3"/>
  <c r="J642" i="3"/>
  <c r="K642" i="3"/>
  <c r="L642" i="3"/>
  <c r="M642" i="3"/>
  <c r="F643" i="3"/>
  <c r="G643" i="3"/>
  <c r="H643" i="3"/>
  <c r="I643" i="3"/>
  <c r="J643" i="3"/>
  <c r="K643" i="3"/>
  <c r="L643" i="3"/>
  <c r="M643" i="3"/>
  <c r="F644" i="3"/>
  <c r="G644" i="3"/>
  <c r="H644" i="3"/>
  <c r="I644" i="3"/>
  <c r="J644" i="3"/>
  <c r="K644" i="3"/>
  <c r="L644" i="3"/>
  <c r="M644" i="3"/>
  <c r="F645" i="3"/>
  <c r="G645" i="3"/>
  <c r="H645" i="3"/>
  <c r="I645" i="3"/>
  <c r="J645" i="3"/>
  <c r="K645" i="3"/>
  <c r="L645" i="3"/>
  <c r="M645" i="3"/>
  <c r="F646" i="3"/>
  <c r="G646" i="3"/>
  <c r="H646" i="3"/>
  <c r="I646" i="3"/>
  <c r="J646" i="3"/>
  <c r="K646" i="3"/>
  <c r="L646" i="3"/>
  <c r="M646" i="3"/>
  <c r="F647" i="3"/>
  <c r="G647" i="3"/>
  <c r="H647" i="3"/>
  <c r="I647" i="3"/>
  <c r="J647" i="3"/>
  <c r="K647" i="3"/>
  <c r="L647" i="3"/>
  <c r="M647" i="3"/>
  <c r="F648" i="3"/>
  <c r="G648" i="3"/>
  <c r="H648" i="3"/>
  <c r="I648" i="3"/>
  <c r="J648" i="3"/>
  <c r="K648" i="3"/>
  <c r="L648" i="3"/>
  <c r="M648" i="3"/>
  <c r="F649" i="3"/>
  <c r="G649" i="3"/>
  <c r="H649" i="3"/>
  <c r="I649" i="3"/>
  <c r="J649" i="3"/>
  <c r="K649" i="3"/>
  <c r="L649" i="3"/>
  <c r="M649" i="3"/>
  <c r="F650" i="3"/>
  <c r="G650" i="3"/>
  <c r="H650" i="3"/>
  <c r="I650" i="3"/>
  <c r="J650" i="3"/>
  <c r="K650" i="3"/>
  <c r="L650" i="3"/>
  <c r="M650" i="3"/>
  <c r="F651" i="3"/>
  <c r="G651" i="3"/>
  <c r="H651" i="3"/>
  <c r="I651" i="3"/>
  <c r="J651" i="3"/>
  <c r="K651" i="3"/>
  <c r="L651" i="3"/>
  <c r="M651" i="3"/>
  <c r="F652" i="3"/>
  <c r="G652" i="3"/>
  <c r="H652" i="3"/>
  <c r="I652" i="3"/>
  <c r="J652" i="3"/>
  <c r="K652" i="3"/>
  <c r="L652" i="3"/>
  <c r="M652" i="3"/>
  <c r="F653" i="3"/>
  <c r="G653" i="3"/>
  <c r="H653" i="3"/>
  <c r="I653" i="3"/>
  <c r="J653" i="3"/>
  <c r="K653" i="3"/>
  <c r="L653" i="3"/>
  <c r="M653" i="3"/>
  <c r="F654" i="3"/>
  <c r="G654" i="3"/>
  <c r="H654" i="3"/>
  <c r="I654" i="3"/>
  <c r="J654" i="3"/>
  <c r="K654" i="3"/>
  <c r="L654" i="3"/>
  <c r="M654" i="3"/>
  <c r="F655" i="3"/>
  <c r="G655" i="3"/>
  <c r="H655" i="3"/>
  <c r="I655" i="3"/>
  <c r="J655" i="3"/>
  <c r="K655" i="3"/>
  <c r="L655" i="3"/>
  <c r="M655" i="3"/>
  <c r="F656" i="3"/>
  <c r="G656" i="3"/>
  <c r="H656" i="3"/>
  <c r="I656" i="3"/>
  <c r="J656" i="3"/>
  <c r="K656" i="3"/>
  <c r="L656" i="3"/>
  <c r="M656" i="3"/>
  <c r="F657" i="3"/>
  <c r="G657" i="3"/>
  <c r="H657" i="3"/>
  <c r="I657" i="3"/>
  <c r="J657" i="3"/>
  <c r="K657" i="3"/>
  <c r="L657" i="3"/>
  <c r="M657" i="3"/>
  <c r="F658" i="3"/>
  <c r="G658" i="3"/>
  <c r="H658" i="3"/>
  <c r="I658" i="3"/>
  <c r="J658" i="3"/>
  <c r="K658" i="3"/>
  <c r="L658" i="3"/>
  <c r="M658" i="3"/>
  <c r="F659" i="3"/>
  <c r="G659" i="3"/>
  <c r="H659" i="3"/>
  <c r="I659" i="3"/>
  <c r="J659" i="3"/>
  <c r="K659" i="3"/>
  <c r="L659" i="3"/>
  <c r="M659" i="3"/>
  <c r="F660" i="3"/>
  <c r="G660" i="3"/>
  <c r="H660" i="3"/>
  <c r="I660" i="3"/>
  <c r="J660" i="3"/>
  <c r="K660" i="3"/>
  <c r="L660" i="3"/>
  <c r="M660" i="3"/>
  <c r="F661" i="3"/>
  <c r="G661" i="3"/>
  <c r="H661" i="3"/>
  <c r="I661" i="3"/>
  <c r="J661" i="3"/>
  <c r="K661" i="3"/>
  <c r="L661" i="3"/>
  <c r="M661" i="3"/>
  <c r="F662" i="3"/>
  <c r="G662" i="3"/>
  <c r="H662" i="3"/>
  <c r="I662" i="3"/>
  <c r="J662" i="3"/>
  <c r="K662" i="3"/>
  <c r="L662" i="3"/>
  <c r="M662" i="3"/>
  <c r="F663" i="3"/>
  <c r="G663" i="3"/>
  <c r="H663" i="3"/>
  <c r="I663" i="3"/>
  <c r="J663" i="3"/>
  <c r="K663" i="3"/>
  <c r="L663" i="3"/>
  <c r="M663" i="3"/>
  <c r="F664" i="3"/>
  <c r="G664" i="3"/>
  <c r="H664" i="3"/>
  <c r="I664" i="3"/>
  <c r="J664" i="3"/>
  <c r="K664" i="3"/>
  <c r="L664" i="3"/>
  <c r="M664" i="3"/>
  <c r="F665" i="3"/>
  <c r="G665" i="3"/>
  <c r="H665" i="3"/>
  <c r="I665" i="3"/>
  <c r="J665" i="3"/>
  <c r="K665" i="3"/>
  <c r="L665" i="3"/>
  <c r="M665" i="3"/>
  <c r="F666" i="3"/>
  <c r="G666" i="3"/>
  <c r="H666" i="3"/>
  <c r="I666" i="3"/>
  <c r="J666" i="3"/>
  <c r="K666" i="3"/>
  <c r="L666" i="3"/>
  <c r="M666" i="3"/>
  <c r="F667" i="3"/>
  <c r="G667" i="3"/>
  <c r="H667" i="3"/>
  <c r="I667" i="3"/>
  <c r="J667" i="3"/>
  <c r="K667" i="3"/>
  <c r="L667" i="3"/>
  <c r="M667" i="3"/>
  <c r="F668" i="3"/>
  <c r="G668" i="3"/>
  <c r="H668" i="3"/>
  <c r="I668" i="3"/>
  <c r="J668" i="3"/>
  <c r="K668" i="3"/>
  <c r="L668" i="3"/>
  <c r="M668" i="3"/>
  <c r="F669" i="3"/>
  <c r="G669" i="3"/>
  <c r="H669" i="3"/>
  <c r="I669" i="3"/>
  <c r="J669" i="3"/>
  <c r="K669" i="3"/>
  <c r="L669" i="3"/>
  <c r="M669" i="3"/>
  <c r="F670" i="3"/>
  <c r="G670" i="3"/>
  <c r="H670" i="3"/>
  <c r="I670" i="3"/>
  <c r="J670" i="3"/>
  <c r="K670" i="3"/>
  <c r="L670" i="3"/>
  <c r="M670" i="3"/>
  <c r="F671" i="3"/>
  <c r="H671" i="3"/>
  <c r="J671" i="3"/>
  <c r="L671" i="3"/>
  <c r="F672" i="3"/>
  <c r="H672" i="3"/>
  <c r="J672" i="3"/>
  <c r="L672" i="3"/>
  <c r="F673" i="3"/>
  <c r="H673" i="3"/>
  <c r="J673" i="3"/>
  <c r="L673" i="3"/>
  <c r="F674" i="3"/>
  <c r="H674" i="3"/>
  <c r="J674" i="3"/>
  <c r="L674" i="3"/>
  <c r="F675" i="3"/>
  <c r="H675" i="3"/>
  <c r="J675" i="3"/>
  <c r="L675" i="3"/>
  <c r="F676" i="3"/>
  <c r="H676" i="3"/>
  <c r="J676" i="3"/>
  <c r="L676" i="3"/>
  <c r="F677" i="3"/>
  <c r="H677" i="3"/>
  <c r="J677" i="3"/>
  <c r="L677" i="3"/>
  <c r="F678" i="3"/>
  <c r="H678" i="3"/>
  <c r="J678" i="3"/>
  <c r="L678" i="3"/>
  <c r="F679" i="3"/>
  <c r="H679" i="3"/>
  <c r="J679" i="3"/>
  <c r="L679" i="3"/>
  <c r="F680" i="3"/>
  <c r="H680" i="3"/>
  <c r="J680" i="3"/>
  <c r="L680" i="3"/>
  <c r="F681" i="3"/>
  <c r="H681" i="3"/>
  <c r="J681" i="3"/>
  <c r="L681" i="3"/>
  <c r="F682" i="3"/>
  <c r="H682" i="3"/>
  <c r="J682" i="3"/>
  <c r="L682" i="3"/>
  <c r="F683" i="3"/>
  <c r="H683" i="3"/>
  <c r="J683" i="3"/>
  <c r="L683" i="3"/>
  <c r="F684" i="3"/>
  <c r="H684" i="3"/>
  <c r="J684" i="3"/>
  <c r="L684" i="3"/>
  <c r="F685" i="3"/>
  <c r="H685" i="3"/>
  <c r="J685" i="3"/>
  <c r="L685" i="3"/>
  <c r="F686" i="3"/>
  <c r="H686" i="3"/>
  <c r="J686" i="3"/>
  <c r="L686" i="3"/>
  <c r="F687" i="3"/>
  <c r="H687" i="3"/>
  <c r="J687" i="3"/>
  <c r="L687" i="3"/>
  <c r="F688" i="3"/>
  <c r="H688" i="3"/>
  <c r="J688" i="3"/>
  <c r="L688" i="3"/>
  <c r="F689" i="3"/>
  <c r="H689" i="3"/>
  <c r="J689" i="3"/>
  <c r="L689" i="3"/>
  <c r="F690" i="3"/>
  <c r="H690" i="3"/>
  <c r="J690" i="3"/>
  <c r="L690" i="3"/>
  <c r="F691" i="3"/>
  <c r="H691" i="3"/>
  <c r="J691" i="3"/>
  <c r="L691" i="3"/>
  <c r="F692" i="3"/>
  <c r="H692" i="3"/>
  <c r="J692" i="3"/>
  <c r="L692" i="3"/>
  <c r="F693" i="3"/>
  <c r="H693" i="3"/>
  <c r="J693" i="3"/>
  <c r="L693" i="3"/>
  <c r="F694" i="3"/>
  <c r="H694" i="3"/>
  <c r="J694" i="3"/>
  <c r="L694" i="3"/>
  <c r="F695" i="3"/>
  <c r="H695" i="3"/>
  <c r="J695" i="3"/>
  <c r="L695" i="3"/>
  <c r="F696" i="3"/>
  <c r="H696" i="3"/>
  <c r="J696" i="3"/>
  <c r="L696" i="3"/>
  <c r="F697" i="3"/>
  <c r="H697" i="3"/>
  <c r="J697" i="3"/>
  <c r="L697" i="3"/>
  <c r="F698" i="3"/>
  <c r="H698" i="3"/>
  <c r="J698" i="3"/>
  <c r="L698" i="3"/>
  <c r="F699" i="3"/>
  <c r="H699" i="3"/>
  <c r="J699" i="3"/>
  <c r="L699" i="3"/>
  <c r="F700" i="3"/>
  <c r="H700" i="3"/>
  <c r="J700" i="3"/>
  <c r="L700" i="3"/>
  <c r="F701" i="3"/>
  <c r="H701" i="3"/>
  <c r="J701" i="3"/>
  <c r="L701" i="3"/>
  <c r="F702" i="3"/>
  <c r="H702" i="3"/>
  <c r="J702" i="3"/>
  <c r="L702" i="3"/>
  <c r="F703" i="3"/>
  <c r="H703" i="3"/>
  <c r="J703" i="3"/>
  <c r="L703" i="3"/>
  <c r="F704" i="3"/>
  <c r="H704" i="3"/>
  <c r="J704" i="3"/>
  <c r="L704" i="3"/>
  <c r="F705" i="3"/>
  <c r="H705" i="3"/>
  <c r="J705" i="3"/>
  <c r="L705" i="3"/>
  <c r="F706" i="3"/>
  <c r="H706" i="3"/>
  <c r="J706" i="3"/>
  <c r="L706" i="3"/>
  <c r="F707" i="3"/>
  <c r="G707" i="3"/>
  <c r="H707" i="3"/>
  <c r="I707" i="3"/>
  <c r="J707" i="3"/>
  <c r="K707" i="3"/>
  <c r="L707" i="3"/>
  <c r="M707" i="3"/>
  <c r="F708" i="3"/>
  <c r="H708" i="3"/>
  <c r="J708" i="3"/>
  <c r="L708" i="3"/>
  <c r="F709" i="3"/>
  <c r="H709" i="3"/>
  <c r="J709" i="3"/>
  <c r="L709" i="3"/>
  <c r="F710" i="3"/>
  <c r="H710" i="3"/>
  <c r="J710" i="3"/>
  <c r="L710" i="3"/>
  <c r="F711" i="3"/>
  <c r="H711" i="3"/>
  <c r="J711" i="3"/>
  <c r="L711" i="3"/>
  <c r="F712" i="3"/>
  <c r="H712" i="3"/>
  <c r="J712" i="3"/>
  <c r="L712" i="3"/>
  <c r="F713" i="3"/>
  <c r="H713" i="3"/>
  <c r="J713" i="3"/>
  <c r="L713" i="3"/>
  <c r="F714" i="3"/>
  <c r="H714" i="3"/>
  <c r="J714" i="3"/>
  <c r="L714" i="3"/>
  <c r="F715" i="3"/>
  <c r="H715" i="3"/>
  <c r="J715" i="3"/>
  <c r="L715" i="3"/>
  <c r="F716" i="3"/>
  <c r="H716" i="3"/>
  <c r="J716" i="3"/>
  <c r="L716" i="3"/>
  <c r="F717" i="3"/>
  <c r="G717" i="3"/>
  <c r="H717" i="3"/>
  <c r="I717" i="3"/>
  <c r="J717" i="3"/>
  <c r="K717" i="3"/>
  <c r="L717" i="3"/>
  <c r="M717" i="3"/>
  <c r="F718" i="3"/>
  <c r="G718" i="3"/>
  <c r="H718" i="3"/>
  <c r="I718" i="3"/>
  <c r="J718" i="3"/>
  <c r="K718" i="3"/>
  <c r="L718" i="3"/>
  <c r="M718" i="3"/>
  <c r="F719" i="3"/>
  <c r="G719" i="3"/>
  <c r="H719" i="3"/>
  <c r="I719" i="3"/>
  <c r="J719" i="3"/>
  <c r="K719" i="3"/>
  <c r="L719" i="3"/>
  <c r="M719" i="3"/>
  <c r="F720" i="3"/>
  <c r="G720" i="3"/>
  <c r="H720" i="3"/>
  <c r="I720" i="3"/>
  <c r="J720" i="3"/>
  <c r="K720" i="3"/>
  <c r="L720" i="3"/>
  <c r="M720" i="3"/>
  <c r="F721" i="3"/>
  <c r="G721" i="3"/>
  <c r="H721" i="3"/>
  <c r="I721" i="3"/>
  <c r="J721" i="3"/>
  <c r="K721" i="3"/>
  <c r="L721" i="3"/>
  <c r="M721" i="3"/>
  <c r="F722" i="3"/>
  <c r="G722" i="3"/>
  <c r="H722" i="3"/>
  <c r="I722" i="3"/>
  <c r="J722" i="3"/>
  <c r="K722" i="3"/>
  <c r="L722" i="3"/>
  <c r="M722" i="3"/>
  <c r="F723" i="3"/>
  <c r="G723" i="3"/>
  <c r="H723" i="3"/>
  <c r="I723" i="3"/>
  <c r="J723" i="3"/>
  <c r="K723" i="3"/>
  <c r="L723" i="3"/>
  <c r="M723" i="3"/>
  <c r="F724" i="3"/>
  <c r="G724" i="3"/>
  <c r="H724" i="3"/>
  <c r="I724" i="3"/>
  <c r="J724" i="3"/>
  <c r="K724" i="3"/>
  <c r="L724" i="3"/>
  <c r="M724" i="3"/>
  <c r="F725" i="3"/>
  <c r="G725" i="3"/>
  <c r="H725" i="3"/>
  <c r="I725" i="3"/>
  <c r="J725" i="3"/>
  <c r="K725" i="3"/>
  <c r="L725" i="3"/>
  <c r="M725" i="3"/>
  <c r="F726" i="3"/>
  <c r="G726" i="3"/>
  <c r="H726" i="3"/>
  <c r="I726" i="3"/>
  <c r="J726" i="3"/>
  <c r="K726" i="3"/>
  <c r="L726" i="3"/>
  <c r="M726" i="3"/>
  <c r="F727" i="3"/>
  <c r="G727" i="3"/>
  <c r="H727" i="3"/>
  <c r="I727" i="3"/>
  <c r="J727" i="3"/>
  <c r="K727" i="3"/>
  <c r="L727" i="3"/>
  <c r="M727" i="3"/>
  <c r="F728" i="3"/>
  <c r="G728" i="3"/>
  <c r="H728" i="3"/>
  <c r="I728" i="3"/>
  <c r="J728" i="3"/>
  <c r="K728" i="3"/>
  <c r="L728" i="3"/>
  <c r="M728" i="3"/>
  <c r="F729" i="3"/>
  <c r="G729" i="3"/>
  <c r="H729" i="3"/>
  <c r="I729" i="3"/>
  <c r="J729" i="3"/>
  <c r="K729" i="3"/>
  <c r="L729" i="3"/>
  <c r="M729" i="3"/>
  <c r="F730" i="3"/>
  <c r="G730" i="3"/>
  <c r="H730" i="3"/>
  <c r="I730" i="3"/>
  <c r="J730" i="3"/>
  <c r="K730" i="3"/>
  <c r="L730" i="3"/>
  <c r="M730" i="3"/>
  <c r="F731" i="3"/>
  <c r="G731" i="3"/>
  <c r="H731" i="3"/>
  <c r="I731" i="3"/>
  <c r="J731" i="3"/>
  <c r="K731" i="3"/>
  <c r="L731" i="3"/>
  <c r="M731" i="3"/>
  <c r="F732" i="3"/>
  <c r="G732" i="3"/>
  <c r="H732" i="3"/>
  <c r="I732" i="3"/>
  <c r="J732" i="3"/>
  <c r="K732" i="3"/>
  <c r="L732" i="3"/>
  <c r="M732" i="3"/>
  <c r="F733" i="3"/>
  <c r="G733" i="3"/>
  <c r="H733" i="3"/>
  <c r="I733" i="3"/>
  <c r="J733" i="3"/>
  <c r="K733" i="3"/>
  <c r="L733" i="3"/>
  <c r="M733" i="3"/>
  <c r="F734" i="3"/>
  <c r="G734" i="3"/>
  <c r="H734" i="3"/>
  <c r="I734" i="3"/>
  <c r="J734" i="3"/>
  <c r="K734" i="3"/>
  <c r="L734" i="3"/>
  <c r="M734" i="3"/>
  <c r="F735" i="3"/>
  <c r="G735" i="3"/>
  <c r="H735" i="3"/>
  <c r="I735" i="3"/>
  <c r="J735" i="3"/>
  <c r="K735" i="3"/>
  <c r="L735" i="3"/>
  <c r="M735" i="3"/>
  <c r="F736" i="3"/>
  <c r="G736" i="3"/>
  <c r="H736" i="3"/>
  <c r="I736" i="3"/>
  <c r="J736" i="3"/>
  <c r="K736" i="3"/>
  <c r="L736" i="3"/>
  <c r="M736" i="3"/>
  <c r="F737" i="3"/>
  <c r="G737" i="3"/>
  <c r="H737" i="3"/>
  <c r="I737" i="3"/>
  <c r="J737" i="3"/>
  <c r="K737" i="3"/>
  <c r="L737" i="3"/>
  <c r="M737" i="3"/>
  <c r="F738" i="3"/>
  <c r="G738" i="3"/>
  <c r="H738" i="3"/>
  <c r="I738" i="3"/>
  <c r="J738" i="3"/>
  <c r="K738" i="3"/>
  <c r="L738" i="3"/>
  <c r="M738" i="3"/>
  <c r="F739" i="3"/>
  <c r="G739" i="3"/>
  <c r="H739" i="3"/>
  <c r="I739" i="3"/>
  <c r="J739" i="3"/>
  <c r="K739" i="3"/>
  <c r="L739" i="3"/>
  <c r="M739" i="3"/>
  <c r="F740" i="3"/>
  <c r="G740" i="3"/>
  <c r="H740" i="3"/>
  <c r="I740" i="3"/>
  <c r="J740" i="3"/>
  <c r="K740" i="3"/>
  <c r="L740" i="3"/>
  <c r="M740" i="3"/>
  <c r="F741" i="3"/>
  <c r="G741" i="3"/>
  <c r="H741" i="3"/>
  <c r="I741" i="3"/>
  <c r="J741" i="3"/>
  <c r="K741" i="3"/>
  <c r="L741" i="3"/>
  <c r="M741" i="3"/>
  <c r="F742" i="3"/>
  <c r="G742" i="3"/>
  <c r="H742" i="3"/>
  <c r="I742" i="3"/>
  <c r="J742" i="3"/>
  <c r="K742" i="3"/>
  <c r="L742" i="3"/>
  <c r="M742" i="3"/>
  <c r="F743" i="3"/>
  <c r="G743" i="3"/>
  <c r="H743" i="3"/>
  <c r="I743" i="3"/>
  <c r="J743" i="3"/>
  <c r="K743" i="3"/>
  <c r="L743" i="3"/>
  <c r="M743" i="3"/>
  <c r="F744" i="3"/>
  <c r="H744" i="3"/>
  <c r="J744" i="3"/>
  <c r="L744" i="3"/>
  <c r="F745" i="3"/>
  <c r="G745" i="3"/>
  <c r="H745" i="3"/>
  <c r="I745" i="3"/>
  <c r="J745" i="3"/>
  <c r="K745" i="3"/>
  <c r="L745" i="3"/>
  <c r="M745" i="3"/>
  <c r="F746" i="3"/>
  <c r="G746" i="3"/>
  <c r="H746" i="3"/>
  <c r="I746" i="3"/>
  <c r="J746" i="3"/>
  <c r="K746" i="3"/>
  <c r="L746" i="3"/>
  <c r="M746" i="3"/>
  <c r="F747" i="3"/>
  <c r="G747" i="3"/>
  <c r="H747" i="3"/>
  <c r="I747" i="3"/>
  <c r="J747" i="3"/>
  <c r="K747" i="3"/>
  <c r="L747" i="3"/>
  <c r="M747" i="3"/>
  <c r="F748" i="3"/>
  <c r="G748" i="3"/>
  <c r="H748" i="3"/>
  <c r="I748" i="3"/>
  <c r="J748" i="3"/>
  <c r="K748" i="3"/>
  <c r="L748" i="3"/>
  <c r="M748" i="3"/>
  <c r="F749" i="3"/>
  <c r="G749" i="3"/>
  <c r="H749" i="3"/>
  <c r="I749" i="3"/>
  <c r="J749" i="3"/>
  <c r="K749" i="3"/>
  <c r="L749" i="3"/>
  <c r="M749" i="3"/>
  <c r="F750" i="3"/>
  <c r="G750" i="3"/>
  <c r="H750" i="3"/>
  <c r="I750" i="3"/>
  <c r="J750" i="3"/>
  <c r="K750" i="3"/>
  <c r="L750" i="3"/>
  <c r="M750" i="3"/>
  <c r="F751" i="3"/>
  <c r="G751" i="3"/>
  <c r="H751" i="3"/>
  <c r="I751" i="3"/>
  <c r="J751" i="3"/>
  <c r="K751" i="3"/>
  <c r="L751" i="3"/>
  <c r="M751" i="3"/>
  <c r="F752" i="3"/>
  <c r="G752" i="3"/>
  <c r="H752" i="3"/>
  <c r="I752" i="3"/>
  <c r="J752" i="3"/>
  <c r="K752" i="3"/>
  <c r="L752" i="3"/>
  <c r="M752" i="3"/>
  <c r="F753" i="3"/>
  <c r="G753" i="3"/>
  <c r="H753" i="3"/>
  <c r="I753" i="3"/>
  <c r="J753" i="3"/>
  <c r="K753" i="3"/>
  <c r="L753" i="3"/>
  <c r="M753" i="3"/>
  <c r="F754" i="3"/>
  <c r="G754" i="3"/>
  <c r="H754" i="3"/>
  <c r="I754" i="3"/>
  <c r="J754" i="3"/>
  <c r="K754" i="3"/>
  <c r="L754" i="3"/>
  <c r="M754" i="3"/>
  <c r="F755" i="3"/>
  <c r="H755" i="3"/>
  <c r="J755" i="3"/>
  <c r="L755" i="3"/>
  <c r="F756" i="3"/>
  <c r="G756" i="3"/>
  <c r="H756" i="3"/>
  <c r="I756" i="3"/>
  <c r="J756" i="3"/>
  <c r="K756" i="3"/>
  <c r="L756" i="3"/>
  <c r="M756" i="3"/>
  <c r="F757" i="3"/>
  <c r="G757" i="3"/>
  <c r="H757" i="3"/>
  <c r="I757" i="3"/>
  <c r="J757" i="3"/>
  <c r="K757" i="3"/>
  <c r="L757" i="3"/>
  <c r="M757" i="3"/>
  <c r="F758" i="3"/>
  <c r="G758" i="3"/>
  <c r="H758" i="3"/>
  <c r="I758" i="3"/>
  <c r="J758" i="3"/>
  <c r="K758" i="3"/>
  <c r="L758" i="3"/>
  <c r="M758" i="3"/>
  <c r="F759" i="3"/>
  <c r="G759" i="3"/>
  <c r="H759" i="3"/>
  <c r="I759" i="3"/>
  <c r="J759" i="3"/>
  <c r="K759" i="3"/>
  <c r="L759" i="3"/>
  <c r="M759" i="3"/>
  <c r="F760" i="3"/>
  <c r="H760" i="3"/>
  <c r="J760" i="3"/>
  <c r="L760" i="3"/>
  <c r="F761" i="3"/>
  <c r="H761" i="3"/>
  <c r="J761" i="3"/>
  <c r="L761" i="3"/>
  <c r="F762" i="3"/>
  <c r="H762" i="3"/>
  <c r="J762" i="3"/>
  <c r="L762" i="3"/>
  <c r="F763" i="3"/>
  <c r="H763" i="3"/>
  <c r="J763" i="3"/>
  <c r="L763" i="3"/>
  <c r="F764" i="3"/>
  <c r="H764" i="3"/>
  <c r="J764" i="3"/>
  <c r="L764" i="3"/>
  <c r="F765" i="3"/>
  <c r="H765" i="3"/>
  <c r="J765" i="3"/>
  <c r="L765" i="3"/>
  <c r="F766" i="3"/>
  <c r="H766" i="3"/>
  <c r="J766" i="3"/>
  <c r="L766" i="3"/>
  <c r="F767" i="3"/>
  <c r="H767" i="3"/>
  <c r="J767" i="3"/>
  <c r="L767" i="3"/>
  <c r="F768" i="3"/>
  <c r="H768" i="3"/>
  <c r="J768" i="3"/>
  <c r="L768" i="3"/>
  <c r="F769" i="3"/>
  <c r="H769" i="3"/>
  <c r="J769" i="3"/>
  <c r="L769" i="3"/>
  <c r="F770" i="3"/>
  <c r="H770" i="3"/>
  <c r="J770" i="3"/>
  <c r="L770" i="3"/>
  <c r="F771" i="3"/>
  <c r="G771" i="3"/>
  <c r="H771" i="3"/>
  <c r="I771" i="3"/>
  <c r="J771" i="3"/>
  <c r="K771" i="3"/>
  <c r="L771" i="3"/>
  <c r="M771" i="3"/>
  <c r="F772" i="3"/>
  <c r="G772" i="3"/>
  <c r="H772" i="3"/>
  <c r="I772" i="3"/>
  <c r="J772" i="3"/>
  <c r="K772" i="3"/>
  <c r="L772" i="3"/>
  <c r="M772" i="3"/>
  <c r="F773" i="3"/>
  <c r="G773" i="3"/>
  <c r="H773" i="3"/>
  <c r="I773" i="3"/>
  <c r="J773" i="3"/>
  <c r="K773" i="3"/>
  <c r="L773" i="3"/>
  <c r="M773" i="3"/>
  <c r="F774" i="3"/>
  <c r="G774" i="3"/>
  <c r="H774" i="3"/>
  <c r="I774" i="3"/>
  <c r="J774" i="3"/>
  <c r="K774" i="3"/>
  <c r="L774" i="3"/>
  <c r="M774" i="3"/>
  <c r="F775" i="3"/>
  <c r="G775" i="3"/>
  <c r="H775" i="3"/>
  <c r="I775" i="3"/>
  <c r="J775" i="3"/>
  <c r="K775" i="3"/>
  <c r="L775" i="3"/>
  <c r="M775" i="3"/>
  <c r="F776" i="3"/>
  <c r="G776" i="3"/>
  <c r="H776" i="3"/>
  <c r="I776" i="3"/>
  <c r="J776" i="3"/>
  <c r="K776" i="3"/>
  <c r="L776" i="3"/>
  <c r="M776" i="3"/>
  <c r="F777" i="3"/>
  <c r="G777" i="3"/>
  <c r="H777" i="3"/>
  <c r="I777" i="3"/>
  <c r="J777" i="3"/>
  <c r="K777" i="3"/>
  <c r="L777" i="3"/>
  <c r="M777" i="3"/>
  <c r="F778" i="3"/>
  <c r="G778" i="3"/>
  <c r="H778" i="3"/>
  <c r="I778" i="3"/>
  <c r="J778" i="3"/>
  <c r="K778" i="3"/>
  <c r="L778" i="3"/>
  <c r="M778" i="3"/>
  <c r="F779" i="3"/>
  <c r="G779" i="3"/>
  <c r="H779" i="3"/>
  <c r="I779" i="3"/>
  <c r="J779" i="3"/>
  <c r="K779" i="3"/>
  <c r="L779" i="3"/>
  <c r="M779" i="3"/>
  <c r="F780" i="3"/>
  <c r="G780" i="3"/>
  <c r="H780" i="3"/>
  <c r="I780" i="3"/>
  <c r="J780" i="3"/>
  <c r="K780" i="3"/>
  <c r="L780" i="3"/>
  <c r="M780" i="3"/>
  <c r="F781" i="3"/>
  <c r="G781" i="3"/>
  <c r="H781" i="3"/>
  <c r="I781" i="3"/>
  <c r="J781" i="3"/>
  <c r="K781" i="3"/>
  <c r="L781" i="3"/>
  <c r="M781" i="3"/>
  <c r="F782" i="3"/>
  <c r="G782" i="3"/>
  <c r="H782" i="3"/>
  <c r="I782" i="3"/>
  <c r="J782" i="3"/>
  <c r="K782" i="3"/>
  <c r="L782" i="3"/>
  <c r="M782" i="3"/>
  <c r="F783" i="3"/>
  <c r="G783" i="3"/>
  <c r="H783" i="3"/>
  <c r="I783" i="3"/>
  <c r="J783" i="3"/>
  <c r="K783" i="3"/>
  <c r="L783" i="3"/>
  <c r="M783" i="3"/>
  <c r="F784" i="3"/>
  <c r="G784" i="3"/>
  <c r="H784" i="3"/>
  <c r="I784" i="3"/>
  <c r="J784" i="3"/>
  <c r="K784" i="3"/>
  <c r="L784" i="3"/>
  <c r="M784" i="3"/>
  <c r="F785" i="3"/>
  <c r="H785" i="3"/>
  <c r="J785" i="3"/>
  <c r="L785" i="3"/>
  <c r="F786" i="3"/>
  <c r="H786" i="3"/>
  <c r="J786" i="3"/>
  <c r="L786" i="3"/>
  <c r="F787" i="3"/>
  <c r="H787" i="3"/>
  <c r="J787" i="3"/>
  <c r="L787" i="3"/>
  <c r="F788" i="3"/>
  <c r="H788" i="3"/>
  <c r="J788" i="3"/>
  <c r="L788" i="3"/>
  <c r="F789" i="3"/>
  <c r="H789" i="3"/>
  <c r="J789" i="3"/>
  <c r="L789" i="3"/>
  <c r="F790" i="3"/>
  <c r="H790" i="3"/>
  <c r="J790" i="3"/>
  <c r="L790" i="3"/>
  <c r="F791" i="3"/>
  <c r="H791" i="3"/>
  <c r="J791" i="3"/>
  <c r="L791" i="3"/>
  <c r="F792" i="3"/>
  <c r="H792" i="3"/>
  <c r="J792" i="3"/>
  <c r="L792" i="3"/>
  <c r="F793" i="3"/>
  <c r="H793" i="3"/>
  <c r="J793" i="3"/>
  <c r="L793" i="3"/>
  <c r="F794" i="3"/>
  <c r="H794" i="3"/>
  <c r="J794" i="3"/>
  <c r="L794" i="3"/>
  <c r="F795" i="3"/>
  <c r="H795" i="3"/>
  <c r="J795" i="3"/>
  <c r="L795" i="3"/>
  <c r="F796" i="3"/>
  <c r="H796" i="3"/>
  <c r="J796" i="3"/>
  <c r="L796" i="3"/>
  <c r="F797" i="3"/>
  <c r="H797" i="3"/>
  <c r="J797" i="3"/>
  <c r="L797" i="3"/>
  <c r="F798" i="3"/>
  <c r="H798" i="3"/>
  <c r="J798" i="3"/>
  <c r="L798" i="3"/>
  <c r="F799" i="3"/>
  <c r="H799" i="3"/>
  <c r="J799" i="3"/>
  <c r="L799" i="3"/>
  <c r="F800" i="3"/>
  <c r="H800" i="3"/>
  <c r="J800" i="3"/>
  <c r="L800" i="3"/>
  <c r="F801" i="3"/>
  <c r="H801" i="3"/>
  <c r="J801" i="3"/>
  <c r="L801" i="3"/>
  <c r="F802" i="3"/>
  <c r="H802" i="3"/>
  <c r="J802" i="3"/>
  <c r="L802" i="3"/>
  <c r="F803" i="3"/>
  <c r="H803" i="3"/>
  <c r="J803" i="3"/>
  <c r="L803" i="3"/>
  <c r="F804" i="3"/>
  <c r="H804" i="3"/>
  <c r="J804" i="3"/>
  <c r="L804" i="3"/>
  <c r="F805" i="3"/>
  <c r="H805" i="3"/>
  <c r="J805" i="3"/>
  <c r="L805" i="3"/>
  <c r="F806" i="3"/>
  <c r="H806" i="3"/>
  <c r="J806" i="3"/>
  <c r="L806" i="3"/>
  <c r="F807" i="3"/>
  <c r="H807" i="3"/>
  <c r="J807" i="3"/>
  <c r="L807" i="3"/>
  <c r="F808" i="3"/>
  <c r="H808" i="3"/>
  <c r="J808" i="3"/>
  <c r="L808" i="3"/>
  <c r="F809" i="3"/>
  <c r="H809" i="3"/>
  <c r="J809" i="3"/>
  <c r="L809" i="3"/>
  <c r="F810" i="3"/>
  <c r="H810" i="3"/>
  <c r="J810" i="3"/>
  <c r="L810" i="3"/>
  <c r="F811" i="3"/>
  <c r="H811" i="3"/>
  <c r="J811" i="3"/>
  <c r="L811" i="3"/>
  <c r="F812" i="3"/>
  <c r="H812" i="3"/>
  <c r="J812" i="3"/>
  <c r="L812" i="3"/>
  <c r="F813" i="3"/>
  <c r="H813" i="3"/>
  <c r="J813" i="3"/>
  <c r="L813" i="3"/>
  <c r="F814" i="3"/>
  <c r="H814" i="3"/>
  <c r="J814" i="3"/>
  <c r="L814" i="3"/>
  <c r="F815" i="3"/>
  <c r="H815" i="3"/>
  <c r="J815" i="3"/>
  <c r="L815" i="3"/>
  <c r="F816" i="3"/>
  <c r="H816" i="3"/>
  <c r="J816" i="3"/>
  <c r="L816" i="3"/>
  <c r="F817" i="3"/>
  <c r="H817" i="3"/>
  <c r="J817" i="3"/>
  <c r="L817" i="3"/>
  <c r="F818" i="3"/>
  <c r="H818" i="3"/>
  <c r="J818" i="3"/>
  <c r="L818" i="3"/>
  <c r="F819" i="3"/>
  <c r="H819" i="3"/>
  <c r="J819" i="3"/>
  <c r="L819" i="3"/>
  <c r="F820" i="3"/>
  <c r="H820" i="3"/>
  <c r="J820" i="3"/>
  <c r="L820" i="3"/>
  <c r="F821" i="3"/>
  <c r="H821" i="3"/>
  <c r="J821" i="3"/>
  <c r="L821" i="3"/>
  <c r="F822" i="3"/>
  <c r="H822" i="3"/>
  <c r="J822" i="3"/>
  <c r="L822" i="3"/>
  <c r="F823" i="3"/>
  <c r="H823" i="3"/>
  <c r="J823" i="3"/>
  <c r="L823" i="3"/>
  <c r="F824" i="3"/>
  <c r="H824" i="3"/>
  <c r="J824" i="3"/>
  <c r="L824" i="3"/>
  <c r="F825" i="3"/>
  <c r="H825" i="3"/>
  <c r="J825" i="3"/>
  <c r="L825" i="3"/>
  <c r="F826" i="3"/>
  <c r="H826" i="3"/>
  <c r="J826" i="3"/>
  <c r="L826" i="3"/>
  <c r="F827" i="3"/>
  <c r="H827" i="3"/>
  <c r="J827" i="3"/>
  <c r="L827" i="3"/>
  <c r="F828" i="3"/>
  <c r="H828" i="3"/>
  <c r="J828" i="3"/>
  <c r="L828" i="3"/>
  <c r="F829" i="3"/>
  <c r="H829" i="3"/>
  <c r="J829" i="3"/>
  <c r="L829" i="3"/>
  <c r="F830" i="3"/>
  <c r="H830" i="3"/>
  <c r="J830" i="3"/>
  <c r="L830" i="3"/>
  <c r="F831" i="3"/>
  <c r="H831" i="3"/>
  <c r="J831" i="3"/>
  <c r="L831" i="3"/>
  <c r="F832" i="3"/>
  <c r="H832" i="3"/>
  <c r="J832" i="3"/>
  <c r="L832" i="3"/>
  <c r="F833" i="3"/>
  <c r="H833" i="3"/>
  <c r="J833" i="3"/>
  <c r="L833" i="3"/>
  <c r="F834" i="3"/>
  <c r="H834" i="3"/>
  <c r="J834" i="3"/>
  <c r="L834" i="3"/>
  <c r="F835" i="3"/>
  <c r="H835" i="3"/>
  <c r="J835" i="3"/>
  <c r="L835" i="3"/>
  <c r="F836" i="3"/>
  <c r="H836" i="3"/>
  <c r="J836" i="3"/>
  <c r="L836" i="3"/>
  <c r="F837" i="3"/>
  <c r="H837" i="3"/>
  <c r="J837" i="3"/>
  <c r="L837" i="3"/>
  <c r="F838" i="3"/>
  <c r="H838" i="3"/>
  <c r="J838" i="3"/>
  <c r="L838" i="3"/>
  <c r="F839" i="3"/>
  <c r="H839" i="3"/>
  <c r="J839" i="3"/>
  <c r="L839" i="3"/>
  <c r="F840" i="3"/>
  <c r="H840" i="3"/>
  <c r="J840" i="3"/>
  <c r="L840" i="3"/>
  <c r="F841" i="3"/>
  <c r="H841" i="3"/>
  <c r="J841" i="3"/>
  <c r="L841" i="3"/>
  <c r="F842" i="3"/>
  <c r="H842" i="3"/>
  <c r="J842" i="3"/>
  <c r="L842" i="3"/>
  <c r="F843" i="3"/>
  <c r="H843" i="3"/>
  <c r="J843" i="3"/>
  <c r="L843" i="3"/>
  <c r="F844" i="3"/>
  <c r="H844" i="3"/>
  <c r="J844" i="3"/>
  <c r="L844" i="3"/>
  <c r="F845" i="3"/>
  <c r="H845" i="3"/>
  <c r="J845" i="3"/>
  <c r="L845" i="3"/>
  <c r="F846" i="3"/>
  <c r="H846" i="3"/>
  <c r="J846" i="3"/>
  <c r="L846" i="3"/>
  <c r="F847" i="3"/>
  <c r="H847" i="3"/>
  <c r="J847" i="3"/>
  <c r="L847" i="3"/>
  <c r="F848" i="3"/>
  <c r="H848" i="3"/>
  <c r="J848" i="3"/>
  <c r="L848" i="3"/>
  <c r="F849" i="3"/>
  <c r="H849" i="3"/>
  <c r="J849" i="3"/>
  <c r="L849" i="3"/>
  <c r="F850" i="3"/>
  <c r="H850" i="3"/>
  <c r="J850" i="3"/>
  <c r="L850" i="3"/>
  <c r="F851" i="3"/>
  <c r="H851" i="3"/>
  <c r="J851" i="3"/>
  <c r="L851" i="3"/>
  <c r="F852" i="3"/>
  <c r="H852" i="3"/>
  <c r="J852" i="3"/>
  <c r="L852" i="3"/>
  <c r="F853" i="3"/>
  <c r="H853" i="3"/>
  <c r="J853" i="3"/>
  <c r="L853" i="3"/>
  <c r="F854" i="3"/>
  <c r="H854" i="3"/>
  <c r="J854" i="3"/>
  <c r="L854" i="3"/>
  <c r="F855" i="3"/>
  <c r="H855" i="3"/>
  <c r="J855" i="3"/>
  <c r="L855" i="3"/>
  <c r="F856" i="3"/>
  <c r="H856" i="3"/>
  <c r="J856" i="3"/>
  <c r="L856" i="3"/>
  <c r="F857" i="3"/>
  <c r="H857" i="3"/>
  <c r="J857" i="3"/>
  <c r="L857" i="3"/>
  <c r="F858" i="3"/>
  <c r="H858" i="3"/>
  <c r="J858" i="3"/>
  <c r="L858" i="3"/>
  <c r="F859" i="3"/>
  <c r="H859" i="3"/>
  <c r="J859" i="3"/>
  <c r="L859" i="3"/>
  <c r="F860" i="3"/>
  <c r="H860" i="3"/>
  <c r="J860" i="3"/>
  <c r="L860" i="3"/>
  <c r="F861" i="3"/>
  <c r="H861" i="3"/>
  <c r="J861" i="3"/>
  <c r="L861" i="3"/>
  <c r="F862" i="3"/>
  <c r="H862" i="3"/>
  <c r="J862" i="3"/>
  <c r="L862" i="3"/>
  <c r="F863" i="3"/>
  <c r="H863" i="3"/>
  <c r="J863" i="3"/>
  <c r="L863" i="3"/>
  <c r="F864" i="3"/>
  <c r="H864" i="3"/>
  <c r="J864" i="3"/>
  <c r="L864" i="3"/>
  <c r="F865" i="3"/>
  <c r="H865" i="3"/>
  <c r="J865" i="3"/>
  <c r="L865" i="3"/>
  <c r="F866" i="3"/>
  <c r="H866" i="3"/>
  <c r="J866" i="3"/>
  <c r="L866" i="3"/>
  <c r="F867" i="3"/>
  <c r="H867" i="3"/>
  <c r="J867" i="3"/>
  <c r="L867" i="3"/>
  <c r="F868" i="3"/>
  <c r="H868" i="3"/>
  <c r="J868" i="3"/>
  <c r="L868" i="3"/>
  <c r="F869" i="3"/>
  <c r="H869" i="3"/>
  <c r="J869" i="3"/>
  <c r="L869" i="3"/>
  <c r="F870" i="3"/>
  <c r="H870" i="3"/>
  <c r="J870" i="3"/>
  <c r="L870" i="3"/>
  <c r="F871" i="3"/>
  <c r="H871" i="3"/>
  <c r="J871" i="3"/>
  <c r="L871" i="3"/>
  <c r="F872" i="3"/>
  <c r="H872" i="3"/>
  <c r="J872" i="3"/>
  <c r="L872" i="3"/>
  <c r="F873" i="3"/>
  <c r="H873" i="3"/>
  <c r="J873" i="3"/>
  <c r="L873" i="3"/>
  <c r="F874" i="3"/>
  <c r="H874" i="3"/>
  <c r="J874" i="3"/>
  <c r="L874" i="3"/>
  <c r="F875" i="3"/>
  <c r="H875" i="3"/>
  <c r="J875" i="3"/>
  <c r="L875" i="3"/>
  <c r="F876" i="3"/>
  <c r="H876" i="3"/>
  <c r="J876" i="3"/>
  <c r="L876" i="3"/>
  <c r="F877" i="3"/>
  <c r="H877" i="3"/>
  <c r="J877" i="3"/>
  <c r="L877" i="3"/>
  <c r="F878" i="3"/>
  <c r="H878" i="3"/>
  <c r="J878" i="3"/>
  <c r="L878" i="3"/>
  <c r="F879" i="3"/>
  <c r="H879" i="3"/>
  <c r="J879" i="3"/>
  <c r="L879" i="3"/>
  <c r="F880" i="3"/>
  <c r="H880" i="3"/>
  <c r="J880" i="3"/>
  <c r="L880" i="3"/>
  <c r="F881" i="3"/>
  <c r="H881" i="3"/>
  <c r="J881" i="3"/>
  <c r="L881" i="3"/>
  <c r="F882" i="3"/>
  <c r="H882" i="3"/>
  <c r="J882" i="3"/>
  <c r="L882" i="3"/>
  <c r="F883" i="3"/>
  <c r="H883" i="3"/>
  <c r="J883" i="3"/>
  <c r="L883" i="3"/>
  <c r="F884" i="3"/>
  <c r="H884" i="3"/>
  <c r="J884" i="3"/>
  <c r="L884" i="3"/>
  <c r="F885" i="3"/>
  <c r="H885" i="3"/>
  <c r="J885" i="3"/>
  <c r="L885" i="3"/>
  <c r="F886" i="3"/>
  <c r="H886" i="3"/>
  <c r="J886" i="3"/>
  <c r="L886" i="3"/>
  <c r="F887" i="3"/>
  <c r="H887" i="3"/>
  <c r="J887" i="3"/>
  <c r="L887" i="3"/>
  <c r="F888" i="3"/>
  <c r="H888" i="3"/>
  <c r="J888" i="3"/>
  <c r="L888" i="3"/>
  <c r="F889" i="3"/>
  <c r="H889" i="3"/>
  <c r="J889" i="3"/>
  <c r="L889" i="3"/>
  <c r="F890" i="3"/>
  <c r="H890" i="3"/>
  <c r="J890" i="3"/>
  <c r="L890" i="3"/>
  <c r="F891" i="3"/>
  <c r="H891" i="3"/>
  <c r="J891" i="3"/>
  <c r="L891" i="3"/>
  <c r="F892" i="3"/>
  <c r="H892" i="3"/>
  <c r="J892" i="3"/>
  <c r="L892" i="3"/>
  <c r="F893" i="3"/>
  <c r="H893" i="3"/>
  <c r="J893" i="3"/>
  <c r="L893" i="3"/>
  <c r="F894" i="3"/>
  <c r="H894" i="3"/>
  <c r="J894" i="3"/>
  <c r="L894" i="3"/>
  <c r="F895" i="3"/>
  <c r="H895" i="3"/>
  <c r="J895" i="3"/>
  <c r="L895" i="3"/>
  <c r="F896" i="3"/>
  <c r="H896" i="3"/>
  <c r="J896" i="3"/>
  <c r="L896" i="3"/>
  <c r="F897" i="3"/>
  <c r="H897" i="3"/>
  <c r="J897" i="3"/>
  <c r="L897" i="3"/>
  <c r="F898" i="3"/>
  <c r="H898" i="3"/>
  <c r="J898" i="3"/>
  <c r="L898" i="3"/>
  <c r="F899" i="3"/>
  <c r="H899" i="3"/>
  <c r="J899" i="3"/>
  <c r="L899" i="3"/>
  <c r="F900" i="3"/>
  <c r="H900" i="3"/>
  <c r="J900" i="3"/>
  <c r="L900" i="3"/>
  <c r="F901" i="3"/>
  <c r="H901" i="3"/>
  <c r="J901" i="3"/>
  <c r="L901" i="3"/>
  <c r="F902" i="3"/>
  <c r="H902" i="3"/>
  <c r="J902" i="3"/>
  <c r="L902" i="3"/>
  <c r="F903" i="3"/>
  <c r="H903" i="3"/>
  <c r="J903" i="3"/>
  <c r="L903" i="3"/>
  <c r="F904" i="3"/>
  <c r="H904" i="3"/>
  <c r="J904" i="3"/>
  <c r="L904" i="3"/>
  <c r="F905" i="3"/>
  <c r="H905" i="3"/>
  <c r="J905" i="3"/>
  <c r="L905" i="3"/>
  <c r="F906" i="3"/>
  <c r="H906" i="3"/>
  <c r="J906" i="3"/>
  <c r="L906" i="3"/>
  <c r="F907" i="3"/>
  <c r="H907" i="3"/>
  <c r="J907" i="3"/>
  <c r="L907" i="3"/>
  <c r="F908" i="3"/>
  <c r="H908" i="3"/>
  <c r="J908" i="3"/>
  <c r="L908" i="3"/>
  <c r="F909" i="3"/>
  <c r="H909" i="3"/>
  <c r="J909" i="3"/>
  <c r="L909" i="3"/>
  <c r="F910" i="3"/>
  <c r="H910" i="3"/>
  <c r="J910" i="3"/>
  <c r="L910" i="3"/>
  <c r="F911" i="3"/>
  <c r="H911" i="3"/>
  <c r="J911" i="3"/>
  <c r="L911" i="3"/>
  <c r="F912" i="3"/>
  <c r="H912" i="3"/>
  <c r="J912" i="3"/>
  <c r="L912" i="3"/>
  <c r="F913" i="3"/>
  <c r="H913" i="3"/>
  <c r="J913" i="3"/>
  <c r="L913" i="3"/>
  <c r="F914" i="3"/>
  <c r="H914" i="3"/>
  <c r="J914" i="3"/>
  <c r="L914" i="3"/>
  <c r="F915" i="3"/>
  <c r="H915" i="3"/>
  <c r="J915" i="3"/>
  <c r="L915" i="3"/>
  <c r="F916" i="3"/>
  <c r="H916" i="3"/>
  <c r="J916" i="3"/>
  <c r="L916" i="3"/>
  <c r="F917" i="3"/>
  <c r="H917" i="3"/>
  <c r="J917" i="3"/>
  <c r="L917" i="3"/>
  <c r="F918" i="3"/>
  <c r="H918" i="3"/>
  <c r="J918" i="3"/>
  <c r="L918" i="3"/>
  <c r="F919" i="3"/>
  <c r="H919" i="3"/>
  <c r="J919" i="3"/>
  <c r="L919" i="3"/>
  <c r="F920" i="3"/>
  <c r="H920" i="3"/>
  <c r="J920" i="3"/>
  <c r="L920" i="3"/>
  <c r="F921" i="3"/>
  <c r="H921" i="3"/>
  <c r="J921" i="3"/>
  <c r="L921" i="3"/>
  <c r="F922" i="3"/>
  <c r="H922" i="3"/>
  <c r="J922" i="3"/>
  <c r="L922" i="3"/>
  <c r="F923" i="3"/>
  <c r="H923" i="3"/>
  <c r="J923" i="3"/>
  <c r="L923" i="3"/>
  <c r="F924" i="3"/>
  <c r="H924" i="3"/>
  <c r="J924" i="3"/>
  <c r="L924" i="3"/>
  <c r="F925" i="3"/>
  <c r="H925" i="3"/>
  <c r="J925" i="3"/>
  <c r="L925" i="3"/>
  <c r="F926" i="3"/>
  <c r="H926" i="3"/>
  <c r="J926" i="3"/>
  <c r="L926" i="3"/>
  <c r="F927" i="3"/>
  <c r="H927" i="3"/>
  <c r="J927" i="3"/>
  <c r="L927" i="3"/>
  <c r="F928" i="3"/>
  <c r="H928" i="3"/>
  <c r="J928" i="3"/>
  <c r="L928" i="3"/>
  <c r="F929" i="3"/>
  <c r="H929" i="3"/>
  <c r="J929" i="3"/>
  <c r="L929" i="3"/>
  <c r="F930" i="3"/>
  <c r="H930" i="3"/>
  <c r="J930" i="3"/>
  <c r="L930" i="3"/>
  <c r="F931" i="3"/>
  <c r="H931" i="3"/>
  <c r="J931" i="3"/>
  <c r="L931" i="3"/>
  <c r="F932" i="3"/>
  <c r="H932" i="3"/>
  <c r="J932" i="3"/>
  <c r="L932" i="3"/>
  <c r="F933" i="3"/>
  <c r="H933" i="3"/>
  <c r="J933" i="3"/>
  <c r="L933" i="3"/>
  <c r="F934" i="3"/>
  <c r="H934" i="3"/>
  <c r="J934" i="3"/>
  <c r="L934" i="3"/>
  <c r="F935" i="3"/>
  <c r="H935" i="3"/>
  <c r="J935" i="3"/>
  <c r="L935" i="3"/>
  <c r="F936" i="3"/>
  <c r="H936" i="3"/>
  <c r="J936" i="3"/>
  <c r="L936" i="3"/>
  <c r="F937" i="3"/>
  <c r="H937" i="3"/>
  <c r="J937" i="3"/>
  <c r="L937" i="3"/>
  <c r="F938" i="3"/>
  <c r="H938" i="3"/>
  <c r="J938" i="3"/>
  <c r="L938" i="3"/>
  <c r="F939" i="3"/>
  <c r="H939" i="3"/>
  <c r="J939" i="3"/>
  <c r="L939" i="3"/>
  <c r="F940" i="3"/>
  <c r="H940" i="3"/>
  <c r="J940" i="3"/>
  <c r="L940" i="3"/>
  <c r="F941" i="3"/>
  <c r="H941" i="3"/>
  <c r="J941" i="3"/>
  <c r="L941" i="3"/>
  <c r="F942" i="3"/>
  <c r="H942" i="3"/>
  <c r="J942" i="3"/>
  <c r="L942" i="3"/>
  <c r="F943" i="3"/>
  <c r="H943" i="3"/>
  <c r="J943" i="3"/>
  <c r="L943" i="3"/>
  <c r="F944" i="3"/>
  <c r="H944" i="3"/>
  <c r="J944" i="3"/>
  <c r="L944" i="3"/>
  <c r="F945" i="3"/>
  <c r="H945" i="3"/>
  <c r="J945" i="3"/>
  <c r="L945" i="3"/>
  <c r="F946" i="3"/>
  <c r="H946" i="3"/>
  <c r="J946" i="3"/>
  <c r="L946" i="3"/>
  <c r="F947" i="3"/>
  <c r="H947" i="3"/>
  <c r="J947" i="3"/>
  <c r="L947" i="3"/>
  <c r="F948" i="3"/>
  <c r="H948" i="3"/>
  <c r="J948" i="3"/>
  <c r="L948" i="3"/>
  <c r="F949" i="3"/>
  <c r="H949" i="3"/>
  <c r="J949" i="3"/>
  <c r="L949" i="3"/>
  <c r="F950" i="3"/>
  <c r="H950" i="3"/>
  <c r="J950" i="3"/>
  <c r="L950" i="3"/>
  <c r="F951" i="3"/>
  <c r="H951" i="3"/>
  <c r="J951" i="3"/>
  <c r="L951" i="3"/>
  <c r="F952" i="3"/>
  <c r="H952" i="3"/>
  <c r="J952" i="3"/>
  <c r="L952" i="3"/>
  <c r="F953" i="3"/>
  <c r="H953" i="3"/>
  <c r="J953" i="3"/>
  <c r="L953" i="3"/>
  <c r="F954" i="3"/>
  <c r="H954" i="3"/>
  <c r="J954" i="3"/>
  <c r="L954" i="3"/>
  <c r="F955" i="3"/>
  <c r="H955" i="3"/>
  <c r="J955" i="3"/>
  <c r="L955" i="3"/>
  <c r="F956" i="3"/>
  <c r="H956" i="3"/>
  <c r="J956" i="3"/>
  <c r="L956" i="3"/>
  <c r="F957" i="3"/>
  <c r="H957" i="3"/>
  <c r="J957" i="3"/>
  <c r="L957" i="3"/>
  <c r="F958" i="3"/>
  <c r="H958" i="3"/>
  <c r="J958" i="3"/>
  <c r="L958" i="3"/>
  <c r="F959" i="3"/>
  <c r="H959" i="3"/>
  <c r="J959" i="3"/>
  <c r="L959" i="3"/>
  <c r="F960" i="3"/>
  <c r="H960" i="3"/>
  <c r="J960" i="3"/>
  <c r="L960" i="3"/>
  <c r="F961" i="3"/>
  <c r="H961" i="3"/>
  <c r="J961" i="3"/>
  <c r="L961" i="3"/>
  <c r="F962" i="3"/>
  <c r="H962" i="3"/>
  <c r="J962" i="3"/>
  <c r="L962" i="3"/>
  <c r="F963" i="3"/>
  <c r="H963" i="3"/>
  <c r="J963" i="3"/>
  <c r="L963" i="3"/>
  <c r="F964" i="3"/>
  <c r="H964" i="3"/>
  <c r="J964" i="3"/>
  <c r="L964" i="3"/>
  <c r="F965" i="3"/>
  <c r="H965" i="3"/>
  <c r="J965" i="3"/>
  <c r="L965" i="3"/>
  <c r="F966" i="3"/>
  <c r="H966" i="3"/>
  <c r="J966" i="3"/>
  <c r="L966" i="3"/>
  <c r="F967" i="3"/>
  <c r="H967" i="3"/>
  <c r="J967" i="3"/>
  <c r="L967" i="3"/>
  <c r="F968" i="3"/>
  <c r="H968" i="3"/>
  <c r="J968" i="3"/>
  <c r="L968" i="3"/>
  <c r="F969" i="3"/>
  <c r="H969" i="3"/>
  <c r="J969" i="3"/>
  <c r="L969" i="3"/>
  <c r="F970" i="3"/>
  <c r="H970" i="3"/>
  <c r="J970" i="3"/>
  <c r="L970" i="3"/>
  <c r="F971" i="3"/>
  <c r="H971" i="3"/>
  <c r="J971" i="3"/>
  <c r="L971" i="3"/>
  <c r="F972" i="3"/>
  <c r="H972" i="3"/>
  <c r="J972" i="3"/>
  <c r="L972" i="3"/>
  <c r="F973" i="3"/>
  <c r="H973" i="3"/>
  <c r="J973" i="3"/>
  <c r="L973" i="3"/>
  <c r="F974" i="3"/>
  <c r="H974" i="3"/>
  <c r="J974" i="3"/>
  <c r="L974" i="3"/>
  <c r="F975" i="3"/>
  <c r="H975" i="3"/>
  <c r="J975" i="3"/>
  <c r="L975" i="3"/>
  <c r="F976" i="3"/>
  <c r="H976" i="3"/>
  <c r="J976" i="3"/>
  <c r="L976" i="3"/>
  <c r="F977" i="3"/>
  <c r="H977" i="3"/>
  <c r="J977" i="3"/>
  <c r="L977" i="3"/>
  <c r="F978" i="3"/>
  <c r="H978" i="3"/>
  <c r="J978" i="3"/>
  <c r="L978" i="3"/>
  <c r="F979" i="3"/>
  <c r="H979" i="3"/>
  <c r="J979" i="3"/>
  <c r="L979" i="3"/>
  <c r="F980" i="3"/>
  <c r="H980" i="3"/>
  <c r="J980" i="3"/>
  <c r="L980" i="3"/>
  <c r="F981" i="3"/>
  <c r="H981" i="3"/>
  <c r="J981" i="3"/>
  <c r="L981" i="3"/>
  <c r="F982" i="3"/>
  <c r="H982" i="3"/>
  <c r="J982" i="3"/>
  <c r="L982" i="3"/>
  <c r="F983" i="3"/>
  <c r="H983" i="3"/>
  <c r="J983" i="3"/>
  <c r="L983" i="3"/>
  <c r="F984" i="3"/>
  <c r="H984" i="3"/>
  <c r="J984" i="3"/>
  <c r="L984" i="3"/>
  <c r="F985" i="3"/>
  <c r="H985" i="3"/>
  <c r="J985" i="3"/>
  <c r="L985" i="3"/>
  <c r="F986" i="3"/>
  <c r="H986" i="3"/>
  <c r="J986" i="3"/>
  <c r="L986" i="3"/>
  <c r="F987" i="3"/>
  <c r="H987" i="3"/>
  <c r="J987" i="3"/>
  <c r="L987" i="3"/>
  <c r="F988" i="3"/>
  <c r="H988" i="3"/>
  <c r="J988" i="3"/>
  <c r="L988" i="3"/>
  <c r="F989" i="3"/>
  <c r="H989" i="3"/>
  <c r="J989" i="3"/>
  <c r="L989" i="3"/>
  <c r="F990" i="3"/>
  <c r="H990" i="3"/>
  <c r="J990" i="3"/>
  <c r="L990" i="3"/>
  <c r="F991" i="3"/>
  <c r="H991" i="3"/>
  <c r="J991" i="3"/>
  <c r="L991" i="3"/>
  <c r="F992" i="3"/>
  <c r="H992" i="3"/>
  <c r="J992" i="3"/>
  <c r="L992" i="3"/>
  <c r="F993" i="3"/>
  <c r="H993" i="3"/>
  <c r="J993" i="3"/>
  <c r="L993" i="3"/>
  <c r="F994" i="3"/>
  <c r="H994" i="3"/>
  <c r="J994" i="3"/>
  <c r="L994" i="3"/>
  <c r="F995" i="3"/>
  <c r="H995" i="3"/>
  <c r="J995" i="3"/>
  <c r="L995" i="3"/>
  <c r="F996" i="3"/>
  <c r="H996" i="3"/>
  <c r="J996" i="3"/>
  <c r="L996" i="3"/>
  <c r="F997" i="3"/>
  <c r="H997" i="3"/>
  <c r="J997" i="3"/>
  <c r="L997" i="3"/>
  <c r="F998" i="3"/>
  <c r="H998" i="3"/>
  <c r="J998" i="3"/>
  <c r="L998" i="3"/>
  <c r="F999" i="3"/>
  <c r="H999" i="3"/>
  <c r="J999" i="3"/>
  <c r="L999" i="3"/>
  <c r="F1000" i="3"/>
  <c r="H1000" i="3"/>
  <c r="J1000" i="3"/>
  <c r="L1000" i="3"/>
  <c r="F1001" i="3"/>
  <c r="H1001" i="3"/>
  <c r="J1001" i="3"/>
  <c r="L1001" i="3"/>
  <c r="F1002" i="3"/>
  <c r="H1002" i="3"/>
  <c r="J1002" i="3"/>
  <c r="L1002" i="3"/>
  <c r="F1003" i="3"/>
  <c r="H1003" i="3"/>
  <c r="J1003" i="3"/>
  <c r="L1003" i="3"/>
  <c r="F1004" i="3"/>
  <c r="H1004" i="3"/>
  <c r="J1004" i="3"/>
  <c r="L1004" i="3"/>
  <c r="F1005" i="3"/>
  <c r="H1005" i="3"/>
  <c r="J1005" i="3"/>
  <c r="L1005" i="3"/>
  <c r="F1006" i="3"/>
  <c r="H1006" i="3"/>
  <c r="J1006" i="3"/>
  <c r="L1006" i="3"/>
  <c r="F1007" i="3"/>
  <c r="H1007" i="3"/>
  <c r="J1007" i="3"/>
  <c r="L1007" i="3"/>
  <c r="F1008" i="3"/>
  <c r="H1008" i="3"/>
  <c r="J1008" i="3"/>
  <c r="L1008" i="3"/>
  <c r="F1009" i="3"/>
  <c r="H1009" i="3"/>
  <c r="J1009" i="3"/>
  <c r="L1009" i="3"/>
  <c r="F1010" i="3"/>
  <c r="H1010" i="3"/>
  <c r="J1010" i="3"/>
  <c r="L1010" i="3"/>
  <c r="F1011" i="3"/>
  <c r="H1011" i="3"/>
  <c r="J1011" i="3"/>
  <c r="L1011" i="3"/>
  <c r="F1012" i="3"/>
  <c r="H1012" i="3"/>
  <c r="J1012" i="3"/>
  <c r="L1012" i="3"/>
  <c r="F1013" i="3"/>
  <c r="H1013" i="3"/>
  <c r="J1013" i="3"/>
  <c r="L1013" i="3"/>
  <c r="F1014" i="3"/>
  <c r="H1014" i="3"/>
  <c r="J1014" i="3"/>
  <c r="L1014" i="3"/>
  <c r="F1015" i="3"/>
  <c r="H1015" i="3"/>
  <c r="J1015" i="3"/>
  <c r="L1015" i="3"/>
  <c r="F1016" i="3"/>
  <c r="H1016" i="3"/>
  <c r="J1016" i="3"/>
  <c r="L1016" i="3"/>
  <c r="F1017" i="3"/>
  <c r="H1017" i="3"/>
  <c r="J1017" i="3"/>
  <c r="L1017" i="3"/>
  <c r="F1018" i="3"/>
  <c r="H1018" i="3"/>
  <c r="J1018" i="3"/>
  <c r="L1018" i="3"/>
  <c r="F1019" i="3"/>
  <c r="H1019" i="3"/>
  <c r="J1019" i="3"/>
  <c r="L1019" i="3"/>
  <c r="F1020" i="3"/>
  <c r="H1020" i="3"/>
  <c r="J1020" i="3"/>
  <c r="L1020" i="3"/>
  <c r="F1021" i="3"/>
  <c r="H1021" i="3"/>
  <c r="J1021" i="3"/>
  <c r="L1021" i="3"/>
  <c r="F1022" i="3"/>
  <c r="H1022" i="3"/>
  <c r="J1022" i="3"/>
  <c r="L1022" i="3"/>
  <c r="F1023" i="3"/>
  <c r="H1023" i="3"/>
  <c r="J1023" i="3"/>
  <c r="L1023" i="3"/>
  <c r="F1024" i="3"/>
  <c r="H1024" i="3"/>
  <c r="J1024" i="3"/>
  <c r="L1024" i="3"/>
  <c r="F1025" i="3"/>
  <c r="H1025" i="3"/>
  <c r="J1025" i="3"/>
  <c r="L1025" i="3"/>
  <c r="F1026" i="3"/>
  <c r="H1026" i="3"/>
  <c r="J1026" i="3"/>
  <c r="L1026" i="3"/>
  <c r="F1027" i="3"/>
  <c r="H1027" i="3"/>
  <c r="J1027" i="3"/>
  <c r="L1027" i="3"/>
  <c r="F1028" i="3"/>
  <c r="H1028" i="3"/>
  <c r="J1028" i="3"/>
  <c r="L1028" i="3"/>
  <c r="F1029" i="3"/>
  <c r="H1029" i="3"/>
  <c r="J1029" i="3"/>
  <c r="L1029" i="3"/>
  <c r="F1030" i="3"/>
  <c r="H1030" i="3"/>
  <c r="J1030" i="3"/>
  <c r="L1030" i="3"/>
  <c r="F1031" i="3"/>
  <c r="H1031" i="3"/>
  <c r="J1031" i="3"/>
  <c r="L1031" i="3"/>
  <c r="F1032" i="3"/>
  <c r="H1032" i="3"/>
  <c r="J1032" i="3"/>
  <c r="L1032" i="3"/>
  <c r="F1033" i="3"/>
  <c r="H1033" i="3"/>
  <c r="J1033" i="3"/>
  <c r="L1033" i="3"/>
  <c r="F1034" i="3"/>
  <c r="H1034" i="3"/>
  <c r="J1034" i="3"/>
  <c r="L1034" i="3"/>
  <c r="F1035" i="3"/>
  <c r="H1035" i="3"/>
  <c r="J1035" i="3"/>
  <c r="L1035" i="3"/>
  <c r="F1036" i="3"/>
  <c r="H1036" i="3"/>
  <c r="J1036" i="3"/>
  <c r="L1036" i="3"/>
  <c r="F1037" i="3"/>
  <c r="H1037" i="3"/>
  <c r="J1037" i="3"/>
  <c r="L1037" i="3"/>
  <c r="F1038" i="3"/>
  <c r="H1038" i="3"/>
  <c r="J1038" i="3"/>
  <c r="L1038" i="3"/>
  <c r="F1039" i="3"/>
  <c r="H1039" i="3"/>
  <c r="J1039" i="3"/>
  <c r="L1039" i="3"/>
  <c r="F1040" i="3"/>
  <c r="H1040" i="3"/>
  <c r="J1040" i="3"/>
  <c r="L1040" i="3"/>
  <c r="F1041" i="3"/>
  <c r="H1041" i="3"/>
  <c r="J1041" i="3"/>
  <c r="L1041" i="3"/>
  <c r="F1042" i="3"/>
  <c r="H1042" i="3"/>
  <c r="J1042" i="3"/>
  <c r="L1042" i="3"/>
  <c r="F1043" i="3"/>
  <c r="H1043" i="3"/>
  <c r="J1043" i="3"/>
  <c r="L1043" i="3"/>
  <c r="F1044" i="3"/>
  <c r="H1044" i="3"/>
  <c r="J1044" i="3"/>
  <c r="L1044" i="3"/>
  <c r="F1045" i="3"/>
  <c r="H1045" i="3"/>
  <c r="J1045" i="3"/>
  <c r="L1045" i="3"/>
  <c r="F1046" i="3"/>
  <c r="H1046" i="3"/>
  <c r="J1046" i="3"/>
  <c r="L1046" i="3"/>
  <c r="F1047" i="3"/>
  <c r="H1047" i="3"/>
  <c r="J1047" i="3"/>
  <c r="L1047" i="3"/>
  <c r="F1048" i="3"/>
  <c r="H1048" i="3"/>
  <c r="J1048" i="3"/>
  <c r="L1048" i="3"/>
  <c r="F1049" i="3"/>
  <c r="H1049" i="3"/>
  <c r="J1049" i="3"/>
  <c r="L1049" i="3"/>
  <c r="F1050" i="3"/>
  <c r="H1050" i="3"/>
  <c r="J1050" i="3"/>
  <c r="L1050" i="3"/>
  <c r="F1051" i="3"/>
  <c r="H1051" i="3"/>
  <c r="J1051" i="3"/>
  <c r="L1051" i="3"/>
  <c r="F1052" i="3"/>
  <c r="H1052" i="3"/>
  <c r="J1052" i="3"/>
  <c r="L1052" i="3"/>
  <c r="F1053" i="3"/>
  <c r="H1053" i="3"/>
  <c r="J1053" i="3"/>
  <c r="L1053" i="3"/>
  <c r="F1054" i="3"/>
  <c r="H1054" i="3"/>
  <c r="J1054" i="3"/>
  <c r="L1054" i="3"/>
  <c r="F1055" i="3"/>
  <c r="H1055" i="3"/>
  <c r="J1055" i="3"/>
  <c r="L1055" i="3"/>
  <c r="F1056" i="3"/>
  <c r="H1056" i="3"/>
  <c r="J1056" i="3"/>
  <c r="L1056" i="3"/>
  <c r="F1057" i="3"/>
  <c r="H1057" i="3"/>
  <c r="J1057" i="3"/>
  <c r="L1057" i="3"/>
  <c r="F1058" i="3"/>
  <c r="H1058" i="3"/>
  <c r="J1058" i="3"/>
  <c r="L1058" i="3"/>
  <c r="F1059" i="3"/>
  <c r="H1059" i="3"/>
  <c r="J1059" i="3"/>
  <c r="L1059" i="3"/>
  <c r="F1060" i="3"/>
  <c r="H1060" i="3"/>
  <c r="J1060" i="3"/>
  <c r="L1060" i="3"/>
  <c r="F1061" i="3"/>
  <c r="H1061" i="3"/>
  <c r="J1061" i="3"/>
  <c r="L1061" i="3"/>
  <c r="F1062" i="3"/>
  <c r="H1062" i="3"/>
  <c r="J1062" i="3"/>
  <c r="L1062" i="3"/>
  <c r="F1063" i="3"/>
  <c r="H1063" i="3"/>
  <c r="J1063" i="3"/>
  <c r="L1063" i="3"/>
  <c r="F1064" i="3"/>
  <c r="H1064" i="3"/>
  <c r="J1064" i="3"/>
  <c r="L1064" i="3"/>
  <c r="F1065" i="3"/>
  <c r="H1065" i="3"/>
  <c r="J1065" i="3"/>
  <c r="L1065" i="3"/>
  <c r="F1066" i="3"/>
  <c r="H1066" i="3"/>
  <c r="J1066" i="3"/>
  <c r="L1066" i="3"/>
  <c r="F1067" i="3"/>
  <c r="H1067" i="3"/>
  <c r="J1067" i="3"/>
  <c r="L1067" i="3"/>
  <c r="F1068" i="3"/>
  <c r="H1068" i="3"/>
  <c r="J1068" i="3"/>
  <c r="L1068" i="3"/>
  <c r="F1069" i="3"/>
  <c r="H1069" i="3"/>
  <c r="J1069" i="3"/>
  <c r="L1069" i="3"/>
  <c r="F1070" i="3"/>
  <c r="H1070" i="3"/>
  <c r="J1070" i="3"/>
  <c r="L1070" i="3"/>
  <c r="F1071" i="3"/>
  <c r="H1071" i="3"/>
  <c r="J1071" i="3"/>
  <c r="L1071" i="3"/>
  <c r="F1072" i="3"/>
  <c r="H1072" i="3"/>
  <c r="J1072" i="3"/>
  <c r="L1072" i="3"/>
  <c r="F1073" i="3"/>
  <c r="H1073" i="3"/>
  <c r="J1073" i="3"/>
  <c r="L1073" i="3"/>
  <c r="F1074" i="3"/>
  <c r="H1074" i="3"/>
  <c r="J1074" i="3"/>
  <c r="L1074" i="3"/>
  <c r="F1075" i="3"/>
  <c r="H1075" i="3"/>
  <c r="J1075" i="3"/>
  <c r="L1075" i="3"/>
  <c r="F1076" i="3"/>
  <c r="H1076" i="3"/>
  <c r="J1076" i="3"/>
  <c r="L1076" i="3"/>
  <c r="F1077" i="3"/>
  <c r="H1077" i="3"/>
  <c r="J1077" i="3"/>
  <c r="L1077" i="3"/>
  <c r="F1078" i="3"/>
  <c r="H1078" i="3"/>
  <c r="J1078" i="3"/>
  <c r="L1078" i="3"/>
  <c r="F1079" i="3"/>
  <c r="H1079" i="3"/>
  <c r="J1079" i="3"/>
  <c r="L1079" i="3"/>
  <c r="F1080" i="3"/>
  <c r="H1080" i="3"/>
  <c r="J1080" i="3"/>
  <c r="L1080" i="3"/>
  <c r="F1081" i="3"/>
  <c r="H1081" i="3"/>
  <c r="J1081" i="3"/>
  <c r="L1081" i="3"/>
  <c r="F1082" i="3"/>
  <c r="H1082" i="3"/>
  <c r="J1082" i="3"/>
  <c r="L1082" i="3"/>
  <c r="F1083" i="3"/>
  <c r="H1083" i="3"/>
  <c r="J1083" i="3"/>
  <c r="L1083" i="3"/>
  <c r="F1084" i="3"/>
  <c r="H1084" i="3"/>
  <c r="J1084" i="3"/>
  <c r="L1084" i="3"/>
  <c r="F1085" i="3"/>
  <c r="H1085" i="3"/>
  <c r="J1085" i="3"/>
  <c r="L1085" i="3"/>
  <c r="F1086" i="3"/>
  <c r="H1086" i="3"/>
  <c r="J1086" i="3"/>
  <c r="L1086" i="3"/>
  <c r="F1087" i="3"/>
  <c r="H1087" i="3"/>
  <c r="J1087" i="3"/>
  <c r="L1087" i="3"/>
  <c r="F1088" i="3"/>
  <c r="H1088" i="3"/>
  <c r="J1088" i="3"/>
  <c r="L1088" i="3"/>
  <c r="F1089" i="3"/>
  <c r="H1089" i="3"/>
  <c r="J1089" i="3"/>
  <c r="L1089" i="3"/>
  <c r="F1090" i="3"/>
  <c r="H1090" i="3"/>
  <c r="J1090" i="3"/>
  <c r="L1090" i="3"/>
  <c r="F1091" i="3"/>
  <c r="H1091" i="3"/>
  <c r="J1091" i="3"/>
  <c r="L1091" i="3"/>
  <c r="F1092" i="3"/>
  <c r="H1092" i="3"/>
  <c r="J1092" i="3"/>
  <c r="L1092" i="3"/>
  <c r="F1093" i="3"/>
  <c r="H1093" i="3"/>
  <c r="J1093" i="3"/>
  <c r="L1093" i="3"/>
  <c r="F1094" i="3"/>
  <c r="H1094" i="3"/>
  <c r="J1094" i="3"/>
  <c r="L1094" i="3"/>
  <c r="F1095" i="3"/>
  <c r="H1095" i="3"/>
  <c r="J1095" i="3"/>
  <c r="L1095" i="3"/>
  <c r="F1096" i="3"/>
  <c r="H1096" i="3"/>
  <c r="J1096" i="3"/>
  <c r="L1096" i="3"/>
  <c r="F1097" i="3"/>
  <c r="H1097" i="3"/>
  <c r="J1097" i="3"/>
  <c r="L1097" i="3"/>
  <c r="F1098" i="3"/>
  <c r="H1098" i="3"/>
  <c r="J1098" i="3"/>
  <c r="L1098" i="3"/>
  <c r="F1099" i="3"/>
  <c r="H1099" i="3"/>
  <c r="J1099" i="3"/>
  <c r="L1099" i="3"/>
  <c r="F1100" i="3"/>
  <c r="H1100" i="3"/>
  <c r="J1100" i="3"/>
  <c r="L1100" i="3"/>
  <c r="F1101" i="3"/>
  <c r="H1101" i="3"/>
  <c r="J1101" i="3"/>
  <c r="L1101" i="3"/>
  <c r="F1102" i="3"/>
  <c r="H1102" i="3"/>
  <c r="J1102" i="3"/>
  <c r="L1102" i="3"/>
  <c r="F1103" i="3"/>
  <c r="H1103" i="3"/>
  <c r="J1103" i="3"/>
  <c r="L1103" i="3"/>
  <c r="F1104" i="3"/>
  <c r="H1104" i="3"/>
  <c r="J1104" i="3"/>
  <c r="L1104" i="3"/>
  <c r="F1105" i="3"/>
  <c r="H1105" i="3"/>
  <c r="J1105" i="3"/>
  <c r="L1105" i="3"/>
  <c r="F1106" i="3"/>
  <c r="H1106" i="3"/>
  <c r="J1106" i="3"/>
  <c r="L1106" i="3"/>
  <c r="F1107" i="3"/>
  <c r="H1107" i="3"/>
  <c r="J1107" i="3"/>
  <c r="L1107" i="3"/>
  <c r="F1108" i="3"/>
  <c r="H1108" i="3"/>
  <c r="J1108" i="3"/>
  <c r="L1108" i="3"/>
  <c r="F1109" i="3"/>
  <c r="H1109" i="3"/>
  <c r="J1109" i="3"/>
  <c r="L1109" i="3"/>
  <c r="F1110" i="3"/>
  <c r="H1110" i="3"/>
  <c r="J1110" i="3"/>
  <c r="L1110" i="3"/>
  <c r="F1111" i="3"/>
  <c r="H1111" i="3"/>
  <c r="J1111" i="3"/>
  <c r="L1111" i="3"/>
  <c r="F1112" i="3"/>
  <c r="H1112" i="3"/>
  <c r="J1112" i="3"/>
  <c r="L1112" i="3"/>
  <c r="F1113" i="3"/>
  <c r="H1113" i="3"/>
  <c r="J1113" i="3"/>
  <c r="L1113" i="3"/>
  <c r="F1114" i="3"/>
  <c r="H1114" i="3"/>
  <c r="J1114" i="3"/>
  <c r="L1114" i="3"/>
  <c r="F1115" i="3"/>
  <c r="H1115" i="3"/>
  <c r="J1115" i="3"/>
  <c r="L1115" i="3"/>
  <c r="F1116" i="3"/>
  <c r="H1116" i="3"/>
  <c r="J1116" i="3"/>
  <c r="L1116" i="3"/>
  <c r="F1117" i="3"/>
  <c r="H1117" i="3"/>
  <c r="J1117" i="3"/>
  <c r="L1117" i="3"/>
  <c r="F1118" i="3"/>
  <c r="H1118" i="3"/>
  <c r="J1118" i="3"/>
  <c r="L1118" i="3"/>
  <c r="F1119" i="3"/>
  <c r="H1119" i="3"/>
  <c r="J1119" i="3"/>
  <c r="L1119" i="3"/>
  <c r="F1120" i="3"/>
  <c r="H1120" i="3"/>
  <c r="J1120" i="3"/>
  <c r="L1120" i="3"/>
  <c r="F1121" i="3"/>
  <c r="H1121" i="3"/>
  <c r="J1121" i="3"/>
  <c r="L1121" i="3"/>
  <c r="F1122" i="3"/>
  <c r="H1122" i="3"/>
  <c r="J1122" i="3"/>
  <c r="L1122" i="3"/>
  <c r="F1123" i="3"/>
  <c r="H1123" i="3"/>
  <c r="J1123" i="3"/>
  <c r="L1123" i="3"/>
  <c r="F1124" i="3"/>
  <c r="H1124" i="3"/>
  <c r="J1124" i="3"/>
  <c r="L1124" i="3"/>
  <c r="F1125" i="3"/>
  <c r="H1125" i="3"/>
  <c r="J1125" i="3"/>
  <c r="L1125" i="3"/>
  <c r="F1126" i="3"/>
  <c r="H1126" i="3"/>
  <c r="J1126" i="3"/>
  <c r="L1126" i="3"/>
  <c r="F1127" i="3"/>
  <c r="H1127" i="3"/>
  <c r="J1127" i="3"/>
  <c r="L1127" i="3"/>
  <c r="F1128" i="3"/>
  <c r="H1128" i="3"/>
  <c r="J1128" i="3"/>
  <c r="L1128" i="3"/>
  <c r="F1129" i="3"/>
  <c r="H1129" i="3"/>
  <c r="J1129" i="3"/>
  <c r="L1129" i="3"/>
  <c r="F1130" i="3"/>
  <c r="H1130" i="3"/>
  <c r="J1130" i="3"/>
  <c r="L1130" i="3"/>
  <c r="F1131" i="3"/>
  <c r="H1131" i="3"/>
  <c r="J1131" i="3"/>
  <c r="L1131" i="3"/>
  <c r="F1132" i="3"/>
  <c r="H1132" i="3"/>
  <c r="J1132" i="3"/>
  <c r="L1132" i="3"/>
  <c r="F1133" i="3"/>
  <c r="H1133" i="3"/>
  <c r="J1133" i="3"/>
  <c r="L1133" i="3"/>
  <c r="F1134" i="3"/>
  <c r="H1134" i="3"/>
  <c r="J1134" i="3"/>
  <c r="L1134" i="3"/>
  <c r="F1135" i="3"/>
  <c r="H1135" i="3"/>
  <c r="J1135" i="3"/>
  <c r="L1135" i="3"/>
  <c r="F1136" i="3"/>
  <c r="H1136" i="3"/>
  <c r="J1136" i="3"/>
  <c r="L1136" i="3"/>
  <c r="F1137" i="3"/>
  <c r="H1137" i="3"/>
  <c r="J1137" i="3"/>
  <c r="L1137" i="3"/>
  <c r="F1138" i="3"/>
  <c r="H1138" i="3"/>
  <c r="J1138" i="3"/>
  <c r="L1138" i="3"/>
  <c r="F1139" i="3"/>
  <c r="H1139" i="3"/>
  <c r="J1139" i="3"/>
  <c r="L1139" i="3"/>
  <c r="F1140" i="3"/>
  <c r="H1140" i="3"/>
  <c r="J1140" i="3"/>
  <c r="L1140" i="3"/>
  <c r="F1141" i="3"/>
  <c r="H1141" i="3"/>
  <c r="J1141" i="3"/>
  <c r="L1141" i="3"/>
  <c r="F1142" i="3"/>
  <c r="H1142" i="3"/>
  <c r="J1142" i="3"/>
  <c r="L1142" i="3"/>
  <c r="F1143" i="3"/>
  <c r="H1143" i="3"/>
  <c r="J1143" i="3"/>
  <c r="L1143" i="3"/>
  <c r="F1144" i="3"/>
  <c r="H1144" i="3"/>
  <c r="J1144" i="3"/>
  <c r="L1144" i="3"/>
  <c r="F1145" i="3"/>
  <c r="H1145" i="3"/>
  <c r="J1145" i="3"/>
  <c r="L1145" i="3"/>
  <c r="F1146" i="3"/>
  <c r="H1146" i="3"/>
  <c r="J1146" i="3"/>
  <c r="L1146" i="3"/>
  <c r="F1147" i="3"/>
  <c r="H1147" i="3"/>
  <c r="J1147" i="3"/>
  <c r="L1147" i="3"/>
  <c r="F1148" i="3"/>
  <c r="H1148" i="3"/>
  <c r="J1148" i="3"/>
  <c r="L1148" i="3"/>
  <c r="F1149" i="3"/>
  <c r="H1149" i="3"/>
  <c r="J1149" i="3"/>
  <c r="L1149" i="3"/>
  <c r="F1150" i="3"/>
  <c r="H1150" i="3"/>
  <c r="J1150" i="3"/>
  <c r="L1150" i="3"/>
  <c r="F1151" i="3"/>
  <c r="H1151" i="3"/>
  <c r="J1151" i="3"/>
  <c r="L1151" i="3"/>
  <c r="F1152" i="3"/>
  <c r="H1152" i="3"/>
  <c r="J1152" i="3"/>
  <c r="L1152" i="3"/>
  <c r="F1153" i="3"/>
  <c r="H1153" i="3"/>
  <c r="J1153" i="3"/>
  <c r="L1153" i="3"/>
  <c r="F1154" i="3"/>
  <c r="H1154" i="3"/>
  <c r="J1154" i="3"/>
  <c r="L1154" i="3"/>
  <c r="F1155" i="3"/>
  <c r="H1155" i="3"/>
  <c r="J1155" i="3"/>
  <c r="L1155" i="3"/>
  <c r="F1156" i="3"/>
  <c r="H1156" i="3"/>
  <c r="J1156" i="3"/>
  <c r="L1156" i="3"/>
  <c r="F1157" i="3"/>
  <c r="H1157" i="3"/>
  <c r="J1157" i="3"/>
  <c r="L1157" i="3"/>
  <c r="F1158" i="3"/>
  <c r="H1158" i="3"/>
  <c r="J1158" i="3"/>
  <c r="L1158" i="3"/>
  <c r="F1159" i="3"/>
  <c r="H1159" i="3"/>
  <c r="J1159" i="3"/>
  <c r="L1159" i="3"/>
  <c r="F1160" i="3"/>
  <c r="H1160" i="3"/>
  <c r="J1160" i="3"/>
  <c r="L1160" i="3"/>
  <c r="F1161" i="3"/>
  <c r="H1161" i="3"/>
  <c r="J1161" i="3"/>
  <c r="L1161" i="3"/>
  <c r="F1162" i="3"/>
  <c r="H1162" i="3"/>
  <c r="J1162" i="3"/>
  <c r="L1162" i="3"/>
  <c r="F1163" i="3"/>
  <c r="H1163" i="3"/>
  <c r="J1163" i="3"/>
  <c r="L1163" i="3"/>
  <c r="F1164" i="3"/>
  <c r="H1164" i="3"/>
  <c r="J1164" i="3"/>
  <c r="L1164" i="3"/>
  <c r="F1165" i="3"/>
  <c r="H1165" i="3"/>
  <c r="J1165" i="3"/>
  <c r="L1165" i="3"/>
  <c r="F1166" i="3"/>
  <c r="H1166" i="3"/>
  <c r="J1166" i="3"/>
  <c r="L1166" i="3"/>
  <c r="F1167" i="3"/>
  <c r="H1167" i="3"/>
  <c r="J1167" i="3"/>
  <c r="L1167" i="3"/>
  <c r="F1168" i="3"/>
  <c r="H1168" i="3"/>
  <c r="J1168" i="3"/>
  <c r="L1168" i="3"/>
  <c r="F1169" i="3"/>
  <c r="G1169" i="3"/>
  <c r="H1169" i="3"/>
  <c r="I1169" i="3"/>
  <c r="J1169" i="3"/>
  <c r="K1169" i="3"/>
  <c r="L1169" i="3"/>
  <c r="M1169" i="3"/>
  <c r="F1170" i="3"/>
  <c r="H1170" i="3"/>
  <c r="J1170" i="3"/>
  <c r="L1170" i="3"/>
  <c r="F1171" i="3"/>
  <c r="H1171" i="3"/>
  <c r="J1171" i="3"/>
  <c r="L1171" i="3"/>
  <c r="F1172" i="3"/>
  <c r="H1172" i="3"/>
  <c r="J1172" i="3"/>
  <c r="L1172" i="3"/>
  <c r="F1173" i="3"/>
  <c r="H1173" i="3"/>
  <c r="J1173" i="3"/>
  <c r="L1173" i="3"/>
  <c r="F1174" i="3"/>
  <c r="H1174" i="3"/>
  <c r="J1174" i="3"/>
  <c r="L1174" i="3"/>
  <c r="F1175" i="3"/>
  <c r="H1175" i="3"/>
  <c r="J1175" i="3"/>
  <c r="L1175" i="3"/>
  <c r="F1176" i="3"/>
  <c r="H1176" i="3"/>
  <c r="J1176" i="3"/>
  <c r="L1176" i="3"/>
  <c r="F1177" i="3"/>
  <c r="H1177" i="3"/>
  <c r="J1177" i="3"/>
  <c r="L1177" i="3"/>
  <c r="F1178" i="3"/>
  <c r="H1178" i="3"/>
  <c r="J1178" i="3"/>
  <c r="L1178" i="3"/>
  <c r="F1179" i="3"/>
  <c r="H1179" i="3"/>
  <c r="J1179" i="3"/>
  <c r="L1179" i="3"/>
  <c r="F1180" i="3"/>
  <c r="H1180" i="3"/>
  <c r="J1180" i="3"/>
  <c r="L1180" i="3"/>
  <c r="F1181" i="3"/>
  <c r="H1181" i="3"/>
  <c r="J1181" i="3"/>
  <c r="L1181" i="3"/>
  <c r="F1182" i="3"/>
  <c r="H1182" i="3"/>
  <c r="J1182" i="3"/>
  <c r="L1182" i="3"/>
  <c r="F1183" i="3"/>
  <c r="H1183" i="3"/>
  <c r="J1183" i="3"/>
  <c r="L1183" i="3"/>
  <c r="F1184" i="3"/>
  <c r="H1184" i="3"/>
  <c r="J1184" i="3"/>
  <c r="L1184" i="3"/>
  <c r="F1185" i="3"/>
  <c r="H1185" i="3"/>
  <c r="J1185" i="3"/>
  <c r="L1185" i="3"/>
  <c r="F1186" i="3"/>
  <c r="H1186" i="3"/>
  <c r="J1186" i="3"/>
  <c r="L1186" i="3"/>
  <c r="F1187" i="3"/>
  <c r="H1187" i="3"/>
  <c r="J1187" i="3"/>
  <c r="L1187" i="3"/>
  <c r="F1188" i="3"/>
  <c r="H1188" i="3"/>
  <c r="J1188" i="3"/>
  <c r="L1188" i="3"/>
  <c r="F1189" i="3"/>
  <c r="H1189" i="3"/>
  <c r="J1189" i="3"/>
  <c r="L1189" i="3"/>
  <c r="F1190" i="3"/>
  <c r="H1190" i="3"/>
  <c r="J1190" i="3"/>
  <c r="L1190" i="3"/>
  <c r="F1191" i="3"/>
  <c r="H1191" i="3"/>
  <c r="J1191" i="3"/>
  <c r="L1191" i="3"/>
  <c r="F1192" i="3"/>
  <c r="H1192" i="3"/>
  <c r="J1192" i="3"/>
  <c r="L1192" i="3"/>
  <c r="F1193" i="3"/>
  <c r="H1193" i="3"/>
  <c r="J1193" i="3"/>
  <c r="L1193" i="3"/>
  <c r="F1194" i="3"/>
  <c r="H1194" i="3"/>
  <c r="J1194" i="3"/>
  <c r="L1194" i="3"/>
  <c r="F1195" i="3"/>
  <c r="H1195" i="3"/>
  <c r="J1195" i="3"/>
  <c r="L1195" i="3"/>
  <c r="F1196" i="3"/>
  <c r="H1196" i="3"/>
  <c r="J1196" i="3"/>
  <c r="L1196" i="3"/>
  <c r="F1197" i="3"/>
  <c r="H1197" i="3"/>
  <c r="J1197" i="3"/>
  <c r="L1197" i="3"/>
  <c r="F1198" i="3"/>
  <c r="H1198" i="3"/>
  <c r="J1198" i="3"/>
  <c r="L1198" i="3"/>
  <c r="F1199" i="3"/>
  <c r="H1199" i="3"/>
  <c r="J1199" i="3"/>
  <c r="L1199" i="3"/>
  <c r="F1200" i="3"/>
  <c r="H1200" i="3"/>
  <c r="J1200" i="3"/>
  <c r="L1200" i="3"/>
  <c r="F1201" i="3"/>
  <c r="H1201" i="3"/>
  <c r="J1201" i="3"/>
  <c r="L1201" i="3"/>
  <c r="F1202" i="3"/>
  <c r="H1202" i="3"/>
  <c r="J1202" i="3"/>
  <c r="L1202" i="3"/>
  <c r="F1203" i="3"/>
  <c r="H1203" i="3"/>
  <c r="J1203" i="3"/>
  <c r="L1203" i="3"/>
  <c r="F1204" i="3"/>
  <c r="H1204" i="3"/>
  <c r="J1204" i="3"/>
  <c r="L1204" i="3"/>
  <c r="F1205" i="3"/>
  <c r="H1205" i="3"/>
  <c r="J1205" i="3"/>
  <c r="L1205" i="3"/>
  <c r="F1206" i="3"/>
  <c r="H1206" i="3"/>
  <c r="J1206" i="3"/>
  <c r="L1206" i="3"/>
  <c r="F1207" i="3"/>
  <c r="H1207" i="3"/>
  <c r="J1207" i="3"/>
  <c r="L1207" i="3"/>
  <c r="F1208" i="3"/>
  <c r="H1208" i="3"/>
  <c r="J1208" i="3"/>
  <c r="L1208" i="3"/>
  <c r="F1209" i="3"/>
  <c r="H1209" i="3"/>
  <c r="J1209" i="3"/>
  <c r="L1209" i="3"/>
  <c r="F1210" i="3"/>
  <c r="H1210" i="3"/>
  <c r="J1210" i="3"/>
  <c r="L1210" i="3"/>
  <c r="F1211" i="3"/>
  <c r="H1211" i="3"/>
  <c r="J1211" i="3"/>
  <c r="L1211" i="3"/>
  <c r="F1212" i="3"/>
  <c r="H1212" i="3"/>
  <c r="J1212" i="3"/>
  <c r="L1212" i="3"/>
  <c r="F1213" i="3"/>
  <c r="H1213" i="3"/>
  <c r="J1213" i="3"/>
  <c r="L1213" i="3"/>
  <c r="F1214" i="3"/>
  <c r="H1214" i="3"/>
  <c r="J1214" i="3"/>
  <c r="L1214" i="3"/>
  <c r="F1215" i="3"/>
  <c r="H1215" i="3"/>
  <c r="J1215" i="3"/>
  <c r="L1215" i="3"/>
  <c r="F1216" i="3"/>
  <c r="H1216" i="3"/>
  <c r="J1216" i="3"/>
  <c r="L1216" i="3"/>
  <c r="F1217" i="3"/>
  <c r="H1217" i="3"/>
  <c r="J1217" i="3"/>
  <c r="L1217" i="3"/>
  <c r="F1218" i="3"/>
  <c r="H1218" i="3"/>
  <c r="J1218" i="3"/>
  <c r="L1218" i="3"/>
  <c r="F1219" i="3"/>
  <c r="H1219" i="3"/>
  <c r="J1219" i="3"/>
  <c r="L1219" i="3"/>
  <c r="F1220" i="3"/>
  <c r="H1220" i="3"/>
  <c r="J1220" i="3"/>
  <c r="L1220" i="3"/>
  <c r="F1221" i="3"/>
  <c r="H1221" i="3"/>
  <c r="J1221" i="3"/>
  <c r="L1221" i="3"/>
  <c r="F1222" i="3"/>
  <c r="H1222" i="3"/>
  <c r="J1222" i="3"/>
  <c r="L1222" i="3"/>
  <c r="F1223" i="3"/>
  <c r="H1223" i="3"/>
  <c r="J1223" i="3"/>
  <c r="L1223" i="3"/>
  <c r="F1224" i="3"/>
  <c r="H1224" i="3"/>
  <c r="J1224" i="3"/>
  <c r="L1224" i="3"/>
  <c r="F1225" i="3"/>
  <c r="H1225" i="3"/>
  <c r="J1225" i="3"/>
  <c r="L1225" i="3"/>
  <c r="F1226" i="3"/>
  <c r="H1226" i="3"/>
  <c r="J1226" i="3"/>
  <c r="L1226" i="3"/>
  <c r="F1227" i="3"/>
  <c r="H1227" i="3"/>
  <c r="J1227" i="3"/>
  <c r="L1227" i="3"/>
  <c r="F1228" i="3"/>
  <c r="H1228" i="3"/>
  <c r="J1228" i="3"/>
  <c r="L1228" i="3"/>
  <c r="F1229" i="3"/>
  <c r="H1229" i="3"/>
  <c r="J1229" i="3"/>
  <c r="L1229" i="3"/>
  <c r="F1230" i="3"/>
  <c r="H1230" i="3"/>
  <c r="J1230" i="3"/>
  <c r="L1230" i="3"/>
  <c r="F1231" i="3"/>
  <c r="H1231" i="3"/>
  <c r="J1231" i="3"/>
  <c r="L1231" i="3"/>
  <c r="F1232" i="3"/>
  <c r="H1232" i="3"/>
  <c r="J1232" i="3"/>
  <c r="L1232" i="3"/>
  <c r="F1233" i="3"/>
  <c r="H1233" i="3"/>
  <c r="J1233" i="3"/>
  <c r="L1233" i="3"/>
  <c r="F1234" i="3"/>
  <c r="H1234" i="3"/>
  <c r="J1234" i="3"/>
  <c r="L1234" i="3"/>
  <c r="F1235" i="3"/>
  <c r="H1235" i="3"/>
  <c r="J1235" i="3"/>
  <c r="L1235" i="3"/>
  <c r="F1236" i="3"/>
  <c r="H1236" i="3"/>
  <c r="J1236" i="3"/>
  <c r="L1236" i="3"/>
  <c r="F1237" i="3"/>
  <c r="H1237" i="3"/>
  <c r="J1237" i="3"/>
  <c r="L1237" i="3"/>
  <c r="F1238" i="3"/>
  <c r="H1238" i="3"/>
  <c r="J1238" i="3"/>
  <c r="L1238" i="3"/>
  <c r="F1239" i="3"/>
  <c r="G1239" i="3"/>
  <c r="H1239" i="3"/>
  <c r="I1239" i="3"/>
  <c r="J1239" i="3"/>
  <c r="K1239" i="3"/>
  <c r="L1239" i="3"/>
  <c r="M1239" i="3"/>
  <c r="F1240" i="3"/>
  <c r="H1240" i="3"/>
  <c r="J1240" i="3"/>
  <c r="L1240" i="3"/>
  <c r="F1241" i="3"/>
  <c r="G1241" i="3"/>
  <c r="H1241" i="3"/>
  <c r="I1241" i="3"/>
  <c r="J1241" i="3"/>
  <c r="K1241" i="3"/>
  <c r="L1241" i="3"/>
  <c r="M1241" i="3"/>
  <c r="F1242" i="3"/>
  <c r="G1242" i="3"/>
  <c r="H1242" i="3"/>
  <c r="I1242" i="3"/>
  <c r="J1242" i="3"/>
  <c r="K1242" i="3"/>
  <c r="L1242" i="3"/>
  <c r="M1242" i="3"/>
  <c r="F1243" i="3"/>
  <c r="G1243" i="3"/>
  <c r="H1243" i="3"/>
  <c r="I1243" i="3"/>
  <c r="J1243" i="3"/>
  <c r="K1243" i="3"/>
  <c r="L1243" i="3"/>
  <c r="M1243" i="3"/>
  <c r="F1244" i="3"/>
  <c r="G1244" i="3"/>
  <c r="H1244" i="3"/>
  <c r="I1244" i="3"/>
  <c r="J1244" i="3"/>
  <c r="K1244" i="3"/>
  <c r="L1244" i="3"/>
  <c r="M1244" i="3"/>
  <c r="F1245" i="3"/>
  <c r="H1245" i="3"/>
  <c r="J1245" i="3"/>
  <c r="L1245" i="3"/>
  <c r="F1246" i="3"/>
  <c r="G1246" i="3"/>
  <c r="H1246" i="3"/>
  <c r="I1246" i="3"/>
  <c r="J1246" i="3"/>
  <c r="K1246" i="3"/>
  <c r="L1246" i="3"/>
  <c r="M1246" i="3"/>
  <c r="F1247" i="3"/>
  <c r="G1247" i="3"/>
  <c r="H1247" i="3"/>
  <c r="I1247" i="3"/>
  <c r="J1247" i="3"/>
  <c r="K1247" i="3"/>
  <c r="L1247" i="3"/>
  <c r="M1247" i="3"/>
  <c r="F1248" i="3"/>
  <c r="H1248" i="3"/>
  <c r="J1248" i="3"/>
  <c r="L1248" i="3"/>
  <c r="F1249" i="3"/>
  <c r="G1249" i="3"/>
  <c r="H1249" i="3"/>
  <c r="I1249" i="3"/>
  <c r="J1249" i="3"/>
  <c r="K1249" i="3"/>
  <c r="L1249" i="3"/>
  <c r="M1249" i="3"/>
  <c r="F1250" i="3"/>
  <c r="H1250" i="3"/>
  <c r="J1250" i="3"/>
  <c r="L1250" i="3"/>
  <c r="F1251" i="3"/>
  <c r="G1251" i="3"/>
  <c r="H1251" i="3"/>
  <c r="I1251" i="3"/>
  <c r="J1251" i="3"/>
  <c r="K1251" i="3"/>
  <c r="L1251" i="3"/>
  <c r="M1251" i="3"/>
  <c r="F1252" i="3"/>
  <c r="G1252" i="3"/>
  <c r="H1252" i="3"/>
  <c r="I1252" i="3"/>
  <c r="J1252" i="3"/>
  <c r="K1252" i="3"/>
  <c r="L1252" i="3"/>
  <c r="M1252" i="3"/>
  <c r="F1253" i="3"/>
  <c r="G1253" i="3"/>
  <c r="H1253" i="3"/>
  <c r="I1253" i="3"/>
  <c r="J1253" i="3"/>
  <c r="K1253" i="3"/>
  <c r="L1253" i="3"/>
  <c r="M1253" i="3"/>
  <c r="F1254" i="3"/>
  <c r="G1254" i="3"/>
  <c r="H1254" i="3"/>
  <c r="I1254" i="3"/>
  <c r="J1254" i="3"/>
  <c r="K1254" i="3"/>
  <c r="L1254" i="3"/>
  <c r="M1254" i="3"/>
  <c r="F1255" i="3"/>
  <c r="H1255" i="3"/>
  <c r="J1255" i="3"/>
  <c r="L1255" i="3"/>
  <c r="F1256" i="3"/>
  <c r="H1256" i="3"/>
  <c r="J1256" i="3"/>
  <c r="L1256" i="3"/>
  <c r="F1257" i="3"/>
  <c r="H1257" i="3"/>
  <c r="J1257" i="3"/>
  <c r="L1257" i="3"/>
  <c r="F1258" i="3"/>
  <c r="H1258" i="3"/>
  <c r="J1258" i="3"/>
  <c r="L1258" i="3"/>
  <c r="F1259" i="3"/>
  <c r="H1259" i="3"/>
  <c r="J1259" i="3"/>
  <c r="L1259" i="3"/>
  <c r="F1260" i="3"/>
  <c r="H1260" i="3"/>
  <c r="J1260" i="3"/>
  <c r="L1260" i="3"/>
  <c r="F1261" i="3"/>
  <c r="H1261" i="3"/>
  <c r="J1261" i="3"/>
  <c r="L1261" i="3"/>
  <c r="F1262" i="3"/>
  <c r="H1262" i="3"/>
  <c r="J1262" i="3"/>
  <c r="L1262" i="3"/>
  <c r="F1263" i="3"/>
  <c r="H1263" i="3"/>
  <c r="J1263" i="3"/>
  <c r="L1263" i="3"/>
  <c r="F1264" i="3"/>
  <c r="H1264" i="3"/>
  <c r="J1264" i="3"/>
  <c r="L1264" i="3"/>
  <c r="F1265" i="3"/>
  <c r="H1265" i="3"/>
  <c r="J1265" i="3"/>
  <c r="L1265" i="3"/>
  <c r="F1266" i="3"/>
  <c r="H1266" i="3"/>
  <c r="J1266" i="3"/>
  <c r="L1266" i="3"/>
  <c r="F1267" i="3"/>
  <c r="H1267" i="3"/>
  <c r="J1267" i="3"/>
  <c r="L1267" i="3"/>
  <c r="F1268" i="3"/>
  <c r="H1268" i="3"/>
  <c r="J1268" i="3"/>
  <c r="L1268" i="3"/>
  <c r="F1269" i="3"/>
  <c r="H1269" i="3"/>
  <c r="J1269" i="3"/>
  <c r="L1269" i="3"/>
  <c r="F1270" i="3"/>
  <c r="H1270" i="3"/>
  <c r="J1270" i="3"/>
  <c r="L1270" i="3"/>
  <c r="F1271" i="3"/>
  <c r="H1271" i="3"/>
  <c r="J1271" i="3"/>
  <c r="L1271" i="3"/>
  <c r="F1272" i="3"/>
  <c r="H1272" i="3"/>
  <c r="J1272" i="3"/>
  <c r="L1272" i="3"/>
  <c r="F1273" i="3"/>
  <c r="H1273" i="3"/>
  <c r="J1273" i="3"/>
  <c r="L1273" i="3"/>
  <c r="F1274" i="3"/>
  <c r="H1274" i="3"/>
  <c r="J1274" i="3"/>
  <c r="L1274" i="3"/>
  <c r="F1275" i="3"/>
  <c r="H1275" i="3"/>
  <c r="J1275" i="3"/>
  <c r="L1275" i="3"/>
  <c r="F1276" i="3"/>
  <c r="H1276" i="3"/>
  <c r="J1276" i="3"/>
  <c r="L1276" i="3"/>
  <c r="F1277" i="3"/>
  <c r="H1277" i="3"/>
  <c r="J1277" i="3"/>
  <c r="L1277" i="3"/>
  <c r="F1278" i="3"/>
  <c r="H1278" i="3"/>
  <c r="J1278" i="3"/>
  <c r="L1278" i="3"/>
  <c r="F1279" i="3"/>
  <c r="H1279" i="3"/>
  <c r="J1279" i="3"/>
  <c r="L1279" i="3"/>
  <c r="F1280" i="3"/>
  <c r="H1280" i="3"/>
  <c r="J1280" i="3"/>
  <c r="L1280" i="3"/>
  <c r="F1281" i="3"/>
  <c r="H1281" i="3"/>
  <c r="J1281" i="3"/>
  <c r="L1281" i="3"/>
  <c r="F1282" i="3"/>
  <c r="H1282" i="3"/>
  <c r="J1282" i="3"/>
  <c r="L1282" i="3"/>
  <c r="F1283" i="3"/>
  <c r="H1283" i="3"/>
  <c r="J1283" i="3"/>
  <c r="L1283" i="3"/>
  <c r="F1284" i="3"/>
  <c r="H1284" i="3"/>
  <c r="J1284" i="3"/>
  <c r="L1284" i="3"/>
  <c r="F1285" i="3"/>
  <c r="H1285" i="3"/>
  <c r="J1285" i="3"/>
  <c r="L1285" i="3"/>
  <c r="F1286" i="3"/>
  <c r="H1286" i="3"/>
  <c r="J1286" i="3"/>
  <c r="L1286" i="3"/>
  <c r="F1287" i="3"/>
  <c r="H1287" i="3"/>
  <c r="J1287" i="3"/>
  <c r="L1287" i="3"/>
  <c r="F1288" i="3"/>
  <c r="H1288" i="3"/>
  <c r="J1288" i="3"/>
  <c r="L1288" i="3"/>
  <c r="F1289" i="3"/>
  <c r="H1289" i="3"/>
  <c r="J1289" i="3"/>
  <c r="L1289" i="3"/>
  <c r="F1290" i="3"/>
  <c r="H1290" i="3"/>
  <c r="J1290" i="3"/>
  <c r="L1290" i="3"/>
  <c r="F1291" i="3"/>
  <c r="H1291" i="3"/>
  <c r="J1291" i="3"/>
  <c r="L1291" i="3"/>
  <c r="F1292" i="3"/>
  <c r="H1292" i="3"/>
  <c r="J1292" i="3"/>
  <c r="L1292" i="3"/>
  <c r="F1293" i="3"/>
  <c r="H1293" i="3"/>
  <c r="J1293" i="3"/>
  <c r="L1293" i="3"/>
  <c r="F1294" i="3"/>
  <c r="H1294" i="3"/>
  <c r="J1294" i="3"/>
  <c r="L1294" i="3"/>
  <c r="F1295" i="3"/>
  <c r="H1295" i="3"/>
  <c r="J1295" i="3"/>
  <c r="L1295" i="3"/>
  <c r="F1296" i="3"/>
  <c r="H1296" i="3"/>
  <c r="J1296" i="3"/>
  <c r="L1296" i="3"/>
  <c r="F1297" i="3"/>
  <c r="H1297" i="3"/>
  <c r="J1297" i="3"/>
  <c r="L1297" i="3"/>
  <c r="F1298" i="3"/>
  <c r="H1298" i="3"/>
  <c r="J1298" i="3"/>
  <c r="L1298" i="3"/>
  <c r="F1299" i="3"/>
  <c r="H1299" i="3"/>
  <c r="J1299" i="3"/>
  <c r="L1299" i="3"/>
  <c r="F1300" i="3"/>
  <c r="H1300" i="3"/>
  <c r="J1300" i="3"/>
  <c r="L1300" i="3"/>
  <c r="F1301" i="3"/>
  <c r="H1301" i="3"/>
  <c r="J1301" i="3"/>
  <c r="L1301" i="3"/>
  <c r="F1302" i="3"/>
  <c r="H1302" i="3"/>
  <c r="J1302" i="3"/>
  <c r="L1302" i="3"/>
  <c r="F1303" i="3"/>
  <c r="H1303" i="3"/>
  <c r="J1303" i="3"/>
  <c r="L1303" i="3"/>
  <c r="F1304" i="3"/>
  <c r="H1304" i="3"/>
  <c r="J1304" i="3"/>
  <c r="L1304" i="3"/>
  <c r="F1305" i="3"/>
  <c r="H1305" i="3"/>
  <c r="J1305" i="3"/>
  <c r="L1305" i="3"/>
  <c r="F1306" i="3"/>
  <c r="H1306" i="3"/>
  <c r="J1306" i="3"/>
  <c r="L1306" i="3"/>
  <c r="F1307" i="3"/>
  <c r="H1307" i="3"/>
  <c r="J1307" i="3"/>
  <c r="L1307" i="3"/>
  <c r="F1308" i="3"/>
  <c r="H1308" i="3"/>
  <c r="J1308" i="3"/>
  <c r="L1308" i="3"/>
  <c r="F1309" i="3"/>
  <c r="H1309" i="3"/>
  <c r="J1309" i="3"/>
  <c r="L1309" i="3"/>
  <c r="F1310" i="3"/>
  <c r="H1310" i="3"/>
  <c r="J1310" i="3"/>
  <c r="L1310" i="3"/>
  <c r="F1311" i="3"/>
  <c r="H1311" i="3"/>
  <c r="J1311" i="3"/>
  <c r="L1311" i="3"/>
  <c r="F1312" i="3"/>
  <c r="H1312" i="3"/>
  <c r="J1312" i="3"/>
  <c r="L1312" i="3"/>
  <c r="F1313" i="3"/>
  <c r="H1313" i="3"/>
  <c r="J1313" i="3"/>
  <c r="L1313" i="3"/>
  <c r="F1314" i="3"/>
  <c r="H1314" i="3"/>
  <c r="J1314" i="3"/>
  <c r="L1314" i="3"/>
  <c r="F1315" i="3"/>
  <c r="H1315" i="3"/>
  <c r="J1315" i="3"/>
  <c r="L1315" i="3"/>
  <c r="F1316" i="3"/>
  <c r="H1316" i="3"/>
  <c r="J1316" i="3"/>
  <c r="L1316" i="3"/>
  <c r="F1317" i="3"/>
  <c r="H1317" i="3"/>
  <c r="J1317" i="3"/>
  <c r="L1317" i="3"/>
  <c r="F1318" i="3"/>
  <c r="H1318" i="3"/>
  <c r="J1318" i="3"/>
  <c r="L1318" i="3"/>
  <c r="F1319" i="3"/>
  <c r="H1319" i="3"/>
  <c r="J1319" i="3"/>
  <c r="L1319" i="3"/>
  <c r="F1320" i="3"/>
  <c r="H1320" i="3"/>
  <c r="J1320" i="3"/>
  <c r="L1320" i="3"/>
  <c r="F1321" i="3"/>
  <c r="H1321" i="3"/>
  <c r="J1321" i="3"/>
  <c r="L1321" i="3"/>
  <c r="F1322" i="3"/>
  <c r="H1322" i="3"/>
  <c r="J1322" i="3"/>
  <c r="L1322" i="3"/>
  <c r="F1323" i="3"/>
  <c r="H1323" i="3"/>
  <c r="J1323" i="3"/>
  <c r="L1323" i="3"/>
  <c r="F1324" i="3"/>
  <c r="H1324" i="3"/>
  <c r="J1324" i="3"/>
  <c r="L1324" i="3"/>
  <c r="F1325" i="3"/>
  <c r="H1325" i="3"/>
  <c r="J1325" i="3"/>
  <c r="L1325" i="3"/>
  <c r="F1326" i="3"/>
  <c r="H1326" i="3"/>
  <c r="J1326" i="3"/>
  <c r="L1326" i="3"/>
  <c r="F1327" i="3"/>
  <c r="H1327" i="3"/>
  <c r="J1327" i="3"/>
  <c r="L1327" i="3"/>
  <c r="F1328" i="3"/>
  <c r="H1328" i="3"/>
  <c r="J1328" i="3"/>
  <c r="L1328" i="3"/>
  <c r="F1329" i="3"/>
  <c r="H1329" i="3"/>
  <c r="J1329" i="3"/>
  <c r="L1329" i="3"/>
  <c r="F1330" i="3"/>
  <c r="H1330" i="3"/>
  <c r="J1330" i="3"/>
  <c r="L1330" i="3"/>
  <c r="F1331" i="3"/>
  <c r="H1331" i="3"/>
  <c r="J1331" i="3"/>
  <c r="L1331" i="3"/>
  <c r="F1332" i="3"/>
  <c r="H1332" i="3"/>
  <c r="J1332" i="3"/>
  <c r="L1332" i="3"/>
  <c r="F1333" i="3"/>
  <c r="H1333" i="3"/>
  <c r="J1333" i="3"/>
  <c r="L1333" i="3"/>
  <c r="F1334" i="3"/>
  <c r="H1334" i="3"/>
  <c r="J1334" i="3"/>
  <c r="L1334" i="3"/>
  <c r="F1335" i="3"/>
  <c r="H1335" i="3"/>
  <c r="J1335" i="3"/>
  <c r="L1335" i="3"/>
  <c r="F1336" i="3"/>
  <c r="H1336" i="3"/>
  <c r="J1336" i="3"/>
  <c r="L1336" i="3"/>
  <c r="F1337" i="3"/>
  <c r="H1337" i="3"/>
  <c r="J1337" i="3"/>
  <c r="L1337" i="3"/>
  <c r="F1338" i="3"/>
  <c r="H1338" i="3"/>
  <c r="J1338" i="3"/>
  <c r="L1338" i="3"/>
  <c r="F1339" i="3"/>
  <c r="H1339" i="3"/>
  <c r="J1339" i="3"/>
  <c r="L1339" i="3"/>
  <c r="F1340" i="3"/>
  <c r="H1340" i="3"/>
  <c r="J1340" i="3"/>
  <c r="L1340" i="3"/>
  <c r="F1341" i="3"/>
  <c r="H1341" i="3"/>
  <c r="J1341" i="3"/>
  <c r="L1341" i="3"/>
  <c r="F1342" i="3"/>
  <c r="H1342" i="3"/>
  <c r="J1342" i="3"/>
  <c r="L1342" i="3"/>
  <c r="F1343" i="3"/>
  <c r="H1343" i="3"/>
  <c r="J1343" i="3"/>
  <c r="L1343" i="3"/>
  <c r="F1344" i="3"/>
  <c r="H1344" i="3"/>
  <c r="J1344" i="3"/>
  <c r="L1344" i="3"/>
  <c r="F1345" i="3"/>
  <c r="H1345" i="3"/>
  <c r="J1345" i="3"/>
  <c r="L1345" i="3"/>
  <c r="F1346" i="3"/>
  <c r="H1346" i="3"/>
  <c r="J1346" i="3"/>
  <c r="L1346" i="3"/>
  <c r="F1347" i="3"/>
  <c r="H1347" i="3"/>
  <c r="J1347" i="3"/>
  <c r="L1347" i="3"/>
  <c r="F1348" i="3"/>
  <c r="H1348" i="3"/>
  <c r="J1348" i="3"/>
  <c r="L1348" i="3"/>
  <c r="F1349" i="3"/>
  <c r="H1349" i="3"/>
  <c r="J1349" i="3"/>
  <c r="L1349" i="3"/>
  <c r="F1350" i="3"/>
  <c r="H1350" i="3"/>
  <c r="J1350" i="3"/>
  <c r="L1350" i="3"/>
  <c r="F1351" i="3"/>
  <c r="H1351" i="3"/>
  <c r="J1351" i="3"/>
  <c r="L1351" i="3"/>
  <c r="F1352" i="3"/>
  <c r="H1352" i="3"/>
  <c r="J1352" i="3"/>
  <c r="L1352" i="3"/>
  <c r="F1353" i="3"/>
  <c r="H1353" i="3"/>
  <c r="J1353" i="3"/>
  <c r="L1353" i="3"/>
  <c r="F1354" i="3"/>
  <c r="H1354" i="3"/>
  <c r="J1354" i="3"/>
  <c r="L1354" i="3"/>
  <c r="F1355" i="3"/>
  <c r="H1355" i="3"/>
  <c r="J1355" i="3"/>
  <c r="L1355" i="3"/>
  <c r="F1356" i="3"/>
  <c r="H1356" i="3"/>
  <c r="J1356" i="3"/>
  <c r="L1356" i="3"/>
  <c r="F1357" i="3"/>
  <c r="H1357" i="3"/>
  <c r="J1357" i="3"/>
  <c r="L1357" i="3"/>
  <c r="F1358" i="3"/>
  <c r="H1358" i="3"/>
  <c r="J1358" i="3"/>
  <c r="L1358" i="3"/>
  <c r="F1359" i="3"/>
  <c r="H1359" i="3"/>
  <c r="J1359" i="3"/>
  <c r="L1359" i="3"/>
  <c r="F1360" i="3"/>
  <c r="H1360" i="3"/>
  <c r="J1360" i="3"/>
  <c r="L1360" i="3"/>
  <c r="F1361" i="3"/>
  <c r="H1361" i="3"/>
  <c r="J1361" i="3"/>
  <c r="L1361" i="3"/>
  <c r="F1362" i="3"/>
  <c r="H1362" i="3"/>
  <c r="J1362" i="3"/>
  <c r="L1362" i="3"/>
  <c r="F1363" i="3"/>
  <c r="H1363" i="3"/>
  <c r="J1363" i="3"/>
  <c r="L1363" i="3"/>
  <c r="F1364" i="3"/>
  <c r="H1364" i="3"/>
  <c r="J1364" i="3"/>
  <c r="L1364" i="3"/>
  <c r="F1365" i="3"/>
  <c r="H1365" i="3"/>
  <c r="J1365" i="3"/>
  <c r="L1365" i="3"/>
  <c r="F1366" i="3"/>
  <c r="H1366" i="3"/>
  <c r="J1366" i="3"/>
  <c r="L1366" i="3"/>
  <c r="F1367" i="3"/>
  <c r="H1367" i="3"/>
  <c r="J1367" i="3"/>
  <c r="L1367" i="3"/>
  <c r="F1368" i="3"/>
  <c r="H1368" i="3"/>
  <c r="J1368" i="3"/>
  <c r="L1368" i="3"/>
  <c r="F1369" i="3"/>
  <c r="H1369" i="3"/>
  <c r="J1369" i="3"/>
  <c r="L1369" i="3"/>
  <c r="F1370" i="3"/>
  <c r="G1370" i="3"/>
  <c r="H1370" i="3"/>
  <c r="I1370" i="3"/>
  <c r="J1370" i="3"/>
  <c r="K1370" i="3"/>
  <c r="L1370" i="3"/>
  <c r="M1370" i="3"/>
  <c r="F1371" i="3"/>
  <c r="G1371" i="3"/>
  <c r="H1371" i="3"/>
  <c r="I1371" i="3"/>
  <c r="J1371" i="3"/>
  <c r="K1371" i="3"/>
  <c r="L1371" i="3"/>
  <c r="M1371" i="3"/>
  <c r="F1372" i="3"/>
  <c r="G1372" i="3"/>
  <c r="H1372" i="3"/>
  <c r="I1372" i="3"/>
  <c r="J1372" i="3"/>
  <c r="K1372" i="3"/>
  <c r="L1372" i="3"/>
  <c r="M1372" i="3"/>
  <c r="F1373" i="3"/>
  <c r="H1373" i="3"/>
  <c r="J1373" i="3"/>
  <c r="L1373" i="3"/>
  <c r="F1374" i="3"/>
  <c r="H1374" i="3"/>
  <c r="J1374" i="3"/>
  <c r="L1374" i="3"/>
  <c r="F1375" i="3"/>
  <c r="H1375" i="3"/>
  <c r="J1375" i="3"/>
  <c r="L1375" i="3"/>
  <c r="F1376" i="3"/>
  <c r="H1376" i="3"/>
  <c r="J1376" i="3"/>
  <c r="L1376" i="3"/>
  <c r="F1377" i="3"/>
  <c r="H1377" i="3"/>
  <c r="J1377" i="3"/>
  <c r="L1377" i="3"/>
  <c r="F1378" i="3"/>
  <c r="H1378" i="3"/>
  <c r="J1378" i="3"/>
  <c r="L1378" i="3"/>
  <c r="F1379" i="3"/>
  <c r="H1379" i="3"/>
  <c r="J1379" i="3"/>
  <c r="L1379" i="3"/>
  <c r="F1380" i="3"/>
  <c r="H1380" i="3"/>
  <c r="J1380" i="3"/>
  <c r="L1380" i="3"/>
  <c r="F1381" i="3"/>
  <c r="H1381" i="3"/>
  <c r="J1381" i="3"/>
  <c r="L1381" i="3"/>
  <c r="F1382" i="3"/>
  <c r="H1382" i="3"/>
  <c r="J1382" i="3"/>
  <c r="L1382" i="3"/>
  <c r="F1383" i="3"/>
  <c r="H1383" i="3"/>
  <c r="J1383" i="3"/>
  <c r="L1383" i="3"/>
  <c r="F1384" i="3"/>
  <c r="H1384" i="3"/>
  <c r="J1384" i="3"/>
  <c r="L1384" i="3"/>
  <c r="F1385" i="3"/>
  <c r="H1385" i="3"/>
  <c r="J1385" i="3"/>
  <c r="L1385" i="3"/>
  <c r="F1386" i="3"/>
  <c r="H1386" i="3"/>
  <c r="J1386" i="3"/>
  <c r="L1386" i="3"/>
  <c r="F1387" i="3"/>
  <c r="H1387" i="3"/>
  <c r="J1387" i="3"/>
  <c r="L1387" i="3"/>
  <c r="F1388" i="3"/>
  <c r="H1388" i="3"/>
  <c r="J1388" i="3"/>
  <c r="L1388" i="3"/>
  <c r="F1389" i="3"/>
  <c r="H1389" i="3"/>
  <c r="J1389" i="3"/>
  <c r="L1389" i="3"/>
  <c r="F1390" i="3"/>
  <c r="H1390" i="3"/>
  <c r="J1390" i="3"/>
  <c r="L1390" i="3"/>
  <c r="F1391" i="3"/>
  <c r="H1391" i="3"/>
  <c r="J1391" i="3"/>
  <c r="L1391" i="3"/>
  <c r="F1392" i="3"/>
  <c r="H1392" i="3"/>
  <c r="J1392" i="3"/>
  <c r="L1392" i="3"/>
  <c r="F1393" i="3"/>
  <c r="H1393" i="3"/>
  <c r="J1393" i="3"/>
  <c r="L1393" i="3"/>
  <c r="F1394" i="3"/>
  <c r="H1394" i="3"/>
  <c r="J1394" i="3"/>
  <c r="L1394" i="3"/>
  <c r="F1395" i="3"/>
  <c r="H1395" i="3"/>
  <c r="J1395" i="3"/>
  <c r="L1395" i="3"/>
  <c r="F1396" i="3"/>
  <c r="H1396" i="3"/>
  <c r="J1396" i="3"/>
  <c r="L1396" i="3"/>
  <c r="F1397" i="3"/>
  <c r="H1397" i="3"/>
  <c r="J1397" i="3"/>
  <c r="L1397" i="3"/>
  <c r="F1398" i="3"/>
  <c r="H1398" i="3"/>
  <c r="J1398" i="3"/>
  <c r="L1398" i="3"/>
  <c r="F1399" i="3"/>
  <c r="H1399" i="3"/>
  <c r="J1399" i="3"/>
  <c r="L1399" i="3"/>
  <c r="F1400" i="3"/>
  <c r="H1400" i="3"/>
  <c r="J1400" i="3"/>
  <c r="L1400" i="3"/>
  <c r="F1401" i="3"/>
  <c r="H1401" i="3"/>
  <c r="J1401" i="3"/>
  <c r="L1401" i="3"/>
  <c r="F1402" i="3"/>
  <c r="H1402" i="3"/>
  <c r="J1402" i="3"/>
  <c r="L1402" i="3"/>
  <c r="F1403" i="3"/>
  <c r="H1403" i="3"/>
  <c r="J1403" i="3"/>
  <c r="L1403" i="3"/>
  <c r="F1404" i="3"/>
  <c r="H1404" i="3"/>
  <c r="J1404" i="3"/>
  <c r="L1404" i="3"/>
  <c r="F1405" i="3"/>
  <c r="H1405" i="3"/>
  <c r="J1405" i="3"/>
  <c r="L1405" i="3"/>
  <c r="F1406" i="3"/>
  <c r="H1406" i="3"/>
  <c r="J1406" i="3"/>
  <c r="L1406" i="3"/>
  <c r="F1407" i="3"/>
  <c r="H1407" i="3"/>
  <c r="J1407" i="3"/>
  <c r="L1407" i="3"/>
  <c r="F1408" i="3"/>
  <c r="H1408" i="3"/>
  <c r="J1408" i="3"/>
  <c r="L1408" i="3"/>
  <c r="F1409" i="3"/>
  <c r="H1409" i="3"/>
  <c r="J1409" i="3"/>
  <c r="L1409" i="3"/>
  <c r="F1410" i="3"/>
  <c r="H1410" i="3"/>
  <c r="J1410" i="3"/>
  <c r="L1410" i="3"/>
  <c r="F1411" i="3"/>
  <c r="H1411" i="3"/>
  <c r="J1411" i="3"/>
  <c r="L1411" i="3"/>
  <c r="F1412" i="3"/>
  <c r="H1412" i="3"/>
  <c r="J1412" i="3"/>
  <c r="L1412" i="3"/>
  <c r="F1413" i="3"/>
  <c r="H1413" i="3"/>
  <c r="J1413" i="3"/>
  <c r="L1413" i="3"/>
  <c r="F1414" i="3"/>
  <c r="H1414" i="3"/>
  <c r="J1414" i="3"/>
  <c r="L1414" i="3"/>
  <c r="F1415" i="3"/>
  <c r="H1415" i="3"/>
  <c r="J1415" i="3"/>
  <c r="L1415" i="3"/>
  <c r="F1416" i="3"/>
  <c r="H1416" i="3"/>
  <c r="J1416" i="3"/>
  <c r="L1416" i="3"/>
  <c r="F1417" i="3"/>
  <c r="H1417" i="3"/>
  <c r="J1417" i="3"/>
  <c r="L1417" i="3"/>
  <c r="F1418" i="3"/>
  <c r="H1418" i="3"/>
  <c r="J1418" i="3"/>
  <c r="L1418" i="3"/>
  <c r="F1419" i="3"/>
  <c r="H1419" i="3"/>
  <c r="J1419" i="3"/>
  <c r="L1419" i="3"/>
  <c r="F1420" i="3"/>
  <c r="H1420" i="3"/>
  <c r="J1420" i="3"/>
  <c r="L1420" i="3"/>
  <c r="F1421" i="3"/>
  <c r="H1421" i="3"/>
  <c r="J1421" i="3"/>
  <c r="L1421" i="3"/>
  <c r="F1422" i="3"/>
  <c r="H1422" i="3"/>
  <c r="J1422" i="3"/>
  <c r="L1422" i="3"/>
  <c r="F1423" i="3"/>
  <c r="H1423" i="3"/>
  <c r="J1423" i="3"/>
  <c r="L1423" i="3"/>
  <c r="F1424" i="3"/>
  <c r="H1424" i="3"/>
  <c r="J1424" i="3"/>
  <c r="L1424" i="3"/>
  <c r="F1425" i="3"/>
  <c r="H1425" i="3"/>
  <c r="J1425" i="3"/>
  <c r="L1425" i="3"/>
  <c r="F1426" i="3"/>
  <c r="H1426" i="3"/>
  <c r="J1426" i="3"/>
  <c r="L1426" i="3"/>
  <c r="F1427" i="3"/>
  <c r="H1427" i="3"/>
  <c r="J1427" i="3"/>
  <c r="L1427" i="3"/>
  <c r="F1428" i="3"/>
  <c r="H1428" i="3"/>
  <c r="J1428" i="3"/>
  <c r="L1428" i="3"/>
  <c r="F1429" i="3"/>
  <c r="H1429" i="3"/>
  <c r="J1429" i="3"/>
  <c r="L1429" i="3"/>
  <c r="F1430" i="3"/>
  <c r="H1430" i="3"/>
  <c r="J1430" i="3"/>
  <c r="L1430" i="3"/>
  <c r="F1431" i="3"/>
  <c r="H1431" i="3"/>
  <c r="J1431" i="3"/>
  <c r="L1431" i="3"/>
  <c r="F1432" i="3"/>
  <c r="H1432" i="3"/>
  <c r="J1432" i="3"/>
  <c r="L1432" i="3"/>
  <c r="F1433" i="3"/>
  <c r="H1433" i="3"/>
  <c r="J1433" i="3"/>
  <c r="L1433" i="3"/>
  <c r="F1434" i="3"/>
  <c r="H1434" i="3"/>
  <c r="J1434" i="3"/>
  <c r="L1434" i="3"/>
  <c r="F1435" i="3"/>
  <c r="H1435" i="3"/>
  <c r="J1435" i="3"/>
  <c r="L1435" i="3"/>
  <c r="F1436" i="3"/>
  <c r="H1436" i="3"/>
  <c r="J1436" i="3"/>
  <c r="L1436" i="3"/>
  <c r="F1437" i="3"/>
  <c r="H1437" i="3"/>
  <c r="J1437" i="3"/>
  <c r="L1437" i="3"/>
  <c r="F1438" i="3"/>
  <c r="H1438" i="3"/>
  <c r="J1438" i="3"/>
  <c r="L1438" i="3"/>
  <c r="F1439" i="3"/>
  <c r="H1439" i="3"/>
  <c r="J1439" i="3"/>
  <c r="L1439" i="3"/>
  <c r="F1440" i="3"/>
  <c r="H1440" i="3"/>
  <c r="J1440" i="3"/>
  <c r="L1440" i="3"/>
  <c r="F1441" i="3"/>
  <c r="H1441" i="3"/>
  <c r="J1441" i="3"/>
  <c r="L1441" i="3"/>
  <c r="F1442" i="3"/>
  <c r="H1442" i="3"/>
  <c r="J1442" i="3"/>
  <c r="L1442" i="3"/>
  <c r="F1443" i="3"/>
  <c r="H1443" i="3"/>
  <c r="J1443" i="3"/>
  <c r="L1443" i="3"/>
  <c r="F1444" i="3"/>
  <c r="H1444" i="3"/>
  <c r="J1444" i="3"/>
  <c r="L1444" i="3"/>
  <c r="F1445" i="3"/>
  <c r="H1445" i="3"/>
  <c r="J1445" i="3"/>
  <c r="L1445" i="3"/>
  <c r="F1446" i="3"/>
  <c r="H1446" i="3"/>
  <c r="J1446" i="3"/>
  <c r="L1446" i="3"/>
  <c r="F1447" i="3"/>
  <c r="H1447" i="3"/>
  <c r="J1447" i="3"/>
  <c r="L1447" i="3"/>
  <c r="F1448" i="3"/>
  <c r="H1448" i="3"/>
  <c r="J1448" i="3"/>
  <c r="L1448" i="3"/>
  <c r="F1449" i="3"/>
  <c r="H1449" i="3"/>
  <c r="J1449" i="3"/>
  <c r="L1449" i="3"/>
  <c r="F1450" i="3"/>
  <c r="H1450" i="3"/>
  <c r="J1450" i="3"/>
  <c r="L1450" i="3"/>
  <c r="F1451" i="3"/>
  <c r="H1451" i="3"/>
  <c r="J1451" i="3"/>
  <c r="L1451" i="3"/>
  <c r="F1452" i="3"/>
  <c r="H1452" i="3"/>
  <c r="J1452" i="3"/>
  <c r="L1452" i="3"/>
  <c r="F1453" i="3"/>
  <c r="H1453" i="3"/>
  <c r="J1453" i="3"/>
  <c r="L1453" i="3"/>
  <c r="F1454" i="3"/>
  <c r="H1454" i="3"/>
  <c r="J1454" i="3"/>
  <c r="L1454" i="3"/>
  <c r="F1455" i="3"/>
  <c r="H1455" i="3"/>
  <c r="J1455" i="3"/>
  <c r="L1455" i="3"/>
  <c r="F1456" i="3"/>
  <c r="H1456" i="3"/>
  <c r="J1456" i="3"/>
  <c r="L1456" i="3"/>
  <c r="F1457" i="3"/>
  <c r="H1457" i="3"/>
  <c r="J1457" i="3"/>
  <c r="L1457" i="3"/>
  <c r="F1458" i="3"/>
  <c r="H1458" i="3"/>
  <c r="J1458" i="3"/>
  <c r="L1458" i="3"/>
  <c r="F1459" i="3"/>
  <c r="H1459" i="3"/>
  <c r="J1459" i="3"/>
  <c r="L1459" i="3"/>
  <c r="F1460" i="3"/>
  <c r="H1460" i="3"/>
  <c r="J1460" i="3"/>
  <c r="L1460" i="3"/>
  <c r="F1461" i="3"/>
  <c r="H1461" i="3"/>
  <c r="J1461" i="3"/>
  <c r="L1461" i="3"/>
  <c r="F1462" i="3"/>
  <c r="H1462" i="3"/>
  <c r="J1462" i="3"/>
  <c r="L1462" i="3"/>
  <c r="F1463" i="3"/>
  <c r="H1463" i="3"/>
  <c r="J1463" i="3"/>
  <c r="L1463" i="3"/>
  <c r="F1464" i="3"/>
  <c r="H1464" i="3"/>
  <c r="J1464" i="3"/>
  <c r="L1464" i="3"/>
  <c r="F1465" i="3"/>
  <c r="H1465" i="3"/>
  <c r="J1465" i="3"/>
  <c r="L1465" i="3"/>
  <c r="F1466" i="3"/>
  <c r="H1466" i="3"/>
  <c r="J1466" i="3"/>
  <c r="L1466" i="3"/>
  <c r="F1467" i="3"/>
  <c r="H1467" i="3"/>
  <c r="J1467" i="3"/>
  <c r="L1467" i="3"/>
  <c r="F1468" i="3"/>
  <c r="H1468" i="3"/>
  <c r="J1468" i="3"/>
  <c r="L1468" i="3"/>
  <c r="F1469" i="3"/>
  <c r="H1469" i="3"/>
  <c r="J1469" i="3"/>
  <c r="L1469" i="3"/>
  <c r="F1470" i="3"/>
  <c r="H1470" i="3"/>
  <c r="J1470" i="3"/>
  <c r="L1470" i="3"/>
  <c r="F1471" i="3"/>
  <c r="H1471" i="3"/>
  <c r="J1471" i="3"/>
  <c r="L1471" i="3"/>
  <c r="F1472" i="3"/>
  <c r="H1472" i="3"/>
  <c r="J1472" i="3"/>
  <c r="L1472" i="3"/>
  <c r="F1473" i="3"/>
  <c r="H1473" i="3"/>
  <c r="J1473" i="3"/>
  <c r="L1473" i="3"/>
  <c r="F1474" i="3"/>
  <c r="H1474" i="3"/>
  <c r="J1474" i="3"/>
  <c r="L1474" i="3"/>
  <c r="F1475" i="3"/>
  <c r="H1475" i="3"/>
  <c r="J1475" i="3"/>
  <c r="L1475" i="3"/>
  <c r="F1476" i="3"/>
  <c r="H1476" i="3"/>
  <c r="J1476" i="3"/>
  <c r="L1476" i="3"/>
  <c r="F1477" i="3"/>
  <c r="H1477" i="3"/>
  <c r="J1477" i="3"/>
  <c r="L1477" i="3"/>
  <c r="F1478" i="3"/>
  <c r="H1478" i="3"/>
  <c r="J1478" i="3"/>
  <c r="L1478" i="3"/>
  <c r="F1479" i="3"/>
  <c r="H1479" i="3"/>
  <c r="J1479" i="3"/>
  <c r="L1479" i="3"/>
  <c r="F1480" i="3"/>
  <c r="H1480" i="3"/>
  <c r="J1480" i="3"/>
  <c r="L1480" i="3"/>
  <c r="F1481" i="3"/>
  <c r="H1481" i="3"/>
  <c r="J1481" i="3"/>
  <c r="L1481" i="3"/>
  <c r="F1482" i="3"/>
  <c r="H1482" i="3"/>
  <c r="J1482" i="3"/>
  <c r="L1482" i="3"/>
  <c r="F1483" i="3"/>
  <c r="H1483" i="3"/>
  <c r="J1483" i="3"/>
  <c r="L1483" i="3"/>
  <c r="F1484" i="3"/>
  <c r="H1484" i="3"/>
  <c r="J1484" i="3"/>
  <c r="L1484" i="3"/>
  <c r="F1485" i="3"/>
  <c r="H1485" i="3"/>
  <c r="J1485" i="3"/>
  <c r="L1485" i="3"/>
  <c r="F1486" i="3"/>
  <c r="H1486" i="3"/>
  <c r="J1486" i="3"/>
  <c r="L1486" i="3"/>
  <c r="F1487" i="3"/>
  <c r="H1487" i="3"/>
  <c r="J1487" i="3"/>
  <c r="L1487" i="3"/>
  <c r="F1488" i="3"/>
  <c r="H1488" i="3"/>
  <c r="J1488" i="3"/>
  <c r="L1488" i="3"/>
  <c r="F1489" i="3"/>
  <c r="H1489" i="3"/>
  <c r="J1489" i="3"/>
  <c r="L1489" i="3"/>
  <c r="F1490" i="3"/>
  <c r="H1490" i="3"/>
  <c r="J1490" i="3"/>
  <c r="L1490" i="3"/>
  <c r="F1491" i="3"/>
  <c r="H1491" i="3"/>
  <c r="J1491" i="3"/>
  <c r="L1491" i="3"/>
  <c r="F1492" i="3"/>
  <c r="H1492" i="3"/>
  <c r="J1492" i="3"/>
  <c r="L1492" i="3"/>
  <c r="F1493" i="3"/>
  <c r="H1493" i="3"/>
  <c r="J1493" i="3"/>
  <c r="L1493" i="3"/>
  <c r="F1494" i="3"/>
  <c r="H1494" i="3"/>
  <c r="J1494" i="3"/>
  <c r="L1494" i="3"/>
  <c r="F1495" i="3"/>
  <c r="H1495" i="3"/>
  <c r="J1495" i="3"/>
  <c r="L1495" i="3"/>
  <c r="F1496" i="3"/>
  <c r="H1496" i="3"/>
  <c r="J1496" i="3"/>
  <c r="L1496" i="3"/>
  <c r="F1497" i="3"/>
  <c r="H1497" i="3"/>
  <c r="J1497" i="3"/>
  <c r="L1497" i="3"/>
  <c r="F1498" i="3"/>
  <c r="H1498" i="3"/>
  <c r="J1498" i="3"/>
  <c r="L1498" i="3"/>
  <c r="F1499" i="3"/>
  <c r="H1499" i="3"/>
  <c r="J1499" i="3"/>
  <c r="L1499" i="3"/>
  <c r="F1500" i="3"/>
  <c r="H1500" i="3"/>
  <c r="J1500" i="3"/>
  <c r="L1500" i="3"/>
  <c r="F1501" i="3"/>
  <c r="H1501" i="3"/>
  <c r="J1501" i="3"/>
  <c r="L1501" i="3"/>
  <c r="F1502" i="3"/>
  <c r="H1502" i="3"/>
  <c r="J1502" i="3"/>
  <c r="L1502" i="3"/>
  <c r="F1503" i="3"/>
  <c r="H1503" i="3"/>
  <c r="J1503" i="3"/>
  <c r="L1503" i="3"/>
  <c r="F1504" i="3"/>
  <c r="H1504" i="3"/>
  <c r="J1504" i="3"/>
  <c r="L1504" i="3"/>
  <c r="F1505" i="3"/>
  <c r="H1505" i="3"/>
  <c r="J1505" i="3"/>
  <c r="L1505" i="3"/>
  <c r="F1506" i="3"/>
  <c r="H1506" i="3"/>
  <c r="J1506" i="3"/>
  <c r="L1506" i="3"/>
  <c r="F1507" i="3"/>
  <c r="H1507" i="3"/>
  <c r="J1507" i="3"/>
  <c r="L1507" i="3"/>
  <c r="F1508" i="3"/>
  <c r="H1508" i="3"/>
  <c r="J1508" i="3"/>
  <c r="L1508" i="3"/>
  <c r="F1509" i="3"/>
  <c r="H1509" i="3"/>
  <c r="J1509" i="3"/>
  <c r="L1509" i="3"/>
  <c r="F1510" i="3"/>
  <c r="H1510" i="3"/>
  <c r="J1510" i="3"/>
  <c r="L1510" i="3"/>
  <c r="F1511" i="3"/>
  <c r="H1511" i="3"/>
  <c r="J1511" i="3"/>
  <c r="L1511" i="3"/>
  <c r="F1512" i="3"/>
  <c r="H1512" i="3"/>
  <c r="J1512" i="3"/>
  <c r="L1512" i="3"/>
  <c r="F1513" i="3"/>
  <c r="H1513" i="3"/>
  <c r="J1513" i="3"/>
  <c r="L1513" i="3"/>
  <c r="F1514" i="3"/>
  <c r="H1514" i="3"/>
  <c r="J1514" i="3"/>
  <c r="L1514" i="3"/>
  <c r="F1515" i="3"/>
  <c r="H1515" i="3"/>
  <c r="J1515" i="3"/>
  <c r="L1515" i="3"/>
  <c r="F1516" i="3"/>
  <c r="H1516" i="3"/>
  <c r="J1516" i="3"/>
  <c r="L1516" i="3"/>
  <c r="F1517" i="3"/>
  <c r="H1517" i="3"/>
  <c r="J1517" i="3"/>
  <c r="L1517" i="3"/>
  <c r="F1518" i="3"/>
  <c r="H1518" i="3"/>
  <c r="J1518" i="3"/>
  <c r="L1518" i="3"/>
  <c r="F1519" i="3"/>
  <c r="H1519" i="3"/>
  <c r="J1519" i="3"/>
  <c r="L1519" i="3"/>
  <c r="F1520" i="3"/>
  <c r="H1520" i="3"/>
  <c r="J1520" i="3"/>
  <c r="L1520" i="3"/>
  <c r="F1521" i="3"/>
  <c r="H1521" i="3"/>
  <c r="J1521" i="3"/>
  <c r="L1521" i="3"/>
  <c r="F1522" i="3"/>
  <c r="H1522" i="3"/>
  <c r="J1522" i="3"/>
  <c r="L1522" i="3"/>
  <c r="F1523" i="3"/>
  <c r="H1523" i="3"/>
  <c r="J1523" i="3"/>
  <c r="L1523" i="3"/>
  <c r="F1524" i="3"/>
  <c r="H1524" i="3"/>
  <c r="J1524" i="3"/>
  <c r="L1524" i="3"/>
  <c r="F1525" i="3"/>
  <c r="H1525" i="3"/>
  <c r="J1525" i="3"/>
  <c r="L1525" i="3"/>
  <c r="F1526" i="3"/>
  <c r="H1526" i="3"/>
  <c r="J1526" i="3"/>
  <c r="L1526" i="3"/>
  <c r="F1527" i="3"/>
  <c r="H1527" i="3"/>
  <c r="J1527" i="3"/>
  <c r="L1527" i="3"/>
  <c r="F1528" i="3"/>
  <c r="H1528" i="3"/>
  <c r="J1528" i="3"/>
  <c r="L1528" i="3"/>
  <c r="F1529" i="3"/>
  <c r="H1529" i="3"/>
  <c r="J1529" i="3"/>
  <c r="L1529" i="3"/>
  <c r="F1530" i="3"/>
  <c r="H1530" i="3"/>
  <c r="J1530" i="3"/>
  <c r="L1530" i="3"/>
  <c r="F1531" i="3"/>
  <c r="H1531" i="3"/>
  <c r="J1531" i="3"/>
  <c r="L1531" i="3"/>
  <c r="L3" i="3"/>
  <c r="J3" i="3"/>
  <c r="H3" i="3"/>
  <c r="F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D460" i="3"/>
  <c r="D461" i="3"/>
  <c r="D462" i="3"/>
  <c r="D463" i="3"/>
  <c r="D464" i="3"/>
  <c r="D465" i="3"/>
  <c r="D466" i="3"/>
  <c r="D467" i="3"/>
  <c r="D468" i="3"/>
  <c r="D469" i="3"/>
  <c r="D470" i="3"/>
  <c r="D471" i="3"/>
  <c r="D472" i="3"/>
  <c r="D473" i="3"/>
  <c r="D474" i="3"/>
  <c r="D475" i="3"/>
  <c r="D476" i="3"/>
  <c r="D477" i="3"/>
  <c r="D478" i="3"/>
  <c r="D479" i="3"/>
  <c r="D480" i="3"/>
  <c r="D481" i="3"/>
  <c r="D482" i="3"/>
  <c r="D483" i="3"/>
  <c r="D484" i="3"/>
  <c r="D485" i="3"/>
  <c r="D486" i="3"/>
  <c r="D487" i="3"/>
  <c r="D488" i="3"/>
  <c r="D489" i="3"/>
  <c r="D490" i="3"/>
  <c r="D491" i="3"/>
  <c r="D492" i="3"/>
  <c r="D493" i="3"/>
  <c r="D494" i="3"/>
  <c r="D495" i="3"/>
  <c r="D496" i="3"/>
  <c r="D497" i="3"/>
  <c r="D498" i="3"/>
  <c r="D499" i="3"/>
  <c r="D500" i="3"/>
  <c r="D501" i="3"/>
  <c r="D502" i="3"/>
  <c r="D503" i="3"/>
  <c r="D504" i="3"/>
  <c r="D505" i="3"/>
  <c r="D506" i="3"/>
  <c r="D507" i="3"/>
  <c r="D508" i="3"/>
  <c r="D509" i="3"/>
  <c r="D510" i="3"/>
  <c r="D511" i="3"/>
  <c r="D512" i="3"/>
  <c r="D513" i="3"/>
  <c r="D514" i="3"/>
  <c r="D515" i="3"/>
  <c r="D516" i="3"/>
  <c r="D517" i="3"/>
  <c r="D518" i="3"/>
  <c r="D519" i="3"/>
  <c r="D520" i="3"/>
  <c r="D521" i="3"/>
  <c r="D522" i="3"/>
  <c r="D523" i="3"/>
  <c r="D524" i="3"/>
  <c r="D525" i="3"/>
  <c r="D526" i="3"/>
  <c r="D527" i="3"/>
  <c r="D528" i="3"/>
  <c r="D529" i="3"/>
  <c r="D530" i="3"/>
  <c r="D531" i="3"/>
  <c r="D532" i="3"/>
  <c r="D533" i="3"/>
  <c r="D534" i="3"/>
  <c r="D535" i="3"/>
  <c r="D536" i="3"/>
  <c r="D537" i="3"/>
  <c r="D538" i="3"/>
  <c r="D539" i="3"/>
  <c r="D540" i="3"/>
  <c r="D541" i="3"/>
  <c r="D542" i="3"/>
  <c r="D543" i="3"/>
  <c r="D544" i="3"/>
  <c r="D545" i="3"/>
  <c r="D546" i="3"/>
  <c r="D547" i="3"/>
  <c r="D548" i="3"/>
  <c r="D549" i="3"/>
  <c r="D550" i="3"/>
  <c r="D551" i="3"/>
  <c r="D552" i="3"/>
  <c r="D553" i="3"/>
  <c r="D554" i="3"/>
  <c r="D555" i="3"/>
  <c r="D556" i="3"/>
  <c r="D557" i="3"/>
  <c r="D558" i="3"/>
  <c r="D559" i="3"/>
  <c r="D560" i="3"/>
  <c r="D561" i="3"/>
  <c r="D562" i="3"/>
  <c r="D563" i="3"/>
  <c r="D564" i="3"/>
  <c r="D565" i="3"/>
  <c r="D566" i="3"/>
  <c r="D567" i="3"/>
  <c r="D568" i="3"/>
  <c r="D569" i="3"/>
  <c r="D570" i="3"/>
  <c r="D571" i="3"/>
  <c r="D572" i="3"/>
  <c r="D573" i="3"/>
  <c r="D574" i="3"/>
  <c r="D575" i="3"/>
  <c r="D576" i="3"/>
  <c r="D577" i="3"/>
  <c r="D578" i="3"/>
  <c r="D579" i="3"/>
  <c r="D580" i="3"/>
  <c r="D581" i="3"/>
  <c r="D582" i="3"/>
  <c r="D583" i="3"/>
  <c r="D584" i="3"/>
  <c r="D585" i="3"/>
  <c r="D586" i="3"/>
  <c r="D587" i="3"/>
  <c r="D588" i="3"/>
  <c r="D589" i="3"/>
  <c r="D590" i="3"/>
  <c r="D591" i="3"/>
  <c r="D592" i="3"/>
  <c r="D593" i="3"/>
  <c r="D594" i="3"/>
  <c r="D595" i="3"/>
  <c r="D596" i="3"/>
  <c r="D597" i="3"/>
  <c r="D598" i="3"/>
  <c r="D599" i="3"/>
  <c r="D600" i="3"/>
  <c r="D601" i="3"/>
  <c r="D602" i="3"/>
  <c r="D603" i="3"/>
  <c r="D604" i="3"/>
  <c r="D605" i="3"/>
  <c r="D606" i="3"/>
  <c r="D607" i="3"/>
  <c r="D608" i="3"/>
  <c r="D609" i="3"/>
  <c r="D610" i="3"/>
  <c r="D611" i="3"/>
  <c r="D612" i="3"/>
  <c r="D613" i="3"/>
  <c r="D614" i="3"/>
  <c r="D615" i="3"/>
  <c r="D616" i="3"/>
  <c r="D617" i="3"/>
  <c r="D618" i="3"/>
  <c r="D619" i="3"/>
  <c r="D620" i="3"/>
  <c r="D621" i="3"/>
  <c r="D622" i="3"/>
  <c r="D623" i="3"/>
  <c r="D624" i="3"/>
  <c r="D625" i="3"/>
  <c r="D626" i="3"/>
  <c r="D627" i="3"/>
  <c r="D628" i="3"/>
  <c r="D629" i="3"/>
  <c r="D630" i="3"/>
  <c r="D631" i="3"/>
  <c r="E631" i="3"/>
  <c r="D632" i="3"/>
  <c r="E632" i="3"/>
  <c r="D633" i="3"/>
  <c r="E633" i="3"/>
  <c r="D634" i="3"/>
  <c r="E634" i="3"/>
  <c r="D635" i="3"/>
  <c r="E635" i="3"/>
  <c r="D636" i="3"/>
  <c r="E636" i="3"/>
  <c r="D637" i="3"/>
  <c r="E637" i="3"/>
  <c r="D638" i="3"/>
  <c r="E638" i="3"/>
  <c r="D639" i="3"/>
  <c r="E639" i="3"/>
  <c r="D640" i="3"/>
  <c r="E640" i="3"/>
  <c r="D641" i="3"/>
  <c r="E641" i="3"/>
  <c r="D642" i="3"/>
  <c r="E642" i="3"/>
  <c r="D643" i="3"/>
  <c r="E643" i="3"/>
  <c r="D644" i="3"/>
  <c r="E644" i="3"/>
  <c r="D645" i="3"/>
  <c r="E645" i="3"/>
  <c r="D646" i="3"/>
  <c r="E646" i="3"/>
  <c r="D647" i="3"/>
  <c r="E647" i="3"/>
  <c r="D648" i="3"/>
  <c r="E648" i="3"/>
  <c r="D649" i="3"/>
  <c r="E649" i="3"/>
  <c r="D650" i="3"/>
  <c r="E650" i="3"/>
  <c r="D651" i="3"/>
  <c r="E651" i="3"/>
  <c r="D652" i="3"/>
  <c r="E652" i="3"/>
  <c r="D653" i="3"/>
  <c r="E653" i="3"/>
  <c r="D654" i="3"/>
  <c r="E654" i="3"/>
  <c r="D655" i="3"/>
  <c r="E655" i="3"/>
  <c r="D656" i="3"/>
  <c r="E656" i="3"/>
  <c r="D657" i="3"/>
  <c r="E657" i="3"/>
  <c r="D658" i="3"/>
  <c r="E658" i="3"/>
  <c r="D659" i="3"/>
  <c r="E659" i="3"/>
  <c r="D660" i="3"/>
  <c r="E660" i="3"/>
  <c r="D661" i="3"/>
  <c r="E661" i="3"/>
  <c r="D662" i="3"/>
  <c r="E662" i="3"/>
  <c r="D663" i="3"/>
  <c r="E663" i="3"/>
  <c r="D664" i="3"/>
  <c r="E664" i="3"/>
  <c r="D665" i="3"/>
  <c r="E665" i="3"/>
  <c r="D666" i="3"/>
  <c r="E666" i="3"/>
  <c r="D667" i="3"/>
  <c r="E667" i="3"/>
  <c r="D668" i="3"/>
  <c r="E668" i="3"/>
  <c r="D669" i="3"/>
  <c r="E669" i="3"/>
  <c r="D670" i="3"/>
  <c r="E670" i="3"/>
  <c r="D671" i="3"/>
  <c r="D672" i="3"/>
  <c r="D673" i="3"/>
  <c r="D674" i="3"/>
  <c r="D675" i="3"/>
  <c r="D676" i="3"/>
  <c r="D677" i="3"/>
  <c r="D678" i="3"/>
  <c r="D679" i="3"/>
  <c r="D680" i="3"/>
  <c r="D681" i="3"/>
  <c r="D682" i="3"/>
  <c r="D683" i="3"/>
  <c r="D684" i="3"/>
  <c r="D685" i="3"/>
  <c r="D686" i="3"/>
  <c r="D687" i="3"/>
  <c r="D688" i="3"/>
  <c r="D689" i="3"/>
  <c r="D690" i="3"/>
  <c r="D691" i="3"/>
  <c r="D692" i="3"/>
  <c r="D693" i="3"/>
  <c r="D694" i="3"/>
  <c r="D695" i="3"/>
  <c r="D696" i="3"/>
  <c r="D697" i="3"/>
  <c r="D698" i="3"/>
  <c r="D699" i="3"/>
  <c r="D700" i="3"/>
  <c r="D701" i="3"/>
  <c r="D702" i="3"/>
  <c r="D703" i="3"/>
  <c r="D704" i="3"/>
  <c r="D705" i="3"/>
  <c r="D706" i="3"/>
  <c r="D707" i="3"/>
  <c r="E707" i="3"/>
  <c r="D708" i="3"/>
  <c r="D709" i="3"/>
  <c r="D710" i="3"/>
  <c r="D711" i="3"/>
  <c r="D712" i="3"/>
  <c r="D713" i="3"/>
  <c r="D714" i="3"/>
  <c r="D715" i="3"/>
  <c r="D716" i="3"/>
  <c r="D717" i="3"/>
  <c r="E717" i="3"/>
  <c r="D718" i="3"/>
  <c r="E718" i="3"/>
  <c r="D719" i="3"/>
  <c r="E719" i="3"/>
  <c r="D720" i="3"/>
  <c r="E720" i="3"/>
  <c r="D721" i="3"/>
  <c r="E721" i="3"/>
  <c r="D722" i="3"/>
  <c r="E722" i="3"/>
  <c r="D723" i="3"/>
  <c r="E723" i="3"/>
  <c r="D724" i="3"/>
  <c r="E724" i="3"/>
  <c r="D725" i="3"/>
  <c r="E725" i="3"/>
  <c r="D726" i="3"/>
  <c r="E726" i="3"/>
  <c r="D727" i="3"/>
  <c r="E727" i="3"/>
  <c r="D728" i="3"/>
  <c r="E728" i="3"/>
  <c r="D729" i="3"/>
  <c r="E729" i="3"/>
  <c r="D730" i="3"/>
  <c r="E730" i="3"/>
  <c r="D731" i="3"/>
  <c r="E731" i="3"/>
  <c r="D732" i="3"/>
  <c r="E732" i="3"/>
  <c r="D733" i="3"/>
  <c r="E733" i="3"/>
  <c r="D734" i="3"/>
  <c r="E734" i="3"/>
  <c r="D735" i="3"/>
  <c r="E735" i="3"/>
  <c r="D736" i="3"/>
  <c r="E736" i="3"/>
  <c r="D737" i="3"/>
  <c r="E737" i="3"/>
  <c r="D738" i="3"/>
  <c r="E738" i="3"/>
  <c r="D739" i="3"/>
  <c r="E739" i="3"/>
  <c r="D740" i="3"/>
  <c r="E740" i="3"/>
  <c r="D741" i="3"/>
  <c r="E741" i="3"/>
  <c r="D742" i="3"/>
  <c r="E742" i="3"/>
  <c r="D743" i="3"/>
  <c r="E743" i="3"/>
  <c r="D744" i="3"/>
  <c r="D745" i="3"/>
  <c r="E745" i="3"/>
  <c r="D746" i="3"/>
  <c r="E746" i="3"/>
  <c r="D747" i="3"/>
  <c r="E747" i="3"/>
  <c r="D748" i="3"/>
  <c r="E748" i="3"/>
  <c r="D749" i="3"/>
  <c r="E749" i="3"/>
  <c r="D750" i="3"/>
  <c r="E750" i="3"/>
  <c r="D751" i="3"/>
  <c r="E751" i="3"/>
  <c r="D752" i="3"/>
  <c r="E752" i="3"/>
  <c r="D753" i="3"/>
  <c r="E753" i="3"/>
  <c r="D754" i="3"/>
  <c r="E754" i="3"/>
  <c r="D755" i="3"/>
  <c r="D756" i="3"/>
  <c r="E756" i="3"/>
  <c r="D757" i="3"/>
  <c r="E757" i="3"/>
  <c r="D758" i="3"/>
  <c r="E758" i="3"/>
  <c r="D759" i="3"/>
  <c r="E759" i="3"/>
  <c r="D760" i="3"/>
  <c r="D761" i="3"/>
  <c r="D762" i="3"/>
  <c r="D763" i="3"/>
  <c r="D764" i="3"/>
  <c r="D765" i="3"/>
  <c r="D766" i="3"/>
  <c r="D767" i="3"/>
  <c r="D768" i="3"/>
  <c r="D769" i="3"/>
  <c r="D770" i="3"/>
  <c r="D771" i="3"/>
  <c r="E771" i="3"/>
  <c r="D772" i="3"/>
  <c r="E772" i="3"/>
  <c r="D773" i="3"/>
  <c r="E773" i="3"/>
  <c r="D774" i="3"/>
  <c r="E774" i="3"/>
  <c r="D775" i="3"/>
  <c r="E775" i="3"/>
  <c r="D776" i="3"/>
  <c r="E776" i="3"/>
  <c r="D777" i="3"/>
  <c r="E777" i="3"/>
  <c r="D778" i="3"/>
  <c r="E778" i="3"/>
  <c r="D779" i="3"/>
  <c r="E779" i="3"/>
  <c r="D780" i="3"/>
  <c r="E780" i="3"/>
  <c r="D781" i="3"/>
  <c r="E781" i="3"/>
  <c r="D782" i="3"/>
  <c r="E782" i="3"/>
  <c r="D783" i="3"/>
  <c r="E783" i="3"/>
  <c r="D784" i="3"/>
  <c r="E784" i="3"/>
  <c r="D785" i="3"/>
  <c r="D786" i="3"/>
  <c r="D787" i="3"/>
  <c r="D788" i="3"/>
  <c r="D789" i="3"/>
  <c r="D790" i="3"/>
  <c r="D791" i="3"/>
  <c r="D792" i="3"/>
  <c r="D793" i="3"/>
  <c r="D794" i="3"/>
  <c r="D795" i="3"/>
  <c r="D796" i="3"/>
  <c r="D797" i="3"/>
  <c r="D798" i="3"/>
  <c r="D799" i="3"/>
  <c r="D800" i="3"/>
  <c r="D801" i="3"/>
  <c r="D802" i="3"/>
  <c r="D803" i="3"/>
  <c r="D804" i="3"/>
  <c r="D805" i="3"/>
  <c r="D806" i="3"/>
  <c r="D807" i="3"/>
  <c r="D808" i="3"/>
  <c r="D809" i="3"/>
  <c r="D810" i="3"/>
  <c r="D811" i="3"/>
  <c r="D812" i="3"/>
  <c r="D813" i="3"/>
  <c r="D814" i="3"/>
  <c r="D815" i="3"/>
  <c r="D816" i="3"/>
  <c r="D817" i="3"/>
  <c r="D818" i="3"/>
  <c r="D819" i="3"/>
  <c r="D820" i="3"/>
  <c r="D821" i="3"/>
  <c r="D822" i="3"/>
  <c r="D823" i="3"/>
  <c r="D824" i="3"/>
  <c r="D825" i="3"/>
  <c r="D826" i="3"/>
  <c r="D827" i="3"/>
  <c r="D828" i="3"/>
  <c r="D829" i="3"/>
  <c r="D830" i="3"/>
  <c r="D831" i="3"/>
  <c r="D832" i="3"/>
  <c r="D833" i="3"/>
  <c r="D834" i="3"/>
  <c r="D835" i="3"/>
  <c r="D836" i="3"/>
  <c r="D837" i="3"/>
  <c r="D838" i="3"/>
  <c r="D839" i="3"/>
  <c r="D840" i="3"/>
  <c r="D841" i="3"/>
  <c r="D842" i="3"/>
  <c r="D843" i="3"/>
  <c r="D844" i="3"/>
  <c r="D845" i="3"/>
  <c r="D846" i="3"/>
  <c r="D847" i="3"/>
  <c r="D848" i="3"/>
  <c r="D849" i="3"/>
  <c r="D850" i="3"/>
  <c r="D851" i="3"/>
  <c r="D852" i="3"/>
  <c r="D853" i="3"/>
  <c r="D854" i="3"/>
  <c r="D855" i="3"/>
  <c r="D856" i="3"/>
  <c r="D857" i="3"/>
  <c r="D858" i="3"/>
  <c r="D859" i="3"/>
  <c r="D860" i="3"/>
  <c r="D861" i="3"/>
  <c r="D862" i="3"/>
  <c r="D863" i="3"/>
  <c r="D864" i="3"/>
  <c r="D865" i="3"/>
  <c r="D866" i="3"/>
  <c r="D867" i="3"/>
  <c r="D868" i="3"/>
  <c r="D869" i="3"/>
  <c r="D870" i="3"/>
  <c r="D871" i="3"/>
  <c r="D872" i="3"/>
  <c r="D873" i="3"/>
  <c r="D874" i="3"/>
  <c r="D875" i="3"/>
  <c r="D876" i="3"/>
  <c r="D877" i="3"/>
  <c r="D878" i="3"/>
  <c r="D879" i="3"/>
  <c r="D880" i="3"/>
  <c r="D881" i="3"/>
  <c r="D882" i="3"/>
  <c r="D883" i="3"/>
  <c r="D884" i="3"/>
  <c r="D885" i="3"/>
  <c r="D886" i="3"/>
  <c r="D887" i="3"/>
  <c r="D888" i="3"/>
  <c r="D889" i="3"/>
  <c r="D890" i="3"/>
  <c r="D891" i="3"/>
  <c r="D892" i="3"/>
  <c r="D893" i="3"/>
  <c r="D894" i="3"/>
  <c r="D895" i="3"/>
  <c r="D896" i="3"/>
  <c r="D897" i="3"/>
  <c r="D898" i="3"/>
  <c r="D899" i="3"/>
  <c r="D900" i="3"/>
  <c r="D901" i="3"/>
  <c r="D902" i="3"/>
  <c r="D903" i="3"/>
  <c r="D904" i="3"/>
  <c r="D905" i="3"/>
  <c r="D906" i="3"/>
  <c r="D907" i="3"/>
  <c r="D908" i="3"/>
  <c r="D909" i="3"/>
  <c r="D910" i="3"/>
  <c r="D911" i="3"/>
  <c r="D912" i="3"/>
  <c r="D913" i="3"/>
  <c r="D914" i="3"/>
  <c r="D915" i="3"/>
  <c r="D916" i="3"/>
  <c r="D917" i="3"/>
  <c r="D918" i="3"/>
  <c r="D919" i="3"/>
  <c r="D920" i="3"/>
  <c r="D921" i="3"/>
  <c r="D922" i="3"/>
  <c r="D923" i="3"/>
  <c r="D924" i="3"/>
  <c r="D925" i="3"/>
  <c r="D926" i="3"/>
  <c r="D927" i="3"/>
  <c r="D928" i="3"/>
  <c r="D929" i="3"/>
  <c r="D930" i="3"/>
  <c r="D931" i="3"/>
  <c r="D932" i="3"/>
  <c r="D933" i="3"/>
  <c r="D934" i="3"/>
  <c r="D935" i="3"/>
  <c r="D936" i="3"/>
  <c r="D937" i="3"/>
  <c r="D938" i="3"/>
  <c r="D939" i="3"/>
  <c r="D940" i="3"/>
  <c r="D941" i="3"/>
  <c r="D942" i="3"/>
  <c r="D943" i="3"/>
  <c r="D944" i="3"/>
  <c r="D945" i="3"/>
  <c r="D946" i="3"/>
  <c r="D947" i="3"/>
  <c r="D948" i="3"/>
  <c r="D949" i="3"/>
  <c r="D950" i="3"/>
  <c r="D951" i="3"/>
  <c r="D952" i="3"/>
  <c r="D953" i="3"/>
  <c r="D954" i="3"/>
  <c r="D955" i="3"/>
  <c r="D956" i="3"/>
  <c r="D957" i="3"/>
  <c r="D958" i="3"/>
  <c r="D959" i="3"/>
  <c r="D960" i="3"/>
  <c r="D961" i="3"/>
  <c r="D962" i="3"/>
  <c r="D963" i="3"/>
  <c r="D964" i="3"/>
  <c r="D965" i="3"/>
  <c r="D966" i="3"/>
  <c r="D967" i="3"/>
  <c r="D968" i="3"/>
  <c r="D969" i="3"/>
  <c r="D970" i="3"/>
  <c r="D971" i="3"/>
  <c r="D972" i="3"/>
  <c r="D973" i="3"/>
  <c r="D974" i="3"/>
  <c r="D975" i="3"/>
  <c r="D976" i="3"/>
  <c r="D977" i="3"/>
  <c r="D978" i="3"/>
  <c r="D979" i="3"/>
  <c r="D980" i="3"/>
  <c r="D981" i="3"/>
  <c r="D982" i="3"/>
  <c r="D983" i="3"/>
  <c r="D984" i="3"/>
  <c r="D985" i="3"/>
  <c r="D986" i="3"/>
  <c r="D987" i="3"/>
  <c r="D988" i="3"/>
  <c r="D989" i="3"/>
  <c r="D990" i="3"/>
  <c r="D991" i="3"/>
  <c r="D992" i="3"/>
  <c r="D993" i="3"/>
  <c r="D994" i="3"/>
  <c r="D995" i="3"/>
  <c r="D996" i="3"/>
  <c r="D997" i="3"/>
  <c r="D998" i="3"/>
  <c r="D999" i="3"/>
  <c r="D1000" i="3"/>
  <c r="D1001" i="3"/>
  <c r="D1002" i="3"/>
  <c r="D1003" i="3"/>
  <c r="D1004" i="3"/>
  <c r="D1005" i="3"/>
  <c r="D1006" i="3"/>
  <c r="D1007" i="3"/>
  <c r="D1008" i="3"/>
  <c r="D1009" i="3"/>
  <c r="D1010" i="3"/>
  <c r="D1011" i="3"/>
  <c r="D1012" i="3"/>
  <c r="D1013" i="3"/>
  <c r="D1014" i="3"/>
  <c r="D1015" i="3"/>
  <c r="D1016" i="3"/>
  <c r="D1017" i="3"/>
  <c r="D1018" i="3"/>
  <c r="D1019" i="3"/>
  <c r="D1020" i="3"/>
  <c r="D1021" i="3"/>
  <c r="D1022" i="3"/>
  <c r="D1023" i="3"/>
  <c r="D1024" i="3"/>
  <c r="D1025" i="3"/>
  <c r="D1026" i="3"/>
  <c r="D1027" i="3"/>
  <c r="D1028" i="3"/>
  <c r="D1029" i="3"/>
  <c r="D1030" i="3"/>
  <c r="D1031" i="3"/>
  <c r="D1032" i="3"/>
  <c r="D1033" i="3"/>
  <c r="D1034" i="3"/>
  <c r="D1035" i="3"/>
  <c r="D1036" i="3"/>
  <c r="D1037" i="3"/>
  <c r="D1038" i="3"/>
  <c r="D1039" i="3"/>
  <c r="D1040" i="3"/>
  <c r="D1041" i="3"/>
  <c r="D1042" i="3"/>
  <c r="D1043" i="3"/>
  <c r="D1044" i="3"/>
  <c r="D1045" i="3"/>
  <c r="D1046" i="3"/>
  <c r="D1047" i="3"/>
  <c r="D1048" i="3"/>
  <c r="D1049" i="3"/>
  <c r="D1050" i="3"/>
  <c r="D1051" i="3"/>
  <c r="D1052" i="3"/>
  <c r="D1053" i="3"/>
  <c r="D1054" i="3"/>
  <c r="D1055" i="3"/>
  <c r="D1056" i="3"/>
  <c r="D1057" i="3"/>
  <c r="D1058" i="3"/>
  <c r="D1059" i="3"/>
  <c r="D1060" i="3"/>
  <c r="D1061" i="3"/>
  <c r="D1062" i="3"/>
  <c r="D1063" i="3"/>
  <c r="D1064" i="3"/>
  <c r="D1065" i="3"/>
  <c r="D1066" i="3"/>
  <c r="D1067" i="3"/>
  <c r="D1068" i="3"/>
  <c r="D1069" i="3"/>
  <c r="D1070" i="3"/>
  <c r="D1071" i="3"/>
  <c r="D1072" i="3"/>
  <c r="D1073" i="3"/>
  <c r="D1074" i="3"/>
  <c r="D1075" i="3"/>
  <c r="D1076" i="3"/>
  <c r="D1077" i="3"/>
  <c r="D1078" i="3"/>
  <c r="D1079" i="3"/>
  <c r="D1080" i="3"/>
  <c r="D1081" i="3"/>
  <c r="D1082" i="3"/>
  <c r="D1083" i="3"/>
  <c r="D1084" i="3"/>
  <c r="D1085" i="3"/>
  <c r="D1086" i="3"/>
  <c r="D1087" i="3"/>
  <c r="D1088" i="3"/>
  <c r="D1089" i="3"/>
  <c r="D1090" i="3"/>
  <c r="D1091" i="3"/>
  <c r="D1092" i="3"/>
  <c r="D1093" i="3"/>
  <c r="D1094" i="3"/>
  <c r="D1095" i="3"/>
  <c r="D1096" i="3"/>
  <c r="D1097" i="3"/>
  <c r="D1098" i="3"/>
  <c r="D1099" i="3"/>
  <c r="D1100" i="3"/>
  <c r="D1101" i="3"/>
  <c r="D1102" i="3"/>
  <c r="D1103" i="3"/>
  <c r="D1104" i="3"/>
  <c r="D1105" i="3"/>
  <c r="D1106" i="3"/>
  <c r="D1107" i="3"/>
  <c r="D1108" i="3"/>
  <c r="D1109" i="3"/>
  <c r="D1110" i="3"/>
  <c r="D1111" i="3"/>
  <c r="D1112" i="3"/>
  <c r="D1113" i="3"/>
  <c r="D1114" i="3"/>
  <c r="D1115" i="3"/>
  <c r="D1116" i="3"/>
  <c r="D1117" i="3"/>
  <c r="D1118" i="3"/>
  <c r="D1119" i="3"/>
  <c r="D1120" i="3"/>
  <c r="D1121" i="3"/>
  <c r="D1122" i="3"/>
  <c r="D1123" i="3"/>
  <c r="D1124" i="3"/>
  <c r="D1125" i="3"/>
  <c r="D1126" i="3"/>
  <c r="D1127" i="3"/>
  <c r="D1128" i="3"/>
  <c r="D1129" i="3"/>
  <c r="D1130" i="3"/>
  <c r="D1131" i="3"/>
  <c r="D1132" i="3"/>
  <c r="D1133" i="3"/>
  <c r="D1134" i="3"/>
  <c r="D1135" i="3"/>
  <c r="D1136" i="3"/>
  <c r="D1137" i="3"/>
  <c r="D1138" i="3"/>
  <c r="D1139" i="3"/>
  <c r="D1140" i="3"/>
  <c r="D1141" i="3"/>
  <c r="D1142" i="3"/>
  <c r="D1143" i="3"/>
  <c r="D1144" i="3"/>
  <c r="D1145" i="3"/>
  <c r="D1146" i="3"/>
  <c r="D1147" i="3"/>
  <c r="D1148" i="3"/>
  <c r="D1149" i="3"/>
  <c r="D1150" i="3"/>
  <c r="D1151" i="3"/>
  <c r="D1152" i="3"/>
  <c r="D1153" i="3"/>
  <c r="D1154" i="3"/>
  <c r="D1155" i="3"/>
  <c r="D1156" i="3"/>
  <c r="D1157" i="3"/>
  <c r="D1158" i="3"/>
  <c r="D1159" i="3"/>
  <c r="D1160" i="3"/>
  <c r="D1161" i="3"/>
  <c r="D1162" i="3"/>
  <c r="D1163" i="3"/>
  <c r="D1164" i="3"/>
  <c r="D1165" i="3"/>
  <c r="D1166" i="3"/>
  <c r="D1167" i="3"/>
  <c r="D1168" i="3"/>
  <c r="D1169" i="3"/>
  <c r="E1169" i="3"/>
  <c r="D1170" i="3"/>
  <c r="D1171" i="3"/>
  <c r="D1172" i="3"/>
  <c r="D1173" i="3"/>
  <c r="D1174" i="3"/>
  <c r="D1175" i="3"/>
  <c r="D1176" i="3"/>
  <c r="D1177" i="3"/>
  <c r="D1178" i="3"/>
  <c r="D1179" i="3"/>
  <c r="D1180" i="3"/>
  <c r="D1181" i="3"/>
  <c r="D1182" i="3"/>
  <c r="D1183" i="3"/>
  <c r="D1184" i="3"/>
  <c r="D1185" i="3"/>
  <c r="D1186" i="3"/>
  <c r="D1187" i="3"/>
  <c r="D1188" i="3"/>
  <c r="D1189" i="3"/>
  <c r="D1190" i="3"/>
  <c r="D1191" i="3"/>
  <c r="D1192" i="3"/>
  <c r="D1193" i="3"/>
  <c r="D1194" i="3"/>
  <c r="D1195" i="3"/>
  <c r="D1196" i="3"/>
  <c r="D1197" i="3"/>
  <c r="D1198" i="3"/>
  <c r="D1199" i="3"/>
  <c r="D1200" i="3"/>
  <c r="D1201" i="3"/>
  <c r="D1202" i="3"/>
  <c r="D1203" i="3"/>
  <c r="D1204" i="3"/>
  <c r="D1205" i="3"/>
  <c r="D1206" i="3"/>
  <c r="D1207" i="3"/>
  <c r="D1208" i="3"/>
  <c r="D1209" i="3"/>
  <c r="D1210" i="3"/>
  <c r="D1211" i="3"/>
  <c r="D1212" i="3"/>
  <c r="D1213" i="3"/>
  <c r="D1214" i="3"/>
  <c r="D1215" i="3"/>
  <c r="D1216" i="3"/>
  <c r="D1217" i="3"/>
  <c r="D1218" i="3"/>
  <c r="D1219" i="3"/>
  <c r="D1220" i="3"/>
  <c r="D1221" i="3"/>
  <c r="D1222" i="3"/>
  <c r="D1223" i="3"/>
  <c r="D1224" i="3"/>
  <c r="D1225" i="3"/>
  <c r="D1226" i="3"/>
  <c r="D1227" i="3"/>
  <c r="D1228" i="3"/>
  <c r="D1229" i="3"/>
  <c r="D1230" i="3"/>
  <c r="D1231" i="3"/>
  <c r="D1232" i="3"/>
  <c r="D1233" i="3"/>
  <c r="D1234" i="3"/>
  <c r="D1235" i="3"/>
  <c r="D1236" i="3"/>
  <c r="D1237" i="3"/>
  <c r="D1238" i="3"/>
  <c r="D1239" i="3"/>
  <c r="E1239" i="3"/>
  <c r="D1240" i="3"/>
  <c r="D1241" i="3"/>
  <c r="E1241" i="3"/>
  <c r="D1242" i="3"/>
  <c r="E1242" i="3"/>
  <c r="D1243" i="3"/>
  <c r="E1243" i="3"/>
  <c r="D1244" i="3"/>
  <c r="E1244" i="3"/>
  <c r="D1245" i="3"/>
  <c r="D1246" i="3"/>
  <c r="E1246" i="3"/>
  <c r="D1247" i="3"/>
  <c r="E1247" i="3"/>
  <c r="D1248" i="3"/>
  <c r="D1249" i="3"/>
  <c r="E1249" i="3"/>
  <c r="D1250" i="3"/>
  <c r="D1251" i="3"/>
  <c r="E1251" i="3"/>
  <c r="D1252" i="3"/>
  <c r="E1252" i="3"/>
  <c r="D1253" i="3"/>
  <c r="E1253" i="3"/>
  <c r="D1254" i="3"/>
  <c r="E1254" i="3"/>
  <c r="D1255" i="3"/>
  <c r="D1256" i="3"/>
  <c r="D1257" i="3"/>
  <c r="D1258" i="3"/>
  <c r="D1259" i="3"/>
  <c r="D1260" i="3"/>
  <c r="D1261" i="3"/>
  <c r="D1262" i="3"/>
  <c r="D1263" i="3"/>
  <c r="D1264" i="3"/>
  <c r="D1265" i="3"/>
  <c r="D1266" i="3"/>
  <c r="D1267" i="3"/>
  <c r="D1268" i="3"/>
  <c r="D1269" i="3"/>
  <c r="D1270" i="3"/>
  <c r="D1271" i="3"/>
  <c r="D1272" i="3"/>
  <c r="D1273" i="3"/>
  <c r="D1274" i="3"/>
  <c r="D1275" i="3"/>
  <c r="D1276" i="3"/>
  <c r="D1277" i="3"/>
  <c r="D1278" i="3"/>
  <c r="D1279" i="3"/>
  <c r="D1280" i="3"/>
  <c r="D1281" i="3"/>
  <c r="D1282" i="3"/>
  <c r="D1283" i="3"/>
  <c r="D1284" i="3"/>
  <c r="D1285" i="3"/>
  <c r="D1286" i="3"/>
  <c r="D1287" i="3"/>
  <c r="D1288" i="3"/>
  <c r="D1289" i="3"/>
  <c r="D1290" i="3"/>
  <c r="D1291" i="3"/>
  <c r="D1292" i="3"/>
  <c r="D1293" i="3"/>
  <c r="D1294" i="3"/>
  <c r="D1295" i="3"/>
  <c r="D1296" i="3"/>
  <c r="D1297" i="3"/>
  <c r="D1298" i="3"/>
  <c r="D1299" i="3"/>
  <c r="D1300" i="3"/>
  <c r="D1301" i="3"/>
  <c r="D1302" i="3"/>
  <c r="D1303" i="3"/>
  <c r="D1304" i="3"/>
  <c r="D1305" i="3"/>
  <c r="D1306" i="3"/>
  <c r="D1307" i="3"/>
  <c r="D1308" i="3"/>
  <c r="D1309" i="3"/>
  <c r="D1310" i="3"/>
  <c r="D1311" i="3"/>
  <c r="D1312" i="3"/>
  <c r="D1313" i="3"/>
  <c r="D1314" i="3"/>
  <c r="D1315" i="3"/>
  <c r="D1316" i="3"/>
  <c r="D1317" i="3"/>
  <c r="D1318" i="3"/>
  <c r="D1319" i="3"/>
  <c r="D1320" i="3"/>
  <c r="D1321" i="3"/>
  <c r="D1322" i="3"/>
  <c r="D1323" i="3"/>
  <c r="D1324" i="3"/>
  <c r="D1325" i="3"/>
  <c r="D1326" i="3"/>
  <c r="D1327" i="3"/>
  <c r="D1328" i="3"/>
  <c r="D1329" i="3"/>
  <c r="D1330" i="3"/>
  <c r="D1331" i="3"/>
  <c r="D1332" i="3"/>
  <c r="D1333" i="3"/>
  <c r="D1334" i="3"/>
  <c r="D1335" i="3"/>
  <c r="D1336" i="3"/>
  <c r="D1337" i="3"/>
  <c r="D1338" i="3"/>
  <c r="D1339" i="3"/>
  <c r="D1340" i="3"/>
  <c r="D1341" i="3"/>
  <c r="D1342" i="3"/>
  <c r="D1343" i="3"/>
  <c r="D1344" i="3"/>
  <c r="D1345" i="3"/>
  <c r="D1346" i="3"/>
  <c r="D1347" i="3"/>
  <c r="D1348" i="3"/>
  <c r="D1349" i="3"/>
  <c r="D1350" i="3"/>
  <c r="D1351" i="3"/>
  <c r="D1352" i="3"/>
  <c r="D1353" i="3"/>
  <c r="D1354" i="3"/>
  <c r="D1355" i="3"/>
  <c r="D1356" i="3"/>
  <c r="D1357" i="3"/>
  <c r="D1358" i="3"/>
  <c r="D1359" i="3"/>
  <c r="D1360" i="3"/>
  <c r="D1361" i="3"/>
  <c r="D1362" i="3"/>
  <c r="D1363" i="3"/>
  <c r="D1364" i="3"/>
  <c r="D1365" i="3"/>
  <c r="D1366" i="3"/>
  <c r="D1367" i="3"/>
  <c r="D1368" i="3"/>
  <c r="D1369" i="3"/>
  <c r="D1370" i="3"/>
  <c r="E1370" i="3"/>
  <c r="D1371" i="3"/>
  <c r="E1371" i="3"/>
  <c r="D1372" i="3"/>
  <c r="E1372" i="3"/>
  <c r="D1373" i="3"/>
  <c r="D1374" i="3"/>
  <c r="D1375" i="3"/>
  <c r="D1376" i="3"/>
  <c r="D1377" i="3"/>
  <c r="D1378" i="3"/>
  <c r="D1379" i="3"/>
  <c r="D1380" i="3"/>
  <c r="D1381" i="3"/>
  <c r="D1382" i="3"/>
  <c r="D1383" i="3"/>
  <c r="D1384" i="3"/>
  <c r="D1385" i="3"/>
  <c r="D1386" i="3"/>
  <c r="D1387" i="3"/>
  <c r="D1388" i="3"/>
  <c r="D1389" i="3"/>
  <c r="D1390" i="3"/>
  <c r="D1391" i="3"/>
  <c r="D1392" i="3"/>
  <c r="D1393" i="3"/>
  <c r="D1394" i="3"/>
  <c r="D1395" i="3"/>
  <c r="D1396" i="3"/>
  <c r="D1397" i="3"/>
  <c r="D1398" i="3"/>
  <c r="D1399" i="3"/>
  <c r="D1400" i="3"/>
  <c r="D1401" i="3"/>
  <c r="D1402" i="3"/>
  <c r="D1403" i="3"/>
  <c r="D1404" i="3"/>
  <c r="D1405" i="3"/>
  <c r="D1406" i="3"/>
  <c r="D1407" i="3"/>
  <c r="D1408" i="3"/>
  <c r="D1409" i="3"/>
  <c r="D1410" i="3"/>
  <c r="D1411" i="3"/>
  <c r="D1412" i="3"/>
  <c r="D1413" i="3"/>
  <c r="D1414" i="3"/>
  <c r="D1415" i="3"/>
  <c r="D1416" i="3"/>
  <c r="D1417" i="3"/>
  <c r="D1418" i="3"/>
  <c r="D1419" i="3"/>
  <c r="D1420" i="3"/>
  <c r="D1421" i="3"/>
  <c r="D1422" i="3"/>
  <c r="D1423" i="3"/>
  <c r="D1424" i="3"/>
  <c r="D1425" i="3"/>
  <c r="D1426" i="3"/>
  <c r="D1427" i="3"/>
  <c r="D1428" i="3"/>
  <c r="D1429" i="3"/>
  <c r="D1430" i="3"/>
  <c r="D1431" i="3"/>
  <c r="D1432" i="3"/>
  <c r="D1433" i="3"/>
  <c r="D1434" i="3"/>
  <c r="D1435" i="3"/>
  <c r="D1436" i="3"/>
  <c r="D1437" i="3"/>
  <c r="D1438" i="3"/>
  <c r="D1439" i="3"/>
  <c r="D1440" i="3"/>
  <c r="D1441" i="3"/>
  <c r="D1442" i="3"/>
  <c r="D1443" i="3"/>
  <c r="D1444" i="3"/>
  <c r="D1445" i="3"/>
  <c r="D1446" i="3"/>
  <c r="D1447" i="3"/>
  <c r="D1448" i="3"/>
  <c r="D1449" i="3"/>
  <c r="D1450" i="3"/>
  <c r="D1451" i="3"/>
  <c r="D1452" i="3"/>
  <c r="D1453" i="3"/>
  <c r="D1454" i="3"/>
  <c r="D1455" i="3"/>
  <c r="D1456" i="3"/>
  <c r="D1457" i="3"/>
  <c r="D1458" i="3"/>
  <c r="D1459" i="3"/>
  <c r="D1460" i="3"/>
  <c r="D1461" i="3"/>
  <c r="D1462" i="3"/>
  <c r="D1463" i="3"/>
  <c r="D1464" i="3"/>
  <c r="D1465" i="3"/>
  <c r="D1466" i="3"/>
  <c r="D1467" i="3"/>
  <c r="D1468" i="3"/>
  <c r="D1469" i="3"/>
  <c r="D1470" i="3"/>
  <c r="D1471" i="3"/>
  <c r="D1472" i="3"/>
  <c r="D1473" i="3"/>
  <c r="D1474" i="3"/>
  <c r="D1475" i="3"/>
  <c r="D1476" i="3"/>
  <c r="D1477" i="3"/>
  <c r="D1478" i="3"/>
  <c r="D1479" i="3"/>
  <c r="D1480" i="3"/>
  <c r="D1481" i="3"/>
  <c r="D1482" i="3"/>
  <c r="D1483" i="3"/>
  <c r="D1484" i="3"/>
  <c r="D1485" i="3"/>
  <c r="D1486" i="3"/>
  <c r="D1487" i="3"/>
  <c r="D1488" i="3"/>
  <c r="D1489" i="3"/>
  <c r="D1490" i="3"/>
  <c r="D1491" i="3"/>
  <c r="D1492" i="3"/>
  <c r="D1493" i="3"/>
  <c r="D1494" i="3"/>
  <c r="D1495" i="3"/>
  <c r="D1496" i="3"/>
  <c r="D1497" i="3"/>
  <c r="D1498" i="3"/>
  <c r="D1499" i="3"/>
  <c r="D1500" i="3"/>
  <c r="D1501" i="3"/>
  <c r="D1502" i="3"/>
  <c r="D1503" i="3"/>
  <c r="D1504" i="3"/>
  <c r="D1505" i="3"/>
  <c r="D1506" i="3"/>
  <c r="D1507" i="3"/>
  <c r="D1508" i="3"/>
  <c r="D1509" i="3"/>
  <c r="D1510" i="3"/>
  <c r="D1511" i="3"/>
  <c r="D1512" i="3"/>
  <c r="D1513" i="3"/>
  <c r="D1514" i="3"/>
  <c r="D1515" i="3"/>
  <c r="D1516" i="3"/>
  <c r="D1517" i="3"/>
  <c r="D1518" i="3"/>
  <c r="D1519" i="3"/>
  <c r="D1520" i="3"/>
  <c r="D1521" i="3"/>
  <c r="D1522" i="3"/>
  <c r="D1523" i="3"/>
  <c r="D1524" i="3"/>
  <c r="D1525" i="3"/>
  <c r="D1526" i="3"/>
  <c r="D1527" i="3"/>
  <c r="D1528" i="3"/>
  <c r="D1529" i="3"/>
  <c r="D1530" i="3"/>
  <c r="D1531" i="3"/>
  <c r="D3" i="3"/>
  <c r="D28" i="1"/>
  <c r="D29" i="1"/>
  <c r="D23" i="1"/>
  <c r="D22" i="1"/>
  <c r="E40" i="1"/>
  <c r="I40" i="1"/>
  <c r="I23" i="1"/>
  <c r="H23" i="1"/>
  <c r="F23" i="1"/>
  <c r="E23" i="1"/>
  <c r="I22" i="1"/>
  <c r="H22" i="1"/>
  <c r="F22" i="1"/>
  <c r="E22" i="1"/>
  <c r="D31" i="1"/>
  <c r="H31" i="1"/>
  <c r="X40" i="1"/>
  <c r="W40" i="1"/>
  <c r="V40" i="1"/>
  <c r="T40" i="1"/>
  <c r="S40" i="1"/>
  <c r="R40" i="1"/>
  <c r="O40" i="1"/>
  <c r="N40" i="1"/>
  <c r="M40" i="1"/>
  <c r="J40" i="1"/>
  <c r="H40" i="1"/>
  <c r="D40" i="1"/>
  <c r="F40" i="1"/>
  <c r="D41" i="1"/>
  <c r="E41" i="1"/>
  <c r="F41" i="1"/>
  <c r="H41" i="1"/>
  <c r="I41" i="1"/>
  <c r="J41" i="1"/>
  <c r="M41" i="1"/>
  <c r="N41" i="1"/>
  <c r="O41" i="1"/>
  <c r="R41" i="1"/>
  <c r="S41" i="1"/>
  <c r="T41" i="1"/>
  <c r="V41" i="1"/>
  <c r="W41" i="1"/>
  <c r="X41" i="1"/>
  <c r="E32" i="1"/>
  <c r="A60" i="1"/>
  <c r="B60" i="1"/>
  <c r="A61" i="1"/>
  <c r="B61" i="1"/>
  <c r="A62" i="1"/>
  <c r="B62" i="1"/>
  <c r="A63" i="1"/>
  <c r="B63" i="1"/>
  <c r="A64" i="1"/>
  <c r="B64" i="1"/>
  <c r="A65" i="1"/>
  <c r="B65" i="1"/>
  <c r="A66" i="1"/>
  <c r="B66" i="1"/>
  <c r="A67" i="1"/>
  <c r="B67" i="1"/>
  <c r="A68" i="1"/>
  <c r="B68" i="1"/>
  <c r="A69" i="1"/>
  <c r="B69" i="1"/>
  <c r="A70" i="1"/>
  <c r="B70" i="1"/>
  <c r="A71" i="1"/>
  <c r="B71" i="1"/>
  <c r="A72" i="1"/>
  <c r="B72" i="1"/>
  <c r="A73" i="1"/>
  <c r="B73" i="1"/>
  <c r="B59" i="1"/>
  <c r="A59" i="1"/>
  <c r="D32" i="1"/>
  <c r="M31" i="1"/>
  <c r="F19" i="1"/>
  <c r="D19" i="1"/>
  <c r="W39" i="1"/>
  <c r="T39" i="1"/>
  <c r="V39" i="1"/>
  <c r="I26" i="1"/>
  <c r="R39" i="1"/>
  <c r="N39" i="1"/>
  <c r="J39" i="1"/>
  <c r="M39" i="1"/>
  <c r="F26" i="1"/>
  <c r="H39" i="1"/>
  <c r="E39" i="1"/>
  <c r="X39" i="1"/>
  <c r="S39" i="1"/>
  <c r="O39" i="1"/>
  <c r="H26" i="1"/>
  <c r="I39" i="1"/>
  <c r="F39" i="1"/>
  <c r="E26" i="1"/>
  <c r="D39" i="1"/>
  <c r="D26" i="1"/>
  <c r="E36" i="1"/>
  <c r="D36" i="1"/>
  <c r="B23" i="1"/>
  <c r="E19" i="1"/>
  <c r="B22" i="1"/>
  <c r="F36" i="1"/>
  <c r="I36" i="1"/>
  <c r="M36" i="1"/>
  <c r="O36" i="1"/>
  <c r="S36" i="1"/>
  <c r="V36" i="1"/>
  <c r="X36" i="1"/>
  <c r="H36" i="1"/>
  <c r="J36" i="1"/>
  <c r="N36" i="1"/>
  <c r="R36" i="1"/>
  <c r="T36" i="1"/>
  <c r="W36" i="1"/>
  <c r="Z73" i="1"/>
  <c r="V73" i="1"/>
  <c r="Z71" i="1"/>
  <c r="W71" i="1"/>
  <c r="Z69" i="1"/>
  <c r="W69" i="1"/>
  <c r="Z67" i="1"/>
  <c r="W67" i="1"/>
  <c r="Z65" i="1"/>
  <c r="W65" i="1"/>
  <c r="Z63" i="1"/>
  <c r="Z62" i="1"/>
  <c r="Z64" i="1"/>
  <c r="X64" i="1"/>
  <c r="Z66" i="1"/>
  <c r="X66" i="1"/>
  <c r="Z68" i="1"/>
  <c r="X68" i="1"/>
  <c r="Z70" i="1"/>
  <c r="X70" i="1"/>
  <c r="Z72" i="1"/>
  <c r="X72" i="1"/>
  <c r="R31" i="1"/>
  <c r="D24" i="1"/>
  <c r="F24" i="1"/>
  <c r="E24" i="1"/>
  <c r="I24" i="1"/>
  <c r="H24" i="1"/>
  <c r="X67" i="1"/>
  <c r="N67" i="1"/>
  <c r="M67" i="1"/>
  <c r="T67" i="1"/>
  <c r="H67" i="1"/>
  <c r="S67" i="1"/>
  <c r="F67" i="1"/>
  <c r="E73" i="1"/>
  <c r="J73" i="1"/>
  <c r="R73" i="1"/>
  <c r="W73" i="1"/>
  <c r="F73" i="1"/>
  <c r="M73" i="1"/>
  <c r="S73" i="1"/>
  <c r="X73" i="1"/>
  <c r="H73" i="1"/>
  <c r="N73" i="1"/>
  <c r="T73" i="1"/>
  <c r="D73" i="1"/>
  <c r="I73" i="1"/>
  <c r="O73" i="1"/>
  <c r="R71" i="1"/>
  <c r="J71" i="1"/>
  <c r="E71" i="1"/>
  <c r="X71" i="1"/>
  <c r="M71" i="1"/>
  <c r="T71" i="1"/>
  <c r="N71" i="1"/>
  <c r="H71" i="1"/>
  <c r="S71" i="1"/>
  <c r="F71" i="1"/>
  <c r="O70" i="1"/>
  <c r="D70" i="1"/>
  <c r="W70" i="1"/>
  <c r="J70" i="1"/>
  <c r="V70" i="1"/>
  <c r="I70" i="1"/>
  <c r="R70" i="1"/>
  <c r="E70" i="1"/>
  <c r="T69" i="1"/>
  <c r="N69" i="1"/>
  <c r="H69" i="1"/>
  <c r="V69" i="1"/>
  <c r="O69" i="1"/>
  <c r="I69" i="1"/>
  <c r="D69" i="1"/>
  <c r="R69" i="1"/>
  <c r="J69" i="1"/>
  <c r="E69" i="1"/>
  <c r="X69" i="1"/>
  <c r="S69" i="1"/>
  <c r="M69" i="1"/>
  <c r="F69" i="1"/>
  <c r="S68" i="1"/>
  <c r="M68" i="1"/>
  <c r="F68" i="1"/>
  <c r="V68" i="1"/>
  <c r="O68" i="1"/>
  <c r="I68" i="1"/>
  <c r="D68" i="1"/>
  <c r="V66" i="1"/>
  <c r="I66" i="1"/>
  <c r="W66" i="1"/>
  <c r="J66" i="1"/>
  <c r="O66" i="1"/>
  <c r="D66" i="1"/>
  <c r="R66" i="1"/>
  <c r="E66" i="1"/>
  <c r="R65" i="1"/>
  <c r="J65" i="1"/>
  <c r="E65" i="1"/>
  <c r="V65" i="1"/>
  <c r="O65" i="1"/>
  <c r="I65" i="1"/>
  <c r="D65" i="1"/>
  <c r="T65" i="1"/>
  <c r="N65" i="1"/>
  <c r="H65" i="1"/>
  <c r="X65" i="1"/>
  <c r="S65" i="1"/>
  <c r="M65" i="1"/>
  <c r="F65" i="1"/>
  <c r="S64" i="1"/>
  <c r="M64" i="1"/>
  <c r="F64" i="1"/>
  <c r="W64" i="1"/>
  <c r="R64" i="1"/>
  <c r="J64" i="1"/>
  <c r="E64" i="1"/>
  <c r="V64" i="1"/>
  <c r="O64" i="1"/>
  <c r="I64" i="1"/>
  <c r="D64" i="1"/>
  <c r="T64" i="1"/>
  <c r="N64" i="1"/>
  <c r="H64" i="1"/>
  <c r="H68" i="1"/>
  <c r="O72" i="1"/>
  <c r="D72" i="1"/>
  <c r="S70" i="1"/>
  <c r="M70" i="1"/>
  <c r="F70" i="1"/>
  <c r="R67" i="1"/>
  <c r="J67" i="1"/>
  <c r="E67" i="1"/>
  <c r="S66" i="1"/>
  <c r="M66" i="1"/>
  <c r="F66" i="1"/>
  <c r="V71" i="1"/>
  <c r="O71" i="1"/>
  <c r="I71" i="1"/>
  <c r="D71" i="1"/>
  <c r="T70" i="1"/>
  <c r="N70" i="1"/>
  <c r="H70" i="1"/>
  <c r="V67" i="1"/>
  <c r="O67" i="1"/>
  <c r="I67" i="1"/>
  <c r="D67" i="1"/>
  <c r="T66" i="1"/>
  <c r="N66" i="1"/>
  <c r="H66" i="1"/>
  <c r="V72" i="1"/>
  <c r="I72" i="1"/>
  <c r="S72" i="1"/>
  <c r="M72" i="1"/>
  <c r="F72" i="1"/>
  <c r="H72" i="1"/>
  <c r="T68" i="1"/>
  <c r="T72" i="1"/>
  <c r="N68" i="1"/>
  <c r="N72" i="1"/>
  <c r="W72" i="1"/>
  <c r="R72" i="1"/>
  <c r="J72" i="1"/>
  <c r="E72" i="1"/>
  <c r="W68" i="1"/>
  <c r="R68" i="1"/>
  <c r="J68" i="1"/>
  <c r="E68" i="1"/>
  <c r="W63" i="1"/>
  <c r="T63" i="1"/>
  <c r="R63" i="1"/>
  <c r="N63" i="1"/>
  <c r="J63" i="1"/>
  <c r="H63" i="1"/>
  <c r="E63" i="1"/>
  <c r="X63" i="1"/>
  <c r="V63" i="1"/>
  <c r="S63" i="1"/>
  <c r="O63" i="1"/>
  <c r="M63" i="1"/>
  <c r="I63" i="1"/>
  <c r="F63" i="1"/>
  <c r="D63" i="1"/>
  <c r="V31" i="1"/>
  <c r="H19" i="1"/>
  <c r="B24" i="1"/>
  <c r="X62" i="1"/>
  <c r="V62" i="1"/>
  <c r="S62" i="1"/>
  <c r="O62" i="1"/>
  <c r="M62" i="1"/>
  <c r="I62" i="1"/>
  <c r="F62" i="1"/>
  <c r="D62" i="1"/>
  <c r="W62" i="1"/>
  <c r="T62" i="1"/>
  <c r="R62" i="1"/>
  <c r="N62" i="1"/>
  <c r="J62" i="1"/>
  <c r="H62" i="1"/>
  <c r="E62" i="1"/>
  <c r="I19" i="1"/>
  <c r="E4" i="2"/>
  <c r="E5" i="2"/>
  <c r="E6" i="2"/>
  <c r="E7" i="2"/>
  <c r="E8" i="2"/>
  <c r="E9" i="2"/>
  <c r="E10" i="2"/>
  <c r="E11" i="2"/>
  <c r="E12" i="2"/>
  <c r="E13" i="2"/>
  <c r="E1214" i="3"/>
  <c r="E14" i="2"/>
  <c r="E15" i="2"/>
  <c r="E16" i="2"/>
  <c r="E17" i="2"/>
  <c r="E18" i="2"/>
  <c r="E19" i="2"/>
  <c r="E1173" i="3"/>
  <c r="E20" i="2"/>
  <c r="E21" i="2"/>
  <c r="E22" i="2"/>
  <c r="E23" i="2"/>
  <c r="E24" i="2"/>
  <c r="E25" i="2"/>
  <c r="E26" i="2"/>
  <c r="E27" i="2"/>
  <c r="E28" i="2"/>
  <c r="E29" i="2"/>
  <c r="E30" i="2"/>
  <c r="E31" i="2"/>
  <c r="E32" i="2"/>
  <c r="E33" i="2"/>
  <c r="G1214" i="3"/>
  <c r="E34" i="2"/>
  <c r="E35" i="2"/>
  <c r="E36" i="2"/>
  <c r="E37" i="2"/>
  <c r="E38" i="2"/>
  <c r="E39" i="2"/>
  <c r="G1173" i="3"/>
  <c r="E40" i="2"/>
  <c r="E41" i="2"/>
  <c r="E42" i="2"/>
  <c r="E43" i="2"/>
  <c r="E44" i="2"/>
  <c r="E45" i="2"/>
  <c r="E46" i="2"/>
  <c r="E47" i="2"/>
  <c r="E48" i="2"/>
  <c r="E49" i="2"/>
  <c r="E50" i="2"/>
  <c r="E51" i="2"/>
  <c r="E52" i="2"/>
  <c r="E53" i="2"/>
  <c r="I1214" i="3"/>
  <c r="E54" i="2"/>
  <c r="E55" i="2"/>
  <c r="E56" i="2"/>
  <c r="E57" i="2"/>
  <c r="E58" i="2"/>
  <c r="E59" i="2"/>
  <c r="I1173" i="3"/>
  <c r="E60" i="2"/>
  <c r="E61" i="2"/>
  <c r="E62" i="2"/>
  <c r="E63" i="2"/>
  <c r="E64" i="2"/>
  <c r="E65" i="2"/>
  <c r="E66" i="2"/>
  <c r="E67" i="2"/>
  <c r="E68" i="2"/>
  <c r="E69" i="2"/>
  <c r="E70" i="2"/>
  <c r="E71" i="2"/>
  <c r="E72" i="2"/>
  <c r="E73" i="2"/>
  <c r="K1214" i="3"/>
  <c r="E74" i="2"/>
  <c r="E75" i="2"/>
  <c r="E76" i="2"/>
  <c r="E77" i="2"/>
  <c r="E78" i="2"/>
  <c r="E79" i="2"/>
  <c r="K1173" i="3"/>
  <c r="E80" i="2"/>
  <c r="E81" i="2"/>
  <c r="E82" i="2"/>
  <c r="E83" i="2"/>
  <c r="E84" i="2"/>
  <c r="E85" i="2"/>
  <c r="E86" i="2"/>
  <c r="E87" i="2"/>
  <c r="E88" i="2"/>
  <c r="E89" i="2"/>
  <c r="E90" i="2"/>
  <c r="E91" i="2"/>
  <c r="E92" i="2"/>
  <c r="E93" i="2"/>
  <c r="M1214" i="3"/>
  <c r="E94" i="2"/>
  <c r="E95" i="2"/>
  <c r="E96" i="2"/>
  <c r="E97" i="2"/>
  <c r="E98" i="2"/>
  <c r="E99" i="2"/>
  <c r="M1173" i="3"/>
  <c r="E100" i="2"/>
  <c r="E101" i="2"/>
  <c r="E102" i="2"/>
  <c r="E3" i="2"/>
  <c r="Z59" i="1"/>
  <c r="E1154" i="3"/>
  <c r="E1156" i="3"/>
  <c r="E1158" i="3"/>
  <c r="E1159" i="3"/>
  <c r="E1160" i="3"/>
  <c r="E1161" i="3"/>
  <c r="E1236" i="3"/>
  <c r="E1374" i="3"/>
  <c r="E1376" i="3"/>
  <c r="E1378" i="3"/>
  <c r="E1380" i="3"/>
  <c r="E1382" i="3"/>
  <c r="E36"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7" i="3"/>
  <c r="E138" i="3"/>
  <c r="E139" i="3"/>
  <c r="E140" i="3"/>
  <c r="E141" i="3"/>
  <c r="E142" i="3"/>
  <c r="E143" i="3"/>
  <c r="E144" i="3"/>
  <c r="E145" i="3"/>
  <c r="E146" i="3"/>
  <c r="E147" i="3"/>
  <c r="E153" i="3"/>
  <c r="E265" i="3"/>
  <c r="E266" i="3"/>
  <c r="E276" i="3"/>
  <c r="E277" i="3"/>
  <c r="E284" i="3"/>
  <c r="E285" i="3"/>
  <c r="E287" i="3"/>
  <c r="E289" i="3"/>
  <c r="E290" i="3"/>
  <c r="E291" i="3"/>
  <c r="E292" i="3"/>
  <c r="E294" i="3"/>
  <c r="E295" i="3"/>
  <c r="E296" i="3"/>
  <c r="E297" i="3"/>
  <c r="E298" i="3"/>
  <c r="E300"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506" i="3"/>
  <c r="E507" i="3"/>
  <c r="E522" i="3"/>
  <c r="E524" i="3"/>
  <c r="E525" i="3"/>
  <c r="E526" i="3"/>
  <c r="E527" i="3"/>
  <c r="E528" i="3"/>
  <c r="E529" i="3"/>
  <c r="E530" i="3"/>
  <c r="E531" i="3"/>
  <c r="E532" i="3"/>
  <c r="E533" i="3"/>
  <c r="E534" i="3"/>
  <c r="E535" i="3"/>
  <c r="E536" i="3"/>
  <c r="E537" i="3"/>
  <c r="E618" i="3"/>
  <c r="E619" i="3"/>
  <c r="E620" i="3"/>
  <c r="E621" i="3"/>
  <c r="E622" i="3"/>
  <c r="E623" i="3"/>
  <c r="E624" i="3"/>
  <c r="E625" i="3"/>
  <c r="E626" i="3"/>
  <c r="E627" i="3"/>
  <c r="E628" i="3"/>
  <c r="E629" i="3"/>
  <c r="E630" i="3"/>
  <c r="E671" i="3"/>
  <c r="E674" i="3"/>
  <c r="E675" i="3"/>
  <c r="E677" i="3"/>
  <c r="E678" i="3"/>
  <c r="E679" i="3"/>
  <c r="E680" i="3"/>
  <c r="E681" i="3"/>
  <c r="E683" i="3"/>
  <c r="E685" i="3"/>
  <c r="E688" i="3"/>
  <c r="E689" i="3"/>
  <c r="E690" i="3"/>
  <c r="E691" i="3"/>
  <c r="E692" i="3"/>
  <c r="E693" i="3"/>
  <c r="E694" i="3"/>
  <c r="E696" i="3"/>
  <c r="E702" i="3"/>
  <c r="E704" i="3"/>
  <c r="E705" i="3"/>
  <c r="E706" i="3"/>
  <c r="E708" i="3"/>
  <c r="E709" i="3"/>
  <c r="E710" i="3"/>
  <c r="E715" i="3"/>
  <c r="E716" i="3"/>
  <c r="E760" i="3"/>
  <c r="E761" i="3"/>
  <c r="E762" i="3"/>
  <c r="E763" i="3"/>
  <c r="E764" i="3"/>
  <c r="E765" i="3"/>
  <c r="E766" i="3"/>
  <c r="E767" i="3"/>
  <c r="E768" i="3"/>
  <c r="E769" i="3"/>
  <c r="E770" i="3"/>
  <c r="E832" i="3"/>
  <c r="E833" i="3"/>
  <c r="E834" i="3"/>
  <c r="E835" i="3"/>
  <c r="E836" i="3"/>
  <c r="E837" i="3"/>
  <c r="E838" i="3"/>
  <c r="E839" i="3"/>
  <c r="E840" i="3"/>
  <c r="E841" i="3"/>
  <c r="E842" i="3"/>
  <c r="E843" i="3"/>
  <c r="E844" i="3"/>
  <c r="E845" i="3"/>
  <c r="E846" i="3"/>
  <c r="E847" i="3"/>
  <c r="E848" i="3"/>
  <c r="E849" i="3"/>
  <c r="E850" i="3"/>
  <c r="E851" i="3"/>
  <c r="E852" i="3"/>
  <c r="E853" i="3"/>
  <c r="E854" i="3"/>
  <c r="E855" i="3"/>
  <c r="E856" i="3"/>
  <c r="E857" i="3"/>
  <c r="E858" i="3"/>
  <c r="E860" i="3"/>
  <c r="E861" i="3"/>
  <c r="E862" i="3"/>
  <c r="E863" i="3"/>
  <c r="E864" i="3"/>
  <c r="E865" i="3"/>
  <c r="E866" i="3"/>
  <c r="E867" i="3"/>
  <c r="E868" i="3"/>
  <c r="E869" i="3"/>
  <c r="E870" i="3"/>
  <c r="E871" i="3"/>
  <c r="E872" i="3"/>
  <c r="E873" i="3"/>
  <c r="E874" i="3"/>
  <c r="E875" i="3"/>
  <c r="E876" i="3"/>
  <c r="E887" i="3"/>
  <c r="E888" i="3"/>
  <c r="E889" i="3"/>
  <c r="E890" i="3"/>
  <c r="E891" i="3"/>
  <c r="E892" i="3"/>
  <c r="E893" i="3"/>
  <c r="E894" i="3"/>
  <c r="E897" i="3"/>
  <c r="E898" i="3"/>
  <c r="E899" i="3"/>
  <c r="E900" i="3"/>
  <c r="E901" i="3"/>
  <c r="E902" i="3"/>
  <c r="E903" i="3"/>
  <c r="E904" i="3"/>
  <c r="E905" i="3"/>
  <c r="E906" i="3"/>
  <c r="E907" i="3"/>
  <c r="E908" i="3"/>
  <c r="E909" i="3"/>
  <c r="E910" i="3"/>
  <c r="E911" i="3"/>
  <c r="E913" i="3"/>
  <c r="E914" i="3"/>
  <c r="E915" i="3"/>
  <c r="E916" i="3"/>
  <c r="E917" i="3"/>
  <c r="E918" i="3"/>
  <c r="E919" i="3"/>
  <c r="E920" i="3"/>
  <c r="E921" i="3"/>
  <c r="E922" i="3"/>
  <c r="E923" i="3"/>
  <c r="E924" i="3"/>
  <c r="E1153" i="3"/>
  <c r="E1155" i="3"/>
  <c r="E1157" i="3"/>
  <c r="E1373" i="3"/>
  <c r="E1375" i="3"/>
  <c r="E1377" i="3"/>
  <c r="E1379" i="3"/>
  <c r="E1381" i="3"/>
  <c r="M9" i="3"/>
  <c r="M10" i="3"/>
  <c r="M11" i="3"/>
  <c r="M12" i="3"/>
  <c r="M80" i="3"/>
  <c r="M81" i="3"/>
  <c r="M148" i="3"/>
  <c r="M149" i="3"/>
  <c r="M150" i="3"/>
  <c r="M151" i="3"/>
  <c r="M154" i="3"/>
  <c r="M156" i="3"/>
  <c r="M157" i="3"/>
  <c r="M158" i="3"/>
  <c r="M159" i="3"/>
  <c r="M166" i="3"/>
  <c r="M167" i="3"/>
  <c r="M173" i="3"/>
  <c r="M174" i="3"/>
  <c r="M175" i="3"/>
  <c r="M176" i="3"/>
  <c r="M278" i="3"/>
  <c r="M357" i="3"/>
  <c r="M358" i="3"/>
  <c r="M359" i="3"/>
  <c r="M360" i="3"/>
  <c r="M361" i="3"/>
  <c r="M362"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392" i="3"/>
  <c r="M393" i="3"/>
  <c r="M394" i="3"/>
  <c r="M395" i="3"/>
  <c r="M396" i="3"/>
  <c r="M397" i="3"/>
  <c r="M398" i="3"/>
  <c r="M399" i="3"/>
  <c r="M400" i="3"/>
  <c r="M401" i="3"/>
  <c r="M402" i="3"/>
  <c r="M403" i="3"/>
  <c r="M404" i="3"/>
  <c r="M699" i="3"/>
  <c r="M755" i="3"/>
  <c r="M827" i="3"/>
  <c r="M828" i="3"/>
  <c r="M829" i="3"/>
  <c r="M877" i="3"/>
  <c r="M878" i="3"/>
  <c r="M879" i="3"/>
  <c r="M880" i="3"/>
  <c r="M881" i="3"/>
  <c r="M882" i="3"/>
  <c r="M883" i="3"/>
  <c r="M884" i="3"/>
  <c r="M885" i="3"/>
  <c r="M886" i="3"/>
  <c r="M995" i="3"/>
  <c r="M996" i="3"/>
  <c r="M998" i="3"/>
  <c r="M1000" i="3"/>
  <c r="M1018" i="3"/>
  <c r="M1058" i="3"/>
  <c r="M200" i="3"/>
  <c r="M202" i="3"/>
  <c r="M204" i="3"/>
  <c r="M268" i="3"/>
  <c r="M478" i="3"/>
  <c r="M479" i="3"/>
  <c r="M480" i="3"/>
  <c r="M481" i="3"/>
  <c r="M482" i="3"/>
  <c r="M483" i="3"/>
  <c r="M484" i="3"/>
  <c r="M485" i="3"/>
  <c r="M486" i="3"/>
  <c r="M487" i="3"/>
  <c r="M489" i="3"/>
  <c r="M491" i="3"/>
  <c r="M492" i="3"/>
  <c r="M493" i="3"/>
  <c r="M494" i="3"/>
  <c r="M495" i="3"/>
  <c r="M496" i="3"/>
  <c r="M497" i="3"/>
  <c r="M498" i="3"/>
  <c r="M499" i="3"/>
  <c r="M500" i="3"/>
  <c r="M501" i="3"/>
  <c r="M502" i="3"/>
  <c r="M503" i="3"/>
  <c r="M504" i="3"/>
  <c r="M505" i="3"/>
  <c r="M1168" i="3"/>
  <c r="M1234" i="3"/>
  <c r="M1235" i="3"/>
  <c r="M77" i="3"/>
  <c r="M136" i="3"/>
  <c r="M155" i="3"/>
  <c r="M262" i="3"/>
  <c r="M272" i="3"/>
  <c r="M283" i="3"/>
  <c r="M1010" i="3"/>
  <c r="M1011" i="3"/>
  <c r="M1012" i="3"/>
  <c r="M1013" i="3"/>
  <c r="M1014" i="3"/>
  <c r="M1015" i="3"/>
  <c r="M1016" i="3"/>
  <c r="M1017" i="3"/>
  <c r="M1019" i="3"/>
  <c r="M1020" i="3"/>
  <c r="M1021" i="3"/>
  <c r="M1022" i="3"/>
  <c r="M1023" i="3"/>
  <c r="M1024" i="3"/>
  <c r="M1025" i="3"/>
  <c r="M1026" i="3"/>
  <c r="M1027" i="3"/>
  <c r="M1028" i="3"/>
  <c r="M1029" i="3"/>
  <c r="M1030" i="3"/>
  <c r="M1031" i="3"/>
  <c r="M1032" i="3"/>
  <c r="M1033" i="3"/>
  <c r="M1034" i="3"/>
  <c r="M1035" i="3"/>
  <c r="M1036" i="3"/>
  <c r="M1037" i="3"/>
  <c r="M1038" i="3"/>
  <c r="M1039" i="3"/>
  <c r="M1040" i="3"/>
  <c r="M1041" i="3"/>
  <c r="M1042" i="3"/>
  <c r="M1043" i="3"/>
  <c r="M1044" i="3"/>
  <c r="M1045" i="3"/>
  <c r="M1046" i="3"/>
  <c r="M1047" i="3"/>
  <c r="M1048" i="3"/>
  <c r="M1049" i="3"/>
  <c r="M1050" i="3"/>
  <c r="M1051" i="3"/>
  <c r="M1052" i="3"/>
  <c r="M1053" i="3"/>
  <c r="M1054" i="3"/>
  <c r="M1055" i="3"/>
  <c r="M1056" i="3"/>
  <c r="M1057" i="3"/>
  <c r="M1059" i="3"/>
  <c r="M1060" i="3"/>
  <c r="M1061" i="3"/>
  <c r="M1230" i="3"/>
  <c r="K200" i="3"/>
  <c r="K202" i="3"/>
  <c r="K204" i="3"/>
  <c r="K268" i="3"/>
  <c r="K478" i="3"/>
  <c r="K479" i="3"/>
  <c r="K480" i="3"/>
  <c r="K481" i="3"/>
  <c r="K482" i="3"/>
  <c r="K483" i="3"/>
  <c r="K484" i="3"/>
  <c r="K485" i="3"/>
  <c r="K486" i="3"/>
  <c r="K487" i="3"/>
  <c r="K489" i="3"/>
  <c r="K491" i="3"/>
  <c r="K492" i="3"/>
  <c r="K493" i="3"/>
  <c r="K494" i="3"/>
  <c r="K495" i="3"/>
  <c r="K496" i="3"/>
  <c r="K497" i="3"/>
  <c r="K498" i="3"/>
  <c r="K499" i="3"/>
  <c r="K500" i="3"/>
  <c r="K501" i="3"/>
  <c r="K502" i="3"/>
  <c r="K503" i="3"/>
  <c r="K504" i="3"/>
  <c r="K505" i="3"/>
  <c r="K1168" i="3"/>
  <c r="K1234" i="3"/>
  <c r="K1235" i="3"/>
  <c r="M1255" i="3"/>
  <c r="M1256" i="3"/>
  <c r="M1257" i="3"/>
  <c r="M1258" i="3"/>
  <c r="M1259" i="3"/>
  <c r="M1260" i="3"/>
  <c r="M1261" i="3"/>
  <c r="M1262" i="3"/>
  <c r="M1263" i="3"/>
  <c r="M1264" i="3"/>
  <c r="M1265" i="3"/>
  <c r="M1266" i="3"/>
  <c r="M1267" i="3"/>
  <c r="M1268" i="3"/>
  <c r="M1269" i="3"/>
  <c r="M1270" i="3"/>
  <c r="M1271" i="3"/>
  <c r="M1272" i="3"/>
  <c r="M1273" i="3"/>
  <c r="M1274" i="3"/>
  <c r="M1275" i="3"/>
  <c r="M1276" i="3"/>
  <c r="M1277" i="3"/>
  <c r="M1278" i="3"/>
  <c r="M301" i="3"/>
  <c r="M302" i="3"/>
  <c r="M303" i="3"/>
  <c r="M304" i="3"/>
  <c r="M305" i="3"/>
  <c r="M306" i="3"/>
  <c r="M307" i="3"/>
  <c r="M308" i="3"/>
  <c r="M82" i="3"/>
  <c r="M203" i="3"/>
  <c r="M206" i="3"/>
  <c r="M263" i="3"/>
  <c r="M270" i="3"/>
  <c r="M488" i="3"/>
  <c r="M490" i="3"/>
  <c r="M521" i="3"/>
  <c r="M523" i="3"/>
  <c r="M712" i="3"/>
  <c r="M997" i="3"/>
  <c r="M1009" i="3"/>
  <c r="M1062" i="3"/>
  <c r="M1063" i="3"/>
  <c r="M1064" i="3"/>
  <c r="M1065" i="3"/>
  <c r="M1092" i="3"/>
  <c r="M1097" i="3"/>
  <c r="M1098" i="3"/>
  <c r="M1099" i="3"/>
  <c r="M1100" i="3"/>
  <c r="M1101" i="3"/>
  <c r="M1102" i="3"/>
  <c r="M1103" i="3"/>
  <c r="M1104" i="3"/>
  <c r="M1105" i="3"/>
  <c r="M1106" i="3"/>
  <c r="M1279" i="3"/>
  <c r="M1280" i="3"/>
  <c r="M1281" i="3"/>
  <c r="M1282" i="3"/>
  <c r="M1283" i="3"/>
  <c r="M1284" i="3"/>
  <c r="M1285" i="3"/>
  <c r="M1286" i="3"/>
  <c r="M1287" i="3"/>
  <c r="M1288" i="3"/>
  <c r="M1289" i="3"/>
  <c r="M1290" i="3"/>
  <c r="M1291" i="3"/>
  <c r="M1292" i="3"/>
  <c r="M1293" i="3"/>
  <c r="M1294" i="3"/>
  <c r="M1295" i="3"/>
  <c r="M1296" i="3"/>
  <c r="M1297" i="3"/>
  <c r="M1298" i="3"/>
  <c r="M1299" i="3"/>
  <c r="M1300" i="3"/>
  <c r="M1301" i="3"/>
  <c r="M1302" i="3"/>
  <c r="M1303" i="3"/>
  <c r="M1304" i="3"/>
  <c r="M1305" i="3"/>
  <c r="M1306" i="3"/>
  <c r="M1307" i="3"/>
  <c r="M1308" i="3"/>
  <c r="M1309" i="3"/>
  <c r="M1310" i="3"/>
  <c r="M1311" i="3"/>
  <c r="M1312" i="3"/>
  <c r="M1313" i="3"/>
  <c r="M1314" i="3"/>
  <c r="M1315" i="3"/>
  <c r="M1316" i="3"/>
  <c r="M1317" i="3"/>
  <c r="M1318" i="3"/>
  <c r="M1319" i="3"/>
  <c r="M1320" i="3"/>
  <c r="M1321" i="3"/>
  <c r="M1322" i="3"/>
  <c r="M1323" i="3"/>
  <c r="M1324" i="3"/>
  <c r="M1325" i="3"/>
  <c r="M1326" i="3"/>
  <c r="M1327" i="3"/>
  <c r="M1328" i="3"/>
  <c r="M1329" i="3"/>
  <c r="M1330" i="3"/>
  <c r="M1331" i="3"/>
  <c r="M1332" i="3"/>
  <c r="M1333" i="3"/>
  <c r="M1334" i="3"/>
  <c r="M1335" i="3"/>
  <c r="M1336" i="3"/>
  <c r="M1337" i="3"/>
  <c r="M1338" i="3"/>
  <c r="M1339" i="3"/>
  <c r="M1340" i="3"/>
  <c r="M1341" i="3"/>
  <c r="M1342" i="3"/>
  <c r="M1343" i="3"/>
  <c r="M1344" i="3"/>
  <c r="M1345" i="3"/>
  <c r="M1346" i="3"/>
  <c r="M1347" i="3"/>
  <c r="M1348" i="3"/>
  <c r="M1349" i="3"/>
  <c r="M1350" i="3"/>
  <c r="M1351" i="3"/>
  <c r="M1352" i="3"/>
  <c r="M1353" i="3"/>
  <c r="M1354" i="3"/>
  <c r="M1355" i="3"/>
  <c r="M1356" i="3"/>
  <c r="M1357" i="3"/>
  <c r="M1358" i="3"/>
  <c r="M1359" i="3"/>
  <c r="M1360" i="3"/>
  <c r="M1361" i="3"/>
  <c r="M1362" i="3"/>
  <c r="M1363" i="3"/>
  <c r="M1364" i="3"/>
  <c r="M1365" i="3"/>
  <c r="M1366" i="3"/>
  <c r="M1367" i="3"/>
  <c r="M1368" i="3"/>
  <c r="M1369" i="3"/>
  <c r="M286" i="3"/>
  <c r="M713" i="3"/>
  <c r="M1066" i="3"/>
  <c r="M1067" i="3"/>
  <c r="M1068" i="3"/>
  <c r="M1069" i="3"/>
  <c r="M1070" i="3"/>
  <c r="M1071" i="3"/>
  <c r="M1072" i="3"/>
  <c r="M1073" i="3"/>
  <c r="M1074" i="3"/>
  <c r="M1075" i="3"/>
  <c r="M1076" i="3"/>
  <c r="M1077" i="3"/>
  <c r="M1078" i="3"/>
  <c r="M1079" i="3"/>
  <c r="M1080" i="3"/>
  <c r="M1081" i="3"/>
  <c r="M1082" i="3"/>
  <c r="M1083" i="3"/>
  <c r="M1084" i="3"/>
  <c r="M1085" i="3"/>
  <c r="M1086" i="3"/>
  <c r="M1087" i="3"/>
  <c r="M1088" i="3"/>
  <c r="M1089" i="3"/>
  <c r="M1090" i="3"/>
  <c r="M1091" i="3"/>
  <c r="M1093" i="3"/>
  <c r="M1094" i="3"/>
  <c r="M1095" i="3"/>
  <c r="M1107" i="3"/>
  <c r="M1108" i="3"/>
  <c r="M1109" i="3"/>
  <c r="M1110" i="3"/>
  <c r="M1111" i="3"/>
  <c r="M1112" i="3"/>
  <c r="M1113" i="3"/>
  <c r="M1114" i="3"/>
  <c r="M1115" i="3"/>
  <c r="M1116" i="3"/>
  <c r="M1117" i="3"/>
  <c r="M1118" i="3"/>
  <c r="M1119" i="3"/>
  <c r="M1120" i="3"/>
  <c r="M1121" i="3"/>
  <c r="M1122" i="3"/>
  <c r="M1123" i="3"/>
  <c r="M1124" i="3"/>
  <c r="M1125" i="3"/>
  <c r="M1126" i="3"/>
  <c r="M1127" i="3"/>
  <c r="M1128" i="3"/>
  <c r="M1129" i="3"/>
  <c r="M1130" i="3"/>
  <c r="M1131" i="3"/>
  <c r="M1132" i="3"/>
  <c r="M1134" i="3"/>
  <c r="M1135" i="3"/>
  <c r="M1136" i="3"/>
  <c r="M1137" i="3"/>
  <c r="M1138" i="3"/>
  <c r="M1139" i="3"/>
  <c r="M1140" i="3"/>
  <c r="M1141" i="3"/>
  <c r="M1142" i="3"/>
  <c r="M1143" i="3"/>
  <c r="M1144" i="3"/>
  <c r="M1145" i="3"/>
  <c r="M1146" i="3"/>
  <c r="M1147" i="3"/>
  <c r="M1148" i="3"/>
  <c r="M1149" i="3"/>
  <c r="M1150" i="3"/>
  <c r="M1151" i="3"/>
  <c r="M1152" i="3"/>
  <c r="M1162" i="3"/>
  <c r="M1163" i="3"/>
  <c r="M1164" i="3"/>
  <c r="M1165" i="3"/>
  <c r="M1166" i="3"/>
  <c r="M1167" i="3"/>
  <c r="M1170" i="3"/>
  <c r="M1171" i="3"/>
  <c r="M1172" i="3"/>
  <c r="M1174" i="3"/>
  <c r="M1175" i="3"/>
  <c r="M1176" i="3"/>
  <c r="M1177" i="3"/>
  <c r="M1178" i="3"/>
  <c r="M1190" i="3"/>
  <c r="M1191" i="3"/>
  <c r="M1192" i="3"/>
  <c r="M1193" i="3"/>
  <c r="M1194" i="3"/>
  <c r="M1195" i="3"/>
  <c r="M1196" i="3"/>
  <c r="M1197" i="3"/>
  <c r="M1198" i="3"/>
  <c r="M1199" i="3"/>
  <c r="M1200" i="3"/>
  <c r="M1201" i="3"/>
  <c r="M1202" i="3"/>
  <c r="M1203" i="3"/>
  <c r="M1204" i="3"/>
  <c r="M1205" i="3"/>
  <c r="M1206" i="3"/>
  <c r="M1207" i="3"/>
  <c r="M1208" i="3"/>
  <c r="M1209" i="3"/>
  <c r="M1210" i="3"/>
  <c r="M1211" i="3"/>
  <c r="M1212" i="3"/>
  <c r="M1213" i="3"/>
  <c r="M1226" i="3"/>
  <c r="M1227" i="3"/>
  <c r="M1228" i="3"/>
  <c r="M1229" i="3"/>
  <c r="M1232" i="3"/>
  <c r="M1233" i="3"/>
  <c r="M1237" i="3"/>
  <c r="M1238" i="3"/>
  <c r="M1240" i="3"/>
  <c r="M1248" i="3"/>
  <c r="M1250" i="3"/>
  <c r="M1383" i="3"/>
  <c r="M1384" i="3"/>
  <c r="M1385" i="3"/>
  <c r="M1386" i="3"/>
  <c r="M1387" i="3"/>
  <c r="M1388" i="3"/>
  <c r="M1389" i="3"/>
  <c r="M1390" i="3"/>
  <c r="M1391" i="3"/>
  <c r="M1412" i="3"/>
  <c r="M1413" i="3"/>
  <c r="M1414" i="3"/>
  <c r="M1415" i="3"/>
  <c r="M1416" i="3"/>
  <c r="M1417" i="3"/>
  <c r="M1418" i="3"/>
  <c r="M1419" i="3"/>
  <c r="M1420" i="3"/>
  <c r="M1421" i="3"/>
  <c r="M1422" i="3"/>
  <c r="M1423" i="3"/>
  <c r="M1424" i="3"/>
  <c r="M1425" i="3"/>
  <c r="M1426" i="3"/>
  <c r="M1427" i="3"/>
  <c r="M1428" i="3"/>
  <c r="M1429" i="3"/>
  <c r="M1430" i="3"/>
  <c r="M1431" i="3"/>
  <c r="M1432" i="3"/>
  <c r="M1433" i="3"/>
  <c r="M1434" i="3"/>
  <c r="M1435" i="3"/>
  <c r="M1436" i="3"/>
  <c r="M1437" i="3"/>
  <c r="M1438" i="3"/>
  <c r="M1439" i="3"/>
  <c r="M1440" i="3"/>
  <c r="M1441" i="3"/>
  <c r="M1442" i="3"/>
  <c r="M1443" i="3"/>
  <c r="M1444" i="3"/>
  <c r="M1445" i="3"/>
  <c r="M1446" i="3"/>
  <c r="M1447" i="3"/>
  <c r="M1448" i="3"/>
  <c r="M1449" i="3"/>
  <c r="M1450" i="3"/>
  <c r="M1451" i="3"/>
  <c r="M1452" i="3"/>
  <c r="M1453" i="3"/>
  <c r="M1454" i="3"/>
  <c r="M1455" i="3"/>
  <c r="M1456" i="3"/>
  <c r="M1457" i="3"/>
  <c r="M1458" i="3"/>
  <c r="M1459" i="3"/>
  <c r="M1460" i="3"/>
  <c r="M1461" i="3"/>
  <c r="M1462" i="3"/>
  <c r="M1463" i="3"/>
  <c r="M1464" i="3"/>
  <c r="M1465" i="3"/>
  <c r="M1466" i="3"/>
  <c r="M1467" i="3"/>
  <c r="M1468" i="3"/>
  <c r="M1469" i="3"/>
  <c r="M1470" i="3"/>
  <c r="M1471" i="3"/>
  <c r="M1472" i="3"/>
  <c r="M1473" i="3"/>
  <c r="M1474" i="3"/>
  <c r="M1475" i="3"/>
  <c r="M1476" i="3"/>
  <c r="M1477" i="3"/>
  <c r="M1478" i="3"/>
  <c r="M1479" i="3"/>
  <c r="M1480" i="3"/>
  <c r="M1481" i="3"/>
  <c r="M1482" i="3"/>
  <c r="M1483" i="3"/>
  <c r="M1484" i="3"/>
  <c r="M1485" i="3"/>
  <c r="M1486" i="3"/>
  <c r="M1487" i="3"/>
  <c r="M1488" i="3"/>
  <c r="M1489" i="3"/>
  <c r="M1490" i="3"/>
  <c r="M1491" i="3"/>
  <c r="M1492" i="3"/>
  <c r="M1493" i="3"/>
  <c r="M1494" i="3"/>
  <c r="M1495" i="3"/>
  <c r="M1496" i="3"/>
  <c r="M1497" i="3"/>
  <c r="M1498" i="3"/>
  <c r="M1499" i="3"/>
  <c r="M1500" i="3"/>
  <c r="M1501" i="3"/>
  <c r="M1502" i="3"/>
  <c r="M1503" i="3"/>
  <c r="M1504" i="3"/>
  <c r="M1505" i="3"/>
  <c r="M1506" i="3"/>
  <c r="M1507" i="3"/>
  <c r="M1508" i="3"/>
  <c r="M1509" i="3"/>
  <c r="M1510" i="3"/>
  <c r="M1511" i="3"/>
  <c r="M1512" i="3"/>
  <c r="M1513" i="3"/>
  <c r="M1514" i="3"/>
  <c r="M1515" i="3"/>
  <c r="M1516" i="3"/>
  <c r="M1517" i="3"/>
  <c r="M1518" i="3"/>
  <c r="M1519" i="3"/>
  <c r="M1520" i="3"/>
  <c r="M1521" i="3"/>
  <c r="M1522" i="3"/>
  <c r="M1523" i="3"/>
  <c r="M1524" i="3"/>
  <c r="M1525" i="3"/>
  <c r="M1526" i="3"/>
  <c r="M1527" i="3"/>
  <c r="M1528" i="3"/>
  <c r="M1529" i="3"/>
  <c r="M1530" i="3"/>
  <c r="M1531" i="3"/>
  <c r="M23" i="3"/>
  <c r="M152" i="3"/>
  <c r="M170" i="3"/>
  <c r="M171" i="3"/>
  <c r="M184" i="3"/>
  <c r="M185" i="3"/>
  <c r="M186" i="3"/>
  <c r="M187" i="3"/>
  <c r="M188" i="3"/>
  <c r="M189" i="3"/>
  <c r="M190" i="3"/>
  <c r="M191" i="3"/>
  <c r="M192" i="3"/>
  <c r="M193" i="3"/>
  <c r="M194" i="3"/>
  <c r="M195" i="3"/>
  <c r="M196" i="3"/>
  <c r="M197" i="3"/>
  <c r="M198" i="3"/>
  <c r="M199" i="3"/>
  <c r="M201" i="3"/>
  <c r="M205" i="3"/>
  <c r="M207" i="3"/>
  <c r="M208" i="3"/>
  <c r="M209" i="3"/>
  <c r="M925" i="3"/>
  <c r="M926" i="3"/>
  <c r="M927" i="3"/>
  <c r="M928" i="3"/>
  <c r="M929" i="3"/>
  <c r="M930" i="3"/>
  <c r="M931" i="3"/>
  <c r="M932" i="3"/>
  <c r="M933" i="3"/>
  <c r="M934" i="3"/>
  <c r="M935" i="3"/>
  <c r="M936" i="3"/>
  <c r="M937" i="3"/>
  <c r="M938" i="3"/>
  <c r="M939" i="3"/>
  <c r="M940" i="3"/>
  <c r="M941" i="3"/>
  <c r="M942" i="3"/>
  <c r="M943" i="3"/>
  <c r="M944" i="3"/>
  <c r="M945" i="3"/>
  <c r="M946" i="3"/>
  <c r="M947" i="3"/>
  <c r="M948" i="3"/>
  <c r="M949" i="3"/>
  <c r="M950" i="3"/>
  <c r="M951" i="3"/>
  <c r="M952" i="3"/>
  <c r="M953" i="3"/>
  <c r="M954" i="3"/>
  <c r="M955" i="3"/>
  <c r="M956" i="3"/>
  <c r="M957" i="3"/>
  <c r="M958" i="3"/>
  <c r="M959" i="3"/>
  <c r="M960" i="3"/>
  <c r="M961" i="3"/>
  <c r="M962" i="3"/>
  <c r="M963" i="3"/>
  <c r="M964" i="3"/>
  <c r="M965" i="3"/>
  <c r="M966" i="3"/>
  <c r="M967" i="3"/>
  <c r="M968" i="3"/>
  <c r="M969" i="3"/>
  <c r="M970" i="3"/>
  <c r="M971" i="3"/>
  <c r="M972" i="3"/>
  <c r="M973" i="3"/>
  <c r="M974" i="3"/>
  <c r="M975" i="3"/>
  <c r="M976" i="3"/>
  <c r="M977" i="3"/>
  <c r="M978" i="3"/>
  <c r="M979" i="3"/>
  <c r="M980" i="3"/>
  <c r="M981" i="3"/>
  <c r="M982" i="3"/>
  <c r="M983" i="3"/>
  <c r="M984" i="3"/>
  <c r="M985" i="3"/>
  <c r="M986" i="3"/>
  <c r="M987" i="3"/>
  <c r="M988" i="3"/>
  <c r="M989" i="3"/>
  <c r="M990" i="3"/>
  <c r="M991" i="3"/>
  <c r="M992" i="3"/>
  <c r="M993" i="3"/>
  <c r="M994" i="3"/>
  <c r="M999" i="3"/>
  <c r="M1001" i="3"/>
  <c r="M1002" i="3"/>
  <c r="M1003" i="3"/>
  <c r="M1004" i="3"/>
  <c r="M1005" i="3"/>
  <c r="M1006" i="3"/>
  <c r="M1007" i="3"/>
  <c r="M1008" i="3"/>
  <c r="M1245" i="3"/>
  <c r="M293" i="3"/>
  <c r="M538" i="3"/>
  <c r="M539" i="3"/>
  <c r="M540" i="3"/>
  <c r="M541" i="3"/>
  <c r="M682" i="3"/>
  <c r="M508" i="3"/>
  <c r="M509" i="3"/>
  <c r="M510" i="3"/>
  <c r="M511" i="3"/>
  <c r="M512" i="3"/>
  <c r="M513" i="3"/>
  <c r="M514" i="3"/>
  <c r="M515" i="3"/>
  <c r="M516" i="3"/>
  <c r="M517" i="3"/>
  <c r="M518" i="3"/>
  <c r="M519" i="3"/>
  <c r="M520" i="3"/>
  <c r="M74" i="3"/>
  <c r="M75" i="3"/>
  <c r="M76" i="3"/>
  <c r="M78" i="3"/>
  <c r="M79" i="3"/>
  <c r="M83" i="3"/>
  <c r="M161" i="3"/>
  <c r="M162" i="3"/>
  <c r="M163" i="3"/>
  <c r="M164" i="3"/>
  <c r="M165" i="3"/>
  <c r="M169" i="3"/>
  <c r="M172" i="3"/>
  <c r="M177" i="3"/>
  <c r="M178" i="3"/>
  <c r="M179" i="3"/>
  <c r="M180" i="3"/>
  <c r="M181" i="3"/>
  <c r="M182" i="3"/>
  <c r="M183"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63" i="3"/>
  <c r="M405" i="3"/>
  <c r="M406" i="3"/>
  <c r="M407" i="3"/>
  <c r="M408" i="3"/>
  <c r="M676" i="3"/>
  <c r="M684" i="3"/>
  <c r="M698" i="3"/>
  <c r="M703" i="3"/>
  <c r="M912" i="3"/>
  <c r="M1096" i="3"/>
  <c r="M1231"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4" i="3"/>
  <c r="M267" i="3"/>
  <c r="M269" i="3"/>
  <c r="M273" i="3"/>
  <c r="M274" i="3"/>
  <c r="M279" i="3"/>
  <c r="M299" i="3"/>
  <c r="M56" i="3"/>
  <c r="M57" i="3"/>
  <c r="M59" i="3"/>
  <c r="M160" i="3"/>
  <c r="M168" i="3"/>
  <c r="M271" i="3"/>
  <c r="M275" i="3"/>
  <c r="M280" i="3"/>
  <c r="M281" i="3"/>
  <c r="M282" i="3"/>
  <c r="M288" i="3"/>
  <c r="M542" i="3"/>
  <c r="M543" i="3"/>
  <c r="M544" i="3"/>
  <c r="M545" i="3"/>
  <c r="M546" i="3"/>
  <c r="M547" i="3"/>
  <c r="M548" i="3"/>
  <c r="M549" i="3"/>
  <c r="M550" i="3"/>
  <c r="M551" i="3"/>
  <c r="M552" i="3"/>
  <c r="M553" i="3"/>
  <c r="M554" i="3"/>
  <c r="M555" i="3"/>
  <c r="M556" i="3"/>
  <c r="M557" i="3"/>
  <c r="M558" i="3"/>
  <c r="M559" i="3"/>
  <c r="M560" i="3"/>
  <c r="M561" i="3"/>
  <c r="M562" i="3"/>
  <c r="M563" i="3"/>
  <c r="M564" i="3"/>
  <c r="M565" i="3"/>
  <c r="M566" i="3"/>
  <c r="M567" i="3"/>
  <c r="M568" i="3"/>
  <c r="M569" i="3"/>
  <c r="M570" i="3"/>
  <c r="M571" i="3"/>
  <c r="M572" i="3"/>
  <c r="M573" i="3"/>
  <c r="M574" i="3"/>
  <c r="M575" i="3"/>
  <c r="M576" i="3"/>
  <c r="M577" i="3"/>
  <c r="M578" i="3"/>
  <c r="M579" i="3"/>
  <c r="M580" i="3"/>
  <c r="M581" i="3"/>
  <c r="M582" i="3"/>
  <c r="M583" i="3"/>
  <c r="M584" i="3"/>
  <c r="M585" i="3"/>
  <c r="M586" i="3"/>
  <c r="M587" i="3"/>
  <c r="M588" i="3"/>
  <c r="M589" i="3"/>
  <c r="M590" i="3"/>
  <c r="M591" i="3"/>
  <c r="M592" i="3"/>
  <c r="M593" i="3"/>
  <c r="M594" i="3"/>
  <c r="M595" i="3"/>
  <c r="M596" i="3"/>
  <c r="M597" i="3"/>
  <c r="M598" i="3"/>
  <c r="M599" i="3"/>
  <c r="M600" i="3"/>
  <c r="M601" i="3"/>
  <c r="M602" i="3"/>
  <c r="M603" i="3"/>
  <c r="M604" i="3"/>
  <c r="M605" i="3"/>
  <c r="M606" i="3"/>
  <c r="M607" i="3"/>
  <c r="M608" i="3"/>
  <c r="M609" i="3"/>
  <c r="M610" i="3"/>
  <c r="M611" i="3"/>
  <c r="M612" i="3"/>
  <c r="M613" i="3"/>
  <c r="M614" i="3"/>
  <c r="M615" i="3"/>
  <c r="M616" i="3"/>
  <c r="M617" i="3"/>
  <c r="M672" i="3"/>
  <c r="M673" i="3"/>
  <c r="M686" i="3"/>
  <c r="M687" i="3"/>
  <c r="M695" i="3"/>
  <c r="M697" i="3"/>
  <c r="M700" i="3"/>
  <c r="M711" i="3"/>
  <c r="M785" i="3"/>
  <c r="M786" i="3"/>
  <c r="M787" i="3"/>
  <c r="M788" i="3"/>
  <c r="M789" i="3"/>
  <c r="M790" i="3"/>
  <c r="M791" i="3"/>
  <c r="M792" i="3"/>
  <c r="M793" i="3"/>
  <c r="M794" i="3"/>
  <c r="M795" i="3"/>
  <c r="M796" i="3"/>
  <c r="M797" i="3"/>
  <c r="M798" i="3"/>
  <c r="M799" i="3"/>
  <c r="M800" i="3"/>
  <c r="M801" i="3"/>
  <c r="M802" i="3"/>
  <c r="M803" i="3"/>
  <c r="M804" i="3"/>
  <c r="M805" i="3"/>
  <c r="M806" i="3"/>
  <c r="M807" i="3"/>
  <c r="M808" i="3"/>
  <c r="M809" i="3"/>
  <c r="M810" i="3"/>
  <c r="M811" i="3"/>
  <c r="M812" i="3"/>
  <c r="M813" i="3"/>
  <c r="M814" i="3"/>
  <c r="M815" i="3"/>
  <c r="M816" i="3"/>
  <c r="M817" i="3"/>
  <c r="M818" i="3"/>
  <c r="M819" i="3"/>
  <c r="M820" i="3"/>
  <c r="M821" i="3"/>
  <c r="M822" i="3"/>
  <c r="M823" i="3"/>
  <c r="M824" i="3"/>
  <c r="M825" i="3"/>
  <c r="M826" i="3"/>
  <c r="M830" i="3"/>
  <c r="M831" i="3"/>
  <c r="M859" i="3"/>
  <c r="M1133" i="3"/>
  <c r="M1215" i="3"/>
  <c r="M1216" i="3"/>
  <c r="M1217" i="3"/>
  <c r="M1218" i="3"/>
  <c r="M1219" i="3"/>
  <c r="M1220" i="3"/>
  <c r="M1221" i="3"/>
  <c r="M1222" i="3"/>
  <c r="M1223" i="3"/>
  <c r="M1224" i="3"/>
  <c r="M1225" i="3"/>
  <c r="M1392" i="3"/>
  <c r="M1393" i="3"/>
  <c r="M1394" i="3"/>
  <c r="M1395" i="3"/>
  <c r="M1396" i="3"/>
  <c r="M1397" i="3"/>
  <c r="M1398" i="3"/>
  <c r="M1399" i="3"/>
  <c r="M1400" i="3"/>
  <c r="M1401" i="3"/>
  <c r="M1402" i="3"/>
  <c r="M1403" i="3"/>
  <c r="M1404" i="3"/>
  <c r="M1405" i="3"/>
  <c r="M1406" i="3"/>
  <c r="M1407" i="3"/>
  <c r="M1408" i="3"/>
  <c r="M1409" i="3"/>
  <c r="M1410" i="3"/>
  <c r="M1411" i="3"/>
  <c r="K1255" i="3"/>
  <c r="K1256" i="3"/>
  <c r="K1257" i="3"/>
  <c r="K1258" i="3"/>
  <c r="K1259" i="3"/>
  <c r="K1260" i="3"/>
  <c r="K1261" i="3"/>
  <c r="K1262" i="3"/>
  <c r="K1263" i="3"/>
  <c r="K1264" i="3"/>
  <c r="K1265" i="3"/>
  <c r="K1266" i="3"/>
  <c r="K1267" i="3"/>
  <c r="K1268" i="3"/>
  <c r="K1269" i="3"/>
  <c r="K1270" i="3"/>
  <c r="K1271" i="3"/>
  <c r="K1272" i="3"/>
  <c r="K1273" i="3"/>
  <c r="K1274" i="3"/>
  <c r="K1275" i="3"/>
  <c r="K1276" i="3"/>
  <c r="K1277" i="3"/>
  <c r="K1278" i="3"/>
  <c r="K301" i="3"/>
  <c r="K302" i="3"/>
  <c r="K303" i="3"/>
  <c r="K304" i="3"/>
  <c r="K305" i="3"/>
  <c r="K306" i="3"/>
  <c r="K307" i="3"/>
  <c r="K308" i="3"/>
  <c r="K82" i="3"/>
  <c r="K203" i="3"/>
  <c r="K206" i="3"/>
  <c r="K263" i="3"/>
  <c r="K270" i="3"/>
  <c r="K488" i="3"/>
  <c r="K490" i="3"/>
  <c r="K521" i="3"/>
  <c r="K523" i="3"/>
  <c r="K712" i="3"/>
  <c r="K997" i="3"/>
  <c r="K1009" i="3"/>
  <c r="K1062" i="3"/>
  <c r="K1063" i="3"/>
  <c r="K1064" i="3"/>
  <c r="K1065" i="3"/>
  <c r="K1092" i="3"/>
  <c r="K1097" i="3"/>
  <c r="K1098" i="3"/>
  <c r="K1099" i="3"/>
  <c r="K1100" i="3"/>
  <c r="K1101" i="3"/>
  <c r="K1102" i="3"/>
  <c r="K1103" i="3"/>
  <c r="K1104" i="3"/>
  <c r="K1105" i="3"/>
  <c r="K1106" i="3"/>
  <c r="K1279" i="3"/>
  <c r="K1280" i="3"/>
  <c r="K1281" i="3"/>
  <c r="K1282" i="3"/>
  <c r="K1283" i="3"/>
  <c r="K1284" i="3"/>
  <c r="K1285" i="3"/>
  <c r="K1286" i="3"/>
  <c r="K1287" i="3"/>
  <c r="K1288" i="3"/>
  <c r="K1289" i="3"/>
  <c r="K1290" i="3"/>
  <c r="K1291" i="3"/>
  <c r="K1292" i="3"/>
  <c r="K1293" i="3"/>
  <c r="K1294" i="3"/>
  <c r="K1295" i="3"/>
  <c r="K1296" i="3"/>
  <c r="K1297" i="3"/>
  <c r="K1298" i="3"/>
  <c r="K1299" i="3"/>
  <c r="K1300" i="3"/>
  <c r="K1301" i="3"/>
  <c r="K1302" i="3"/>
  <c r="K1303" i="3"/>
  <c r="K1304" i="3"/>
  <c r="K1305" i="3"/>
  <c r="K1306" i="3"/>
  <c r="K1307" i="3"/>
  <c r="K1308" i="3"/>
  <c r="K1309" i="3"/>
  <c r="K1310" i="3"/>
  <c r="K1311" i="3"/>
  <c r="K1312" i="3"/>
  <c r="K1313" i="3"/>
  <c r="K1314" i="3"/>
  <c r="K1315" i="3"/>
  <c r="K1316" i="3"/>
  <c r="K1317" i="3"/>
  <c r="K1318" i="3"/>
  <c r="K1319" i="3"/>
  <c r="K1320" i="3"/>
  <c r="K1321" i="3"/>
  <c r="K1322" i="3"/>
  <c r="K1323" i="3"/>
  <c r="K1324" i="3"/>
  <c r="K1325" i="3"/>
  <c r="K1326" i="3"/>
  <c r="K1327" i="3"/>
  <c r="K1328" i="3"/>
  <c r="K1329" i="3"/>
  <c r="K1330" i="3"/>
  <c r="K1331" i="3"/>
  <c r="K1332" i="3"/>
  <c r="K1333" i="3"/>
  <c r="K1334" i="3"/>
  <c r="K1335" i="3"/>
  <c r="K1336" i="3"/>
  <c r="K1337" i="3"/>
  <c r="K1338" i="3"/>
  <c r="K1339" i="3"/>
  <c r="K1340" i="3"/>
  <c r="K1341" i="3"/>
  <c r="K1342" i="3"/>
  <c r="K1343" i="3"/>
  <c r="K1344" i="3"/>
  <c r="K1345" i="3"/>
  <c r="K1346" i="3"/>
  <c r="K1347" i="3"/>
  <c r="K1348" i="3"/>
  <c r="K1349" i="3"/>
  <c r="K1350" i="3"/>
  <c r="K1351" i="3"/>
  <c r="K1352" i="3"/>
  <c r="K1353" i="3"/>
  <c r="K1354" i="3"/>
  <c r="K1355" i="3"/>
  <c r="K1356" i="3"/>
  <c r="K1357" i="3"/>
  <c r="K1358" i="3"/>
  <c r="K1359" i="3"/>
  <c r="K1360" i="3"/>
  <c r="K1361" i="3"/>
  <c r="K1362" i="3"/>
  <c r="K1363" i="3"/>
  <c r="K1364" i="3"/>
  <c r="K1365" i="3"/>
  <c r="K1366" i="3"/>
  <c r="K1367" i="3"/>
  <c r="K1368" i="3"/>
  <c r="K1369" i="3"/>
  <c r="K286" i="3"/>
  <c r="K713" i="3"/>
  <c r="K1066" i="3"/>
  <c r="K1067" i="3"/>
  <c r="K1068" i="3"/>
  <c r="K1069" i="3"/>
  <c r="K1070" i="3"/>
  <c r="K1071" i="3"/>
  <c r="K1072" i="3"/>
  <c r="K1073" i="3"/>
  <c r="K1074" i="3"/>
  <c r="K1075" i="3"/>
  <c r="K1076" i="3"/>
  <c r="K1077" i="3"/>
  <c r="K1078" i="3"/>
  <c r="K1079" i="3"/>
  <c r="K1080" i="3"/>
  <c r="K1081" i="3"/>
  <c r="K1082" i="3"/>
  <c r="K1083" i="3"/>
  <c r="K1084" i="3"/>
  <c r="K1085" i="3"/>
  <c r="K1086" i="3"/>
  <c r="K1087" i="3"/>
  <c r="K1088" i="3"/>
  <c r="K1089" i="3"/>
  <c r="K1090" i="3"/>
  <c r="K1091" i="3"/>
  <c r="K1093" i="3"/>
  <c r="K1094" i="3"/>
  <c r="K1095" i="3"/>
  <c r="K1107" i="3"/>
  <c r="K1108" i="3"/>
  <c r="K1109" i="3"/>
  <c r="K1110" i="3"/>
  <c r="K1111" i="3"/>
  <c r="K1112" i="3"/>
  <c r="K1113" i="3"/>
  <c r="K1114" i="3"/>
  <c r="K1115" i="3"/>
  <c r="K1116" i="3"/>
  <c r="K1117" i="3"/>
  <c r="K1118" i="3"/>
  <c r="K1119" i="3"/>
  <c r="K1120" i="3"/>
  <c r="K1121" i="3"/>
  <c r="K1122" i="3"/>
  <c r="K1123" i="3"/>
  <c r="K1124" i="3"/>
  <c r="K1125" i="3"/>
  <c r="K1126" i="3"/>
  <c r="K1127" i="3"/>
  <c r="K1128" i="3"/>
  <c r="K1129" i="3"/>
  <c r="K1130" i="3"/>
  <c r="K1131" i="3"/>
  <c r="K1132" i="3"/>
  <c r="K1134" i="3"/>
  <c r="K1135" i="3"/>
  <c r="K1136" i="3"/>
  <c r="K1137" i="3"/>
  <c r="K1138" i="3"/>
  <c r="K1139" i="3"/>
  <c r="K1140" i="3"/>
  <c r="K1141" i="3"/>
  <c r="K1142" i="3"/>
  <c r="K1143" i="3"/>
  <c r="K1144" i="3"/>
  <c r="K1145" i="3"/>
  <c r="K1146" i="3"/>
  <c r="K1147" i="3"/>
  <c r="K1148" i="3"/>
  <c r="K1149" i="3"/>
  <c r="K1150" i="3"/>
  <c r="K1151" i="3"/>
  <c r="K1152" i="3"/>
  <c r="K1162" i="3"/>
  <c r="K1163" i="3"/>
  <c r="K1164" i="3"/>
  <c r="K1165" i="3"/>
  <c r="K1166" i="3"/>
  <c r="K1167" i="3"/>
  <c r="K1170" i="3"/>
  <c r="K1171" i="3"/>
  <c r="K1172" i="3"/>
  <c r="K1174" i="3"/>
  <c r="K1175" i="3"/>
  <c r="K1176" i="3"/>
  <c r="K1177" i="3"/>
  <c r="K1178" i="3"/>
  <c r="K1190" i="3"/>
  <c r="K1191" i="3"/>
  <c r="K1192" i="3"/>
  <c r="K1193" i="3"/>
  <c r="K1194" i="3"/>
  <c r="K1195" i="3"/>
  <c r="K1196" i="3"/>
  <c r="K1197" i="3"/>
  <c r="K1198" i="3"/>
  <c r="K1199" i="3"/>
  <c r="K1200" i="3"/>
  <c r="K1201" i="3"/>
  <c r="K1202" i="3"/>
  <c r="K1203" i="3"/>
  <c r="K1204" i="3"/>
  <c r="K1205" i="3"/>
  <c r="K1206" i="3"/>
  <c r="K1207" i="3"/>
  <c r="K1208" i="3"/>
  <c r="K1209" i="3"/>
  <c r="K1210" i="3"/>
  <c r="K1211" i="3"/>
  <c r="K1212" i="3"/>
  <c r="K1213" i="3"/>
  <c r="K1226" i="3"/>
  <c r="K1227" i="3"/>
  <c r="K1228" i="3"/>
  <c r="K1229" i="3"/>
  <c r="K1232" i="3"/>
  <c r="K1233" i="3"/>
  <c r="K1237" i="3"/>
  <c r="K1238" i="3"/>
  <c r="K1240" i="3"/>
  <c r="K1248" i="3"/>
  <c r="K1250" i="3"/>
  <c r="K1383" i="3"/>
  <c r="K1384" i="3"/>
  <c r="K1385" i="3"/>
  <c r="K1386" i="3"/>
  <c r="K1387" i="3"/>
  <c r="K1388" i="3"/>
  <c r="K1389" i="3"/>
  <c r="K1390" i="3"/>
  <c r="K1391" i="3"/>
  <c r="K1412" i="3"/>
  <c r="K1413" i="3"/>
  <c r="K1414" i="3"/>
  <c r="K1415" i="3"/>
  <c r="K1416" i="3"/>
  <c r="K1417" i="3"/>
  <c r="K1418" i="3"/>
  <c r="K1419" i="3"/>
  <c r="K1420" i="3"/>
  <c r="K1421" i="3"/>
  <c r="K1422" i="3"/>
  <c r="K1423" i="3"/>
  <c r="K1424" i="3"/>
  <c r="K1425" i="3"/>
  <c r="K1426" i="3"/>
  <c r="K1427" i="3"/>
  <c r="K1428" i="3"/>
  <c r="K1429" i="3"/>
  <c r="K1430" i="3"/>
  <c r="K1431" i="3"/>
  <c r="K1432" i="3"/>
  <c r="K1433" i="3"/>
  <c r="K1434" i="3"/>
  <c r="K1435" i="3"/>
  <c r="K1436" i="3"/>
  <c r="K1437" i="3"/>
  <c r="K1438" i="3"/>
  <c r="K1439" i="3"/>
  <c r="K1440" i="3"/>
  <c r="K1441" i="3"/>
  <c r="K1442" i="3"/>
  <c r="K1443" i="3"/>
  <c r="K1444" i="3"/>
  <c r="K1445" i="3"/>
  <c r="K1446" i="3"/>
  <c r="K1447" i="3"/>
  <c r="K1448" i="3"/>
  <c r="K1449" i="3"/>
  <c r="K1450" i="3"/>
  <c r="K1451" i="3"/>
  <c r="K1452" i="3"/>
  <c r="K1453" i="3"/>
  <c r="K1454" i="3"/>
  <c r="K1455" i="3"/>
  <c r="K1456" i="3"/>
  <c r="K1457" i="3"/>
  <c r="K1458" i="3"/>
  <c r="K1459" i="3"/>
  <c r="K1460" i="3"/>
  <c r="K1461" i="3"/>
  <c r="K1462" i="3"/>
  <c r="K1463" i="3"/>
  <c r="K1464" i="3"/>
  <c r="K1465" i="3"/>
  <c r="K1466" i="3"/>
  <c r="K1467" i="3"/>
  <c r="K1468" i="3"/>
  <c r="K1469" i="3"/>
  <c r="K1470" i="3"/>
  <c r="K1471" i="3"/>
  <c r="K1472" i="3"/>
  <c r="K1473" i="3"/>
  <c r="K1474" i="3"/>
  <c r="K1475" i="3"/>
  <c r="K1476" i="3"/>
  <c r="K1477" i="3"/>
  <c r="K1478" i="3"/>
  <c r="K1479" i="3"/>
  <c r="K1480" i="3"/>
  <c r="K1481" i="3"/>
  <c r="K1482" i="3"/>
  <c r="K1483" i="3"/>
  <c r="K1484" i="3"/>
  <c r="K1485" i="3"/>
  <c r="K1486" i="3"/>
  <c r="K1487" i="3"/>
  <c r="K1488" i="3"/>
  <c r="K1489" i="3"/>
  <c r="K1490" i="3"/>
  <c r="K1491" i="3"/>
  <c r="K1492" i="3"/>
  <c r="K1493" i="3"/>
  <c r="K1494" i="3"/>
  <c r="K1495" i="3"/>
  <c r="K1496" i="3"/>
  <c r="K1497" i="3"/>
  <c r="K1498" i="3"/>
  <c r="K1499" i="3"/>
  <c r="K1500" i="3"/>
  <c r="K1501" i="3"/>
  <c r="K1502" i="3"/>
  <c r="K1503" i="3"/>
  <c r="K1504" i="3"/>
  <c r="K1505" i="3"/>
  <c r="K1506" i="3"/>
  <c r="K1507" i="3"/>
  <c r="K1508" i="3"/>
  <c r="K1509" i="3"/>
  <c r="K1510" i="3"/>
  <c r="K1511" i="3"/>
  <c r="K1512" i="3"/>
  <c r="K1513" i="3"/>
  <c r="K1514" i="3"/>
  <c r="K1515" i="3"/>
  <c r="K1516" i="3"/>
  <c r="K1517" i="3"/>
  <c r="K1518" i="3"/>
  <c r="K1519" i="3"/>
  <c r="K1520" i="3"/>
  <c r="K1521" i="3"/>
  <c r="K1522" i="3"/>
  <c r="K1523" i="3"/>
  <c r="K1524" i="3"/>
  <c r="K1525" i="3"/>
  <c r="K1526" i="3"/>
  <c r="K1527" i="3"/>
  <c r="K1528" i="3"/>
  <c r="K1529" i="3"/>
  <c r="K1530" i="3"/>
  <c r="K1531" i="3"/>
  <c r="K23" i="3"/>
  <c r="K152" i="3"/>
  <c r="K170" i="3"/>
  <c r="K171" i="3"/>
  <c r="K184" i="3"/>
  <c r="K185" i="3"/>
  <c r="K186" i="3"/>
  <c r="K187" i="3"/>
  <c r="K188" i="3"/>
  <c r="K189" i="3"/>
  <c r="K190" i="3"/>
  <c r="K191" i="3"/>
  <c r="K192" i="3"/>
  <c r="K193" i="3"/>
  <c r="K194" i="3"/>
  <c r="K195" i="3"/>
  <c r="K196" i="3"/>
  <c r="K197" i="3"/>
  <c r="K198" i="3"/>
  <c r="K199" i="3"/>
  <c r="K201" i="3"/>
  <c r="K205" i="3"/>
  <c r="K207" i="3"/>
  <c r="K208" i="3"/>
  <c r="K209" i="3"/>
  <c r="K925" i="3"/>
  <c r="K926" i="3"/>
  <c r="K927" i="3"/>
  <c r="K928" i="3"/>
  <c r="K929" i="3"/>
  <c r="K930" i="3"/>
  <c r="K931" i="3"/>
  <c r="K932" i="3"/>
  <c r="K933" i="3"/>
  <c r="K934" i="3"/>
  <c r="K935" i="3"/>
  <c r="K936" i="3"/>
  <c r="K937" i="3"/>
  <c r="K938" i="3"/>
  <c r="K939" i="3"/>
  <c r="K940" i="3"/>
  <c r="K941" i="3"/>
  <c r="K942" i="3"/>
  <c r="K943" i="3"/>
  <c r="K944" i="3"/>
  <c r="K945" i="3"/>
  <c r="K946" i="3"/>
  <c r="K947" i="3"/>
  <c r="K948" i="3"/>
  <c r="K949" i="3"/>
  <c r="K950" i="3"/>
  <c r="K951" i="3"/>
  <c r="K952" i="3"/>
  <c r="K953" i="3"/>
  <c r="K954" i="3"/>
  <c r="K955" i="3"/>
  <c r="K956" i="3"/>
  <c r="K957" i="3"/>
  <c r="K958" i="3"/>
  <c r="K959" i="3"/>
  <c r="K960" i="3"/>
  <c r="K961" i="3"/>
  <c r="K962" i="3"/>
  <c r="K963" i="3"/>
  <c r="K964" i="3"/>
  <c r="K965" i="3"/>
  <c r="K966" i="3"/>
  <c r="K967" i="3"/>
  <c r="K968" i="3"/>
  <c r="K969" i="3"/>
  <c r="K970" i="3"/>
  <c r="K971" i="3"/>
  <c r="K972" i="3"/>
  <c r="K973" i="3"/>
  <c r="K974" i="3"/>
  <c r="K975" i="3"/>
  <c r="K976" i="3"/>
  <c r="K977" i="3"/>
  <c r="K978" i="3"/>
  <c r="K979" i="3"/>
  <c r="K980" i="3"/>
  <c r="K981" i="3"/>
  <c r="K982" i="3"/>
  <c r="K983" i="3"/>
  <c r="K984" i="3"/>
  <c r="K985" i="3"/>
  <c r="K986" i="3"/>
  <c r="K987" i="3"/>
  <c r="K988" i="3"/>
  <c r="K989" i="3"/>
  <c r="K990" i="3"/>
  <c r="K991" i="3"/>
  <c r="K992" i="3"/>
  <c r="K993" i="3"/>
  <c r="K994" i="3"/>
  <c r="K999" i="3"/>
  <c r="K1001" i="3"/>
  <c r="K1002" i="3"/>
  <c r="K1003" i="3"/>
  <c r="K1004" i="3"/>
  <c r="K1005" i="3"/>
  <c r="K1006" i="3"/>
  <c r="K1007" i="3"/>
  <c r="K1008" i="3"/>
  <c r="K1245" i="3"/>
  <c r="K293" i="3"/>
  <c r="K538" i="3"/>
  <c r="K539" i="3"/>
  <c r="K540" i="3"/>
  <c r="K541" i="3"/>
  <c r="K682" i="3"/>
  <c r="K508" i="3"/>
  <c r="K509" i="3"/>
  <c r="K510" i="3"/>
  <c r="K511" i="3"/>
  <c r="K512" i="3"/>
  <c r="K513" i="3"/>
  <c r="K514" i="3"/>
  <c r="K515" i="3"/>
  <c r="K516" i="3"/>
  <c r="K517" i="3"/>
  <c r="K518" i="3"/>
  <c r="K519" i="3"/>
  <c r="K520" i="3"/>
  <c r="K74" i="3"/>
  <c r="K75" i="3"/>
  <c r="K76" i="3"/>
  <c r="K78" i="3"/>
  <c r="K79" i="3"/>
  <c r="K83" i="3"/>
  <c r="K161" i="3"/>
  <c r="K162" i="3"/>
  <c r="K163" i="3"/>
  <c r="K164" i="3"/>
  <c r="K165" i="3"/>
  <c r="K169" i="3"/>
  <c r="K172" i="3"/>
  <c r="K177" i="3"/>
  <c r="K178" i="3"/>
  <c r="K179" i="3"/>
  <c r="K180" i="3"/>
  <c r="K181" i="3"/>
  <c r="K182" i="3"/>
  <c r="K183"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63" i="3"/>
  <c r="K405" i="3"/>
  <c r="K406" i="3"/>
  <c r="K407" i="3"/>
  <c r="K408" i="3"/>
  <c r="K676" i="3"/>
  <c r="K684" i="3"/>
  <c r="K698" i="3"/>
  <c r="K703" i="3"/>
  <c r="K912" i="3"/>
  <c r="K1096" i="3"/>
  <c r="K1231"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4" i="3"/>
  <c r="K267" i="3"/>
  <c r="K269" i="3"/>
  <c r="K273" i="3"/>
  <c r="K274" i="3"/>
  <c r="K279" i="3"/>
  <c r="K299" i="3"/>
  <c r="K56" i="3"/>
  <c r="K57" i="3"/>
  <c r="K59" i="3"/>
  <c r="K160" i="3"/>
  <c r="K168" i="3"/>
  <c r="K271" i="3"/>
  <c r="K275" i="3"/>
  <c r="K280" i="3"/>
  <c r="K281" i="3"/>
  <c r="K282" i="3"/>
  <c r="K288"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593" i="3"/>
  <c r="K594" i="3"/>
  <c r="K595" i="3"/>
  <c r="K596" i="3"/>
  <c r="K597" i="3"/>
  <c r="K598" i="3"/>
  <c r="K599" i="3"/>
  <c r="K600" i="3"/>
  <c r="K601" i="3"/>
  <c r="K602" i="3"/>
  <c r="K603" i="3"/>
  <c r="K604" i="3"/>
  <c r="K605" i="3"/>
  <c r="K606" i="3"/>
  <c r="K607" i="3"/>
  <c r="K608" i="3"/>
  <c r="K609" i="3"/>
  <c r="K610" i="3"/>
  <c r="K611" i="3"/>
  <c r="K612" i="3"/>
  <c r="K613" i="3"/>
  <c r="K614" i="3"/>
  <c r="K615" i="3"/>
  <c r="K616" i="3"/>
  <c r="K617" i="3"/>
  <c r="K672" i="3"/>
  <c r="K673" i="3"/>
  <c r="K686" i="3"/>
  <c r="K687" i="3"/>
  <c r="K695" i="3"/>
  <c r="K697" i="3"/>
  <c r="K700" i="3"/>
  <c r="K711" i="3"/>
  <c r="K785" i="3"/>
  <c r="K786" i="3"/>
  <c r="K787" i="3"/>
  <c r="K788" i="3"/>
  <c r="K789" i="3"/>
  <c r="K790" i="3"/>
  <c r="K791" i="3"/>
  <c r="K792" i="3"/>
  <c r="K793" i="3"/>
  <c r="K794" i="3"/>
  <c r="K795" i="3"/>
  <c r="K796" i="3"/>
  <c r="K797" i="3"/>
  <c r="K798" i="3"/>
  <c r="K799" i="3"/>
  <c r="K800" i="3"/>
  <c r="K801" i="3"/>
  <c r="K802" i="3"/>
  <c r="K803" i="3"/>
  <c r="K804" i="3"/>
  <c r="K805" i="3"/>
  <c r="K806" i="3"/>
  <c r="K807" i="3"/>
  <c r="K808" i="3"/>
  <c r="K809" i="3"/>
  <c r="K810" i="3"/>
  <c r="K811" i="3"/>
  <c r="K812" i="3"/>
  <c r="K813" i="3"/>
  <c r="K814" i="3"/>
  <c r="K815" i="3"/>
  <c r="K816" i="3"/>
  <c r="K817" i="3"/>
  <c r="K818" i="3"/>
  <c r="K819" i="3"/>
  <c r="K820" i="3"/>
  <c r="K821" i="3"/>
  <c r="K822" i="3"/>
  <c r="K823" i="3"/>
  <c r="K824" i="3"/>
  <c r="K825" i="3"/>
  <c r="K826" i="3"/>
  <c r="K830" i="3"/>
  <c r="K831" i="3"/>
  <c r="K859" i="3"/>
  <c r="K1133" i="3"/>
  <c r="K1215" i="3"/>
  <c r="K1216" i="3"/>
  <c r="K1217" i="3"/>
  <c r="K1218" i="3"/>
  <c r="K1219" i="3"/>
  <c r="K1220" i="3"/>
  <c r="K1221" i="3"/>
  <c r="K1222" i="3"/>
  <c r="K1223" i="3"/>
  <c r="K1224" i="3"/>
  <c r="K1225" i="3"/>
  <c r="K1392" i="3"/>
  <c r="K1393" i="3"/>
  <c r="K1394" i="3"/>
  <c r="K1395" i="3"/>
  <c r="K1396" i="3"/>
  <c r="K1397" i="3"/>
  <c r="K1398" i="3"/>
  <c r="K1399" i="3"/>
  <c r="K1400" i="3"/>
  <c r="K1401" i="3"/>
  <c r="K1402" i="3"/>
  <c r="K1403" i="3"/>
  <c r="K1404" i="3"/>
  <c r="K1405" i="3"/>
  <c r="K1406" i="3"/>
  <c r="K1407" i="3"/>
  <c r="K1408" i="3"/>
  <c r="K1409" i="3"/>
  <c r="K1410" i="3"/>
  <c r="K1411"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301" i="3"/>
  <c r="I302" i="3"/>
  <c r="I303" i="3"/>
  <c r="I304" i="3"/>
  <c r="I305" i="3"/>
  <c r="I306" i="3"/>
  <c r="I307" i="3"/>
  <c r="I308" i="3"/>
  <c r="I82" i="3"/>
  <c r="I203" i="3"/>
  <c r="I206" i="3"/>
  <c r="I263" i="3"/>
  <c r="I270" i="3"/>
  <c r="I488" i="3"/>
  <c r="I490" i="3"/>
  <c r="I521" i="3"/>
  <c r="I523" i="3"/>
  <c r="I712" i="3"/>
  <c r="I997" i="3"/>
  <c r="I1009" i="3"/>
  <c r="I1062" i="3"/>
  <c r="I1063" i="3"/>
  <c r="I1064" i="3"/>
  <c r="I1065" i="3"/>
  <c r="I1092" i="3"/>
  <c r="I1097" i="3"/>
  <c r="I1098" i="3"/>
  <c r="I1099" i="3"/>
  <c r="I1100" i="3"/>
  <c r="I1101" i="3"/>
  <c r="I1102" i="3"/>
  <c r="I1103" i="3"/>
  <c r="I1104" i="3"/>
  <c r="I1105" i="3"/>
  <c r="I1106"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286" i="3"/>
  <c r="I713"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3" i="3"/>
  <c r="I1094" i="3"/>
  <c r="I1095"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4" i="3"/>
  <c r="I1135" i="3"/>
  <c r="I1136" i="3"/>
  <c r="I1137" i="3"/>
  <c r="I1138" i="3"/>
  <c r="I1139" i="3"/>
  <c r="I1140" i="3"/>
  <c r="I1141" i="3"/>
  <c r="I1142" i="3"/>
  <c r="I1143" i="3"/>
  <c r="I1144" i="3"/>
  <c r="I1145" i="3"/>
  <c r="I1146" i="3"/>
  <c r="I1147" i="3"/>
  <c r="I1148" i="3"/>
  <c r="I1149" i="3"/>
  <c r="I1150" i="3"/>
  <c r="I1151" i="3"/>
  <c r="I1152" i="3"/>
  <c r="I1162" i="3"/>
  <c r="I1163" i="3"/>
  <c r="I1164" i="3"/>
  <c r="I1165" i="3"/>
  <c r="I1166" i="3"/>
  <c r="I1167" i="3"/>
  <c r="I1170" i="3"/>
  <c r="I1171" i="3"/>
  <c r="I1172" i="3"/>
  <c r="I1174" i="3"/>
  <c r="I1175" i="3"/>
  <c r="I1176" i="3"/>
  <c r="I1177" i="3"/>
  <c r="I1178"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26" i="3"/>
  <c r="I1227" i="3"/>
  <c r="I1228" i="3"/>
  <c r="I1229" i="3"/>
  <c r="I1232" i="3"/>
  <c r="I1233" i="3"/>
  <c r="I1237" i="3"/>
  <c r="I1238" i="3"/>
  <c r="I1240" i="3"/>
  <c r="I1248" i="3"/>
  <c r="I1250" i="3"/>
  <c r="I1383" i="3"/>
  <c r="I1384" i="3"/>
  <c r="I1385" i="3"/>
  <c r="I1386" i="3"/>
  <c r="I1387" i="3"/>
  <c r="I1388" i="3"/>
  <c r="I1389" i="3"/>
  <c r="I1390" i="3"/>
  <c r="I139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23" i="3"/>
  <c r="I152" i="3"/>
  <c r="I170" i="3"/>
  <c r="I171" i="3"/>
  <c r="I184" i="3"/>
  <c r="I185" i="3"/>
  <c r="I186" i="3"/>
  <c r="I187" i="3"/>
  <c r="I188" i="3"/>
  <c r="I189" i="3"/>
  <c r="I190" i="3"/>
  <c r="I191" i="3"/>
  <c r="I192" i="3"/>
  <c r="I193" i="3"/>
  <c r="I194" i="3"/>
  <c r="I195" i="3"/>
  <c r="I196" i="3"/>
  <c r="I197" i="3"/>
  <c r="I198" i="3"/>
  <c r="I199" i="3"/>
  <c r="I201" i="3"/>
  <c r="I205" i="3"/>
  <c r="I207" i="3"/>
  <c r="I208" i="3"/>
  <c r="I209"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9" i="3"/>
  <c r="I1001" i="3"/>
  <c r="I1002" i="3"/>
  <c r="I1003" i="3"/>
  <c r="I1004" i="3"/>
  <c r="I1005" i="3"/>
  <c r="I1006" i="3"/>
  <c r="I1007" i="3"/>
  <c r="I1008" i="3"/>
  <c r="I1245" i="3"/>
  <c r="I293" i="3"/>
  <c r="I538" i="3"/>
  <c r="I539" i="3"/>
  <c r="I540" i="3"/>
  <c r="I541" i="3"/>
  <c r="I682" i="3"/>
  <c r="I508" i="3"/>
  <c r="I509" i="3"/>
  <c r="I510" i="3"/>
  <c r="I511" i="3"/>
  <c r="I512" i="3"/>
  <c r="I513" i="3"/>
  <c r="I514" i="3"/>
  <c r="I515" i="3"/>
  <c r="I516" i="3"/>
  <c r="I517" i="3"/>
  <c r="I518" i="3"/>
  <c r="I519" i="3"/>
  <c r="I520" i="3"/>
  <c r="I74" i="3"/>
  <c r="I75" i="3"/>
  <c r="I76" i="3"/>
  <c r="I78" i="3"/>
  <c r="I79" i="3"/>
  <c r="I83" i="3"/>
  <c r="I161" i="3"/>
  <c r="I162" i="3"/>
  <c r="I163" i="3"/>
  <c r="I164" i="3"/>
  <c r="I165" i="3"/>
  <c r="I169" i="3"/>
  <c r="I172" i="3"/>
  <c r="I177" i="3"/>
  <c r="I178" i="3"/>
  <c r="I179" i="3"/>
  <c r="I180" i="3"/>
  <c r="I181" i="3"/>
  <c r="I182" i="3"/>
  <c r="I183"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63" i="3"/>
  <c r="I405" i="3"/>
  <c r="I406" i="3"/>
  <c r="I407" i="3"/>
  <c r="I408" i="3"/>
  <c r="I676" i="3"/>
  <c r="I684" i="3"/>
  <c r="I698" i="3"/>
  <c r="I703" i="3"/>
  <c r="I912" i="3"/>
  <c r="I1096" i="3"/>
  <c r="I1231"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4" i="3"/>
  <c r="I267" i="3"/>
  <c r="I269" i="3"/>
  <c r="I273" i="3"/>
  <c r="I274" i="3"/>
  <c r="I279" i="3"/>
  <c r="I299" i="3"/>
  <c r="I56" i="3"/>
  <c r="I57" i="3"/>
  <c r="I59" i="3"/>
  <c r="I160" i="3"/>
  <c r="I168" i="3"/>
  <c r="I271" i="3"/>
  <c r="I275" i="3"/>
  <c r="I280" i="3"/>
  <c r="I281" i="3"/>
  <c r="I282" i="3"/>
  <c r="I288"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72" i="3"/>
  <c r="I673" i="3"/>
  <c r="I686" i="3"/>
  <c r="I687" i="3"/>
  <c r="I695" i="3"/>
  <c r="I697" i="3"/>
  <c r="I700" i="3"/>
  <c r="I711"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30" i="3"/>
  <c r="I831" i="3"/>
  <c r="I859" i="3"/>
  <c r="I1133" i="3"/>
  <c r="I1215" i="3"/>
  <c r="I1216" i="3"/>
  <c r="I1217" i="3"/>
  <c r="I1218" i="3"/>
  <c r="I1219" i="3"/>
  <c r="I1220" i="3"/>
  <c r="I1221" i="3"/>
  <c r="I1222" i="3"/>
  <c r="I1223" i="3"/>
  <c r="I1224" i="3"/>
  <c r="I1225" i="3"/>
  <c r="I1392" i="3"/>
  <c r="I1393" i="3"/>
  <c r="I1394" i="3"/>
  <c r="I1395" i="3"/>
  <c r="I1396" i="3"/>
  <c r="I1397" i="3"/>
  <c r="I1398" i="3"/>
  <c r="I1399" i="3"/>
  <c r="I1400" i="3"/>
  <c r="I1401" i="3"/>
  <c r="I1402" i="3"/>
  <c r="I1403" i="3"/>
  <c r="I1404" i="3"/>
  <c r="I1405" i="3"/>
  <c r="I1406" i="3"/>
  <c r="I1407" i="3"/>
  <c r="I1408" i="3"/>
  <c r="I1409" i="3"/>
  <c r="I1410" i="3"/>
  <c r="I1411" i="3"/>
  <c r="G1255" i="3"/>
  <c r="G1256" i="3"/>
  <c r="G1257" i="3"/>
  <c r="G1258" i="3"/>
  <c r="G1259" i="3"/>
  <c r="G1260" i="3"/>
  <c r="G1261" i="3"/>
  <c r="G1262" i="3"/>
  <c r="G1263" i="3"/>
  <c r="G1264" i="3"/>
  <c r="G1265" i="3"/>
  <c r="G1266" i="3"/>
  <c r="G1267" i="3"/>
  <c r="G1268" i="3"/>
  <c r="G1269" i="3"/>
  <c r="G1270" i="3"/>
  <c r="G1271" i="3"/>
  <c r="G1272" i="3"/>
  <c r="G1273" i="3"/>
  <c r="G1274" i="3"/>
  <c r="G1275" i="3"/>
  <c r="G1276" i="3"/>
  <c r="G1277" i="3"/>
  <c r="G1278" i="3"/>
  <c r="G301" i="3"/>
  <c r="G302" i="3"/>
  <c r="G303" i="3"/>
  <c r="G304" i="3"/>
  <c r="G305" i="3"/>
  <c r="G306" i="3"/>
  <c r="G307" i="3"/>
  <c r="G308" i="3"/>
  <c r="G82" i="3"/>
  <c r="G203" i="3"/>
  <c r="G206" i="3"/>
  <c r="G263" i="3"/>
  <c r="G270" i="3"/>
  <c r="G488" i="3"/>
  <c r="G490" i="3"/>
  <c r="G521" i="3"/>
  <c r="G523" i="3"/>
  <c r="G712" i="3"/>
  <c r="G997" i="3"/>
  <c r="G1009" i="3"/>
  <c r="G1062" i="3"/>
  <c r="G1063" i="3"/>
  <c r="G1064" i="3"/>
  <c r="G1065" i="3"/>
  <c r="G1092" i="3"/>
  <c r="G1097" i="3"/>
  <c r="G1098" i="3"/>
  <c r="G1099" i="3"/>
  <c r="G1100" i="3"/>
  <c r="G1101" i="3"/>
  <c r="G1102" i="3"/>
  <c r="G1103" i="3"/>
  <c r="G1104" i="3"/>
  <c r="G1105" i="3"/>
  <c r="G1106" i="3"/>
  <c r="G1279" i="3"/>
  <c r="G1280" i="3"/>
  <c r="G1281" i="3"/>
  <c r="G1282" i="3"/>
  <c r="G1283" i="3"/>
  <c r="G1284" i="3"/>
  <c r="G1285" i="3"/>
  <c r="G1286" i="3"/>
  <c r="G1287" i="3"/>
  <c r="G1288" i="3"/>
  <c r="G1289" i="3"/>
  <c r="G1290" i="3"/>
  <c r="G1291" i="3"/>
  <c r="G1292" i="3"/>
  <c r="G1293" i="3"/>
  <c r="G1294" i="3"/>
  <c r="G1295" i="3"/>
  <c r="G1296" i="3"/>
  <c r="G1297" i="3"/>
  <c r="G1298" i="3"/>
  <c r="G1299" i="3"/>
  <c r="G1300" i="3"/>
  <c r="G1301" i="3"/>
  <c r="G1302" i="3"/>
  <c r="G1303" i="3"/>
  <c r="G1304" i="3"/>
  <c r="G1305" i="3"/>
  <c r="G1306" i="3"/>
  <c r="G1307" i="3"/>
  <c r="G1308" i="3"/>
  <c r="G1309" i="3"/>
  <c r="G1310" i="3"/>
  <c r="G1311" i="3"/>
  <c r="G1312" i="3"/>
  <c r="G1313" i="3"/>
  <c r="G1314" i="3"/>
  <c r="G1315" i="3"/>
  <c r="G1316" i="3"/>
  <c r="G1317" i="3"/>
  <c r="G1318" i="3"/>
  <c r="G1319" i="3"/>
  <c r="G1320" i="3"/>
  <c r="G1321" i="3"/>
  <c r="G1322" i="3"/>
  <c r="G1323" i="3"/>
  <c r="G1324" i="3"/>
  <c r="G1325" i="3"/>
  <c r="G1326" i="3"/>
  <c r="G1327" i="3"/>
  <c r="G1328" i="3"/>
  <c r="G1329" i="3"/>
  <c r="G1330" i="3"/>
  <c r="G1331" i="3"/>
  <c r="G1332" i="3"/>
  <c r="G1333" i="3"/>
  <c r="G1334" i="3"/>
  <c r="G1335" i="3"/>
  <c r="G1336" i="3"/>
  <c r="G1337" i="3"/>
  <c r="G1338" i="3"/>
  <c r="G1339" i="3"/>
  <c r="G1340" i="3"/>
  <c r="G1341" i="3"/>
  <c r="G1342" i="3"/>
  <c r="G1343" i="3"/>
  <c r="G1344" i="3"/>
  <c r="G1345" i="3"/>
  <c r="G1346" i="3"/>
  <c r="G1347" i="3"/>
  <c r="G1348" i="3"/>
  <c r="G1349" i="3"/>
  <c r="G1350" i="3"/>
  <c r="G1351" i="3"/>
  <c r="G1352" i="3"/>
  <c r="G1353" i="3"/>
  <c r="G1354" i="3"/>
  <c r="G1355" i="3"/>
  <c r="G1356" i="3"/>
  <c r="G1357" i="3"/>
  <c r="G1358" i="3"/>
  <c r="G1359" i="3"/>
  <c r="G1360" i="3"/>
  <c r="G1361" i="3"/>
  <c r="G1362" i="3"/>
  <c r="G1363" i="3"/>
  <c r="G1364" i="3"/>
  <c r="G1365" i="3"/>
  <c r="G1366" i="3"/>
  <c r="G1367" i="3"/>
  <c r="G1368" i="3"/>
  <c r="G1369" i="3"/>
  <c r="G286" i="3"/>
  <c r="G713" i="3"/>
  <c r="G1066" i="3"/>
  <c r="G1067" i="3"/>
  <c r="G1068" i="3"/>
  <c r="G1069" i="3"/>
  <c r="G1070" i="3"/>
  <c r="G1071" i="3"/>
  <c r="G1072" i="3"/>
  <c r="G1073" i="3"/>
  <c r="G1074" i="3"/>
  <c r="G1075" i="3"/>
  <c r="G1076" i="3"/>
  <c r="G1077" i="3"/>
  <c r="G1078" i="3"/>
  <c r="G1079" i="3"/>
  <c r="G1080" i="3"/>
  <c r="G1081" i="3"/>
  <c r="G1082" i="3"/>
  <c r="G1083" i="3"/>
  <c r="G1084" i="3"/>
  <c r="G1085" i="3"/>
  <c r="G1086" i="3"/>
  <c r="G1087" i="3"/>
  <c r="G1088" i="3"/>
  <c r="G1089" i="3"/>
  <c r="G1090" i="3"/>
  <c r="G1091" i="3"/>
  <c r="G1093" i="3"/>
  <c r="G1094" i="3"/>
  <c r="G1095" i="3"/>
  <c r="G1107" i="3"/>
  <c r="G1108" i="3"/>
  <c r="G1109" i="3"/>
  <c r="G1110" i="3"/>
  <c r="G1111" i="3"/>
  <c r="G1112" i="3"/>
  <c r="G1113" i="3"/>
  <c r="G1114" i="3"/>
  <c r="G1115" i="3"/>
  <c r="G1116" i="3"/>
  <c r="G1117" i="3"/>
  <c r="G1118" i="3"/>
  <c r="G1119" i="3"/>
  <c r="G1120" i="3"/>
  <c r="G1121" i="3"/>
  <c r="G1122" i="3"/>
  <c r="G1123" i="3"/>
  <c r="G1124" i="3"/>
  <c r="G1125" i="3"/>
  <c r="G1126" i="3"/>
  <c r="G1127" i="3"/>
  <c r="G1128" i="3"/>
  <c r="G1129" i="3"/>
  <c r="G1130" i="3"/>
  <c r="G1131" i="3"/>
  <c r="G1132" i="3"/>
  <c r="G1134" i="3"/>
  <c r="G1135" i="3"/>
  <c r="G1136" i="3"/>
  <c r="G1137" i="3"/>
  <c r="G1138" i="3"/>
  <c r="G1139" i="3"/>
  <c r="G1140" i="3"/>
  <c r="G1141" i="3"/>
  <c r="G1142" i="3"/>
  <c r="G1143" i="3"/>
  <c r="G1144" i="3"/>
  <c r="G1145" i="3"/>
  <c r="G1146" i="3"/>
  <c r="G1147" i="3"/>
  <c r="G1148" i="3"/>
  <c r="G1149" i="3"/>
  <c r="G1150" i="3"/>
  <c r="G1151" i="3"/>
  <c r="G1152" i="3"/>
  <c r="G1162" i="3"/>
  <c r="G1163" i="3"/>
  <c r="G1164" i="3"/>
  <c r="G1165" i="3"/>
  <c r="G1166" i="3"/>
  <c r="G1167" i="3"/>
  <c r="G1170" i="3"/>
  <c r="G1171" i="3"/>
  <c r="G1172" i="3"/>
  <c r="G1174" i="3"/>
  <c r="G1175" i="3"/>
  <c r="G1176" i="3"/>
  <c r="G1177" i="3"/>
  <c r="G1178" i="3"/>
  <c r="G1190" i="3"/>
  <c r="G1191" i="3"/>
  <c r="G1192" i="3"/>
  <c r="G1193" i="3"/>
  <c r="G1194" i="3"/>
  <c r="G1195" i="3"/>
  <c r="G1196" i="3"/>
  <c r="G1197" i="3"/>
  <c r="G1198" i="3"/>
  <c r="G1199" i="3"/>
  <c r="G1200" i="3"/>
  <c r="G1201" i="3"/>
  <c r="G1202" i="3"/>
  <c r="G1203" i="3"/>
  <c r="G1204" i="3"/>
  <c r="G1205" i="3"/>
  <c r="G1206" i="3"/>
  <c r="G1207" i="3"/>
  <c r="G1208" i="3"/>
  <c r="G1209" i="3"/>
  <c r="G1210" i="3"/>
  <c r="G1211" i="3"/>
  <c r="G1212" i="3"/>
  <c r="G1213" i="3"/>
  <c r="G1226" i="3"/>
  <c r="G1227" i="3"/>
  <c r="G1228" i="3"/>
  <c r="G1229" i="3"/>
  <c r="G1232" i="3"/>
  <c r="G1233" i="3"/>
  <c r="G1237" i="3"/>
  <c r="G1238" i="3"/>
  <c r="G1240" i="3"/>
  <c r="G1248" i="3"/>
  <c r="G1250" i="3"/>
  <c r="G1383" i="3"/>
  <c r="G1384" i="3"/>
  <c r="G1385" i="3"/>
  <c r="G1386" i="3"/>
  <c r="G1387" i="3"/>
  <c r="G1388" i="3"/>
  <c r="G1389" i="3"/>
  <c r="G1390" i="3"/>
  <c r="G1391" i="3"/>
  <c r="G1412" i="3"/>
  <c r="G1413" i="3"/>
  <c r="G1414" i="3"/>
  <c r="G1415" i="3"/>
  <c r="G1416" i="3"/>
  <c r="G1417" i="3"/>
  <c r="G1418" i="3"/>
  <c r="G1419" i="3"/>
  <c r="G1420" i="3"/>
  <c r="G1421" i="3"/>
  <c r="G1422" i="3"/>
  <c r="G1423" i="3"/>
  <c r="G1424" i="3"/>
  <c r="G1425" i="3"/>
  <c r="G1426" i="3"/>
  <c r="G1427" i="3"/>
  <c r="G1428" i="3"/>
  <c r="G1429" i="3"/>
  <c r="G1430" i="3"/>
  <c r="G1431" i="3"/>
  <c r="G1432" i="3"/>
  <c r="G1433" i="3"/>
  <c r="G1434" i="3"/>
  <c r="G1435" i="3"/>
  <c r="G1436" i="3"/>
  <c r="G1437" i="3"/>
  <c r="G1438" i="3"/>
  <c r="G1439" i="3"/>
  <c r="G1440" i="3"/>
  <c r="G1441" i="3"/>
  <c r="G1442" i="3"/>
  <c r="G1443" i="3"/>
  <c r="G1444" i="3"/>
  <c r="G1445" i="3"/>
  <c r="G1446" i="3"/>
  <c r="G1447" i="3"/>
  <c r="G1448" i="3"/>
  <c r="G1449" i="3"/>
  <c r="G1450" i="3"/>
  <c r="G1451" i="3"/>
  <c r="G1452" i="3"/>
  <c r="G1453" i="3"/>
  <c r="G1454" i="3"/>
  <c r="G1455" i="3"/>
  <c r="G1456" i="3"/>
  <c r="G1457" i="3"/>
  <c r="G1458" i="3"/>
  <c r="G1459" i="3"/>
  <c r="G1460" i="3"/>
  <c r="G1461" i="3"/>
  <c r="G1462" i="3"/>
  <c r="G1463" i="3"/>
  <c r="G1464" i="3"/>
  <c r="G1465" i="3"/>
  <c r="G1466" i="3"/>
  <c r="G1467" i="3"/>
  <c r="G1468" i="3"/>
  <c r="G1469" i="3"/>
  <c r="G1470" i="3"/>
  <c r="G1471" i="3"/>
  <c r="G1472" i="3"/>
  <c r="G1473" i="3"/>
  <c r="G1474" i="3"/>
  <c r="G1475" i="3"/>
  <c r="G1476" i="3"/>
  <c r="G1477" i="3"/>
  <c r="G1478" i="3"/>
  <c r="G1479" i="3"/>
  <c r="G1480" i="3"/>
  <c r="G1481" i="3"/>
  <c r="G1482" i="3"/>
  <c r="G1483" i="3"/>
  <c r="G1484" i="3"/>
  <c r="G1485" i="3"/>
  <c r="G1486" i="3"/>
  <c r="G1487" i="3"/>
  <c r="G1488" i="3"/>
  <c r="G1489" i="3"/>
  <c r="G1490" i="3"/>
  <c r="G1491" i="3"/>
  <c r="G1492" i="3"/>
  <c r="G1493" i="3"/>
  <c r="G1494" i="3"/>
  <c r="G1495" i="3"/>
  <c r="G1496" i="3"/>
  <c r="G1497" i="3"/>
  <c r="G1498" i="3"/>
  <c r="G1499" i="3"/>
  <c r="G1500" i="3"/>
  <c r="G1501" i="3"/>
  <c r="G1502" i="3"/>
  <c r="G1503" i="3"/>
  <c r="G1504" i="3"/>
  <c r="G1505" i="3"/>
  <c r="G1506" i="3"/>
  <c r="G1507" i="3"/>
  <c r="G1508" i="3"/>
  <c r="G1509" i="3"/>
  <c r="G1510" i="3"/>
  <c r="G1511" i="3"/>
  <c r="G1512" i="3"/>
  <c r="G1513" i="3"/>
  <c r="G1514" i="3"/>
  <c r="G1515" i="3"/>
  <c r="G1516" i="3"/>
  <c r="G1517" i="3"/>
  <c r="G1518" i="3"/>
  <c r="G1519" i="3"/>
  <c r="G1520" i="3"/>
  <c r="G1521" i="3"/>
  <c r="G1522" i="3"/>
  <c r="G1523" i="3"/>
  <c r="G1524" i="3"/>
  <c r="G1525" i="3"/>
  <c r="G1526" i="3"/>
  <c r="G1527" i="3"/>
  <c r="G1528" i="3"/>
  <c r="G1529" i="3"/>
  <c r="G1530" i="3"/>
  <c r="G1531" i="3"/>
  <c r="G23" i="3"/>
  <c r="G152" i="3"/>
  <c r="G170" i="3"/>
  <c r="G171" i="3"/>
  <c r="G184" i="3"/>
  <c r="G185" i="3"/>
  <c r="G186" i="3"/>
  <c r="G187" i="3"/>
  <c r="G188" i="3"/>
  <c r="G189" i="3"/>
  <c r="G190" i="3"/>
  <c r="G191" i="3"/>
  <c r="G192" i="3"/>
  <c r="G193" i="3"/>
  <c r="G194" i="3"/>
  <c r="G195" i="3"/>
  <c r="G196" i="3"/>
  <c r="G197" i="3"/>
  <c r="G198" i="3"/>
  <c r="G199" i="3"/>
  <c r="G201" i="3"/>
  <c r="G205" i="3"/>
  <c r="G207" i="3"/>
  <c r="G208" i="3"/>
  <c r="G209" i="3"/>
  <c r="G925" i="3"/>
  <c r="G926" i="3"/>
  <c r="G927" i="3"/>
  <c r="G928" i="3"/>
  <c r="G929" i="3"/>
  <c r="G930" i="3"/>
  <c r="G931" i="3"/>
  <c r="G932" i="3"/>
  <c r="G933" i="3"/>
  <c r="G934" i="3"/>
  <c r="G935" i="3"/>
  <c r="G936" i="3"/>
  <c r="G937" i="3"/>
  <c r="G938" i="3"/>
  <c r="G939" i="3"/>
  <c r="G940" i="3"/>
  <c r="G941" i="3"/>
  <c r="G942" i="3"/>
  <c r="G943" i="3"/>
  <c r="G944" i="3"/>
  <c r="G945" i="3"/>
  <c r="G946" i="3"/>
  <c r="G947" i="3"/>
  <c r="G948" i="3"/>
  <c r="G949" i="3"/>
  <c r="G950" i="3"/>
  <c r="G951" i="3"/>
  <c r="G952" i="3"/>
  <c r="G953" i="3"/>
  <c r="G954" i="3"/>
  <c r="G955" i="3"/>
  <c r="G956" i="3"/>
  <c r="G957" i="3"/>
  <c r="G958" i="3"/>
  <c r="G959" i="3"/>
  <c r="G960" i="3"/>
  <c r="G961" i="3"/>
  <c r="G962" i="3"/>
  <c r="G963" i="3"/>
  <c r="G964" i="3"/>
  <c r="G965" i="3"/>
  <c r="G966" i="3"/>
  <c r="G967" i="3"/>
  <c r="G968" i="3"/>
  <c r="G969" i="3"/>
  <c r="G970" i="3"/>
  <c r="G971" i="3"/>
  <c r="G972" i="3"/>
  <c r="G973" i="3"/>
  <c r="G974" i="3"/>
  <c r="G975" i="3"/>
  <c r="G976" i="3"/>
  <c r="G977" i="3"/>
  <c r="G978" i="3"/>
  <c r="G979" i="3"/>
  <c r="G980" i="3"/>
  <c r="G981" i="3"/>
  <c r="G982" i="3"/>
  <c r="G983" i="3"/>
  <c r="G984" i="3"/>
  <c r="G985" i="3"/>
  <c r="G986" i="3"/>
  <c r="G987" i="3"/>
  <c r="G988" i="3"/>
  <c r="G989" i="3"/>
  <c r="G990" i="3"/>
  <c r="G991" i="3"/>
  <c r="G992" i="3"/>
  <c r="G993" i="3"/>
  <c r="G994" i="3"/>
  <c r="G999" i="3"/>
  <c r="G1001" i="3"/>
  <c r="G1002" i="3"/>
  <c r="G1003" i="3"/>
  <c r="G1004" i="3"/>
  <c r="G1005" i="3"/>
  <c r="G1006" i="3"/>
  <c r="G1007" i="3"/>
  <c r="G1008" i="3"/>
  <c r="G1245" i="3"/>
  <c r="G293" i="3"/>
  <c r="G538" i="3"/>
  <c r="G539" i="3"/>
  <c r="G540" i="3"/>
  <c r="G541" i="3"/>
  <c r="G682" i="3"/>
  <c r="G508" i="3"/>
  <c r="G509" i="3"/>
  <c r="G510" i="3"/>
  <c r="G511" i="3"/>
  <c r="G512" i="3"/>
  <c r="G513" i="3"/>
  <c r="G514" i="3"/>
  <c r="G515" i="3"/>
  <c r="G516" i="3"/>
  <c r="G517" i="3"/>
  <c r="G518" i="3"/>
  <c r="G519" i="3"/>
  <c r="G520" i="3"/>
  <c r="G74" i="3"/>
  <c r="G75" i="3"/>
  <c r="G76" i="3"/>
  <c r="G78" i="3"/>
  <c r="G79" i="3"/>
  <c r="G83" i="3"/>
  <c r="G161" i="3"/>
  <c r="G162" i="3"/>
  <c r="G163" i="3"/>
  <c r="G164" i="3"/>
  <c r="G165" i="3"/>
  <c r="G169" i="3"/>
  <c r="G172" i="3"/>
  <c r="G177" i="3"/>
  <c r="G178" i="3"/>
  <c r="G179" i="3"/>
  <c r="G180" i="3"/>
  <c r="G181" i="3"/>
  <c r="G182" i="3"/>
  <c r="G183"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63" i="3"/>
  <c r="G405" i="3"/>
  <c r="G406" i="3"/>
  <c r="G407" i="3"/>
  <c r="G408" i="3"/>
  <c r="G676" i="3"/>
  <c r="G684" i="3"/>
  <c r="G698" i="3"/>
  <c r="G703" i="3"/>
  <c r="G912" i="3"/>
  <c r="G1096" i="3"/>
  <c r="G1231"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4" i="3"/>
  <c r="G267" i="3"/>
  <c r="G269" i="3"/>
  <c r="G273" i="3"/>
  <c r="G274" i="3"/>
  <c r="G279" i="3"/>
  <c r="G299" i="3"/>
  <c r="G56" i="3"/>
  <c r="G57" i="3"/>
  <c r="G59" i="3"/>
  <c r="G160" i="3"/>
  <c r="G168" i="3"/>
  <c r="G271" i="3"/>
  <c r="G275" i="3"/>
  <c r="G280" i="3"/>
  <c r="G281" i="3"/>
  <c r="G282" i="3"/>
  <c r="G288" i="3"/>
  <c r="G542" i="3"/>
  <c r="G543" i="3"/>
  <c r="G544" i="3"/>
  <c r="G545" i="3"/>
  <c r="G546" i="3"/>
  <c r="G547" i="3"/>
  <c r="G548" i="3"/>
  <c r="G549" i="3"/>
  <c r="G550" i="3"/>
  <c r="G551" i="3"/>
  <c r="G552" i="3"/>
  <c r="G553" i="3"/>
  <c r="G554" i="3"/>
  <c r="G555" i="3"/>
  <c r="G556" i="3"/>
  <c r="G557" i="3"/>
  <c r="G558" i="3"/>
  <c r="G559" i="3"/>
  <c r="G560" i="3"/>
  <c r="G561" i="3"/>
  <c r="G562" i="3"/>
  <c r="G563" i="3"/>
  <c r="G564" i="3"/>
  <c r="G565" i="3"/>
  <c r="G566" i="3"/>
  <c r="G567" i="3"/>
  <c r="G568" i="3"/>
  <c r="G569" i="3"/>
  <c r="G570" i="3"/>
  <c r="G571" i="3"/>
  <c r="G572" i="3"/>
  <c r="G573" i="3"/>
  <c r="G574" i="3"/>
  <c r="G575" i="3"/>
  <c r="G576" i="3"/>
  <c r="G577" i="3"/>
  <c r="G578" i="3"/>
  <c r="G579" i="3"/>
  <c r="G580" i="3"/>
  <c r="G581" i="3"/>
  <c r="G582" i="3"/>
  <c r="G583" i="3"/>
  <c r="G584" i="3"/>
  <c r="G585" i="3"/>
  <c r="G586" i="3"/>
  <c r="G587" i="3"/>
  <c r="G588" i="3"/>
  <c r="G589" i="3"/>
  <c r="G590" i="3"/>
  <c r="G591" i="3"/>
  <c r="G592" i="3"/>
  <c r="G593" i="3"/>
  <c r="G594" i="3"/>
  <c r="G595" i="3"/>
  <c r="G596" i="3"/>
  <c r="G597" i="3"/>
  <c r="G598" i="3"/>
  <c r="G599" i="3"/>
  <c r="G600" i="3"/>
  <c r="G601" i="3"/>
  <c r="G602" i="3"/>
  <c r="G603" i="3"/>
  <c r="G604" i="3"/>
  <c r="G605" i="3"/>
  <c r="G606" i="3"/>
  <c r="G607" i="3"/>
  <c r="G608" i="3"/>
  <c r="G609" i="3"/>
  <c r="G610" i="3"/>
  <c r="G611" i="3"/>
  <c r="G612" i="3"/>
  <c r="G613" i="3"/>
  <c r="G614" i="3"/>
  <c r="G615" i="3"/>
  <c r="G616" i="3"/>
  <c r="G617" i="3"/>
  <c r="G672" i="3"/>
  <c r="G673" i="3"/>
  <c r="G686" i="3"/>
  <c r="G687" i="3"/>
  <c r="G695" i="3"/>
  <c r="G697" i="3"/>
  <c r="G700" i="3"/>
  <c r="G711" i="3"/>
  <c r="G785" i="3"/>
  <c r="G786" i="3"/>
  <c r="G787" i="3"/>
  <c r="G788" i="3"/>
  <c r="G789" i="3"/>
  <c r="G790" i="3"/>
  <c r="G791" i="3"/>
  <c r="G792" i="3"/>
  <c r="G793" i="3"/>
  <c r="G794" i="3"/>
  <c r="G795" i="3"/>
  <c r="G796" i="3"/>
  <c r="G797" i="3"/>
  <c r="G798" i="3"/>
  <c r="G799" i="3"/>
  <c r="G800" i="3"/>
  <c r="G801" i="3"/>
  <c r="G802" i="3"/>
  <c r="G803" i="3"/>
  <c r="G804" i="3"/>
  <c r="G805" i="3"/>
  <c r="G806" i="3"/>
  <c r="G807" i="3"/>
  <c r="G808" i="3"/>
  <c r="G809" i="3"/>
  <c r="G810" i="3"/>
  <c r="G811" i="3"/>
  <c r="G812" i="3"/>
  <c r="G813" i="3"/>
  <c r="G814" i="3"/>
  <c r="G815" i="3"/>
  <c r="G816" i="3"/>
  <c r="G817" i="3"/>
  <c r="G818" i="3"/>
  <c r="G819" i="3"/>
  <c r="G820" i="3"/>
  <c r="G821" i="3"/>
  <c r="G822" i="3"/>
  <c r="G823" i="3"/>
  <c r="G824" i="3"/>
  <c r="G825" i="3"/>
  <c r="G826" i="3"/>
  <c r="G830" i="3"/>
  <c r="G831" i="3"/>
  <c r="G859" i="3"/>
  <c r="G1133" i="3"/>
  <c r="G1215" i="3"/>
  <c r="G1216" i="3"/>
  <c r="G1217" i="3"/>
  <c r="G1218" i="3"/>
  <c r="G1219" i="3"/>
  <c r="G1220" i="3"/>
  <c r="G1221" i="3"/>
  <c r="G1222" i="3"/>
  <c r="G1223" i="3"/>
  <c r="G1224" i="3"/>
  <c r="G1225" i="3"/>
  <c r="G1392" i="3"/>
  <c r="G1393" i="3"/>
  <c r="G1394" i="3"/>
  <c r="G1395" i="3"/>
  <c r="G1396" i="3"/>
  <c r="G1397" i="3"/>
  <c r="G1398" i="3"/>
  <c r="G1399" i="3"/>
  <c r="G1400" i="3"/>
  <c r="G1401" i="3"/>
  <c r="G1402" i="3"/>
  <c r="G1403" i="3"/>
  <c r="G1404" i="3"/>
  <c r="G1405" i="3"/>
  <c r="G1406" i="3"/>
  <c r="G1407" i="3"/>
  <c r="G1408" i="3"/>
  <c r="G1409" i="3"/>
  <c r="G1410" i="3"/>
  <c r="G1411" i="3"/>
  <c r="E1255" i="3"/>
  <c r="E1257" i="3"/>
  <c r="E1259" i="3"/>
  <c r="E1261" i="3"/>
  <c r="E1263" i="3"/>
  <c r="E1265" i="3"/>
  <c r="E1267" i="3"/>
  <c r="E1269" i="3"/>
  <c r="E1271" i="3"/>
  <c r="E1273" i="3"/>
  <c r="E1275" i="3"/>
  <c r="E1277" i="3"/>
  <c r="E1256" i="3"/>
  <c r="E1258" i="3"/>
  <c r="E1260" i="3"/>
  <c r="E1262" i="3"/>
  <c r="E1264" i="3"/>
  <c r="E1266" i="3"/>
  <c r="E1268" i="3"/>
  <c r="E1270" i="3"/>
  <c r="E1272" i="3"/>
  <c r="E1274" i="3"/>
  <c r="E1276" i="3"/>
  <c r="E1278" i="3"/>
  <c r="E301" i="3"/>
  <c r="E302" i="3"/>
  <c r="E303" i="3"/>
  <c r="E304" i="3"/>
  <c r="E305" i="3"/>
  <c r="E306" i="3"/>
  <c r="E307" i="3"/>
  <c r="E308" i="3"/>
  <c r="E1062" i="3"/>
  <c r="E1064" i="3"/>
  <c r="E1092" i="3"/>
  <c r="E1098" i="3"/>
  <c r="E1100" i="3"/>
  <c r="E1102" i="3"/>
  <c r="E1104" i="3"/>
  <c r="E1106" i="3"/>
  <c r="E1279" i="3"/>
  <c r="E1281" i="3"/>
  <c r="E1283" i="3"/>
  <c r="E1285" i="3"/>
  <c r="E1287" i="3"/>
  <c r="E1289" i="3"/>
  <c r="E1291" i="3"/>
  <c r="E1293" i="3"/>
  <c r="E1295" i="3"/>
  <c r="E1297" i="3"/>
  <c r="E1299" i="3"/>
  <c r="E1301" i="3"/>
  <c r="E1303" i="3"/>
  <c r="E1305" i="3"/>
  <c r="E1307" i="3"/>
  <c r="E1309" i="3"/>
  <c r="E1311" i="3"/>
  <c r="E1313" i="3"/>
  <c r="E1315" i="3"/>
  <c r="E1317" i="3"/>
  <c r="E1319" i="3"/>
  <c r="E1321" i="3"/>
  <c r="E1323" i="3"/>
  <c r="E1325" i="3"/>
  <c r="E1328" i="3"/>
  <c r="E1330" i="3"/>
  <c r="E1332" i="3"/>
  <c r="E1333" i="3"/>
  <c r="E1335" i="3"/>
  <c r="E1337" i="3"/>
  <c r="E1339" i="3"/>
  <c r="E1341" i="3"/>
  <c r="E1343" i="3"/>
  <c r="E1345" i="3"/>
  <c r="E1347" i="3"/>
  <c r="E1350" i="3"/>
  <c r="E1352" i="3"/>
  <c r="E1354" i="3"/>
  <c r="E1356" i="3"/>
  <c r="E1357" i="3"/>
  <c r="E1359" i="3"/>
  <c r="E1361" i="3"/>
  <c r="E1363" i="3"/>
  <c r="E1366" i="3"/>
  <c r="E1368" i="3"/>
  <c r="E82" i="3"/>
  <c r="E203" i="3"/>
  <c r="E206" i="3"/>
  <c r="E263" i="3"/>
  <c r="E270" i="3"/>
  <c r="E488" i="3"/>
  <c r="E490" i="3"/>
  <c r="E521" i="3"/>
  <c r="E523" i="3"/>
  <c r="E712" i="3"/>
  <c r="E997" i="3"/>
  <c r="E1009" i="3"/>
  <c r="E1063" i="3"/>
  <c r="E1065" i="3"/>
  <c r="E1097" i="3"/>
  <c r="E1099" i="3"/>
  <c r="E1101" i="3"/>
  <c r="E1103" i="3"/>
  <c r="E1105" i="3"/>
  <c r="E1280" i="3"/>
  <c r="E1282" i="3"/>
  <c r="E1284" i="3"/>
  <c r="E1286" i="3"/>
  <c r="E1288" i="3"/>
  <c r="E1290" i="3"/>
  <c r="E1292" i="3"/>
  <c r="E1294" i="3"/>
  <c r="E1296" i="3"/>
  <c r="E1298" i="3"/>
  <c r="E1300" i="3"/>
  <c r="E1302" i="3"/>
  <c r="E1304" i="3"/>
  <c r="E1306" i="3"/>
  <c r="E1308" i="3"/>
  <c r="E1310" i="3"/>
  <c r="E1312" i="3"/>
  <c r="E1314" i="3"/>
  <c r="E1316" i="3"/>
  <c r="E1318" i="3"/>
  <c r="E1320" i="3"/>
  <c r="E1322" i="3"/>
  <c r="E1324" i="3"/>
  <c r="E1326" i="3"/>
  <c r="E1327" i="3"/>
  <c r="E1329" i="3"/>
  <c r="E1331" i="3"/>
  <c r="E1334" i="3"/>
  <c r="E1336" i="3"/>
  <c r="E1338" i="3"/>
  <c r="E1340" i="3"/>
  <c r="E1342" i="3"/>
  <c r="E1344" i="3"/>
  <c r="E1346" i="3"/>
  <c r="E1348" i="3"/>
  <c r="E1349" i="3"/>
  <c r="E1351" i="3"/>
  <c r="E1353" i="3"/>
  <c r="E1355" i="3"/>
  <c r="E1358" i="3"/>
  <c r="E1360" i="3"/>
  <c r="E1362" i="3"/>
  <c r="E1364" i="3"/>
  <c r="E1365" i="3"/>
  <c r="E1367" i="3"/>
  <c r="E1369" i="3"/>
  <c r="E1066" i="3"/>
  <c r="E1068" i="3"/>
  <c r="E1070" i="3"/>
  <c r="E1072" i="3"/>
  <c r="E1074" i="3"/>
  <c r="E1076" i="3"/>
  <c r="E1078" i="3"/>
  <c r="E1080" i="3"/>
  <c r="E1082" i="3"/>
  <c r="E1084" i="3"/>
  <c r="E1086" i="3"/>
  <c r="E1088" i="3"/>
  <c r="E1090" i="3"/>
  <c r="E1094" i="3"/>
  <c r="E1108" i="3"/>
  <c r="E1110" i="3"/>
  <c r="E1112" i="3"/>
  <c r="E1114" i="3"/>
  <c r="E1116" i="3"/>
  <c r="E1118" i="3"/>
  <c r="E1120" i="3"/>
  <c r="E1122" i="3"/>
  <c r="E1124" i="3"/>
  <c r="E1126" i="3"/>
  <c r="E1128" i="3"/>
  <c r="E1130" i="3"/>
  <c r="E1132" i="3"/>
  <c r="E1134" i="3"/>
  <c r="E1136" i="3"/>
  <c r="E1138" i="3"/>
  <c r="E1140" i="3"/>
  <c r="E1142" i="3"/>
  <c r="E1144" i="3"/>
  <c r="E1146" i="3"/>
  <c r="E1148" i="3"/>
  <c r="E1150" i="3"/>
  <c r="E1152" i="3"/>
  <c r="E1163" i="3"/>
  <c r="E1164" i="3"/>
  <c r="E1166" i="3"/>
  <c r="E1170" i="3"/>
  <c r="E1172" i="3"/>
  <c r="E1174" i="3"/>
  <c r="E1176" i="3"/>
  <c r="E1178" i="3"/>
  <c r="E1191" i="3"/>
  <c r="E1193" i="3"/>
  <c r="E1195" i="3"/>
  <c r="E1197" i="3"/>
  <c r="E1199" i="3"/>
  <c r="E1201" i="3"/>
  <c r="E1203" i="3"/>
  <c r="E1206" i="3"/>
  <c r="E1208" i="3"/>
  <c r="E1210" i="3"/>
  <c r="E1212" i="3"/>
  <c r="E1213" i="3"/>
  <c r="E1227" i="3"/>
  <c r="E1229" i="3"/>
  <c r="E1233" i="3"/>
  <c r="E1237" i="3"/>
  <c r="E1384" i="3"/>
  <c r="E1386" i="3"/>
  <c r="E1388" i="3"/>
  <c r="E1390" i="3"/>
  <c r="E1412" i="3"/>
  <c r="E1414" i="3"/>
  <c r="E1416" i="3"/>
  <c r="E1418" i="3"/>
  <c r="E1420" i="3"/>
  <c r="E1422" i="3"/>
  <c r="E1424" i="3"/>
  <c r="E1426" i="3"/>
  <c r="E1428" i="3"/>
  <c r="E1430" i="3"/>
  <c r="E1432" i="3"/>
  <c r="E1434" i="3"/>
  <c r="E1436" i="3"/>
  <c r="E1438" i="3"/>
  <c r="E1440" i="3"/>
  <c r="E1442" i="3"/>
  <c r="E1444" i="3"/>
  <c r="E1446" i="3"/>
  <c r="E1448" i="3"/>
  <c r="E1451" i="3"/>
  <c r="E1453" i="3"/>
  <c r="E1455" i="3"/>
  <c r="E1457" i="3"/>
  <c r="E1459" i="3"/>
  <c r="E1461" i="3"/>
  <c r="E1463" i="3"/>
  <c r="E1464" i="3"/>
  <c r="E1466" i="3"/>
  <c r="E1468" i="3"/>
  <c r="E1470" i="3"/>
  <c r="E1472" i="3"/>
  <c r="E1474" i="3"/>
  <c r="E1476" i="3"/>
  <c r="E1478" i="3"/>
  <c r="E1480" i="3"/>
  <c r="E1483" i="3"/>
  <c r="E1485" i="3"/>
  <c r="E1487" i="3"/>
  <c r="E1489" i="3"/>
  <c r="E1491" i="3"/>
  <c r="E1493" i="3"/>
  <c r="E1495" i="3"/>
  <c r="E1497" i="3"/>
  <c r="E1499" i="3"/>
  <c r="E1500" i="3"/>
  <c r="E1502" i="3"/>
  <c r="E1504" i="3"/>
  <c r="E1506" i="3"/>
  <c r="E1508" i="3"/>
  <c r="E1510" i="3"/>
  <c r="E1512" i="3"/>
  <c r="E1514" i="3"/>
  <c r="E1516" i="3"/>
  <c r="E1517" i="3"/>
  <c r="E1518" i="3"/>
  <c r="E1520" i="3"/>
  <c r="E1522" i="3"/>
  <c r="E1524" i="3"/>
  <c r="E1526" i="3"/>
  <c r="E1528" i="3"/>
  <c r="E1530" i="3"/>
  <c r="E286" i="3"/>
  <c r="E713" i="3"/>
  <c r="E1067" i="3"/>
  <c r="E1069" i="3"/>
  <c r="E1071" i="3"/>
  <c r="E1073" i="3"/>
  <c r="E1075" i="3"/>
  <c r="E1077" i="3"/>
  <c r="E1079" i="3"/>
  <c r="E1081" i="3"/>
  <c r="E1083" i="3"/>
  <c r="E1085" i="3"/>
  <c r="E1087" i="3"/>
  <c r="E1089" i="3"/>
  <c r="E1091" i="3"/>
  <c r="E1093" i="3"/>
  <c r="E1095" i="3"/>
  <c r="E1107" i="3"/>
  <c r="E1109" i="3"/>
  <c r="E1111" i="3"/>
  <c r="E1113" i="3"/>
  <c r="E1115" i="3"/>
  <c r="E1117" i="3"/>
  <c r="E1119" i="3"/>
  <c r="E1121" i="3"/>
  <c r="E1123" i="3"/>
  <c r="E1125" i="3"/>
  <c r="E1127" i="3"/>
  <c r="E1129" i="3"/>
  <c r="E1131" i="3"/>
  <c r="E1135" i="3"/>
  <c r="E1137" i="3"/>
  <c r="E1139" i="3"/>
  <c r="E1141" i="3"/>
  <c r="E1143" i="3"/>
  <c r="E1145" i="3"/>
  <c r="E1147" i="3"/>
  <c r="E1149" i="3"/>
  <c r="E1151" i="3"/>
  <c r="E1162" i="3"/>
  <c r="E1165" i="3"/>
  <c r="E1167" i="3"/>
  <c r="E1171" i="3"/>
  <c r="E1175" i="3"/>
  <c r="E1177" i="3"/>
  <c r="E1190" i="3"/>
  <c r="E1192" i="3"/>
  <c r="E1194" i="3"/>
  <c r="E1196" i="3"/>
  <c r="E1198" i="3"/>
  <c r="E1200" i="3"/>
  <c r="E1202" i="3"/>
  <c r="E1204" i="3"/>
  <c r="E1205" i="3"/>
  <c r="E1207" i="3"/>
  <c r="E1209" i="3"/>
  <c r="E1211" i="3"/>
  <c r="E1226" i="3"/>
  <c r="E1228" i="3"/>
  <c r="E1232" i="3"/>
  <c r="E1238" i="3"/>
  <c r="E1240" i="3"/>
  <c r="E1248" i="3"/>
  <c r="E1250" i="3"/>
  <c r="E1383" i="3"/>
  <c r="E1385" i="3"/>
  <c r="E1387" i="3"/>
  <c r="E1389" i="3"/>
  <c r="E1391" i="3"/>
  <c r="E1413" i="3"/>
  <c r="E1415" i="3"/>
  <c r="E1417" i="3"/>
  <c r="E1419" i="3"/>
  <c r="E1421" i="3"/>
  <c r="E1423" i="3"/>
  <c r="E1425" i="3"/>
  <c r="E1427" i="3"/>
  <c r="E1429" i="3"/>
  <c r="E1431" i="3"/>
  <c r="E1433" i="3"/>
  <c r="E1435" i="3"/>
  <c r="E1437" i="3"/>
  <c r="E1439" i="3"/>
  <c r="E1441" i="3"/>
  <c r="E1443" i="3"/>
  <c r="E1445" i="3"/>
  <c r="E1447" i="3"/>
  <c r="E1449" i="3"/>
  <c r="E1450" i="3"/>
  <c r="E1452" i="3"/>
  <c r="E1454" i="3"/>
  <c r="E1456" i="3"/>
  <c r="E1458" i="3"/>
  <c r="E1460" i="3"/>
  <c r="E1462" i="3"/>
  <c r="E1465" i="3"/>
  <c r="E1467" i="3"/>
  <c r="E1469" i="3"/>
  <c r="E1471" i="3"/>
  <c r="E1473" i="3"/>
  <c r="E1475" i="3"/>
  <c r="E1477" i="3"/>
  <c r="E1479" i="3"/>
  <c r="E1481" i="3"/>
  <c r="E1482" i="3"/>
  <c r="E1484" i="3"/>
  <c r="E1486" i="3"/>
  <c r="E1488" i="3"/>
  <c r="E1490" i="3"/>
  <c r="E1492" i="3"/>
  <c r="E1494" i="3"/>
  <c r="E1496" i="3"/>
  <c r="E1498" i="3"/>
  <c r="E1501" i="3"/>
  <c r="E1503" i="3"/>
  <c r="E1505" i="3"/>
  <c r="E1507" i="3"/>
  <c r="E1509" i="3"/>
  <c r="E1511" i="3"/>
  <c r="E1513" i="3"/>
  <c r="E1515" i="3"/>
  <c r="E1519" i="3"/>
  <c r="E1521" i="3"/>
  <c r="E1523" i="3"/>
  <c r="E1525" i="3"/>
  <c r="E1527" i="3"/>
  <c r="E1529" i="3"/>
  <c r="E1531" i="3"/>
  <c r="E1007" i="3"/>
  <c r="E23" i="3"/>
  <c r="E152" i="3"/>
  <c r="E170" i="3"/>
  <c r="E171" i="3"/>
  <c r="E184" i="3"/>
  <c r="E185" i="3"/>
  <c r="E186" i="3"/>
  <c r="E187" i="3"/>
  <c r="E188" i="3"/>
  <c r="E189" i="3"/>
  <c r="E190" i="3"/>
  <c r="E191" i="3"/>
  <c r="E192" i="3"/>
  <c r="E193" i="3"/>
  <c r="E194" i="3"/>
  <c r="E195" i="3"/>
  <c r="E196" i="3"/>
  <c r="E197" i="3"/>
  <c r="E198" i="3"/>
  <c r="E199" i="3"/>
  <c r="E201" i="3"/>
  <c r="E205" i="3"/>
  <c r="E207" i="3"/>
  <c r="E208" i="3"/>
  <c r="E209" i="3"/>
  <c r="E925" i="3"/>
  <c r="E926" i="3"/>
  <c r="E927" i="3"/>
  <c r="E928" i="3"/>
  <c r="E929" i="3"/>
  <c r="E930" i="3"/>
  <c r="E931" i="3"/>
  <c r="E932" i="3"/>
  <c r="E933" i="3"/>
  <c r="E934" i="3"/>
  <c r="E935" i="3"/>
  <c r="E936" i="3"/>
  <c r="E937" i="3"/>
  <c r="E938" i="3"/>
  <c r="E939" i="3"/>
  <c r="E940" i="3"/>
  <c r="E941" i="3"/>
  <c r="E942" i="3"/>
  <c r="E943" i="3"/>
  <c r="E944" i="3"/>
  <c r="E945" i="3"/>
  <c r="E946" i="3"/>
  <c r="E947" i="3"/>
  <c r="E948" i="3"/>
  <c r="E949" i="3"/>
  <c r="E950" i="3"/>
  <c r="E951" i="3"/>
  <c r="E952" i="3"/>
  <c r="E953" i="3"/>
  <c r="E954" i="3"/>
  <c r="E955" i="3"/>
  <c r="E956" i="3"/>
  <c r="E957" i="3"/>
  <c r="E958" i="3"/>
  <c r="E959" i="3"/>
  <c r="E960" i="3"/>
  <c r="E961" i="3"/>
  <c r="E962" i="3"/>
  <c r="E963" i="3"/>
  <c r="E964" i="3"/>
  <c r="E965" i="3"/>
  <c r="E966" i="3"/>
  <c r="E967" i="3"/>
  <c r="E968" i="3"/>
  <c r="E969" i="3"/>
  <c r="E970" i="3"/>
  <c r="E971" i="3"/>
  <c r="E972" i="3"/>
  <c r="E973" i="3"/>
  <c r="E974" i="3"/>
  <c r="E975" i="3"/>
  <c r="E976" i="3"/>
  <c r="E977" i="3"/>
  <c r="E978" i="3"/>
  <c r="E979" i="3"/>
  <c r="E980" i="3"/>
  <c r="E981" i="3"/>
  <c r="E982" i="3"/>
  <c r="E983" i="3"/>
  <c r="E984" i="3"/>
  <c r="E985" i="3"/>
  <c r="E986" i="3"/>
  <c r="E987" i="3"/>
  <c r="E988" i="3"/>
  <c r="E989" i="3"/>
  <c r="E990" i="3"/>
  <c r="E991" i="3"/>
  <c r="E992" i="3"/>
  <c r="E993" i="3"/>
  <c r="E994" i="3"/>
  <c r="E999" i="3"/>
  <c r="E1001" i="3"/>
  <c r="E1002" i="3"/>
  <c r="E1003" i="3"/>
  <c r="E1004" i="3"/>
  <c r="E1005" i="3"/>
  <c r="E1006" i="3"/>
  <c r="E1008" i="3"/>
  <c r="E1245" i="3"/>
  <c r="E293" i="3"/>
  <c r="E538" i="3"/>
  <c r="E539" i="3"/>
  <c r="E540" i="3"/>
  <c r="E541" i="3"/>
  <c r="E682" i="3"/>
  <c r="E508" i="3"/>
  <c r="E509" i="3"/>
  <c r="E510" i="3"/>
  <c r="E511" i="3"/>
  <c r="E512" i="3"/>
  <c r="E513" i="3"/>
  <c r="E514" i="3"/>
  <c r="E515" i="3"/>
  <c r="E516" i="3"/>
  <c r="E517" i="3"/>
  <c r="E518" i="3"/>
  <c r="E519" i="3"/>
  <c r="E520" i="3"/>
  <c r="E1096" i="3"/>
  <c r="E1231" i="3"/>
  <c r="E74" i="3"/>
  <c r="E75" i="3"/>
  <c r="E76" i="3"/>
  <c r="E78" i="3"/>
  <c r="E79" i="3"/>
  <c r="E83" i="3"/>
  <c r="E161" i="3"/>
  <c r="E162" i="3"/>
  <c r="E163" i="3"/>
  <c r="E164" i="3"/>
  <c r="E165" i="3"/>
  <c r="E169" i="3"/>
  <c r="E172" i="3"/>
  <c r="E177" i="3"/>
  <c r="E178" i="3"/>
  <c r="E179" i="3"/>
  <c r="E180" i="3"/>
  <c r="E181" i="3"/>
  <c r="E182" i="3"/>
  <c r="E183"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63" i="3"/>
  <c r="E405" i="3"/>
  <c r="E406" i="3"/>
  <c r="E407" i="3"/>
  <c r="E408" i="3"/>
  <c r="E676" i="3"/>
  <c r="E684" i="3"/>
  <c r="E698" i="3"/>
  <c r="E703" i="3"/>
  <c r="E912"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4" i="3"/>
  <c r="E267" i="3"/>
  <c r="E269" i="3"/>
  <c r="E273" i="3"/>
  <c r="E274" i="3"/>
  <c r="E279" i="3"/>
  <c r="E299" i="3"/>
  <c r="E1215" i="3"/>
  <c r="E1217" i="3"/>
  <c r="E1219" i="3"/>
  <c r="E1221" i="3"/>
  <c r="E1223" i="3"/>
  <c r="E1225" i="3"/>
  <c r="E1392" i="3"/>
  <c r="E1394" i="3"/>
  <c r="E1396" i="3"/>
  <c r="E1398" i="3"/>
  <c r="E1400" i="3"/>
  <c r="E1402" i="3"/>
  <c r="E1404" i="3"/>
  <c r="E1406" i="3"/>
  <c r="E1408" i="3"/>
  <c r="E1410" i="3"/>
  <c r="E56" i="3"/>
  <c r="E57" i="3"/>
  <c r="E59" i="3"/>
  <c r="E160" i="3"/>
  <c r="E168" i="3"/>
  <c r="E271" i="3"/>
  <c r="E275" i="3"/>
  <c r="E280" i="3"/>
  <c r="E281" i="3"/>
  <c r="E282" i="3"/>
  <c r="E288"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607" i="3"/>
  <c r="E608" i="3"/>
  <c r="E609" i="3"/>
  <c r="E610" i="3"/>
  <c r="E611" i="3"/>
  <c r="E612" i="3"/>
  <c r="E613" i="3"/>
  <c r="E614" i="3"/>
  <c r="E615" i="3"/>
  <c r="E616" i="3"/>
  <c r="E617" i="3"/>
  <c r="E672" i="3"/>
  <c r="E673" i="3"/>
  <c r="E686" i="3"/>
  <c r="E687" i="3"/>
  <c r="E695" i="3"/>
  <c r="E697" i="3"/>
  <c r="E700" i="3"/>
  <c r="E711" i="3"/>
  <c r="E785" i="3"/>
  <c r="E786" i="3"/>
  <c r="E787" i="3"/>
  <c r="E788" i="3"/>
  <c r="E789" i="3"/>
  <c r="E790" i="3"/>
  <c r="E791" i="3"/>
  <c r="E792" i="3"/>
  <c r="E793" i="3"/>
  <c r="E794" i="3"/>
  <c r="E795" i="3"/>
  <c r="E796" i="3"/>
  <c r="E797" i="3"/>
  <c r="E798" i="3"/>
  <c r="E799" i="3"/>
  <c r="E800" i="3"/>
  <c r="E801" i="3"/>
  <c r="E802" i="3"/>
  <c r="E803" i="3"/>
  <c r="E804" i="3"/>
  <c r="E805" i="3"/>
  <c r="E806" i="3"/>
  <c r="E807" i="3"/>
  <c r="E808" i="3"/>
  <c r="E809" i="3"/>
  <c r="E810" i="3"/>
  <c r="E811" i="3"/>
  <c r="E812" i="3"/>
  <c r="E813" i="3"/>
  <c r="E814" i="3"/>
  <c r="E815" i="3"/>
  <c r="E816" i="3"/>
  <c r="E817" i="3"/>
  <c r="E818" i="3"/>
  <c r="E819" i="3"/>
  <c r="E820" i="3"/>
  <c r="E821" i="3"/>
  <c r="E822" i="3"/>
  <c r="E823" i="3"/>
  <c r="E824" i="3"/>
  <c r="E825" i="3"/>
  <c r="E826" i="3"/>
  <c r="E830" i="3"/>
  <c r="E831" i="3"/>
  <c r="E859" i="3"/>
  <c r="E1133" i="3"/>
  <c r="E1216" i="3"/>
  <c r="E1218" i="3"/>
  <c r="E1220" i="3"/>
  <c r="E1222" i="3"/>
  <c r="E1224" i="3"/>
  <c r="E1393" i="3"/>
  <c r="E1395" i="3"/>
  <c r="E1397" i="3"/>
  <c r="E1399" i="3"/>
  <c r="E1401" i="3"/>
  <c r="E1403" i="3"/>
  <c r="E1405" i="3"/>
  <c r="E1407" i="3"/>
  <c r="E1409" i="3"/>
  <c r="E1411" i="3"/>
  <c r="M1179" i="3"/>
  <c r="M1180" i="3"/>
  <c r="M1181" i="3"/>
  <c r="M1182" i="3"/>
  <c r="M1183" i="3"/>
  <c r="M1184" i="3"/>
  <c r="M1185" i="3"/>
  <c r="M1186" i="3"/>
  <c r="M1187" i="3"/>
  <c r="M1188" i="3"/>
  <c r="M1189" i="3"/>
  <c r="M714" i="3"/>
  <c r="M744" i="3"/>
  <c r="M701" i="3"/>
  <c r="M895" i="3"/>
  <c r="M896" i="3"/>
  <c r="M4" i="3"/>
  <c r="M5" i="3"/>
  <c r="M6" i="3"/>
  <c r="M7" i="3"/>
  <c r="M8" i="3"/>
  <c r="M13" i="3"/>
  <c r="M14" i="3"/>
  <c r="M15" i="3"/>
  <c r="M16" i="3"/>
  <c r="M17" i="3"/>
  <c r="M18" i="3"/>
  <c r="M19" i="3"/>
  <c r="M20" i="3"/>
  <c r="M21" i="3"/>
  <c r="M22" i="3"/>
  <c r="M24" i="3"/>
  <c r="M25" i="3"/>
  <c r="M26" i="3"/>
  <c r="M27" i="3"/>
  <c r="M28" i="3"/>
  <c r="M29" i="3"/>
  <c r="M30" i="3"/>
  <c r="M31" i="3"/>
  <c r="M32" i="3"/>
  <c r="M33" i="3"/>
  <c r="M34" i="3"/>
  <c r="M35" i="3"/>
  <c r="M37" i="3"/>
  <c r="M38" i="3"/>
  <c r="M39" i="3"/>
  <c r="M40" i="3"/>
  <c r="M41" i="3"/>
  <c r="M42" i="3"/>
  <c r="M43" i="3"/>
  <c r="M44" i="3"/>
  <c r="M45" i="3"/>
  <c r="M46" i="3"/>
  <c r="M47" i="3"/>
  <c r="M48" i="3"/>
  <c r="M49" i="3"/>
  <c r="M50" i="3"/>
  <c r="M51" i="3"/>
  <c r="M52" i="3"/>
  <c r="M53" i="3"/>
  <c r="M54" i="3"/>
  <c r="M55" i="3"/>
  <c r="M58" i="3"/>
  <c r="M60" i="3"/>
  <c r="M61" i="3"/>
  <c r="M62" i="3"/>
  <c r="M63" i="3"/>
  <c r="M64" i="3"/>
  <c r="M65" i="3"/>
  <c r="M66" i="3"/>
  <c r="M67" i="3"/>
  <c r="M68" i="3"/>
  <c r="M69" i="3"/>
  <c r="M70" i="3"/>
  <c r="M71" i="3"/>
  <c r="M72" i="3"/>
  <c r="M73" i="3"/>
  <c r="M261" i="3"/>
  <c r="M3" i="3"/>
  <c r="M36"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7" i="3"/>
  <c r="M138" i="3"/>
  <c r="M139" i="3"/>
  <c r="M140" i="3"/>
  <c r="M141" i="3"/>
  <c r="M142" i="3"/>
  <c r="M143" i="3"/>
  <c r="M144" i="3"/>
  <c r="M145" i="3"/>
  <c r="M146" i="3"/>
  <c r="M147" i="3"/>
  <c r="M153" i="3"/>
  <c r="M265" i="3"/>
  <c r="M266" i="3"/>
  <c r="M276" i="3"/>
  <c r="M277" i="3"/>
  <c r="M284" i="3"/>
  <c r="M285" i="3"/>
  <c r="M287" i="3"/>
  <c r="M289" i="3"/>
  <c r="M290" i="3"/>
  <c r="M291" i="3"/>
  <c r="M292" i="3"/>
  <c r="M294" i="3"/>
  <c r="M295" i="3"/>
  <c r="M296" i="3"/>
  <c r="M297" i="3"/>
  <c r="M298" i="3"/>
  <c r="M300" i="3"/>
  <c r="M409" i="3"/>
  <c r="M410" i="3"/>
  <c r="M411" i="3"/>
  <c r="M412" i="3"/>
  <c r="M413" i="3"/>
  <c r="M414" i="3"/>
  <c r="M415" i="3"/>
  <c r="M416" i="3"/>
  <c r="M417" i="3"/>
  <c r="M418" i="3"/>
  <c r="M419" i="3"/>
  <c r="M420" i="3"/>
  <c r="M421" i="3"/>
  <c r="M422" i="3"/>
  <c r="M423" i="3"/>
  <c r="M424" i="3"/>
  <c r="M425" i="3"/>
  <c r="M426" i="3"/>
  <c r="M427" i="3"/>
  <c r="M428" i="3"/>
  <c r="M429" i="3"/>
  <c r="M430" i="3"/>
  <c r="M431" i="3"/>
  <c r="M432" i="3"/>
  <c r="M433" i="3"/>
  <c r="M434" i="3"/>
  <c r="M435" i="3"/>
  <c r="M436" i="3"/>
  <c r="M437" i="3"/>
  <c r="M438" i="3"/>
  <c r="M439" i="3"/>
  <c r="M440" i="3"/>
  <c r="M441" i="3"/>
  <c r="M442" i="3"/>
  <c r="M443" i="3"/>
  <c r="M444" i="3"/>
  <c r="M445" i="3"/>
  <c r="M446" i="3"/>
  <c r="M447" i="3"/>
  <c r="M448" i="3"/>
  <c r="M449" i="3"/>
  <c r="M450" i="3"/>
  <c r="M451" i="3"/>
  <c r="M452" i="3"/>
  <c r="M453" i="3"/>
  <c r="M454" i="3"/>
  <c r="M455" i="3"/>
  <c r="M456" i="3"/>
  <c r="M457" i="3"/>
  <c r="M458" i="3"/>
  <c r="M459" i="3"/>
  <c r="M460" i="3"/>
  <c r="M461" i="3"/>
  <c r="M462" i="3"/>
  <c r="M463" i="3"/>
  <c r="M464" i="3"/>
  <c r="M465" i="3"/>
  <c r="M466" i="3"/>
  <c r="M467" i="3"/>
  <c r="M468" i="3"/>
  <c r="M469" i="3"/>
  <c r="M470" i="3"/>
  <c r="M471" i="3"/>
  <c r="M472" i="3"/>
  <c r="M473" i="3"/>
  <c r="M474" i="3"/>
  <c r="M475" i="3"/>
  <c r="M476" i="3"/>
  <c r="M477" i="3"/>
  <c r="M506" i="3"/>
  <c r="M507" i="3"/>
  <c r="M522" i="3"/>
  <c r="M524" i="3"/>
  <c r="M525" i="3"/>
  <c r="M526" i="3"/>
  <c r="M527" i="3"/>
  <c r="M528" i="3"/>
  <c r="M529" i="3"/>
  <c r="M530" i="3"/>
  <c r="M531" i="3"/>
  <c r="M532" i="3"/>
  <c r="M533" i="3"/>
  <c r="M534" i="3"/>
  <c r="M535" i="3"/>
  <c r="M536" i="3"/>
  <c r="M537" i="3"/>
  <c r="M618" i="3"/>
  <c r="M619" i="3"/>
  <c r="M620" i="3"/>
  <c r="M621" i="3"/>
  <c r="M622" i="3"/>
  <c r="M623" i="3"/>
  <c r="M624" i="3"/>
  <c r="M625" i="3"/>
  <c r="M626" i="3"/>
  <c r="M627" i="3"/>
  <c r="M628" i="3"/>
  <c r="M629" i="3"/>
  <c r="M630" i="3"/>
  <c r="M671" i="3"/>
  <c r="M674" i="3"/>
  <c r="M675" i="3"/>
  <c r="M677" i="3"/>
  <c r="M678" i="3"/>
  <c r="M679" i="3"/>
  <c r="M680" i="3"/>
  <c r="M681" i="3"/>
  <c r="M683" i="3"/>
  <c r="M685" i="3"/>
  <c r="M688" i="3"/>
  <c r="M689" i="3"/>
  <c r="M690" i="3"/>
  <c r="M691" i="3"/>
  <c r="M692" i="3"/>
  <c r="M693" i="3"/>
  <c r="M694" i="3"/>
  <c r="M696" i="3"/>
  <c r="M702" i="3"/>
  <c r="M704" i="3"/>
  <c r="M705" i="3"/>
  <c r="M706" i="3"/>
  <c r="M708" i="3"/>
  <c r="M709" i="3"/>
  <c r="M710" i="3"/>
  <c r="M715" i="3"/>
  <c r="M716" i="3"/>
  <c r="M760" i="3"/>
  <c r="M761" i="3"/>
  <c r="M762" i="3"/>
  <c r="M763" i="3"/>
  <c r="M764" i="3"/>
  <c r="M765" i="3"/>
  <c r="M766" i="3"/>
  <c r="M767" i="3"/>
  <c r="M768" i="3"/>
  <c r="M769" i="3"/>
  <c r="M770" i="3"/>
  <c r="M832" i="3"/>
  <c r="M833" i="3"/>
  <c r="M834" i="3"/>
  <c r="M835" i="3"/>
  <c r="M836" i="3"/>
  <c r="M837" i="3"/>
  <c r="M838" i="3"/>
  <c r="M839" i="3"/>
  <c r="M840" i="3"/>
  <c r="M841" i="3"/>
  <c r="M842" i="3"/>
  <c r="M843" i="3"/>
  <c r="M844" i="3"/>
  <c r="M845" i="3"/>
  <c r="M846" i="3"/>
  <c r="M847" i="3"/>
  <c r="M848" i="3"/>
  <c r="M849" i="3"/>
  <c r="M850" i="3"/>
  <c r="M851" i="3"/>
  <c r="M852" i="3"/>
  <c r="M853" i="3"/>
  <c r="M854" i="3"/>
  <c r="M855" i="3"/>
  <c r="M856" i="3"/>
  <c r="M857" i="3"/>
  <c r="M858" i="3"/>
  <c r="M860" i="3"/>
  <c r="M861" i="3"/>
  <c r="M862" i="3"/>
  <c r="M863" i="3"/>
  <c r="M864" i="3"/>
  <c r="M865" i="3"/>
  <c r="M866" i="3"/>
  <c r="M867" i="3"/>
  <c r="M868" i="3"/>
  <c r="M869" i="3"/>
  <c r="M870" i="3"/>
  <c r="M871" i="3"/>
  <c r="M872" i="3"/>
  <c r="M873" i="3"/>
  <c r="M874" i="3"/>
  <c r="M875" i="3"/>
  <c r="M876" i="3"/>
  <c r="M887" i="3"/>
  <c r="M888" i="3"/>
  <c r="M889" i="3"/>
  <c r="M890" i="3"/>
  <c r="M891" i="3"/>
  <c r="M892" i="3"/>
  <c r="M893" i="3"/>
  <c r="M894" i="3"/>
  <c r="M897" i="3"/>
  <c r="M898" i="3"/>
  <c r="M899" i="3"/>
  <c r="M900" i="3"/>
  <c r="M901" i="3"/>
  <c r="M902" i="3"/>
  <c r="M903" i="3"/>
  <c r="M904" i="3"/>
  <c r="M905" i="3"/>
  <c r="M906" i="3"/>
  <c r="M907" i="3"/>
  <c r="M908" i="3"/>
  <c r="M909" i="3"/>
  <c r="M910" i="3"/>
  <c r="M911" i="3"/>
  <c r="M913" i="3"/>
  <c r="M914" i="3"/>
  <c r="M915" i="3"/>
  <c r="M916" i="3"/>
  <c r="M917" i="3"/>
  <c r="M918" i="3"/>
  <c r="M919" i="3"/>
  <c r="M920" i="3"/>
  <c r="M921" i="3"/>
  <c r="M922" i="3"/>
  <c r="M923" i="3"/>
  <c r="M924" i="3"/>
  <c r="M1153" i="3"/>
  <c r="M1154" i="3"/>
  <c r="M1155" i="3"/>
  <c r="M1156" i="3"/>
  <c r="M1157" i="3"/>
  <c r="M1158" i="3"/>
  <c r="M1159" i="3"/>
  <c r="M1160" i="3"/>
  <c r="M1161" i="3"/>
  <c r="M1236" i="3"/>
  <c r="M1373" i="3"/>
  <c r="M1374" i="3"/>
  <c r="M1375" i="3"/>
  <c r="M1376" i="3"/>
  <c r="M1377" i="3"/>
  <c r="M1378" i="3"/>
  <c r="M1379" i="3"/>
  <c r="M1380" i="3"/>
  <c r="M1381" i="3"/>
  <c r="M1382" i="3"/>
  <c r="K9" i="3"/>
  <c r="K10" i="3"/>
  <c r="K11" i="3"/>
  <c r="K12" i="3"/>
  <c r="K80" i="3"/>
  <c r="K81" i="3"/>
  <c r="K148" i="3"/>
  <c r="K149" i="3"/>
  <c r="K150" i="3"/>
  <c r="K151" i="3"/>
  <c r="K154" i="3"/>
  <c r="K156" i="3"/>
  <c r="K157" i="3"/>
  <c r="K158" i="3"/>
  <c r="K159" i="3"/>
  <c r="K166" i="3"/>
  <c r="K167" i="3"/>
  <c r="K173" i="3"/>
  <c r="K174" i="3"/>
  <c r="K175" i="3"/>
  <c r="K176" i="3"/>
  <c r="K278" i="3"/>
  <c r="K357" i="3"/>
  <c r="K358" i="3"/>
  <c r="K359" i="3"/>
  <c r="K360" i="3"/>
  <c r="K361" i="3"/>
  <c r="K362"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699" i="3"/>
  <c r="K755" i="3"/>
  <c r="K827" i="3"/>
  <c r="K828" i="3"/>
  <c r="K829" i="3"/>
  <c r="K877" i="3"/>
  <c r="K878" i="3"/>
  <c r="K879" i="3"/>
  <c r="K880" i="3"/>
  <c r="K881" i="3"/>
  <c r="K882" i="3"/>
  <c r="K883" i="3"/>
  <c r="K884" i="3"/>
  <c r="K885" i="3"/>
  <c r="K886" i="3"/>
  <c r="K995" i="3"/>
  <c r="K996" i="3"/>
  <c r="K998" i="3"/>
  <c r="K1000" i="3"/>
  <c r="K1018" i="3"/>
  <c r="K1058" i="3"/>
  <c r="K1179" i="3"/>
  <c r="K1180" i="3"/>
  <c r="K1181" i="3"/>
  <c r="K1182" i="3"/>
  <c r="K1183" i="3"/>
  <c r="K1184" i="3"/>
  <c r="K1185" i="3"/>
  <c r="K1186" i="3"/>
  <c r="K1187" i="3"/>
  <c r="K1188" i="3"/>
  <c r="K1189" i="3"/>
  <c r="K714" i="3"/>
  <c r="K744" i="3"/>
  <c r="K701" i="3"/>
  <c r="K895" i="3"/>
  <c r="K896" i="3"/>
  <c r="Z60" i="1"/>
  <c r="T60" i="1"/>
  <c r="K4" i="3"/>
  <c r="K5" i="3"/>
  <c r="K6" i="3"/>
  <c r="K7" i="3"/>
  <c r="K8" i="3"/>
  <c r="K13" i="3"/>
  <c r="K14" i="3"/>
  <c r="K15" i="3"/>
  <c r="K16" i="3"/>
  <c r="K17" i="3"/>
  <c r="K18" i="3"/>
  <c r="K19" i="3"/>
  <c r="K20" i="3"/>
  <c r="K21" i="3"/>
  <c r="K22" i="3"/>
  <c r="K24" i="3"/>
  <c r="K25" i="3"/>
  <c r="K26" i="3"/>
  <c r="K27" i="3"/>
  <c r="K28" i="3"/>
  <c r="K29" i="3"/>
  <c r="K30" i="3"/>
  <c r="K31" i="3"/>
  <c r="K32" i="3"/>
  <c r="K33" i="3"/>
  <c r="K34" i="3"/>
  <c r="K35" i="3"/>
  <c r="K37" i="3"/>
  <c r="K38" i="3"/>
  <c r="K39" i="3"/>
  <c r="K40" i="3"/>
  <c r="K41" i="3"/>
  <c r="K42" i="3"/>
  <c r="K43" i="3"/>
  <c r="K44" i="3"/>
  <c r="K45" i="3"/>
  <c r="K46" i="3"/>
  <c r="K47" i="3"/>
  <c r="K48" i="3"/>
  <c r="K49" i="3"/>
  <c r="K50" i="3"/>
  <c r="K51" i="3"/>
  <c r="K52" i="3"/>
  <c r="K53" i="3"/>
  <c r="K54" i="3"/>
  <c r="K55" i="3"/>
  <c r="K58" i="3"/>
  <c r="K60" i="3"/>
  <c r="K61" i="3"/>
  <c r="K62" i="3"/>
  <c r="K63" i="3"/>
  <c r="K64" i="3"/>
  <c r="K65" i="3"/>
  <c r="K66" i="3"/>
  <c r="K67" i="3"/>
  <c r="K68" i="3"/>
  <c r="K69" i="3"/>
  <c r="K70" i="3"/>
  <c r="K71" i="3"/>
  <c r="K72" i="3"/>
  <c r="K73" i="3"/>
  <c r="K261" i="3"/>
  <c r="K3" i="3"/>
  <c r="Z61" i="1"/>
  <c r="O61" i="1"/>
  <c r="K77" i="3"/>
  <c r="K136" i="3"/>
  <c r="K155" i="3"/>
  <c r="K262" i="3"/>
  <c r="K272" i="3"/>
  <c r="K283" i="3"/>
  <c r="K1010" i="3"/>
  <c r="K1011" i="3"/>
  <c r="K1012" i="3"/>
  <c r="K1013" i="3"/>
  <c r="K1014" i="3"/>
  <c r="K1015" i="3"/>
  <c r="K1016" i="3"/>
  <c r="K1017" i="3"/>
  <c r="K1019" i="3"/>
  <c r="K1020" i="3"/>
  <c r="K1021" i="3"/>
  <c r="K1022" i="3"/>
  <c r="K1023" i="3"/>
  <c r="K1024" i="3"/>
  <c r="K1025" i="3"/>
  <c r="K1026" i="3"/>
  <c r="K1027" i="3"/>
  <c r="K1028" i="3"/>
  <c r="K1029" i="3"/>
  <c r="K1030" i="3"/>
  <c r="K1031" i="3"/>
  <c r="K1032" i="3"/>
  <c r="K1033" i="3"/>
  <c r="K1034" i="3"/>
  <c r="K1035" i="3"/>
  <c r="K1036" i="3"/>
  <c r="K1037" i="3"/>
  <c r="K1038" i="3"/>
  <c r="K1039" i="3"/>
  <c r="K1040" i="3"/>
  <c r="K1041" i="3"/>
  <c r="K1042" i="3"/>
  <c r="K1043" i="3"/>
  <c r="K1044" i="3"/>
  <c r="K1045" i="3"/>
  <c r="K1046" i="3"/>
  <c r="K1047" i="3"/>
  <c r="K1048" i="3"/>
  <c r="K1049" i="3"/>
  <c r="K1050" i="3"/>
  <c r="K1051" i="3"/>
  <c r="K1052" i="3"/>
  <c r="K1053" i="3"/>
  <c r="K1054" i="3"/>
  <c r="K1055" i="3"/>
  <c r="K1056" i="3"/>
  <c r="K1057" i="3"/>
  <c r="K1059" i="3"/>
  <c r="K1060" i="3"/>
  <c r="K1061" i="3"/>
  <c r="K1230" i="3"/>
  <c r="K36"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7" i="3"/>
  <c r="K138" i="3"/>
  <c r="K139" i="3"/>
  <c r="K140" i="3"/>
  <c r="K141" i="3"/>
  <c r="K142" i="3"/>
  <c r="K143" i="3"/>
  <c r="K144" i="3"/>
  <c r="K145" i="3"/>
  <c r="K146" i="3"/>
  <c r="K147" i="3"/>
  <c r="K153" i="3"/>
  <c r="K265" i="3"/>
  <c r="K266" i="3"/>
  <c r="K276" i="3"/>
  <c r="K277" i="3"/>
  <c r="K284" i="3"/>
  <c r="K285" i="3"/>
  <c r="K287" i="3"/>
  <c r="K289" i="3"/>
  <c r="K290" i="3"/>
  <c r="K291" i="3"/>
  <c r="K292" i="3"/>
  <c r="K294" i="3"/>
  <c r="K295" i="3"/>
  <c r="K296" i="3"/>
  <c r="K297" i="3"/>
  <c r="K298" i="3"/>
  <c r="K300"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506" i="3"/>
  <c r="K507" i="3"/>
  <c r="K522" i="3"/>
  <c r="K524" i="3"/>
  <c r="K525" i="3"/>
  <c r="K526" i="3"/>
  <c r="K527" i="3"/>
  <c r="K528" i="3"/>
  <c r="K529" i="3"/>
  <c r="K530" i="3"/>
  <c r="K531" i="3"/>
  <c r="K532" i="3"/>
  <c r="K533" i="3"/>
  <c r="K534" i="3"/>
  <c r="K535" i="3"/>
  <c r="K536" i="3"/>
  <c r="K537" i="3"/>
  <c r="K618" i="3"/>
  <c r="K619" i="3"/>
  <c r="K620" i="3"/>
  <c r="K621" i="3"/>
  <c r="K622" i="3"/>
  <c r="K623" i="3"/>
  <c r="K624" i="3"/>
  <c r="K625" i="3"/>
  <c r="K626" i="3"/>
  <c r="K627" i="3"/>
  <c r="K628" i="3"/>
  <c r="K629" i="3"/>
  <c r="K630" i="3"/>
  <c r="K671" i="3"/>
  <c r="K674" i="3"/>
  <c r="K675" i="3"/>
  <c r="K677" i="3"/>
  <c r="K678" i="3"/>
  <c r="K679" i="3"/>
  <c r="K680" i="3"/>
  <c r="K681" i="3"/>
  <c r="K683" i="3"/>
  <c r="K685" i="3"/>
  <c r="K688" i="3"/>
  <c r="K689" i="3"/>
  <c r="K690" i="3"/>
  <c r="K691" i="3"/>
  <c r="K692" i="3"/>
  <c r="K693" i="3"/>
  <c r="K694" i="3"/>
  <c r="K696" i="3"/>
  <c r="K702" i="3"/>
  <c r="K704" i="3"/>
  <c r="K705" i="3"/>
  <c r="K706" i="3"/>
  <c r="K708" i="3"/>
  <c r="K709" i="3"/>
  <c r="K710" i="3"/>
  <c r="K715" i="3"/>
  <c r="K716" i="3"/>
  <c r="K760" i="3"/>
  <c r="K761" i="3"/>
  <c r="K762" i="3"/>
  <c r="K763" i="3"/>
  <c r="K764" i="3"/>
  <c r="K765" i="3"/>
  <c r="K766" i="3"/>
  <c r="K767" i="3"/>
  <c r="K768" i="3"/>
  <c r="K769" i="3"/>
  <c r="K770" i="3"/>
  <c r="K832" i="3"/>
  <c r="K833" i="3"/>
  <c r="K834" i="3"/>
  <c r="K835" i="3"/>
  <c r="K836" i="3"/>
  <c r="K837" i="3"/>
  <c r="K838" i="3"/>
  <c r="K839" i="3"/>
  <c r="K840" i="3"/>
  <c r="K841" i="3"/>
  <c r="K842" i="3"/>
  <c r="K843" i="3"/>
  <c r="K844" i="3"/>
  <c r="K845" i="3"/>
  <c r="K846" i="3"/>
  <c r="K847" i="3"/>
  <c r="K848" i="3"/>
  <c r="K849" i="3"/>
  <c r="K850" i="3"/>
  <c r="K851" i="3"/>
  <c r="K852" i="3"/>
  <c r="K853" i="3"/>
  <c r="K854" i="3"/>
  <c r="K855" i="3"/>
  <c r="K856" i="3"/>
  <c r="K857" i="3"/>
  <c r="K858" i="3"/>
  <c r="K860" i="3"/>
  <c r="K861" i="3"/>
  <c r="K862" i="3"/>
  <c r="K863" i="3"/>
  <c r="K864" i="3"/>
  <c r="K865" i="3"/>
  <c r="K866" i="3"/>
  <c r="K867" i="3"/>
  <c r="K868" i="3"/>
  <c r="K869" i="3"/>
  <c r="K870" i="3"/>
  <c r="K871" i="3"/>
  <c r="K872" i="3"/>
  <c r="K873" i="3"/>
  <c r="K874" i="3"/>
  <c r="K875" i="3"/>
  <c r="K876" i="3"/>
  <c r="K887" i="3"/>
  <c r="K888" i="3"/>
  <c r="K889" i="3"/>
  <c r="K890" i="3"/>
  <c r="K891" i="3"/>
  <c r="K892" i="3"/>
  <c r="K893" i="3"/>
  <c r="K894" i="3"/>
  <c r="K897" i="3"/>
  <c r="K898" i="3"/>
  <c r="K899" i="3"/>
  <c r="K900" i="3"/>
  <c r="K901" i="3"/>
  <c r="K902" i="3"/>
  <c r="K903" i="3"/>
  <c r="K904" i="3"/>
  <c r="K905" i="3"/>
  <c r="K906" i="3"/>
  <c r="K907" i="3"/>
  <c r="K908" i="3"/>
  <c r="K909" i="3"/>
  <c r="K910" i="3"/>
  <c r="K911" i="3"/>
  <c r="K913" i="3"/>
  <c r="K914" i="3"/>
  <c r="K915" i="3"/>
  <c r="K916" i="3"/>
  <c r="K917" i="3"/>
  <c r="K918" i="3"/>
  <c r="K919" i="3"/>
  <c r="K920" i="3"/>
  <c r="K921" i="3"/>
  <c r="K922" i="3"/>
  <c r="K923" i="3"/>
  <c r="K924" i="3"/>
  <c r="K1153" i="3"/>
  <c r="K1154" i="3"/>
  <c r="K1155" i="3"/>
  <c r="K1156" i="3"/>
  <c r="K1157" i="3"/>
  <c r="K1158" i="3"/>
  <c r="K1159" i="3"/>
  <c r="K1160" i="3"/>
  <c r="K1161" i="3"/>
  <c r="K1236" i="3"/>
  <c r="K1373" i="3"/>
  <c r="K1374" i="3"/>
  <c r="K1375" i="3"/>
  <c r="K1376" i="3"/>
  <c r="K1377" i="3"/>
  <c r="K1378" i="3"/>
  <c r="K1379" i="3"/>
  <c r="K1380" i="3"/>
  <c r="K1381" i="3"/>
  <c r="K1382" i="3"/>
  <c r="I9" i="3"/>
  <c r="I10" i="3"/>
  <c r="I11" i="3"/>
  <c r="I12" i="3"/>
  <c r="I80" i="3"/>
  <c r="I81" i="3"/>
  <c r="I148" i="3"/>
  <c r="I149" i="3"/>
  <c r="I150" i="3"/>
  <c r="I151" i="3"/>
  <c r="I154" i="3"/>
  <c r="I156" i="3"/>
  <c r="I157" i="3"/>
  <c r="I158" i="3"/>
  <c r="I159" i="3"/>
  <c r="I166" i="3"/>
  <c r="I167" i="3"/>
  <c r="I173" i="3"/>
  <c r="I174" i="3"/>
  <c r="I175" i="3"/>
  <c r="I176" i="3"/>
  <c r="I278" i="3"/>
  <c r="I357" i="3"/>
  <c r="I358" i="3"/>
  <c r="I359" i="3"/>
  <c r="I360" i="3"/>
  <c r="I361" i="3"/>
  <c r="I362"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699" i="3"/>
  <c r="I755" i="3"/>
  <c r="I827" i="3"/>
  <c r="I828" i="3"/>
  <c r="I829" i="3"/>
  <c r="I877" i="3"/>
  <c r="I878" i="3"/>
  <c r="I879" i="3"/>
  <c r="I880" i="3"/>
  <c r="I881" i="3"/>
  <c r="I882" i="3"/>
  <c r="I883" i="3"/>
  <c r="I884" i="3"/>
  <c r="I885" i="3"/>
  <c r="I886" i="3"/>
  <c r="I995" i="3"/>
  <c r="I996" i="3"/>
  <c r="I998" i="3"/>
  <c r="I1000" i="3"/>
  <c r="I1018" i="3"/>
  <c r="I1058" i="3"/>
  <c r="I1179" i="3"/>
  <c r="I1180" i="3"/>
  <c r="I1181" i="3"/>
  <c r="I1182" i="3"/>
  <c r="I1183" i="3"/>
  <c r="I1184" i="3"/>
  <c r="I1185" i="3"/>
  <c r="I1186" i="3"/>
  <c r="I1187" i="3"/>
  <c r="I1188" i="3"/>
  <c r="I1189" i="3"/>
  <c r="I714" i="3"/>
  <c r="I744" i="3"/>
  <c r="I701" i="3"/>
  <c r="I895" i="3"/>
  <c r="I896" i="3"/>
  <c r="I200" i="3"/>
  <c r="I202" i="3"/>
  <c r="I204" i="3"/>
  <c r="I268" i="3"/>
  <c r="I478" i="3"/>
  <c r="I479" i="3"/>
  <c r="I480" i="3"/>
  <c r="I481" i="3"/>
  <c r="I482" i="3"/>
  <c r="I483" i="3"/>
  <c r="I484" i="3"/>
  <c r="I485" i="3"/>
  <c r="I486" i="3"/>
  <c r="I487" i="3"/>
  <c r="I489" i="3"/>
  <c r="I491" i="3"/>
  <c r="I492" i="3"/>
  <c r="I493" i="3"/>
  <c r="I494" i="3"/>
  <c r="I495" i="3"/>
  <c r="I496" i="3"/>
  <c r="I497" i="3"/>
  <c r="I498" i="3"/>
  <c r="I499" i="3"/>
  <c r="I500" i="3"/>
  <c r="I501" i="3"/>
  <c r="I502" i="3"/>
  <c r="I503" i="3"/>
  <c r="I504" i="3"/>
  <c r="I505" i="3"/>
  <c r="I1168" i="3"/>
  <c r="I1234" i="3"/>
  <c r="I1235" i="3"/>
  <c r="I4" i="3"/>
  <c r="I5" i="3"/>
  <c r="I6" i="3"/>
  <c r="I7" i="3"/>
  <c r="I8" i="3"/>
  <c r="I13" i="3"/>
  <c r="I14" i="3"/>
  <c r="I15" i="3"/>
  <c r="I16" i="3"/>
  <c r="I17" i="3"/>
  <c r="I18" i="3"/>
  <c r="I19" i="3"/>
  <c r="I20" i="3"/>
  <c r="I21" i="3"/>
  <c r="I22" i="3"/>
  <c r="I24" i="3"/>
  <c r="I25" i="3"/>
  <c r="I26" i="3"/>
  <c r="I27" i="3"/>
  <c r="I28" i="3"/>
  <c r="I29" i="3"/>
  <c r="I30" i="3"/>
  <c r="I31" i="3"/>
  <c r="I32" i="3"/>
  <c r="I33" i="3"/>
  <c r="I34" i="3"/>
  <c r="I35" i="3"/>
  <c r="I37" i="3"/>
  <c r="I38" i="3"/>
  <c r="I39" i="3"/>
  <c r="I40" i="3"/>
  <c r="I41" i="3"/>
  <c r="I42" i="3"/>
  <c r="I43" i="3"/>
  <c r="I44" i="3"/>
  <c r="I45" i="3"/>
  <c r="I46" i="3"/>
  <c r="I47" i="3"/>
  <c r="I48" i="3"/>
  <c r="I49" i="3"/>
  <c r="I50" i="3"/>
  <c r="I51" i="3"/>
  <c r="I52" i="3"/>
  <c r="I53" i="3"/>
  <c r="I54" i="3"/>
  <c r="I55" i="3"/>
  <c r="I58" i="3"/>
  <c r="I60" i="3"/>
  <c r="I61" i="3"/>
  <c r="I62" i="3"/>
  <c r="I63" i="3"/>
  <c r="I64" i="3"/>
  <c r="I65" i="3"/>
  <c r="I66" i="3"/>
  <c r="I67" i="3"/>
  <c r="I68" i="3"/>
  <c r="I69" i="3"/>
  <c r="I70" i="3"/>
  <c r="I71" i="3"/>
  <c r="I72" i="3"/>
  <c r="I73" i="3"/>
  <c r="I261" i="3"/>
  <c r="I3" i="3"/>
  <c r="I77" i="3"/>
  <c r="I136" i="3"/>
  <c r="I155" i="3"/>
  <c r="I262" i="3"/>
  <c r="I272" i="3"/>
  <c r="I283" i="3"/>
  <c r="I1010" i="3"/>
  <c r="I1011" i="3"/>
  <c r="I1012" i="3"/>
  <c r="I1013" i="3"/>
  <c r="I1014" i="3"/>
  <c r="I1015" i="3"/>
  <c r="I1016" i="3"/>
  <c r="I1017"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9" i="3"/>
  <c r="I1060" i="3"/>
  <c r="I1061" i="3"/>
  <c r="I1230" i="3"/>
  <c r="I36"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7" i="3"/>
  <c r="I138" i="3"/>
  <c r="I139" i="3"/>
  <c r="I140" i="3"/>
  <c r="I141" i="3"/>
  <c r="I142" i="3"/>
  <c r="I143" i="3"/>
  <c r="I144" i="3"/>
  <c r="I145" i="3"/>
  <c r="I146" i="3"/>
  <c r="I147" i="3"/>
  <c r="I153" i="3"/>
  <c r="I265" i="3"/>
  <c r="I266" i="3"/>
  <c r="I276" i="3"/>
  <c r="I277" i="3"/>
  <c r="I284" i="3"/>
  <c r="I285" i="3"/>
  <c r="I287" i="3"/>
  <c r="I289" i="3"/>
  <c r="I290" i="3"/>
  <c r="I291" i="3"/>
  <c r="I292" i="3"/>
  <c r="I294" i="3"/>
  <c r="I295" i="3"/>
  <c r="I296" i="3"/>
  <c r="I297" i="3"/>
  <c r="I298" i="3"/>
  <c r="I300"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506" i="3"/>
  <c r="I507" i="3"/>
  <c r="I522" i="3"/>
  <c r="I524" i="3"/>
  <c r="I525" i="3"/>
  <c r="I526" i="3"/>
  <c r="I527" i="3"/>
  <c r="I528" i="3"/>
  <c r="I529" i="3"/>
  <c r="I530" i="3"/>
  <c r="I531" i="3"/>
  <c r="I532" i="3"/>
  <c r="I533" i="3"/>
  <c r="I534" i="3"/>
  <c r="I535" i="3"/>
  <c r="I536" i="3"/>
  <c r="I537" i="3"/>
  <c r="I618" i="3"/>
  <c r="I619" i="3"/>
  <c r="I620" i="3"/>
  <c r="I621" i="3"/>
  <c r="I622" i="3"/>
  <c r="I623" i="3"/>
  <c r="I624" i="3"/>
  <c r="I625" i="3"/>
  <c r="I626" i="3"/>
  <c r="I627" i="3"/>
  <c r="I628" i="3"/>
  <c r="I629" i="3"/>
  <c r="I630" i="3"/>
  <c r="I671" i="3"/>
  <c r="I674" i="3"/>
  <c r="I675" i="3"/>
  <c r="I677" i="3"/>
  <c r="I678" i="3"/>
  <c r="I679" i="3"/>
  <c r="I680" i="3"/>
  <c r="I681" i="3"/>
  <c r="I683" i="3"/>
  <c r="I685" i="3"/>
  <c r="I688" i="3"/>
  <c r="I689" i="3"/>
  <c r="I690" i="3"/>
  <c r="I691" i="3"/>
  <c r="I692" i="3"/>
  <c r="I693" i="3"/>
  <c r="I694" i="3"/>
  <c r="I696" i="3"/>
  <c r="I702" i="3"/>
  <c r="I704" i="3"/>
  <c r="I705" i="3"/>
  <c r="I706" i="3"/>
  <c r="I708" i="3"/>
  <c r="I709" i="3"/>
  <c r="I710" i="3"/>
  <c r="I715" i="3"/>
  <c r="I716" i="3"/>
  <c r="I760" i="3"/>
  <c r="I761" i="3"/>
  <c r="I762" i="3"/>
  <c r="I763" i="3"/>
  <c r="I764" i="3"/>
  <c r="I765" i="3"/>
  <c r="I766" i="3"/>
  <c r="I767" i="3"/>
  <c r="I768" i="3"/>
  <c r="I769" i="3"/>
  <c r="I770"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60" i="3"/>
  <c r="I861" i="3"/>
  <c r="I862" i="3"/>
  <c r="I863" i="3"/>
  <c r="I864" i="3"/>
  <c r="I865" i="3"/>
  <c r="I866" i="3"/>
  <c r="I867" i="3"/>
  <c r="I868" i="3"/>
  <c r="I869" i="3"/>
  <c r="I870" i="3"/>
  <c r="I871" i="3"/>
  <c r="I872" i="3"/>
  <c r="I873" i="3"/>
  <c r="I874" i="3"/>
  <c r="I875" i="3"/>
  <c r="I876" i="3"/>
  <c r="I887" i="3"/>
  <c r="I888" i="3"/>
  <c r="I889" i="3"/>
  <c r="I890" i="3"/>
  <c r="I891" i="3"/>
  <c r="I892" i="3"/>
  <c r="I893" i="3"/>
  <c r="I894" i="3"/>
  <c r="I897" i="3"/>
  <c r="I898" i="3"/>
  <c r="I899" i="3"/>
  <c r="I900" i="3"/>
  <c r="I901" i="3"/>
  <c r="I902" i="3"/>
  <c r="I903" i="3"/>
  <c r="I904" i="3"/>
  <c r="I905" i="3"/>
  <c r="I906" i="3"/>
  <c r="I907" i="3"/>
  <c r="I908" i="3"/>
  <c r="I909" i="3"/>
  <c r="I910" i="3"/>
  <c r="I911" i="3"/>
  <c r="I913" i="3"/>
  <c r="I914" i="3"/>
  <c r="I915" i="3"/>
  <c r="I916" i="3"/>
  <c r="I917" i="3"/>
  <c r="I918" i="3"/>
  <c r="I919" i="3"/>
  <c r="I920" i="3"/>
  <c r="I921" i="3"/>
  <c r="I922" i="3"/>
  <c r="I923" i="3"/>
  <c r="I924" i="3"/>
  <c r="I1153" i="3"/>
  <c r="I1154" i="3"/>
  <c r="I1155" i="3"/>
  <c r="I1156" i="3"/>
  <c r="I1157" i="3"/>
  <c r="I1158" i="3"/>
  <c r="I1159" i="3"/>
  <c r="I1160" i="3"/>
  <c r="I1161" i="3"/>
  <c r="I1236" i="3"/>
  <c r="I1373" i="3"/>
  <c r="I1374" i="3"/>
  <c r="I1375" i="3"/>
  <c r="I1376" i="3"/>
  <c r="I1377" i="3"/>
  <c r="I1378" i="3"/>
  <c r="I1379" i="3"/>
  <c r="I1380" i="3"/>
  <c r="I1381" i="3"/>
  <c r="I1382" i="3"/>
  <c r="G9" i="3"/>
  <c r="G10" i="3"/>
  <c r="G11" i="3"/>
  <c r="G12" i="3"/>
  <c r="G80" i="3"/>
  <c r="G81" i="3"/>
  <c r="G148" i="3"/>
  <c r="G149" i="3"/>
  <c r="G150" i="3"/>
  <c r="G151" i="3"/>
  <c r="G154" i="3"/>
  <c r="G156" i="3"/>
  <c r="G157" i="3"/>
  <c r="G158" i="3"/>
  <c r="G159" i="3"/>
  <c r="G166" i="3"/>
  <c r="G167" i="3"/>
  <c r="G173" i="3"/>
  <c r="G174" i="3"/>
  <c r="G175" i="3"/>
  <c r="G176" i="3"/>
  <c r="G278" i="3"/>
  <c r="G357" i="3"/>
  <c r="G358" i="3"/>
  <c r="G359" i="3"/>
  <c r="G360" i="3"/>
  <c r="G361" i="3"/>
  <c r="G362"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699" i="3"/>
  <c r="G755" i="3"/>
  <c r="G827" i="3"/>
  <c r="G828" i="3"/>
  <c r="G829" i="3"/>
  <c r="G877" i="3"/>
  <c r="G878" i="3"/>
  <c r="G879" i="3"/>
  <c r="G880" i="3"/>
  <c r="G881" i="3"/>
  <c r="G882" i="3"/>
  <c r="G883" i="3"/>
  <c r="G884" i="3"/>
  <c r="G885" i="3"/>
  <c r="G886" i="3"/>
  <c r="G995" i="3"/>
  <c r="G996" i="3"/>
  <c r="G998" i="3"/>
  <c r="G1000" i="3"/>
  <c r="G1018" i="3"/>
  <c r="G1058" i="3"/>
  <c r="G1179" i="3"/>
  <c r="G1180" i="3"/>
  <c r="G1181" i="3"/>
  <c r="G1182" i="3"/>
  <c r="G1183" i="3"/>
  <c r="G1184" i="3"/>
  <c r="G1185" i="3"/>
  <c r="G1186" i="3"/>
  <c r="G1187" i="3"/>
  <c r="G1188" i="3"/>
  <c r="G1189" i="3"/>
  <c r="G714" i="3"/>
  <c r="G744" i="3"/>
  <c r="G701" i="3"/>
  <c r="G895" i="3"/>
  <c r="G896" i="3"/>
  <c r="G200" i="3"/>
  <c r="G202" i="3"/>
  <c r="G204" i="3"/>
  <c r="G268" i="3"/>
  <c r="G478" i="3"/>
  <c r="G479" i="3"/>
  <c r="G480" i="3"/>
  <c r="G481" i="3"/>
  <c r="G482" i="3"/>
  <c r="G483" i="3"/>
  <c r="G484" i="3"/>
  <c r="G485" i="3"/>
  <c r="G486" i="3"/>
  <c r="G487" i="3"/>
  <c r="G489" i="3"/>
  <c r="G491" i="3"/>
  <c r="G492" i="3"/>
  <c r="G493" i="3"/>
  <c r="G494" i="3"/>
  <c r="G495" i="3"/>
  <c r="G496" i="3"/>
  <c r="G497" i="3"/>
  <c r="G498" i="3"/>
  <c r="G499" i="3"/>
  <c r="G500" i="3"/>
  <c r="G501" i="3"/>
  <c r="G502" i="3"/>
  <c r="G503" i="3"/>
  <c r="G504" i="3"/>
  <c r="G505" i="3"/>
  <c r="G1168" i="3"/>
  <c r="G1234" i="3"/>
  <c r="G1235" i="3"/>
  <c r="G4" i="3"/>
  <c r="G5" i="3"/>
  <c r="G6" i="3"/>
  <c r="G7" i="3"/>
  <c r="G8" i="3"/>
  <c r="G13" i="3"/>
  <c r="G14" i="3"/>
  <c r="G15" i="3"/>
  <c r="G16" i="3"/>
  <c r="G17" i="3"/>
  <c r="G18" i="3"/>
  <c r="G19" i="3"/>
  <c r="G20" i="3"/>
  <c r="G21" i="3"/>
  <c r="G22" i="3"/>
  <c r="G24" i="3"/>
  <c r="G25" i="3"/>
  <c r="G26" i="3"/>
  <c r="G27" i="3"/>
  <c r="G28" i="3"/>
  <c r="G29" i="3"/>
  <c r="G30" i="3"/>
  <c r="G31" i="3"/>
  <c r="G32" i="3"/>
  <c r="G33" i="3"/>
  <c r="G34" i="3"/>
  <c r="G35" i="3"/>
  <c r="G37" i="3"/>
  <c r="G38" i="3"/>
  <c r="G39" i="3"/>
  <c r="G40" i="3"/>
  <c r="G41" i="3"/>
  <c r="G42" i="3"/>
  <c r="G43" i="3"/>
  <c r="G44" i="3"/>
  <c r="G45" i="3"/>
  <c r="G46" i="3"/>
  <c r="G47" i="3"/>
  <c r="G48" i="3"/>
  <c r="G49" i="3"/>
  <c r="G50" i="3"/>
  <c r="G51" i="3"/>
  <c r="G52" i="3"/>
  <c r="G53" i="3"/>
  <c r="G54" i="3"/>
  <c r="G55" i="3"/>
  <c r="G58" i="3"/>
  <c r="G60" i="3"/>
  <c r="G61" i="3"/>
  <c r="G62" i="3"/>
  <c r="G63" i="3"/>
  <c r="G64" i="3"/>
  <c r="G65" i="3"/>
  <c r="G66" i="3"/>
  <c r="G67" i="3"/>
  <c r="G68" i="3"/>
  <c r="G69" i="3"/>
  <c r="G70" i="3"/>
  <c r="G71" i="3"/>
  <c r="G72" i="3"/>
  <c r="G73" i="3"/>
  <c r="G261" i="3"/>
  <c r="G3" i="3"/>
  <c r="G77" i="3"/>
  <c r="G136" i="3"/>
  <c r="G155" i="3"/>
  <c r="G262" i="3"/>
  <c r="G272" i="3"/>
  <c r="G283" i="3"/>
  <c r="G1010" i="3"/>
  <c r="G1011" i="3"/>
  <c r="G1012" i="3"/>
  <c r="G1013" i="3"/>
  <c r="G1014" i="3"/>
  <c r="G1015" i="3"/>
  <c r="G1016" i="3"/>
  <c r="G1017" i="3"/>
  <c r="G1019" i="3"/>
  <c r="G1020" i="3"/>
  <c r="G1021" i="3"/>
  <c r="G1022" i="3"/>
  <c r="G1023" i="3"/>
  <c r="G1024" i="3"/>
  <c r="G1025" i="3"/>
  <c r="G1026" i="3"/>
  <c r="G1027" i="3"/>
  <c r="G1028" i="3"/>
  <c r="G1029" i="3"/>
  <c r="G1030" i="3"/>
  <c r="G1031" i="3"/>
  <c r="G1032" i="3"/>
  <c r="G1033" i="3"/>
  <c r="G1034" i="3"/>
  <c r="G1035" i="3"/>
  <c r="G1036" i="3"/>
  <c r="G1037" i="3"/>
  <c r="G1038" i="3"/>
  <c r="G1039" i="3"/>
  <c r="G1040" i="3"/>
  <c r="G1041" i="3"/>
  <c r="G1042" i="3"/>
  <c r="G1043" i="3"/>
  <c r="G1044" i="3"/>
  <c r="G1045" i="3"/>
  <c r="G1046" i="3"/>
  <c r="G1047" i="3"/>
  <c r="G1048" i="3"/>
  <c r="G1049" i="3"/>
  <c r="G1050" i="3"/>
  <c r="G1051" i="3"/>
  <c r="G1052" i="3"/>
  <c r="G1053" i="3"/>
  <c r="G1054" i="3"/>
  <c r="G1055" i="3"/>
  <c r="G1056" i="3"/>
  <c r="G1057" i="3"/>
  <c r="G1059" i="3"/>
  <c r="G1060" i="3"/>
  <c r="G1061" i="3"/>
  <c r="G1230" i="3"/>
  <c r="G36"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7" i="3"/>
  <c r="G138" i="3"/>
  <c r="G139" i="3"/>
  <c r="G140" i="3"/>
  <c r="G141" i="3"/>
  <c r="G142" i="3"/>
  <c r="G143" i="3"/>
  <c r="G144" i="3"/>
  <c r="G145" i="3"/>
  <c r="G146" i="3"/>
  <c r="G147" i="3"/>
  <c r="G153" i="3"/>
  <c r="G265" i="3"/>
  <c r="G266" i="3"/>
  <c r="G276" i="3"/>
  <c r="G277" i="3"/>
  <c r="G284" i="3"/>
  <c r="G285" i="3"/>
  <c r="G287" i="3"/>
  <c r="G289" i="3"/>
  <c r="G290" i="3"/>
  <c r="G291" i="3"/>
  <c r="G292" i="3"/>
  <c r="G294" i="3"/>
  <c r="G295" i="3"/>
  <c r="G296" i="3"/>
  <c r="G297" i="3"/>
  <c r="G298" i="3"/>
  <c r="G300" i="3"/>
  <c r="G409" i="3"/>
  <c r="G410" i="3"/>
  <c r="G411" i="3"/>
  <c r="G412" i="3"/>
  <c r="G413" i="3"/>
  <c r="G414" i="3"/>
  <c r="G415" i="3"/>
  <c r="G416" i="3"/>
  <c r="G417" i="3"/>
  <c r="G418" i="3"/>
  <c r="G419" i="3"/>
  <c r="G420" i="3"/>
  <c r="G421" i="3"/>
  <c r="G422" i="3"/>
  <c r="G423" i="3"/>
  <c r="G424" i="3"/>
  <c r="G425" i="3"/>
  <c r="G426" i="3"/>
  <c r="G427" i="3"/>
  <c r="G428" i="3"/>
  <c r="G429" i="3"/>
  <c r="G430" i="3"/>
  <c r="G431" i="3"/>
  <c r="G432" i="3"/>
  <c r="G433" i="3"/>
  <c r="G434" i="3"/>
  <c r="G435" i="3"/>
  <c r="G436" i="3"/>
  <c r="G437" i="3"/>
  <c r="G438" i="3"/>
  <c r="G439" i="3"/>
  <c r="G440" i="3"/>
  <c r="G441" i="3"/>
  <c r="G442" i="3"/>
  <c r="G443" i="3"/>
  <c r="G444" i="3"/>
  <c r="G445" i="3"/>
  <c r="G446" i="3"/>
  <c r="G447" i="3"/>
  <c r="G448" i="3"/>
  <c r="G449" i="3"/>
  <c r="G450" i="3"/>
  <c r="G451" i="3"/>
  <c r="G452" i="3"/>
  <c r="G453" i="3"/>
  <c r="G454" i="3"/>
  <c r="G455" i="3"/>
  <c r="G456" i="3"/>
  <c r="G457" i="3"/>
  <c r="G458" i="3"/>
  <c r="G459" i="3"/>
  <c r="G460" i="3"/>
  <c r="G461" i="3"/>
  <c r="G462" i="3"/>
  <c r="G463" i="3"/>
  <c r="G464" i="3"/>
  <c r="G465" i="3"/>
  <c r="G466" i="3"/>
  <c r="G467" i="3"/>
  <c r="G468" i="3"/>
  <c r="G469" i="3"/>
  <c r="G470" i="3"/>
  <c r="G471" i="3"/>
  <c r="G472" i="3"/>
  <c r="G473" i="3"/>
  <c r="G474" i="3"/>
  <c r="G475" i="3"/>
  <c r="G476" i="3"/>
  <c r="G477" i="3"/>
  <c r="G506" i="3"/>
  <c r="G507" i="3"/>
  <c r="G522" i="3"/>
  <c r="G524" i="3"/>
  <c r="G525" i="3"/>
  <c r="G526" i="3"/>
  <c r="G527" i="3"/>
  <c r="G528" i="3"/>
  <c r="G529" i="3"/>
  <c r="G530" i="3"/>
  <c r="G531" i="3"/>
  <c r="G532" i="3"/>
  <c r="G533" i="3"/>
  <c r="G534" i="3"/>
  <c r="G535" i="3"/>
  <c r="G536" i="3"/>
  <c r="G537" i="3"/>
  <c r="G618" i="3"/>
  <c r="G619" i="3"/>
  <c r="G620" i="3"/>
  <c r="G621" i="3"/>
  <c r="G622" i="3"/>
  <c r="G623" i="3"/>
  <c r="G624" i="3"/>
  <c r="G625" i="3"/>
  <c r="G626" i="3"/>
  <c r="G627" i="3"/>
  <c r="G628" i="3"/>
  <c r="G629" i="3"/>
  <c r="G630" i="3"/>
  <c r="G671" i="3"/>
  <c r="G674" i="3"/>
  <c r="G675" i="3"/>
  <c r="G677" i="3"/>
  <c r="G678" i="3"/>
  <c r="G679" i="3"/>
  <c r="G680" i="3"/>
  <c r="G681" i="3"/>
  <c r="G683" i="3"/>
  <c r="G685" i="3"/>
  <c r="G688" i="3"/>
  <c r="G689" i="3"/>
  <c r="G690" i="3"/>
  <c r="G691" i="3"/>
  <c r="G692" i="3"/>
  <c r="G693" i="3"/>
  <c r="G694" i="3"/>
  <c r="G696" i="3"/>
  <c r="G702" i="3"/>
  <c r="G704" i="3"/>
  <c r="G705" i="3"/>
  <c r="G706" i="3"/>
  <c r="G708" i="3"/>
  <c r="G709" i="3"/>
  <c r="G710" i="3"/>
  <c r="G715" i="3"/>
  <c r="G716" i="3"/>
  <c r="G760" i="3"/>
  <c r="G761" i="3"/>
  <c r="G762" i="3"/>
  <c r="G763" i="3"/>
  <c r="G764" i="3"/>
  <c r="G765" i="3"/>
  <c r="G766" i="3"/>
  <c r="G767" i="3"/>
  <c r="G768" i="3"/>
  <c r="G769" i="3"/>
  <c r="G770" i="3"/>
  <c r="G832" i="3"/>
  <c r="G833" i="3"/>
  <c r="G834" i="3"/>
  <c r="G835" i="3"/>
  <c r="G836" i="3"/>
  <c r="G837" i="3"/>
  <c r="G838" i="3"/>
  <c r="G839" i="3"/>
  <c r="G840" i="3"/>
  <c r="G841" i="3"/>
  <c r="G842" i="3"/>
  <c r="G843" i="3"/>
  <c r="G844" i="3"/>
  <c r="G845" i="3"/>
  <c r="G846" i="3"/>
  <c r="G847" i="3"/>
  <c r="G848" i="3"/>
  <c r="G849" i="3"/>
  <c r="G850" i="3"/>
  <c r="G851" i="3"/>
  <c r="G852" i="3"/>
  <c r="G853" i="3"/>
  <c r="G854" i="3"/>
  <c r="G855" i="3"/>
  <c r="G856" i="3"/>
  <c r="G857" i="3"/>
  <c r="G858" i="3"/>
  <c r="G860" i="3"/>
  <c r="G861" i="3"/>
  <c r="G862" i="3"/>
  <c r="G863" i="3"/>
  <c r="G864" i="3"/>
  <c r="G865" i="3"/>
  <c r="G866" i="3"/>
  <c r="G867" i="3"/>
  <c r="G868" i="3"/>
  <c r="G869" i="3"/>
  <c r="G870" i="3"/>
  <c r="G871" i="3"/>
  <c r="G872" i="3"/>
  <c r="G873" i="3"/>
  <c r="G874" i="3"/>
  <c r="G875" i="3"/>
  <c r="G876" i="3"/>
  <c r="G887" i="3"/>
  <c r="G888" i="3"/>
  <c r="G889" i="3"/>
  <c r="G890" i="3"/>
  <c r="G891" i="3"/>
  <c r="G892" i="3"/>
  <c r="G893" i="3"/>
  <c r="G894" i="3"/>
  <c r="G897" i="3"/>
  <c r="G898" i="3"/>
  <c r="G899" i="3"/>
  <c r="G900" i="3"/>
  <c r="G901" i="3"/>
  <c r="G902" i="3"/>
  <c r="G903" i="3"/>
  <c r="G904" i="3"/>
  <c r="G905" i="3"/>
  <c r="G906" i="3"/>
  <c r="G907" i="3"/>
  <c r="G908" i="3"/>
  <c r="G909" i="3"/>
  <c r="G910" i="3"/>
  <c r="G911" i="3"/>
  <c r="G913" i="3"/>
  <c r="G914" i="3"/>
  <c r="G915" i="3"/>
  <c r="G916" i="3"/>
  <c r="G917" i="3"/>
  <c r="G918" i="3"/>
  <c r="G919" i="3"/>
  <c r="G920" i="3"/>
  <c r="G921" i="3"/>
  <c r="G922" i="3"/>
  <c r="G923" i="3"/>
  <c r="G924" i="3"/>
  <c r="G1153" i="3"/>
  <c r="G1154" i="3"/>
  <c r="G1155" i="3"/>
  <c r="G1156" i="3"/>
  <c r="G1157" i="3"/>
  <c r="G1158" i="3"/>
  <c r="G1159" i="3"/>
  <c r="G1160" i="3"/>
  <c r="G1161" i="3"/>
  <c r="G1236" i="3"/>
  <c r="G1373" i="3"/>
  <c r="G1374" i="3"/>
  <c r="G1375" i="3"/>
  <c r="G1376" i="3"/>
  <c r="G1377" i="3"/>
  <c r="G1378" i="3"/>
  <c r="G1379" i="3"/>
  <c r="G1380" i="3"/>
  <c r="G1381" i="3"/>
  <c r="G1382" i="3"/>
  <c r="E1058" i="3"/>
  <c r="E9" i="3"/>
  <c r="E10" i="3"/>
  <c r="E11" i="3"/>
  <c r="E12" i="3"/>
  <c r="E80" i="3"/>
  <c r="E81" i="3"/>
  <c r="E148" i="3"/>
  <c r="E149" i="3"/>
  <c r="E150" i="3"/>
  <c r="E151" i="3"/>
  <c r="E154" i="3"/>
  <c r="E156" i="3"/>
  <c r="E157" i="3"/>
  <c r="E158" i="3"/>
  <c r="E159" i="3"/>
  <c r="E166" i="3"/>
  <c r="E167" i="3"/>
  <c r="E173" i="3"/>
  <c r="E174" i="3"/>
  <c r="E175" i="3"/>
  <c r="E176" i="3"/>
  <c r="E278" i="3"/>
  <c r="E357" i="3"/>
  <c r="E358" i="3"/>
  <c r="E359" i="3"/>
  <c r="E360" i="3"/>
  <c r="E361" i="3"/>
  <c r="E362"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699" i="3"/>
  <c r="E755" i="3"/>
  <c r="E827" i="3"/>
  <c r="E828" i="3"/>
  <c r="E829" i="3"/>
  <c r="E877" i="3"/>
  <c r="E878" i="3"/>
  <c r="E879" i="3"/>
  <c r="E880" i="3"/>
  <c r="E881" i="3"/>
  <c r="E882" i="3"/>
  <c r="E883" i="3"/>
  <c r="E884" i="3"/>
  <c r="E885" i="3"/>
  <c r="E886" i="3"/>
  <c r="E995" i="3"/>
  <c r="E996" i="3"/>
  <c r="E998" i="3"/>
  <c r="E1000" i="3"/>
  <c r="E1018" i="3"/>
  <c r="E1180" i="3"/>
  <c r="E1182" i="3"/>
  <c r="E1184" i="3"/>
  <c r="E1186" i="3"/>
  <c r="E1187" i="3"/>
  <c r="E1189" i="3"/>
  <c r="E1179" i="3"/>
  <c r="E1181" i="3"/>
  <c r="E1183" i="3"/>
  <c r="E1185" i="3"/>
  <c r="E1188" i="3"/>
  <c r="E714" i="3"/>
  <c r="E744" i="3"/>
  <c r="E701" i="3"/>
  <c r="E895" i="3"/>
  <c r="E896" i="3"/>
  <c r="E1168" i="3"/>
  <c r="E200" i="3"/>
  <c r="E202" i="3"/>
  <c r="E204" i="3"/>
  <c r="E268" i="3"/>
  <c r="E478" i="3"/>
  <c r="E479" i="3"/>
  <c r="E480" i="3"/>
  <c r="E481" i="3"/>
  <c r="E482" i="3"/>
  <c r="E483" i="3"/>
  <c r="E484" i="3"/>
  <c r="E485" i="3"/>
  <c r="E486" i="3"/>
  <c r="E487" i="3"/>
  <c r="E489" i="3"/>
  <c r="E491" i="3"/>
  <c r="E492" i="3"/>
  <c r="E493" i="3"/>
  <c r="E494" i="3"/>
  <c r="E495" i="3"/>
  <c r="E496" i="3"/>
  <c r="E497" i="3"/>
  <c r="E498" i="3"/>
  <c r="E499" i="3"/>
  <c r="E500" i="3"/>
  <c r="E501" i="3"/>
  <c r="E502" i="3"/>
  <c r="E503" i="3"/>
  <c r="E504" i="3"/>
  <c r="E505" i="3"/>
  <c r="E1234" i="3"/>
  <c r="E1235" i="3"/>
  <c r="E3" i="3"/>
  <c r="E4" i="3"/>
  <c r="E5" i="3"/>
  <c r="E6" i="3"/>
  <c r="E7" i="3"/>
  <c r="E8" i="3"/>
  <c r="E13" i="3"/>
  <c r="E14" i="3"/>
  <c r="E15" i="3"/>
  <c r="E16" i="3"/>
  <c r="E17" i="3"/>
  <c r="E18" i="3"/>
  <c r="E19" i="3"/>
  <c r="E20" i="3"/>
  <c r="E21" i="3"/>
  <c r="E22" i="3"/>
  <c r="E24" i="3"/>
  <c r="E25" i="3"/>
  <c r="E26" i="3"/>
  <c r="E27" i="3"/>
  <c r="E28" i="3"/>
  <c r="E29" i="3"/>
  <c r="E30" i="3"/>
  <c r="E31" i="3"/>
  <c r="E32" i="3"/>
  <c r="E33" i="3"/>
  <c r="E34" i="3"/>
  <c r="E35" i="3"/>
  <c r="E37" i="3"/>
  <c r="E38" i="3"/>
  <c r="E39" i="3"/>
  <c r="E40" i="3"/>
  <c r="E41" i="3"/>
  <c r="E42" i="3"/>
  <c r="E43" i="3"/>
  <c r="E44" i="3"/>
  <c r="E45" i="3"/>
  <c r="E46" i="3"/>
  <c r="E47" i="3"/>
  <c r="E48" i="3"/>
  <c r="E49" i="3"/>
  <c r="E50" i="3"/>
  <c r="E51" i="3"/>
  <c r="E52" i="3"/>
  <c r="E53" i="3"/>
  <c r="E54" i="3"/>
  <c r="E55" i="3"/>
  <c r="E58" i="3"/>
  <c r="E60" i="3"/>
  <c r="E61" i="3"/>
  <c r="E62" i="3"/>
  <c r="E63" i="3"/>
  <c r="E64" i="3"/>
  <c r="E65" i="3"/>
  <c r="E66" i="3"/>
  <c r="E67" i="3"/>
  <c r="E68" i="3"/>
  <c r="E69" i="3"/>
  <c r="E70" i="3"/>
  <c r="E71" i="3"/>
  <c r="E72" i="3"/>
  <c r="E73" i="3"/>
  <c r="E261" i="3"/>
  <c r="E1020" i="3"/>
  <c r="E1022" i="3"/>
  <c r="E1024" i="3"/>
  <c r="E1026" i="3"/>
  <c r="E1028" i="3"/>
  <c r="E1030" i="3"/>
  <c r="E1032" i="3"/>
  <c r="E1034" i="3"/>
  <c r="E1036" i="3"/>
  <c r="E1038" i="3"/>
  <c r="E1040" i="3"/>
  <c r="E1042" i="3"/>
  <c r="E1044" i="3"/>
  <c r="E1046" i="3"/>
  <c r="E1048" i="3"/>
  <c r="E1050" i="3"/>
  <c r="E1052" i="3"/>
  <c r="E1054" i="3"/>
  <c r="E1056" i="3"/>
  <c r="E1060" i="3"/>
  <c r="E77" i="3"/>
  <c r="E136" i="3"/>
  <c r="E155" i="3"/>
  <c r="E262" i="3"/>
  <c r="E272" i="3"/>
  <c r="E283" i="3"/>
  <c r="E1010" i="3"/>
  <c r="E1011" i="3"/>
  <c r="E1012" i="3"/>
  <c r="E1013" i="3"/>
  <c r="E1014" i="3"/>
  <c r="E1015" i="3"/>
  <c r="E1016" i="3"/>
  <c r="E1017" i="3"/>
  <c r="E1019" i="3"/>
  <c r="E1021" i="3"/>
  <c r="E1023" i="3"/>
  <c r="E1025" i="3"/>
  <c r="E1027" i="3"/>
  <c r="E1029" i="3"/>
  <c r="E1031" i="3"/>
  <c r="E1033" i="3"/>
  <c r="E1035" i="3"/>
  <c r="E1037" i="3"/>
  <c r="E1039" i="3"/>
  <c r="E1041" i="3"/>
  <c r="E1043" i="3"/>
  <c r="E1045" i="3"/>
  <c r="E1047" i="3"/>
  <c r="E1049" i="3"/>
  <c r="E1051" i="3"/>
  <c r="E1053" i="3"/>
  <c r="E1055" i="3"/>
  <c r="E1057" i="3"/>
  <c r="E1059" i="3"/>
  <c r="E1061" i="3"/>
  <c r="E1230" i="3"/>
  <c r="V60" i="1"/>
  <c r="O60" i="1"/>
  <c r="I60" i="1"/>
  <c r="D60" i="1"/>
  <c r="N60" i="1"/>
  <c r="H60" i="1"/>
  <c r="X60" i="1"/>
  <c r="S60" i="1"/>
  <c r="M60" i="1"/>
  <c r="F60" i="1"/>
  <c r="W60" i="1"/>
  <c r="R60" i="1"/>
  <c r="J60" i="1"/>
  <c r="R61" i="1"/>
  <c r="J61" i="1"/>
  <c r="E61" i="1"/>
  <c r="V61" i="1"/>
  <c r="I61" i="1"/>
  <c r="D61" i="1"/>
  <c r="N61" i="1"/>
  <c r="H61" i="1"/>
  <c r="X61" i="1"/>
  <c r="S61" i="1"/>
  <c r="F61" i="1"/>
  <c r="T59" i="1"/>
  <c r="V59" i="1"/>
  <c r="J59" i="1"/>
  <c r="O59" i="1"/>
  <c r="R59" i="1"/>
  <c r="M59" i="1"/>
  <c r="X59" i="1"/>
  <c r="N59" i="1"/>
  <c r="W59" i="1"/>
  <c r="I59" i="1"/>
  <c r="D59" i="1"/>
  <c r="E59" i="1"/>
  <c r="F59" i="1"/>
  <c r="S59" i="1"/>
  <c r="H59" i="1"/>
  <c r="T61" i="1"/>
  <c r="W61" i="1"/>
  <c r="E60" i="1"/>
  <c r="M61" i="1"/>
  <c r="M37" i="1"/>
  <c r="M33" i="1"/>
  <c r="H37" i="1"/>
  <c r="F37" i="1"/>
  <c r="D37" i="1"/>
  <c r="W37" i="1"/>
  <c r="W33" i="1"/>
  <c r="X37" i="1"/>
  <c r="X33" i="1"/>
  <c r="R37" i="1"/>
  <c r="R33" i="1"/>
  <c r="J37" i="1"/>
  <c r="J33" i="1"/>
  <c r="T37" i="1"/>
  <c r="T33" i="1"/>
  <c r="S37" i="1"/>
  <c r="S33" i="1"/>
  <c r="E37" i="1"/>
  <c r="E33" i="1"/>
  <c r="I37" i="1"/>
  <c r="I33" i="1"/>
  <c r="N37" i="1"/>
  <c r="N33" i="1"/>
  <c r="O37" i="1"/>
  <c r="O33" i="1"/>
  <c r="V37" i="1"/>
  <c r="S38" i="1"/>
  <c r="X38" i="1"/>
  <c r="F38" i="1"/>
  <c r="F33" i="1"/>
  <c r="V38" i="1"/>
  <c r="V33" i="1"/>
  <c r="D38" i="1"/>
  <c r="F25" i="1"/>
  <c r="D33" i="1"/>
  <c r="H38" i="1"/>
  <c r="H33" i="1"/>
  <c r="E38" i="1"/>
  <c r="M38" i="1"/>
  <c r="T38" i="1"/>
  <c r="I38" i="1"/>
  <c r="N38" i="1"/>
  <c r="J38" i="1"/>
  <c r="W38" i="1"/>
  <c r="O38" i="1"/>
  <c r="R38" i="1"/>
  <c r="E25" i="1"/>
  <c r="H25" i="1"/>
  <c r="I25" i="1"/>
  <c r="D20" i="1"/>
  <c r="B26" i="1"/>
  <c r="H20" i="1"/>
  <c r="F20" i="1"/>
  <c r="E20" i="1"/>
  <c r="I20" i="1"/>
  <c r="B25" i="1"/>
  <c r="B20" i="1"/>
</calcChain>
</file>

<file path=xl/sharedStrings.xml><?xml version="1.0" encoding="utf-8"?>
<sst xmlns="http://schemas.openxmlformats.org/spreadsheetml/2006/main" count="3364" uniqueCount="3127">
  <si>
    <t>Discipline</t>
  </si>
  <si>
    <t>Liberal Arts</t>
  </si>
  <si>
    <t>Science</t>
  </si>
  <si>
    <t>Fine Arts</t>
  </si>
  <si>
    <t>Teacher Education</t>
  </si>
  <si>
    <t>Agriculture</t>
  </si>
  <si>
    <t>Engineering</t>
  </si>
  <si>
    <t>Home Economics</t>
  </si>
  <si>
    <t>Law</t>
  </si>
  <si>
    <t>Social Service</t>
  </si>
  <si>
    <t>Library Science</t>
  </si>
  <si>
    <t>Veterinary Science</t>
  </si>
  <si>
    <t>Vocational Training</t>
  </si>
  <si>
    <t>Physical Training</t>
  </si>
  <si>
    <t>Health Services</t>
  </si>
  <si>
    <t>Pharmacy</t>
  </si>
  <si>
    <t>Business Administration</t>
  </si>
  <si>
    <t>Optometry</t>
  </si>
  <si>
    <t>Teacher Ed-Practice Teaching</t>
  </si>
  <si>
    <t>Technology</t>
  </si>
  <si>
    <t>Nursing</t>
  </si>
  <si>
    <t>Assumptions</t>
  </si>
  <si>
    <t>Level</t>
  </si>
  <si>
    <t>Relative Weight</t>
  </si>
  <si>
    <t>All Funds</t>
  </si>
  <si>
    <t>Starting Semester</t>
  </si>
  <si>
    <t>Fall</t>
  </si>
  <si>
    <t>Spring</t>
  </si>
  <si>
    <t>Summer</t>
  </si>
  <si>
    <t>Undergraduate Lower Level</t>
  </si>
  <si>
    <t>Undergraduate Upper Level</t>
  </si>
  <si>
    <t>Masters</t>
  </si>
  <si>
    <t>Doctorate</t>
  </si>
  <si>
    <t>Special Professional</t>
  </si>
  <si>
    <t>Semester Credit Hours</t>
  </si>
  <si>
    <t>Starting (Calendar) Year</t>
  </si>
  <si>
    <t>Full-Time Student Equivalents</t>
  </si>
  <si>
    <t>Formula Funding Estimate</t>
  </si>
  <si>
    <t>Statutory Tuition Rate</t>
  </si>
  <si>
    <t>General Revenue Estimate (State's Portion)</t>
  </si>
  <si>
    <t>Statutory Tuition Estimate (Student's Portion)</t>
  </si>
  <si>
    <t>Instructions</t>
  </si>
  <si>
    <t>Insert the credit hours projected to be taken for all students per semester into the appropriate field. Select the discipline and level from the drop-down menus. The spreadsheet will estimate the total amounts.</t>
  </si>
  <si>
    <t>4. The level of the hours funded is the level of the course or the student's enrollment classification, whichever is lowest.</t>
  </si>
  <si>
    <t>5. The program's new cost to the state is the funding rate reduced by the institution's estimated statutory tuition.</t>
  </si>
  <si>
    <t>Estimated Formula Funding: Discipline</t>
  </si>
  <si>
    <t>Five-Year Total</t>
  </si>
  <si>
    <t>All Funds Rate
 (FY 10-11)</t>
  </si>
  <si>
    <t>Total Student Based Funding</t>
  </si>
  <si>
    <t>Student Fees</t>
  </si>
  <si>
    <t>Board Authorized Tuition</t>
  </si>
  <si>
    <t>Designated Tuition</t>
  </si>
  <si>
    <t>Designated Tuition Rate</t>
  </si>
  <si>
    <t>6. Funding is not generated for the first two years the program generates semester credit hours.</t>
  </si>
  <si>
    <t>7. The funding rate is held constant into future years.</t>
  </si>
  <si>
    <t>Texas Higher Education Coordinating Board - General Academic Institution - Program Funding Estimation Tool</t>
  </si>
  <si>
    <t>2. Hours used to calculate formula funding are based on the summer and fall of even numbered years and the spring of odd numbered years. For example, summer and fall 2010 and spring 2011 (Base Year 2011) are used to allocated funds for both fiscal years 2012 and 2013 (September 1, 2011 through August 31, 2013).</t>
  </si>
  <si>
    <t>3. The program's formula funding forecast will include hours from the various disciplines that a student must take to complete the degree, not just hours from the named discipline of the program.</t>
  </si>
  <si>
    <t>8. This model's information and assumptions are subject to change, and the estimates are not a guarantee of funding.</t>
  </si>
  <si>
    <t>Total Student-Based Funding</t>
  </si>
  <si>
    <r>
      <t xml:space="preserve">Note: </t>
    </r>
    <r>
      <rPr>
        <sz val="11"/>
        <color theme="1"/>
        <rFont val="Tahoma"/>
        <family val="2"/>
      </rPr>
      <t>The table above converts the table below from calendar year to fiscal year. The general revenue presented above represents the estimated allocated portion based on the "Base Year." See assumption 2.</t>
    </r>
  </si>
  <si>
    <t>Board-Authorized Tuition</t>
  </si>
  <si>
    <t>Designated Tuition (TEC, Section 54.0513)</t>
  </si>
  <si>
    <t>Statutory Tuition Estimate (Student's Portion) (TEC, Section 54.051)</t>
  </si>
  <si>
    <t>Course List: Discipline</t>
  </si>
  <si>
    <t>Student Fees (TEC, Chapters 51, 54, and 55)</t>
  </si>
  <si>
    <t>1. Calculations are based on hours taken, not Full-Time Student Equivalent (FTSE) or headcount. This model accounts for credit hours taken at different academic levels, across various disciplines, and at different loads during the fall, spring, and summer semesters.</t>
  </si>
  <si>
    <t>Code Name</t>
  </si>
  <si>
    <t>CIP Code</t>
  </si>
  <si>
    <t>Funding Code</t>
  </si>
  <si>
    <t>Absentia</t>
  </si>
  <si>
    <t>30.9999.99</t>
  </si>
  <si>
    <t>Accounting</t>
  </si>
  <si>
    <t>52.0301.00</t>
  </si>
  <si>
    <t>Accounting and Business/Management</t>
  </si>
  <si>
    <t>52.0305.00</t>
  </si>
  <si>
    <t>Accounting and Computer Science</t>
  </si>
  <si>
    <t>30.1601.00</t>
  </si>
  <si>
    <t>Accounting and Finance</t>
  </si>
  <si>
    <t>52.0304.00</t>
  </si>
  <si>
    <t>Accounting Technology/Technician and Bookkeeping</t>
  </si>
  <si>
    <t>52.0302.00</t>
  </si>
  <si>
    <t>Acoustics</t>
  </si>
  <si>
    <t>40.0809.00</t>
  </si>
  <si>
    <t>Acting</t>
  </si>
  <si>
    <t>50.0506.00</t>
  </si>
  <si>
    <t>Actuarial Science</t>
  </si>
  <si>
    <t>52.1304.00</t>
  </si>
  <si>
    <t>Acupuncture and Oriental Medicine</t>
  </si>
  <si>
    <t>51.3301.00</t>
  </si>
  <si>
    <t>Addiction Prevention and Treatment</t>
  </si>
  <si>
    <t>34.0104.00</t>
  </si>
  <si>
    <t>Addiction Psychiatry Residency Program</t>
  </si>
  <si>
    <t>60.0501.00</t>
  </si>
  <si>
    <t>Administration of Special Education</t>
  </si>
  <si>
    <t>13.0402.00</t>
  </si>
  <si>
    <t>Administrative Assistant and Secretarial Science, General</t>
  </si>
  <si>
    <t>52.0401.00</t>
  </si>
  <si>
    <t>Adolescent Medicine Residency Program</t>
  </si>
  <si>
    <t>60.0502.00</t>
  </si>
  <si>
    <t>Adult and Continuing Education Administration</t>
  </si>
  <si>
    <t>13.0403.00</t>
  </si>
  <si>
    <t>Adult and Continuing Education and Teaching</t>
  </si>
  <si>
    <t>13.1201.00</t>
  </si>
  <si>
    <t>Adult Development and Aging</t>
  </si>
  <si>
    <t>19.0702.00</t>
  </si>
  <si>
    <t>Adult Health Nurse/Nursing</t>
  </si>
  <si>
    <t>51.3803.00</t>
  </si>
  <si>
    <t>Adult High School/Secondary Diploma Program</t>
  </si>
  <si>
    <t>53.0105.00</t>
  </si>
  <si>
    <t>Adult Literacy Tutor/Instructor</t>
  </si>
  <si>
    <t>13.1502.00</t>
  </si>
  <si>
    <t>Advanced General Dentistry</t>
  </si>
  <si>
    <t>51.0502.00</t>
  </si>
  <si>
    <t>Advanced Legal Research/Studies, General</t>
  </si>
  <si>
    <t>22.0201.00</t>
  </si>
  <si>
    <t>Advanced Military and Operational Studies</t>
  </si>
  <si>
    <t>28.0504.00</t>
  </si>
  <si>
    <t>Advertising</t>
  </si>
  <si>
    <t>09.0903.00</t>
  </si>
  <si>
    <t>Aeronautical/Aerospace Engineering Technology/Technician</t>
  </si>
  <si>
    <t>15.0801.00</t>
  </si>
  <si>
    <t>Aeronautics/Aviation/Aerospace Science and Technology, General</t>
  </si>
  <si>
    <t>49.0101.00</t>
  </si>
  <si>
    <t>Aerospace Ground Equipment Technology</t>
  </si>
  <si>
    <t>29.0401.00</t>
  </si>
  <si>
    <t>Aerospace Medicine Residency Program</t>
  </si>
  <si>
    <t>60.0401.00</t>
  </si>
  <si>
    <t>Aerospace Physiology and Medicine</t>
  </si>
  <si>
    <t>26.0912.00</t>
  </si>
  <si>
    <t>Aerospace, Aeronautical and Astronautical/Space Engineering</t>
  </si>
  <si>
    <t>14.0201.00</t>
  </si>
  <si>
    <t>Aesthetician/Esthetician and Skin Care Specialist</t>
  </si>
  <si>
    <t>12.0409.00</t>
  </si>
  <si>
    <t>African Languages, Literatures, and Linguistics</t>
  </si>
  <si>
    <t>16.0201.00</t>
  </si>
  <si>
    <t>African Studies</t>
  </si>
  <si>
    <t>05.0101.00</t>
  </si>
  <si>
    <t>African-American/Black Studies</t>
  </si>
  <si>
    <t>05.0201.00</t>
  </si>
  <si>
    <t>Agribusiness/Agricultural Business Operations</t>
  </si>
  <si>
    <t>01.0102.00</t>
  </si>
  <si>
    <t>Agricultural and Extension Education Services</t>
  </si>
  <si>
    <t>01.0801.00</t>
  </si>
  <si>
    <t>Agricultural and Food Products Processing</t>
  </si>
  <si>
    <t>01.0401.00</t>
  </si>
  <si>
    <t>Agricultural and Horticultural Plant Breeding</t>
  </si>
  <si>
    <t>01.1104.00</t>
  </si>
  <si>
    <t>Agricultural Animal Breeding</t>
  </si>
  <si>
    <t>01.0902.00</t>
  </si>
  <si>
    <t>Agricultural Business and Management, General</t>
  </si>
  <si>
    <t>01.0101.00</t>
  </si>
  <si>
    <t>Agricultural Business Technology</t>
  </si>
  <si>
    <t>01.0106.00</t>
  </si>
  <si>
    <t>Agricultural Communication/Journalism</t>
  </si>
  <si>
    <t>01.0802.00</t>
  </si>
  <si>
    <t>Agricultural Economics</t>
  </si>
  <si>
    <t>01.0103.00</t>
  </si>
  <si>
    <t>Agricultural Engineering</t>
  </si>
  <si>
    <t>14.0301.00</t>
  </si>
  <si>
    <t>Agricultural Mechanics and Equipment/Machine Technology</t>
  </si>
  <si>
    <t>01.0205.00</t>
  </si>
  <si>
    <t>Agricultural Mechanization, General</t>
  </si>
  <si>
    <t>01.0201.00</t>
  </si>
  <si>
    <t>Agricultural Power Machinery Operation</t>
  </si>
  <si>
    <t>01.0204.00</t>
  </si>
  <si>
    <t>Agricultural Production Operations, General</t>
  </si>
  <si>
    <t>01.0301.00</t>
  </si>
  <si>
    <t>Agricultural Teacher Education</t>
  </si>
  <si>
    <t>13.1301.00</t>
  </si>
  <si>
    <t>Agricultural/Farm Supplies Retailing and Wholesaling</t>
  </si>
  <si>
    <t>01.0105.00</t>
  </si>
  <si>
    <t>Agriculture, General</t>
  </si>
  <si>
    <t>01.0000.00</t>
  </si>
  <si>
    <t>Agroecology and Sustainable Agriculture</t>
  </si>
  <si>
    <t>01.0308.00</t>
  </si>
  <si>
    <t>Agronomy and Crop Science</t>
  </si>
  <si>
    <t>01.1102.00</t>
  </si>
  <si>
    <t>Air and Space Operational Art and Science</t>
  </si>
  <si>
    <t>28.0502.00</t>
  </si>
  <si>
    <t>Air and Space Operations Technology</t>
  </si>
  <si>
    <t>29.0402.00</t>
  </si>
  <si>
    <t>Air Force JROTC/ROTC</t>
  </si>
  <si>
    <t>28.0101.00</t>
  </si>
  <si>
    <t>Air Science/Airpower Studies</t>
  </si>
  <si>
    <t>28.0501.00</t>
  </si>
  <si>
    <t>Air Traffic Controller</t>
  </si>
  <si>
    <t>49.0105.00</t>
  </si>
  <si>
    <t>Aircraft Armament Systems Technology</t>
  </si>
  <si>
    <t>29.0403.00</t>
  </si>
  <si>
    <t>Aircraft Pilot (Private)</t>
  </si>
  <si>
    <t>36.0119.00</t>
  </si>
  <si>
    <t>Aircraft Powerplant Technology/Technician</t>
  </si>
  <si>
    <t>47.0608.00</t>
  </si>
  <si>
    <t>Airframe Mechanics and Aircraft Maintenance Technology/Technician</t>
  </si>
  <si>
    <t>47.0607.00</t>
  </si>
  <si>
    <t>Airline Flight Attendant</t>
  </si>
  <si>
    <t>49.0106.00</t>
  </si>
  <si>
    <t>Airline/Commercial/Professional Pilot and Flight Crew</t>
  </si>
  <si>
    <t>49.0102.00</t>
  </si>
  <si>
    <t>Albanian Language and Literature</t>
  </si>
  <si>
    <t>16.0404.00</t>
  </si>
  <si>
    <t>Algebra and Number Theory</t>
  </si>
  <si>
    <t>27.0102.00</t>
  </si>
  <si>
    <t>Allergy and Immunology Residency Program</t>
  </si>
  <si>
    <t>60.0402.00</t>
  </si>
  <si>
    <t>Alternative and Complementary Medicine and Medical Systems, General</t>
  </si>
  <si>
    <t>51.3300.00</t>
  </si>
  <si>
    <t>Alternative Fuel Vehicle Technology/Technician</t>
  </si>
  <si>
    <t>47.0614.00</t>
  </si>
  <si>
    <t>American Citizenship Education</t>
  </si>
  <si>
    <t>33.0102.00</t>
  </si>
  <si>
    <t>American Government and Politics (United States)</t>
  </si>
  <si>
    <t>45.1002.00</t>
  </si>
  <si>
    <t>American History (United States)</t>
  </si>
  <si>
    <t>54.0102.00</t>
  </si>
  <si>
    <t>American Indian/Native American Languages, Literatures, and Linguistics</t>
  </si>
  <si>
    <t>16.1001.00</t>
  </si>
  <si>
    <t>American Indian/Native American Studies</t>
  </si>
  <si>
    <t>05.0202.00</t>
  </si>
  <si>
    <t>American Literature (Canadian)</t>
  </si>
  <si>
    <t>23.1403.00</t>
  </si>
  <si>
    <t>American Literature (United States)</t>
  </si>
  <si>
    <t>23.1402.00</t>
  </si>
  <si>
    <t>American Sign Language (ASL)</t>
  </si>
  <si>
    <t>16.1601.00</t>
  </si>
  <si>
    <t>American/U.S. Law/Legal Studies/Jurisprudence</t>
  </si>
  <si>
    <t>22.0203.00</t>
  </si>
  <si>
    <t>American/United States Studies/Civilization</t>
  </si>
  <si>
    <t>05.0102.00</t>
  </si>
  <si>
    <t>Analysis and Functional Analysis</t>
  </si>
  <si>
    <t>27.0103.00</t>
  </si>
  <si>
    <t>Analytical Chemistry</t>
  </si>
  <si>
    <t>40.0502.00</t>
  </si>
  <si>
    <t>Anatomy</t>
  </si>
  <si>
    <t>26.0403.00</t>
  </si>
  <si>
    <t>Ancient Near Eastern and Biblical Languages, Literatures and Linguistics</t>
  </si>
  <si>
    <t>16.1103.00</t>
  </si>
  <si>
    <t>Ancient Studies/Civilization</t>
  </si>
  <si>
    <t>30.2201.00</t>
  </si>
  <si>
    <t>Ancient/Classical Greek Language and Literature</t>
  </si>
  <si>
    <t>16.1202.00</t>
  </si>
  <si>
    <t>Anesthesiologist Assistant</t>
  </si>
  <si>
    <t>51.0809.00</t>
  </si>
  <si>
    <t>Anesthesiology Residency Program</t>
  </si>
  <si>
    <t>60.0403.00</t>
  </si>
  <si>
    <t>Animal Behavior and Ethology</t>
  </si>
  <si>
    <t>26.0708.00</t>
  </si>
  <si>
    <t>Animal Genetics</t>
  </si>
  <si>
    <t>26.0804.00</t>
  </si>
  <si>
    <t>Animal Health</t>
  </si>
  <si>
    <t>01.0903.00</t>
  </si>
  <si>
    <t>Animal Nutrition</t>
  </si>
  <si>
    <t>01.0904.00</t>
  </si>
  <si>
    <t>Animal Physiology</t>
  </si>
  <si>
    <t>26.0707.00</t>
  </si>
  <si>
    <t>Animal Sciences, General</t>
  </si>
  <si>
    <t>01.0901.00</t>
  </si>
  <si>
    <t>Animal Training</t>
  </si>
  <si>
    <t>01.0505.00</t>
  </si>
  <si>
    <t>Animal-Assisted Therapy</t>
  </si>
  <si>
    <t>51.2313.00</t>
  </si>
  <si>
    <t>Animal/Livestock Husbandry and Production</t>
  </si>
  <si>
    <t>01.0302.00</t>
  </si>
  <si>
    <t>Animation, Interactive Technology, Video Graphics and Special Effects</t>
  </si>
  <si>
    <t>10.0304.00</t>
  </si>
  <si>
    <t>Anthropology</t>
  </si>
  <si>
    <t>45.0201.00</t>
  </si>
  <si>
    <t>Apparel and Accessories Marketing Operations</t>
  </si>
  <si>
    <t>52.1904.00</t>
  </si>
  <si>
    <t>Apparel and Textile Manufacture</t>
  </si>
  <si>
    <t>19.0902.00</t>
  </si>
  <si>
    <t>Apparel and Textile Marketing Management</t>
  </si>
  <si>
    <t>19.0905.00</t>
  </si>
  <si>
    <t>Apparel and Textiles, Other</t>
  </si>
  <si>
    <t>19.0999.00</t>
  </si>
  <si>
    <t>Apparel and Textiles, General</t>
  </si>
  <si>
    <t>19.0901.00</t>
  </si>
  <si>
    <t>Appliance Installation and Repair Technology/Technician</t>
  </si>
  <si>
    <t>47.0106.00</t>
  </si>
  <si>
    <t>Applied and Professional Ethics</t>
  </si>
  <si>
    <t>38.0104.00</t>
  </si>
  <si>
    <t>Applied Arts &amp; Sciences</t>
  </si>
  <si>
    <t>30.9999.40</t>
  </si>
  <si>
    <t>Applied Behavior Analysis</t>
  </si>
  <si>
    <t>42.2814.00</t>
  </si>
  <si>
    <t>Applied Chemistry</t>
  </si>
  <si>
    <t>40.0599.10</t>
  </si>
  <si>
    <t>Applied Economics</t>
  </si>
  <si>
    <t>45.0602.00</t>
  </si>
  <si>
    <t>Applied Horticulture/Horticultural Operations, General</t>
  </si>
  <si>
    <t>01.0601.00</t>
  </si>
  <si>
    <t>Applied Linguistics</t>
  </si>
  <si>
    <t>16.0105.00</t>
  </si>
  <si>
    <t>Applied Mathematics, General</t>
  </si>
  <si>
    <t>27.0301.00</t>
  </si>
  <si>
    <t>Applied Physics</t>
  </si>
  <si>
    <t>40.0801.01</t>
  </si>
  <si>
    <t>Applied Psychology</t>
  </si>
  <si>
    <t>42.2813.00</t>
  </si>
  <si>
    <t>Applied Sociology</t>
  </si>
  <si>
    <t>45.1101.10</t>
  </si>
  <si>
    <t>Aquaculture</t>
  </si>
  <si>
    <t>01.0303.00</t>
  </si>
  <si>
    <t>Aquatic Biology/Limnology</t>
  </si>
  <si>
    <t>26.1304.00</t>
  </si>
  <si>
    <t>Arabic Language and Literature</t>
  </si>
  <si>
    <t>16.1101.00</t>
  </si>
  <si>
    <t>Archeology</t>
  </si>
  <si>
    <t>45.0301.00</t>
  </si>
  <si>
    <t>Architectural and Building Sciences/Technology</t>
  </si>
  <si>
    <t>04.0902.00</t>
  </si>
  <si>
    <t>Architectural Drafting and Architectural CAD/CADD</t>
  </si>
  <si>
    <t>15.1303.00</t>
  </si>
  <si>
    <t>Architectural Engineering</t>
  </si>
  <si>
    <t>14.0401.00</t>
  </si>
  <si>
    <t>Architectural Engineering Technology/Technician</t>
  </si>
  <si>
    <t>15.0101.00</t>
  </si>
  <si>
    <t>Architectural History and Criticism, General</t>
  </si>
  <si>
    <t>04.0801.00</t>
  </si>
  <si>
    <t>Architectural Technology/Technician</t>
  </si>
  <si>
    <t>04.0901.00</t>
  </si>
  <si>
    <t>Architecture</t>
  </si>
  <si>
    <t>04.0201.00</t>
  </si>
  <si>
    <t>Archives/Archival Administration</t>
  </si>
  <si>
    <t>25.0103.00</t>
  </si>
  <si>
    <t>Army JROTC/ROTC</t>
  </si>
  <si>
    <t>28.0301.00</t>
  </si>
  <si>
    <t>Aromatherapy</t>
  </si>
  <si>
    <t>51.3701.00</t>
  </si>
  <si>
    <t>Art</t>
  </si>
  <si>
    <t>36.0110.00</t>
  </si>
  <si>
    <t>Art History, Criticism and Conservation</t>
  </si>
  <si>
    <t>50.0703.00</t>
  </si>
  <si>
    <t>Art Teacher Education</t>
  </si>
  <si>
    <t>13.1302.00</t>
  </si>
  <si>
    <t>Art Therapy/Therapist</t>
  </si>
  <si>
    <t>51.2301.00</t>
  </si>
  <si>
    <t>Art/Art Studies, General</t>
  </si>
  <si>
    <t>50.0701.00</t>
  </si>
  <si>
    <t>Artificial Intelligence</t>
  </si>
  <si>
    <t>11.0102.00</t>
  </si>
  <si>
    <t>Arts, Entertainment,and Media Management, General</t>
  </si>
  <si>
    <t>50.1001.00</t>
  </si>
  <si>
    <t>Asian Bodywork Therapy</t>
  </si>
  <si>
    <t>51.3502.00</t>
  </si>
  <si>
    <t>Asian History</t>
  </si>
  <si>
    <t>54.0106.00</t>
  </si>
  <si>
    <t>Asian Studies/Civilization</t>
  </si>
  <si>
    <t>05.0103.00</t>
  </si>
  <si>
    <t>Asian-American Studies</t>
  </si>
  <si>
    <t>05.0206.00</t>
  </si>
  <si>
    <t>Assistive/Augmentative Technology and Rehabilitation Engineering</t>
  </si>
  <si>
    <t>51.2312.00</t>
  </si>
  <si>
    <t>Astronomy</t>
  </si>
  <si>
    <t>40.0201.00</t>
  </si>
  <si>
    <t>Astrophysics</t>
  </si>
  <si>
    <t>40.0202.00</t>
  </si>
  <si>
    <t>Athletic Training/Trainer</t>
  </si>
  <si>
    <t>51.0913.00</t>
  </si>
  <si>
    <t>Atlantic History</t>
  </si>
  <si>
    <t>54.0199.01</t>
  </si>
  <si>
    <t>Atmospheric Chemistry and Climatology</t>
  </si>
  <si>
    <t>40.0402.00</t>
  </si>
  <si>
    <t>Atmospheric Physics and Dynamics</t>
  </si>
  <si>
    <t>40.0403.00</t>
  </si>
  <si>
    <t>Atmospheric Sciences and Meteorology, General</t>
  </si>
  <si>
    <t>40.0401.00</t>
  </si>
  <si>
    <t>Atomic/Molecular Physics</t>
  </si>
  <si>
    <t>40.0802.00</t>
  </si>
  <si>
    <t>Auctioneering</t>
  </si>
  <si>
    <t>52.1901.00</t>
  </si>
  <si>
    <t>Audiology/Audiologist</t>
  </si>
  <si>
    <t>51.0202.00</t>
  </si>
  <si>
    <t>Audiology/Audiologist and Speech-Language Pathology/Pathologist</t>
  </si>
  <si>
    <t>51.0204.00</t>
  </si>
  <si>
    <t>Auditing</t>
  </si>
  <si>
    <t>52.0303.00</t>
  </si>
  <si>
    <t>Australian/Oceanic/Pacific Languages, Literatures, and Linguistics</t>
  </si>
  <si>
    <t>16.1401.00</t>
  </si>
  <si>
    <t>Autobody/Collision and Repair Technology/Technician</t>
  </si>
  <si>
    <t>47.0603.00</t>
  </si>
  <si>
    <t>Automation Engineer Technology/Technician</t>
  </si>
  <si>
    <t>15.0406.00</t>
  </si>
  <si>
    <t>Automobile/Automotive Mechanics Technology/Technician</t>
  </si>
  <si>
    <t>47.0604.00</t>
  </si>
  <si>
    <t>Automotive Engineering Technology/Technician</t>
  </si>
  <si>
    <t>15.0803.00</t>
  </si>
  <si>
    <t>Aviation/Airway Management and Operations</t>
  </si>
  <si>
    <t>49.0104.00</t>
  </si>
  <si>
    <t>Avionics Maintenance Technology/Technician</t>
  </si>
  <si>
    <t>47.0609.00</t>
  </si>
  <si>
    <t>Ayurvedic Medicine/Ayurveda</t>
  </si>
  <si>
    <t>51.3305.00</t>
  </si>
  <si>
    <t>Baking and Pastry Arts/Baker/Pastry Chef</t>
  </si>
  <si>
    <t>12.0501.00</t>
  </si>
  <si>
    <t>Balkans Studies</t>
  </si>
  <si>
    <t>05.0116.00</t>
  </si>
  <si>
    <t>Ballet</t>
  </si>
  <si>
    <t>50.0302.00</t>
  </si>
  <si>
    <t>Baltic Languages, Literatures, and Linguistics</t>
  </si>
  <si>
    <t>16.0401.00</t>
  </si>
  <si>
    <t>Baltic Studies</t>
  </si>
  <si>
    <t>05.0117.00</t>
  </si>
  <si>
    <t>Banking and Financial Support Services</t>
  </si>
  <si>
    <t>52.0803.00</t>
  </si>
  <si>
    <t>Banking, Corporate, Finance, and Securities Law</t>
  </si>
  <si>
    <t>22.0205.00</t>
  </si>
  <si>
    <t>Barbering/Barber</t>
  </si>
  <si>
    <t>12.0402.00</t>
  </si>
  <si>
    <t>Bartending/Bartender</t>
  </si>
  <si>
    <t>12.0502.00</t>
  </si>
  <si>
    <t>Basic Computer Skills</t>
  </si>
  <si>
    <t>32.0110.00</t>
  </si>
  <si>
    <t>Basic Skills and Developmental/Remedial Education, General</t>
  </si>
  <si>
    <t>32.0101.00</t>
  </si>
  <si>
    <t>Behavioral Aspects of Health</t>
  </si>
  <si>
    <t>51.2212.00</t>
  </si>
  <si>
    <t>Behavioral Sciences</t>
  </si>
  <si>
    <t>30.1701.00</t>
  </si>
  <si>
    <t>Bengali Language and Literature</t>
  </si>
  <si>
    <t>16.0704.00</t>
  </si>
  <si>
    <t>Bible/Biblical Studies</t>
  </si>
  <si>
    <t>39.0201.00</t>
  </si>
  <si>
    <t>Bicycle Mechanics and Repair Technology/Technician</t>
  </si>
  <si>
    <t>47.0610.00</t>
  </si>
  <si>
    <t>Bilingual and Multilingual Education</t>
  </si>
  <si>
    <t>13.0201.00</t>
  </si>
  <si>
    <t>Biochemical Engineering</t>
  </si>
  <si>
    <t>14.4301.00</t>
  </si>
  <si>
    <t>Biochemistry</t>
  </si>
  <si>
    <t>26.0202.00</t>
  </si>
  <si>
    <t>Biochemistry and Molecular Biology</t>
  </si>
  <si>
    <t>26.0210.00</t>
  </si>
  <si>
    <t>Bioengineering and Biomedical Engineering</t>
  </si>
  <si>
    <t>14.0501.00</t>
  </si>
  <si>
    <t>Bioethics/Medical Ethics</t>
  </si>
  <si>
    <t>51.3201.00</t>
  </si>
  <si>
    <t>Bioinformatics</t>
  </si>
  <si>
    <t>26.1103.00</t>
  </si>
  <si>
    <t>Biological and Physical Sciences</t>
  </si>
  <si>
    <t>30.0101.00</t>
  </si>
  <si>
    <t>Biological/Biosystems Engineering</t>
  </si>
  <si>
    <t>14.4501.00</t>
  </si>
  <si>
    <t>Biology Teacher Education</t>
  </si>
  <si>
    <t>13.1322.00</t>
  </si>
  <si>
    <t>Biology Technician/Biotechnology Laboratory Technician</t>
  </si>
  <si>
    <t>41.0101.00</t>
  </si>
  <si>
    <t>Biology/Biological Sciences, General</t>
  </si>
  <si>
    <t>26.0101.00</t>
  </si>
  <si>
    <t>Biomedical Sciences, General</t>
  </si>
  <si>
    <t>26.0102.00</t>
  </si>
  <si>
    <t>Biomedical Technology/Technician</t>
  </si>
  <si>
    <t>15.0401.00</t>
  </si>
  <si>
    <t>Biometry/Biometrics</t>
  </si>
  <si>
    <t>26.1101.00</t>
  </si>
  <si>
    <t>Biophysics</t>
  </si>
  <si>
    <t>26.0203.00</t>
  </si>
  <si>
    <t>Biopsychology</t>
  </si>
  <si>
    <t>30.1001.00</t>
  </si>
  <si>
    <t>Biostatistics</t>
  </si>
  <si>
    <t>26.1102.00</t>
  </si>
  <si>
    <t>Biotechnology</t>
  </si>
  <si>
    <t>26.1201.00</t>
  </si>
  <si>
    <t>Birthing and Parenting Knowledge and Skills</t>
  </si>
  <si>
    <t>34.0102.00</t>
  </si>
  <si>
    <t>Blasting/Blaster</t>
  </si>
  <si>
    <t>46.0505.00</t>
  </si>
  <si>
    <t>Blood Bank Technology Specialist</t>
  </si>
  <si>
    <t>51.1001.00</t>
  </si>
  <si>
    <t>Blood Banking/Transfusion Medicine Residency Program</t>
  </si>
  <si>
    <t>60.0503.00</t>
  </si>
  <si>
    <t>Board, Card and Role-Playing Games</t>
  </si>
  <si>
    <t>36.0103.00</t>
  </si>
  <si>
    <t>Boilermaking/Boilermaker</t>
  </si>
  <si>
    <t>48.0801.00</t>
  </si>
  <si>
    <t>Bosnian, Serbian, and Croatian Languages and Literatures</t>
  </si>
  <si>
    <t>16.0408.00</t>
  </si>
  <si>
    <t>Botany/Plant Biology</t>
  </si>
  <si>
    <t>26.0301.00</t>
  </si>
  <si>
    <t>Brass Instruments</t>
  </si>
  <si>
    <t>50.0914.00</t>
  </si>
  <si>
    <t>Broadcast Journalism</t>
  </si>
  <si>
    <t>09.0402.00</t>
  </si>
  <si>
    <t>Buddhist Studies</t>
  </si>
  <si>
    <t>38.0202.00</t>
  </si>
  <si>
    <t>Building Construction Technology</t>
  </si>
  <si>
    <t>46.0415.00</t>
  </si>
  <si>
    <t>Building/Construction Site Management/Manager</t>
  </si>
  <si>
    <t>46.0412.00</t>
  </si>
  <si>
    <t>Building/Home/Construction Inspection/Inspector</t>
  </si>
  <si>
    <t>46.0403.00</t>
  </si>
  <si>
    <t>Building/Property Maintenance</t>
  </si>
  <si>
    <t>46.0401.00</t>
  </si>
  <si>
    <t>Bulgarian Language and Literature</t>
  </si>
  <si>
    <t>16.0405.00</t>
  </si>
  <si>
    <t>Burmese Language and Literature</t>
  </si>
  <si>
    <t>16.1403.00</t>
  </si>
  <si>
    <t>Business Administration and Management, General</t>
  </si>
  <si>
    <t>52.0201.00</t>
  </si>
  <si>
    <t>Business and Personal/Financial Services Marketing Operations</t>
  </si>
  <si>
    <t>52.1908.00</t>
  </si>
  <si>
    <t>Business and Social Skills</t>
  </si>
  <si>
    <t>35.0103.00</t>
  </si>
  <si>
    <t>Business Family and Consumer Sciences/Human Sciences</t>
  </si>
  <si>
    <t>19.0201.00</t>
  </si>
  <si>
    <t>Business Machine Repair</t>
  </si>
  <si>
    <t>47.0102.00</t>
  </si>
  <si>
    <t>Business Statistics</t>
  </si>
  <si>
    <t>52.1302.00</t>
  </si>
  <si>
    <t>Business Teacher Education</t>
  </si>
  <si>
    <t>13.1303.00</t>
  </si>
  <si>
    <t>Business/Commerce, General</t>
  </si>
  <si>
    <t>52.0101.00</t>
  </si>
  <si>
    <t>Business/Corporate Communications</t>
  </si>
  <si>
    <t>52.0501.00</t>
  </si>
  <si>
    <t>Business/Managerial Economics</t>
  </si>
  <si>
    <t>52.0601.00</t>
  </si>
  <si>
    <t>Business/Office Automation/Technology/Data Entry</t>
  </si>
  <si>
    <t>52.0407.00</t>
  </si>
  <si>
    <t>Cabinetmaking and Millwork</t>
  </si>
  <si>
    <t>48.0703.00</t>
  </si>
  <si>
    <t>CAD/CADD Drafting and/or Design Technology/Technician</t>
  </si>
  <si>
    <t>15.1302.00</t>
  </si>
  <si>
    <t>Canadian Citizenship Education</t>
  </si>
  <si>
    <t>33.0105.00</t>
  </si>
  <si>
    <t>Canadian Government and Politics</t>
  </si>
  <si>
    <t>45.1003.00</t>
  </si>
  <si>
    <t>Canadian History</t>
  </si>
  <si>
    <t>54.0107.00</t>
  </si>
  <si>
    <t>Canadian Law/Legal Studies/Jurisprudence</t>
  </si>
  <si>
    <t>22.0204.00</t>
  </si>
  <si>
    <t>Canadian Studies</t>
  </si>
  <si>
    <t>05.0115.00</t>
  </si>
  <si>
    <t>Cardiopulmonary Technology/Technologist</t>
  </si>
  <si>
    <t>51.0915.00</t>
  </si>
  <si>
    <t>Cardiovascular Disease Residency Program</t>
  </si>
  <si>
    <t>60.0504.00</t>
  </si>
  <si>
    <t>Cardiovascular Science</t>
  </si>
  <si>
    <t>26.0907.00</t>
  </si>
  <si>
    <t>Cardiovascular Technology/Technologist</t>
  </si>
  <si>
    <t>51.0901.00</t>
  </si>
  <si>
    <t>Career Exploration/Awareness Skills</t>
  </si>
  <si>
    <t>32.0107.00</t>
  </si>
  <si>
    <t>Caribbean Studies</t>
  </si>
  <si>
    <t>05.0119.00</t>
  </si>
  <si>
    <t>Carpentry/Carpenter</t>
  </si>
  <si>
    <t>46.0201.00</t>
  </si>
  <si>
    <t>Carpet, Floor, and Tile Worker</t>
  </si>
  <si>
    <t>46.0413.00</t>
  </si>
  <si>
    <t>Casino Management</t>
  </si>
  <si>
    <t>52.0908.00</t>
  </si>
  <si>
    <t>Catalan Language and Literature</t>
  </si>
  <si>
    <t>16.0907.00</t>
  </si>
  <si>
    <t>Cell Biology and Anatomy</t>
  </si>
  <si>
    <t>26.0407.00</t>
  </si>
  <si>
    <t>Cell Physiology</t>
  </si>
  <si>
    <t>26.0903.00</t>
  </si>
  <si>
    <t>Cell/Cellular and Molecular Biology</t>
  </si>
  <si>
    <t>26.0406.00</t>
  </si>
  <si>
    <t>Cell/Cellular Biology and Histology</t>
  </si>
  <si>
    <t>26.0401.00</t>
  </si>
  <si>
    <t>Celtic Languages, Literatures, and Linguistics</t>
  </si>
  <si>
    <t>16.1301.00</t>
  </si>
  <si>
    <t>Ceramic Arts and Ceramics</t>
  </si>
  <si>
    <t>50.0711.00</t>
  </si>
  <si>
    <t>Ceramic Sciences and Engineering</t>
  </si>
  <si>
    <t>14.0601.00</t>
  </si>
  <si>
    <t>Certificate of IEP Completion Program</t>
  </si>
  <si>
    <t>53.0203.00</t>
  </si>
  <si>
    <t>Chemical and Biomolecular Engineering</t>
  </si>
  <si>
    <t>14.0702.00</t>
  </si>
  <si>
    <t>Chemical Engineering</t>
  </si>
  <si>
    <t>14.0701.00</t>
  </si>
  <si>
    <t>Chemical Engineering Technology/Technician</t>
  </si>
  <si>
    <t>15.0615.00</t>
  </si>
  <si>
    <t>Chemical Pathology Residency Program</t>
  </si>
  <si>
    <t>60.0505.00</t>
  </si>
  <si>
    <t>Chemical Physics</t>
  </si>
  <si>
    <t>40.0508.00</t>
  </si>
  <si>
    <t>Chemical Process Technology</t>
  </si>
  <si>
    <t>41.0303.00</t>
  </si>
  <si>
    <t>Chemical Technology/Technician</t>
  </si>
  <si>
    <t>41.0301.00</t>
  </si>
  <si>
    <t>Chemistry Teacher Education</t>
  </si>
  <si>
    <t>13.1323.00</t>
  </si>
  <si>
    <t>Chemistry, General</t>
  </si>
  <si>
    <t>40.0501.00</t>
  </si>
  <si>
    <t>Child Abuse Pediatrics Residency Program</t>
  </si>
  <si>
    <t>60.0506.00</t>
  </si>
  <si>
    <t>Child and Adolescent Psychiatry Residency Program</t>
  </si>
  <si>
    <t>60.0507.00</t>
  </si>
  <si>
    <t>Child Care and Support Services Management</t>
  </si>
  <si>
    <t>19.0708.00</t>
  </si>
  <si>
    <t>Child Care Provider/Assistant</t>
  </si>
  <si>
    <t>19.0709.00</t>
  </si>
  <si>
    <t>Child Development</t>
  </si>
  <si>
    <t>19.0706.00</t>
  </si>
  <si>
    <t>Child Neurology Residency Program</t>
  </si>
  <si>
    <t>60.0404.00</t>
  </si>
  <si>
    <t>Children and Youth Library Services</t>
  </si>
  <si>
    <t>25.0102.00</t>
  </si>
  <si>
    <t>Children's and Adolescent Literature</t>
  </si>
  <si>
    <t>23.1405.00</t>
  </si>
  <si>
    <t>Chinese Language and Literature</t>
  </si>
  <si>
    <t>16.0301.00</t>
  </si>
  <si>
    <t>Chinese Studies</t>
  </si>
  <si>
    <t>05.0123.00</t>
  </si>
  <si>
    <t>Chiropractic</t>
  </si>
  <si>
    <t>51.0101.00</t>
  </si>
  <si>
    <t>Chiropractic Assistant/Technician</t>
  </si>
  <si>
    <t>51.0813.00</t>
  </si>
  <si>
    <t>Christian Studies</t>
  </si>
  <si>
    <t>38.0203.00</t>
  </si>
  <si>
    <t>Cinematography and Film/Video Production</t>
  </si>
  <si>
    <t>50.0602.00</t>
  </si>
  <si>
    <t>Citizenship Activities, General</t>
  </si>
  <si>
    <t>33.0101.00</t>
  </si>
  <si>
    <t>City/Urban, Community and Regional Planning</t>
  </si>
  <si>
    <t>04.0301.00</t>
  </si>
  <si>
    <t>Civil Drafting and Civil Engineering CAD/CADD</t>
  </si>
  <si>
    <t>15.1304.00</t>
  </si>
  <si>
    <t>Civil Engineering Technology/Technician</t>
  </si>
  <si>
    <t>15.0201.00</t>
  </si>
  <si>
    <t>Civil Engineering, General</t>
  </si>
  <si>
    <t>14.0801.00</t>
  </si>
  <si>
    <t>Classical, Ancient Mediterranean and Near Eastern Studies and Archaeology</t>
  </si>
  <si>
    <t>30.2202.00</t>
  </si>
  <si>
    <t>Classics and Languages, Literatures and Linguistics, General</t>
  </si>
  <si>
    <t>16.1200.00</t>
  </si>
  <si>
    <t>Clinical and Industrial Drug Development</t>
  </si>
  <si>
    <t>51.2006.00</t>
  </si>
  <si>
    <t>Clinical Biochemical Genetics Residency Program</t>
  </si>
  <si>
    <t>60.0405.00</t>
  </si>
  <si>
    <t>Clinical Cardiac Electrophysiology Residency Program</t>
  </si>
  <si>
    <t>60.0508.00</t>
  </si>
  <si>
    <t>Clinical Child Psychology</t>
  </si>
  <si>
    <t>42.2807.00</t>
  </si>
  <si>
    <t>Clinical Cytogenetics Residency Program</t>
  </si>
  <si>
    <t>60.0406.00</t>
  </si>
  <si>
    <t>Clinical Genetics Residency Program</t>
  </si>
  <si>
    <t>60.0407.00</t>
  </si>
  <si>
    <t>Clinical Laboratory Science/Medical Technology/Technologist</t>
  </si>
  <si>
    <t>51.1005.00</t>
  </si>
  <si>
    <t>Clinical Molecular Genetics Residency Program</t>
  </si>
  <si>
    <t>60.0408.00</t>
  </si>
  <si>
    <t>Clinical Neurophysiology Residency Program</t>
  </si>
  <si>
    <t>60.0509.00</t>
  </si>
  <si>
    <t>Clinical Nurse Leader</t>
  </si>
  <si>
    <t>51.3820.00</t>
  </si>
  <si>
    <t>Clinical Nurse Specialist</t>
  </si>
  <si>
    <t>51.3813.00</t>
  </si>
  <si>
    <t>Clinical Nutrition/Nutritionist</t>
  </si>
  <si>
    <t>51.3102.00</t>
  </si>
  <si>
    <t>Clinical Pastoral Counseling/Patient Counseling</t>
  </si>
  <si>
    <t>51.1506.00</t>
  </si>
  <si>
    <t>Clinical Psychology</t>
  </si>
  <si>
    <t>42.2801.00</t>
  </si>
  <si>
    <t>Clinical Research Coordinator</t>
  </si>
  <si>
    <t>51.0719.00</t>
  </si>
  <si>
    <t>Clinical, Hospital, and Managed Care Pharmacy</t>
  </si>
  <si>
    <t>51.2008.00</t>
  </si>
  <si>
    <t>Clinical/Medical Laboratory Assistant</t>
  </si>
  <si>
    <t>51.0802.00</t>
  </si>
  <si>
    <t>Clinical/Medical Laboratory Technician</t>
  </si>
  <si>
    <t>51.1004.00</t>
  </si>
  <si>
    <t>Clinical/Medical Social Work</t>
  </si>
  <si>
    <t>51.1503.00</t>
  </si>
  <si>
    <t>Cognitive Psychology and Psycholinguistics</t>
  </si>
  <si>
    <t>42.2701.00</t>
  </si>
  <si>
    <t>Cognitive Science</t>
  </si>
  <si>
    <t>30.2501.00</t>
  </si>
  <si>
    <t>Collecting</t>
  </si>
  <si>
    <t>36.0111.00</t>
  </si>
  <si>
    <t>College Student Counseling and Personnel Services</t>
  </si>
  <si>
    <t>13.1102.00</t>
  </si>
  <si>
    <t>College/University Preparatory and Advanced High School/Secondary Diploma Program</t>
  </si>
  <si>
    <t>53.0102.00</t>
  </si>
  <si>
    <t>Colon and Rectal Surgery Residency Program</t>
  </si>
  <si>
    <t>60.0409.00</t>
  </si>
  <si>
    <t>Combat Systems Engineering</t>
  </si>
  <si>
    <t>29.0301.00</t>
  </si>
  <si>
    <t>Command &amp;Amp; Control (C3, C4I) Systems and Operations</t>
  </si>
  <si>
    <t>29.0204.00</t>
  </si>
  <si>
    <t>Commercial and Advertising Art</t>
  </si>
  <si>
    <t>50.0402.00</t>
  </si>
  <si>
    <t>Commercial Fishing</t>
  </si>
  <si>
    <t>49.0303.00</t>
  </si>
  <si>
    <t>Commercial Photography</t>
  </si>
  <si>
    <t>50.0406.00</t>
  </si>
  <si>
    <t>Commonwealth Studies</t>
  </si>
  <si>
    <t>05.0121.00</t>
  </si>
  <si>
    <t>Communication Sciences and Disorders, General</t>
  </si>
  <si>
    <t>51.0201.00</t>
  </si>
  <si>
    <t>Communication, General</t>
  </si>
  <si>
    <t>09.0100.00</t>
  </si>
  <si>
    <t>Communications Systems Installation and Repair Technology</t>
  </si>
  <si>
    <t>47.0103.00</t>
  </si>
  <si>
    <t>Communications Technology/Technician</t>
  </si>
  <si>
    <t>10.0105.00</t>
  </si>
  <si>
    <t>Community Awareness</t>
  </si>
  <si>
    <t>33.0103.00</t>
  </si>
  <si>
    <t>Community College Education</t>
  </si>
  <si>
    <t>13.0407.00</t>
  </si>
  <si>
    <t>Community Health and Preventive Medicine</t>
  </si>
  <si>
    <t>51.2208.00</t>
  </si>
  <si>
    <t>Community Health Services/Liaison/Counseling</t>
  </si>
  <si>
    <t>51.1504.00</t>
  </si>
  <si>
    <t>Community Involvement</t>
  </si>
  <si>
    <t>33.0104.00</t>
  </si>
  <si>
    <t>Community Organization and Advocacy</t>
  </si>
  <si>
    <t>44.0201.00</t>
  </si>
  <si>
    <t>Community Psychology</t>
  </si>
  <si>
    <t>42.2802.00</t>
  </si>
  <si>
    <t>Comparative and Laboratory Animal Medicine</t>
  </si>
  <si>
    <t>51.2509.00</t>
  </si>
  <si>
    <t>Comparative Law</t>
  </si>
  <si>
    <t>22.0206.00</t>
  </si>
  <si>
    <t>Comparative Literature</t>
  </si>
  <si>
    <t>16.0104.00</t>
  </si>
  <si>
    <t>Comparative Psychology</t>
  </si>
  <si>
    <t>42.2702.00</t>
  </si>
  <si>
    <t>Computational and Applied Mathematics</t>
  </si>
  <si>
    <t>27.0304.00</t>
  </si>
  <si>
    <t>Computational Biology</t>
  </si>
  <si>
    <t>26.1104.00</t>
  </si>
  <si>
    <t>Computational Mathematics</t>
  </si>
  <si>
    <t>27.0303.00</t>
  </si>
  <si>
    <t>Computational Science</t>
  </si>
  <si>
    <t>30.3001.00</t>
  </si>
  <si>
    <t>Computer and Information Sciences, General</t>
  </si>
  <si>
    <t>11.0101.00</t>
  </si>
  <si>
    <t>Computer and Information Systems Security/Information Assurance</t>
  </si>
  <si>
    <t>11.1003.00</t>
  </si>
  <si>
    <t>Computer Engineering Technology/ Technician</t>
  </si>
  <si>
    <t>15.1201.00</t>
  </si>
  <si>
    <t>Computer Engineering, General</t>
  </si>
  <si>
    <t>14.0901.00</t>
  </si>
  <si>
    <t>Computer Games and Programming Skills</t>
  </si>
  <si>
    <t>36.0113.00</t>
  </si>
  <si>
    <t>Computer Graphics</t>
  </si>
  <si>
    <t>11.0803.00</t>
  </si>
  <si>
    <t>Computer Hardware Engineering</t>
  </si>
  <si>
    <t>14.0902.00</t>
  </si>
  <si>
    <t>Computer Hardware Technology/Technician</t>
  </si>
  <si>
    <t>15.1203.00</t>
  </si>
  <si>
    <t>Computer Installation and Repair Technology/Technician</t>
  </si>
  <si>
    <t>47.0104.00</t>
  </si>
  <si>
    <t>Computer Numerically Controlled (CNC) Machinist Technology/CNC Machinist</t>
  </si>
  <si>
    <t>48.0510.00</t>
  </si>
  <si>
    <t>Computer Programming, Special Applications</t>
  </si>
  <si>
    <t>11.0202.00</t>
  </si>
  <si>
    <t>Computer Programming, Vendor/Product Certification</t>
  </si>
  <si>
    <t>11.0203.00</t>
  </si>
  <si>
    <t>Computer Programming/Programmer, General</t>
  </si>
  <si>
    <t>11.0201.00</t>
  </si>
  <si>
    <t>Computer Science</t>
  </si>
  <si>
    <t>11.0701.00</t>
  </si>
  <si>
    <t>Computer Software Engineering</t>
  </si>
  <si>
    <t>14.0903.00</t>
  </si>
  <si>
    <t>Computer Software Technology/Technician</t>
  </si>
  <si>
    <t>15.1204.00</t>
  </si>
  <si>
    <t>Computer Support Specialist</t>
  </si>
  <si>
    <t>11.1006.00</t>
  </si>
  <si>
    <t>Computer Systems Analysis/Analyst</t>
  </si>
  <si>
    <t>11.0501.00</t>
  </si>
  <si>
    <t>Computer Systems Networking and Telecommunications</t>
  </si>
  <si>
    <t>11.0901.00</t>
  </si>
  <si>
    <t>Computer Teacher Education</t>
  </si>
  <si>
    <t>13.1321.00</t>
  </si>
  <si>
    <t>Computer Technology/Computer Systems Technology</t>
  </si>
  <si>
    <t>15.1202.00</t>
  </si>
  <si>
    <t>Computer Typography and Composition Equipment Operator</t>
  </si>
  <si>
    <t>10.0308.00</t>
  </si>
  <si>
    <t>Concrete Finishing/Concrete Finisher</t>
  </si>
  <si>
    <t>46.0402.00</t>
  </si>
  <si>
    <t>Condensed Matter and Materials Physics.</t>
  </si>
  <si>
    <t>40.0808.00</t>
  </si>
  <si>
    <t>Conducting</t>
  </si>
  <si>
    <t>50.0906.00</t>
  </si>
  <si>
    <t>Congenital Cardiac Surgery Residency Program</t>
  </si>
  <si>
    <t>60.0510.00</t>
  </si>
  <si>
    <t>Conservation Biology</t>
  </si>
  <si>
    <t>26.1307.00</t>
  </si>
  <si>
    <t>Construction Engineering</t>
  </si>
  <si>
    <t>14.3301.00</t>
  </si>
  <si>
    <t>Construction Engineering Technology/Technician</t>
  </si>
  <si>
    <t>15.1001.00</t>
  </si>
  <si>
    <t>Construction Management</t>
  </si>
  <si>
    <t>52.2001.00</t>
  </si>
  <si>
    <t>Construction Trades, General</t>
  </si>
  <si>
    <t>46.0000.00</t>
  </si>
  <si>
    <t>Construction/Heavy Equipment/Earthmoving Equipment Operation</t>
  </si>
  <si>
    <t>49.0202.00</t>
  </si>
  <si>
    <t>Consumer Economics</t>
  </si>
  <si>
    <t>19.0402.00</t>
  </si>
  <si>
    <t>Consumer Merchandising/Retailing Management</t>
  </si>
  <si>
    <t>19.0203.00</t>
  </si>
  <si>
    <t>Consumer Services and Advocacy</t>
  </si>
  <si>
    <t>19.0403.00</t>
  </si>
  <si>
    <t>Cooking and Other Domestic Skills</t>
  </si>
  <si>
    <t>36.0112.00</t>
  </si>
  <si>
    <t>Cooking and Related Culinary Arts, General</t>
  </si>
  <si>
    <t>12.0500.00</t>
  </si>
  <si>
    <t>Corrections</t>
  </si>
  <si>
    <t>43.0102.00</t>
  </si>
  <si>
    <t>Corrections Administration</t>
  </si>
  <si>
    <t>43.0113.00</t>
  </si>
  <si>
    <t>Cosmetology, Barber/Styling, and Nail Instructor</t>
  </si>
  <si>
    <t>12.0413.00</t>
  </si>
  <si>
    <t>Cosmetology/Cosmetologist, General</t>
  </si>
  <si>
    <t>12.0401.00</t>
  </si>
  <si>
    <t>Costume Design</t>
  </si>
  <si>
    <t>50.0510.00</t>
  </si>
  <si>
    <t>Counseling Psychology</t>
  </si>
  <si>
    <t>42.2803.00</t>
  </si>
  <si>
    <t>Counselor Education/School Counseling and Guidance Services</t>
  </si>
  <si>
    <t>13.1101.00</t>
  </si>
  <si>
    <t>Court Reporting/Court Reporter</t>
  </si>
  <si>
    <t>22.0303.00</t>
  </si>
  <si>
    <t>Crafts/Craft Design, Folk Art and Artisanry</t>
  </si>
  <si>
    <t>50.0201.00</t>
  </si>
  <si>
    <t>Creative Writing</t>
  </si>
  <si>
    <t>23.1302.00</t>
  </si>
  <si>
    <t>Credit Management</t>
  </si>
  <si>
    <t>52.0809.00</t>
  </si>
  <si>
    <t>Criminal Justice/Law Enforcement Administration</t>
  </si>
  <si>
    <t>43.0103.00</t>
  </si>
  <si>
    <t>Criminal Justice/Police Science</t>
  </si>
  <si>
    <t>43.0107.00</t>
  </si>
  <si>
    <t>Criminal Justice/Safety Studies</t>
  </si>
  <si>
    <t>43.0104.00</t>
  </si>
  <si>
    <t>Criminalistics and Criminal Science</t>
  </si>
  <si>
    <t>43.0111.00</t>
  </si>
  <si>
    <t>Criminology</t>
  </si>
  <si>
    <t>45.0401.00</t>
  </si>
  <si>
    <t>Crisis/Emergency/Disaster Management</t>
  </si>
  <si>
    <t>43.0302.00</t>
  </si>
  <si>
    <t>Critical Care Medicine Residency Program</t>
  </si>
  <si>
    <t>60.0511.00</t>
  </si>
  <si>
    <t>Critical Care Nursing</t>
  </si>
  <si>
    <t>51.3814.00</t>
  </si>
  <si>
    <t>Critical Incident Response/Special Police Operations</t>
  </si>
  <si>
    <t>43.0119.00</t>
  </si>
  <si>
    <t>Critical Infrastructure Protection</t>
  </si>
  <si>
    <t>43.0303.00</t>
  </si>
  <si>
    <t>Crop Production</t>
  </si>
  <si>
    <t>01.0304.00</t>
  </si>
  <si>
    <t>Culinary Arts/Chef Training</t>
  </si>
  <si>
    <t>12.0503.00</t>
  </si>
  <si>
    <t>Culinary Science/Culinology</t>
  </si>
  <si>
    <t>12.0509.00</t>
  </si>
  <si>
    <t>Cultural Anthropology</t>
  </si>
  <si>
    <t>45.0204.00</t>
  </si>
  <si>
    <t>Cultural Resource Management and Policy Analysis</t>
  </si>
  <si>
    <t>30.1202.00</t>
  </si>
  <si>
    <t>Cultural Studies/Critical Theory and Analysis</t>
  </si>
  <si>
    <t>30.2601.00</t>
  </si>
  <si>
    <t>Cultural/Archaelogical Resources Protection</t>
  </si>
  <si>
    <t>43.0123.00</t>
  </si>
  <si>
    <t>Culture, Literacy &amp; Language</t>
  </si>
  <si>
    <t>45.9999.02</t>
  </si>
  <si>
    <t>Curriculum and Instruction</t>
  </si>
  <si>
    <t>13.0301.00</t>
  </si>
  <si>
    <t>Customer Service Management</t>
  </si>
  <si>
    <t>52.0207.00</t>
  </si>
  <si>
    <t>Customer Service Support/Call Center/Teleservice Operation</t>
  </si>
  <si>
    <t>52.0411.00</t>
  </si>
  <si>
    <t>Cyber/Computer Forensics and Counterterrorism</t>
  </si>
  <si>
    <t>43.0116.00</t>
  </si>
  <si>
    <t>Cyber/Electronic Operations and Warfare</t>
  </si>
  <si>
    <t>29.0207.00</t>
  </si>
  <si>
    <t>Cytogenetics/Genetics/Clinical Genetics Technology/Technologist</t>
  </si>
  <si>
    <t>51.1010.00</t>
  </si>
  <si>
    <t>Cytopathology Residency Program</t>
  </si>
  <si>
    <t>60.0512.00</t>
  </si>
  <si>
    <t>Cytotechnology/Cytotechnologist</t>
  </si>
  <si>
    <t>51.1002.00</t>
  </si>
  <si>
    <t>Czech Language and Literature</t>
  </si>
  <si>
    <t>16.0406.00</t>
  </si>
  <si>
    <t>Dairy Husbandry and Production</t>
  </si>
  <si>
    <t>01.0306.00</t>
  </si>
  <si>
    <t>Dairy Science</t>
  </si>
  <si>
    <t>01.0905.00</t>
  </si>
  <si>
    <t>Dance Therapy/Therapist</t>
  </si>
  <si>
    <t>51.2302.00</t>
  </si>
  <si>
    <t>Dance, General</t>
  </si>
  <si>
    <t>50.0301.00</t>
  </si>
  <si>
    <t>Dancing</t>
  </si>
  <si>
    <t>36.0114.00</t>
  </si>
  <si>
    <t>Danish Language and Literature</t>
  </si>
  <si>
    <t>16.0503.00</t>
  </si>
  <si>
    <t>Data Entry/Microcomputer Applications, General</t>
  </si>
  <si>
    <t>11.0601.00</t>
  </si>
  <si>
    <t>Data Modeling/Warehousing and Database Administration</t>
  </si>
  <si>
    <t>11.0802.00</t>
  </si>
  <si>
    <t>Data Processing and Data Processing Technology/Technician</t>
  </si>
  <si>
    <t>11.0301.00</t>
  </si>
  <si>
    <t>Deaf Studies</t>
  </si>
  <si>
    <t>05.0211.00</t>
  </si>
  <si>
    <t>Demography and Population Studies</t>
  </si>
  <si>
    <t>45.0501.00</t>
  </si>
  <si>
    <t>Dental Assisting/Assistant</t>
  </si>
  <si>
    <t>51.0601.00</t>
  </si>
  <si>
    <t>Dental Clinical Sciences, General</t>
  </si>
  <si>
    <t>51.0501.00</t>
  </si>
  <si>
    <t>Dental Hygiene/Hygienist</t>
  </si>
  <si>
    <t>51.0602.00</t>
  </si>
  <si>
    <t>Dental Laboratory Technology/Technician</t>
  </si>
  <si>
    <t>51.0603.00</t>
  </si>
  <si>
    <t>Dental Materials</t>
  </si>
  <si>
    <t>51.0505.00</t>
  </si>
  <si>
    <t>Dental Public Health and Education</t>
  </si>
  <si>
    <t>51.0504.00</t>
  </si>
  <si>
    <t>Dental Public Health Residency Program</t>
  </si>
  <si>
    <t>60.0102.00</t>
  </si>
  <si>
    <t>Dentistry</t>
  </si>
  <si>
    <t>51.0401.00</t>
  </si>
  <si>
    <t>Dermatology Residency Program</t>
  </si>
  <si>
    <t>60.0410.00</t>
  </si>
  <si>
    <t>Dermatopathology Residency Program</t>
  </si>
  <si>
    <t>60.0513.00</t>
  </si>
  <si>
    <t>Design and Visual Communications, General</t>
  </si>
  <si>
    <t>50.0401.00</t>
  </si>
  <si>
    <t>Development Economics and International Development</t>
  </si>
  <si>
    <t>45.0604.00</t>
  </si>
  <si>
    <t>Developmental and Child Psychology</t>
  </si>
  <si>
    <t>42.2703.00</t>
  </si>
  <si>
    <t>Developmental Biology and Embryology</t>
  </si>
  <si>
    <t>26.0404.00</t>
  </si>
  <si>
    <t>Developmental Services Worker</t>
  </si>
  <si>
    <t>19.0710.00</t>
  </si>
  <si>
    <t>Developmental-Behavioral Pediatrics Residency Program</t>
  </si>
  <si>
    <t>60.0514.00</t>
  </si>
  <si>
    <t>Developmental/Remedial English</t>
  </si>
  <si>
    <t>32.0108.00</t>
  </si>
  <si>
    <t>Developmental/Remedial Mathematics</t>
  </si>
  <si>
    <t>32.0104.00</t>
  </si>
  <si>
    <t>Diagnostic Medical Sonography/Sonographer and Ultrasound Technician</t>
  </si>
  <si>
    <t>51.0910.00</t>
  </si>
  <si>
    <t>Diagnostic Radiologic Physics Residency Program</t>
  </si>
  <si>
    <t>60.0515.00</t>
  </si>
  <si>
    <t>Diagnostic Radiology Residency Program</t>
  </si>
  <si>
    <t>60.0411.00</t>
  </si>
  <si>
    <t>Diesel Mechanics Technology/Technician</t>
  </si>
  <si>
    <t>47.0605.00</t>
  </si>
  <si>
    <t>Dietetic Technician</t>
  </si>
  <si>
    <t>51.3103.00</t>
  </si>
  <si>
    <t>Dietetics/ Dietitian</t>
  </si>
  <si>
    <t>51.3101.00</t>
  </si>
  <si>
    <t>Dietitian Assistant</t>
  </si>
  <si>
    <t>51.3104.00</t>
  </si>
  <si>
    <t>Digital Arts</t>
  </si>
  <si>
    <t>50.0102.00</t>
  </si>
  <si>
    <t>Digital Communication and Media/Multimedia</t>
  </si>
  <si>
    <t>09.0702.00</t>
  </si>
  <si>
    <t>Direct Entry Midwifery</t>
  </si>
  <si>
    <t>51.3401.00</t>
  </si>
  <si>
    <t>Directed Energy Systems</t>
  </si>
  <si>
    <t>29.0302.00</t>
  </si>
  <si>
    <t>Directing and Theatrical Production</t>
  </si>
  <si>
    <t>50.0507.00</t>
  </si>
  <si>
    <t>Disability Studies</t>
  </si>
  <si>
    <t>05.0210.00</t>
  </si>
  <si>
    <t>Dispute Resolution</t>
  </si>
  <si>
    <t>30.2801.00</t>
  </si>
  <si>
    <t>Diver, Professional and Instructor</t>
  </si>
  <si>
    <t>49.0304.00</t>
  </si>
  <si>
    <t>Divinity/Ministry</t>
  </si>
  <si>
    <t>39.0602.00</t>
  </si>
  <si>
    <t>Documentary Production</t>
  </si>
  <si>
    <t>50.0607.00</t>
  </si>
  <si>
    <t>Dog/Pet/Animal Grooming</t>
  </si>
  <si>
    <t>01.0504.00</t>
  </si>
  <si>
    <t>Drafting and Design Technology/Technician, General</t>
  </si>
  <si>
    <t>15.1301.00</t>
  </si>
  <si>
    <t>Drama and Dance Teacher Education</t>
  </si>
  <si>
    <t>13.1324.00</t>
  </si>
  <si>
    <t>Drama and Dramatics/Theatre Arts, General</t>
  </si>
  <si>
    <t>50.0501.00</t>
  </si>
  <si>
    <t>Drawing</t>
  </si>
  <si>
    <t>50.0705.00</t>
  </si>
  <si>
    <t>Driver and Safety Teacher Education</t>
  </si>
  <si>
    <t>13.1304.00</t>
  </si>
  <si>
    <t>Drywall Installation/Drywaller</t>
  </si>
  <si>
    <t>46.0404.00</t>
  </si>
  <si>
    <t>Dutch/Flemish Language and Literature</t>
  </si>
  <si>
    <t>16.0504.00</t>
  </si>
  <si>
    <t>E-Commerce/Electronic Commerce</t>
  </si>
  <si>
    <t>52.0208.00</t>
  </si>
  <si>
    <t>Early Childhood Education and Teaching</t>
  </si>
  <si>
    <t>13.1210.00</t>
  </si>
  <si>
    <t>Earth Science Teacher Education</t>
  </si>
  <si>
    <t>13.1337.00</t>
  </si>
  <si>
    <t>East Asian Languages, Literatures, and Linguistics, General</t>
  </si>
  <si>
    <t>16.0300.00</t>
  </si>
  <si>
    <t>East Asian Studies</t>
  </si>
  <si>
    <t>05.0104.00</t>
  </si>
  <si>
    <t>Ecology</t>
  </si>
  <si>
    <t>26.1301.00</t>
  </si>
  <si>
    <t>Econometrics and Quantitative Economics</t>
  </si>
  <si>
    <t>45.0603.00</t>
  </si>
  <si>
    <t>Economics, General</t>
  </si>
  <si>
    <t>45.0601.00</t>
  </si>
  <si>
    <t>Education Policy Analysis</t>
  </si>
  <si>
    <t>44.0502.00</t>
  </si>
  <si>
    <t>Education, General</t>
  </si>
  <si>
    <t>13.0101.00</t>
  </si>
  <si>
    <t>Education/Teaching of Individuals in Early Childhood Special Education Programs</t>
  </si>
  <si>
    <t>13.1015.00</t>
  </si>
  <si>
    <t>Education/Teaching of Individuals in Elementary Special Education Programs</t>
  </si>
  <si>
    <t>13.1017.00</t>
  </si>
  <si>
    <t>Education/Teaching of Individuals in Junior High/Middle School Special Education Programs</t>
  </si>
  <si>
    <t>13.1018.00</t>
  </si>
  <si>
    <t>Education/Teaching of Individuals in Secondary Special Education Programs</t>
  </si>
  <si>
    <t>13.1019.00</t>
  </si>
  <si>
    <t>Education/Teaching of Individuals Who are Developmentally Delayed</t>
  </si>
  <si>
    <t>13.1014.00</t>
  </si>
  <si>
    <t>Education/Teaching of Individuals with Autism</t>
  </si>
  <si>
    <t>13.1013.00</t>
  </si>
  <si>
    <t>Education/Teaching of Individuals with Emotional Disturbances</t>
  </si>
  <si>
    <t>13.1005.00</t>
  </si>
  <si>
    <t>Education/Teaching of Individuals with Hearing Impairments, Including Deafness</t>
  </si>
  <si>
    <t>13.1003.00</t>
  </si>
  <si>
    <t>Education/Teaching of Individuals with Mental Retardation</t>
  </si>
  <si>
    <t>13.1006.00</t>
  </si>
  <si>
    <t>Education/Teaching of Individuals with Multiple Disabilities</t>
  </si>
  <si>
    <t>13.1007.00</t>
  </si>
  <si>
    <t>Education/Teaching of Individuals with Orthopedic and Other Physical Health Impairments</t>
  </si>
  <si>
    <t>13.1008.00</t>
  </si>
  <si>
    <t>Education/Teaching of Individuals with Specific Learning Disabilities</t>
  </si>
  <si>
    <t>13.1011.00</t>
  </si>
  <si>
    <t>Education/Teaching of Individuals with Speech or Language Impairments</t>
  </si>
  <si>
    <t>13.1012.00</t>
  </si>
  <si>
    <t>Education/Teaching of Individuals with Traumatic Brain Injuries</t>
  </si>
  <si>
    <t>13.1016.00</t>
  </si>
  <si>
    <t>Education/Teaching of Individuals with Vision Impairments, Including Blindness</t>
  </si>
  <si>
    <t>13.1009.00</t>
  </si>
  <si>
    <t>Education/Teaching of the Gifted and Talented</t>
  </si>
  <si>
    <t>13.1004.00</t>
  </si>
  <si>
    <t>Educational Assessment, Testing, and Measurement</t>
  </si>
  <si>
    <t>13.0604.00</t>
  </si>
  <si>
    <t>Educational Diagnostician</t>
  </si>
  <si>
    <t>13.1001.01</t>
  </si>
  <si>
    <t>Educational Evaluation and Research</t>
  </si>
  <si>
    <t>13.0601.00</t>
  </si>
  <si>
    <t>Educational Leadership and Administration, General</t>
  </si>
  <si>
    <t>13.0401.00</t>
  </si>
  <si>
    <t>Educational Psychology</t>
  </si>
  <si>
    <t>42.2806.00</t>
  </si>
  <si>
    <t>Educational Statistics and Research Methods</t>
  </si>
  <si>
    <t>13.0603.00</t>
  </si>
  <si>
    <t>Educational, Instructional, and Curriculum Supervision</t>
  </si>
  <si>
    <t>13.0404.00</t>
  </si>
  <si>
    <t>Educational/Instructional Technology</t>
  </si>
  <si>
    <t>13.0501.00</t>
  </si>
  <si>
    <t>Electrical and Electronics Engineering</t>
  </si>
  <si>
    <t>14.1001.00</t>
  </si>
  <si>
    <t>Electrical and Power Transmission Installation/Installer, General</t>
  </si>
  <si>
    <t>46.0301.00</t>
  </si>
  <si>
    <t>Electrical, Electronic and Communications Engineering Technology/Technician</t>
  </si>
  <si>
    <t>15.0303.00</t>
  </si>
  <si>
    <t>Electrical/Electronics Drafting and Electrical/ Electronics CAD/CADD</t>
  </si>
  <si>
    <t>15.1305.00</t>
  </si>
  <si>
    <t>Electrical/Electronics Equipment Installation and Repair, General</t>
  </si>
  <si>
    <t>47.0101.00</t>
  </si>
  <si>
    <t>Electrician</t>
  </si>
  <si>
    <t>46.0302.00</t>
  </si>
  <si>
    <t>Electrocardiograph Technology/Technician</t>
  </si>
  <si>
    <t>51.0902.00</t>
  </si>
  <si>
    <t>Electrolysis/Electrology and Electrolysis Technician</t>
  </si>
  <si>
    <t>12.0404.00</t>
  </si>
  <si>
    <t>Electromechanical Engineering</t>
  </si>
  <si>
    <t>14.4101.00</t>
  </si>
  <si>
    <t>Electromechanical Technology/Electromechanical Engineering Technology</t>
  </si>
  <si>
    <t>15.0403.00</t>
  </si>
  <si>
    <t>Electroneurodiagnostic/Electroencephalographic Technology/Technologist</t>
  </si>
  <si>
    <t>51.0903.00</t>
  </si>
  <si>
    <t>Elementary and Middle School Administration/Principalship</t>
  </si>
  <si>
    <t>13.0408.00</t>
  </si>
  <si>
    <t>Elementary Education and Teaching</t>
  </si>
  <si>
    <t>13.1202.00</t>
  </si>
  <si>
    <t>Elementary Particle Physics</t>
  </si>
  <si>
    <t>40.0804.00</t>
  </si>
  <si>
    <t>Emergency Care Attendant (EMT Ambulance)</t>
  </si>
  <si>
    <t>51.0810.00</t>
  </si>
  <si>
    <t>Emergency Medical Technology/Technician (EMT Paramedic)</t>
  </si>
  <si>
    <t>51.0904.00</t>
  </si>
  <si>
    <t>Emergency Medicine Residency Program</t>
  </si>
  <si>
    <t>60.0412.00</t>
  </si>
  <si>
    <t>Emergency Room/Trauma Nursing</t>
  </si>
  <si>
    <t>51.3816.00</t>
  </si>
  <si>
    <t>Endocrinology</t>
  </si>
  <si>
    <t>26.0904.00</t>
  </si>
  <si>
    <t>Endocrinology, Diabetes and Metabolism Residency Program</t>
  </si>
  <si>
    <t>60.0516.00</t>
  </si>
  <si>
    <t>Endodontics Residency Program</t>
  </si>
  <si>
    <t>60.0103.00</t>
  </si>
  <si>
    <t>Endodontics/Endodontology</t>
  </si>
  <si>
    <t>51.0506.00</t>
  </si>
  <si>
    <t>Energy Management and Systems Technology/Technician</t>
  </si>
  <si>
    <t>15.0503.00</t>
  </si>
  <si>
    <t>Energy, Environment, and Natural Resources Law</t>
  </si>
  <si>
    <t>22.0207.00</t>
  </si>
  <si>
    <t>Engine Machinist</t>
  </si>
  <si>
    <t>47.0615.00</t>
  </si>
  <si>
    <t>Engineering &amp; Other Disciplines</t>
  </si>
  <si>
    <t>30.9999.04</t>
  </si>
  <si>
    <t>Engineering Acoustics</t>
  </si>
  <si>
    <t>29.0303.00</t>
  </si>
  <si>
    <t>Engineering Chemistry</t>
  </si>
  <si>
    <t>14.4401.00</t>
  </si>
  <si>
    <t>Engineering Design</t>
  </si>
  <si>
    <t>15.1502.00</t>
  </si>
  <si>
    <t>Engineering Geology</t>
  </si>
  <si>
    <t>40.0699.01</t>
  </si>
  <si>
    <t>Engineering Mechanics</t>
  </si>
  <si>
    <t>14.1101.00</t>
  </si>
  <si>
    <t>Engineering Physics/Applied Physics</t>
  </si>
  <si>
    <t>14.1201.00</t>
  </si>
  <si>
    <t>Engineering Science</t>
  </si>
  <si>
    <t>14.1301.00</t>
  </si>
  <si>
    <t>Engineering Technology, General</t>
  </si>
  <si>
    <t>15.0000.00</t>
  </si>
  <si>
    <t>Engineering, General</t>
  </si>
  <si>
    <t>14.0101.00</t>
  </si>
  <si>
    <t>Engineering/Industrial Management</t>
  </si>
  <si>
    <t>15.1501.00</t>
  </si>
  <si>
    <t>English Language and Literature, General</t>
  </si>
  <si>
    <t>23.0101.00</t>
  </si>
  <si>
    <t>English Literature (British and Commonwealth)</t>
  </si>
  <si>
    <t>23.1404.00</t>
  </si>
  <si>
    <t>English/Language Arts Teacher Education</t>
  </si>
  <si>
    <t>13.1305.00</t>
  </si>
  <si>
    <t>Entertainment and the Recording Industry</t>
  </si>
  <si>
    <t>52.9999.01</t>
  </si>
  <si>
    <t>Entomology</t>
  </si>
  <si>
    <t>26.0702.00</t>
  </si>
  <si>
    <t>Entrepreneurship/Entrepreneurial Studies</t>
  </si>
  <si>
    <t>52.0701.00</t>
  </si>
  <si>
    <t>Environmental Biology</t>
  </si>
  <si>
    <t>26.1305.00</t>
  </si>
  <si>
    <t>Environmental Chemistry</t>
  </si>
  <si>
    <t>40.0509.00</t>
  </si>
  <si>
    <t>Environmental Design/Architecture</t>
  </si>
  <si>
    <t>04.0401.00</t>
  </si>
  <si>
    <t>Environmental Education</t>
  </si>
  <si>
    <t>13.1338.00</t>
  </si>
  <si>
    <t>Environmental Engineering Technology/Environmental Technology</t>
  </si>
  <si>
    <t>15.0507.00</t>
  </si>
  <si>
    <t>Environmental Health</t>
  </si>
  <si>
    <t>51.2202.00</t>
  </si>
  <si>
    <t>Environmental Management of Business</t>
  </si>
  <si>
    <t>52.0299.21</t>
  </si>
  <si>
    <t>Environmental Psychology</t>
  </si>
  <si>
    <t>42.2808.00</t>
  </si>
  <si>
    <t>Environmental Science</t>
  </si>
  <si>
    <t>03.0104.00</t>
  </si>
  <si>
    <t>Environmental Studies</t>
  </si>
  <si>
    <t>03.0103.00</t>
  </si>
  <si>
    <t>Environmental Toxicology</t>
  </si>
  <si>
    <t>26.1006.00</t>
  </si>
  <si>
    <t>Environmental/Environmental Health Engineering</t>
  </si>
  <si>
    <t>14.1401.00</t>
  </si>
  <si>
    <t>Epidemiology</t>
  </si>
  <si>
    <t>26.1309.00</t>
  </si>
  <si>
    <t>Equestrian/Equine Studies</t>
  </si>
  <si>
    <t>01.0507.00</t>
  </si>
  <si>
    <t>Ethics</t>
  </si>
  <si>
    <t>38.0103.00</t>
  </si>
  <si>
    <t>Ethnic Studies</t>
  </si>
  <si>
    <t>05.0200.00</t>
  </si>
  <si>
    <t>European History</t>
  </si>
  <si>
    <t>54.0103.00</t>
  </si>
  <si>
    <t>European Studies/Civilization</t>
  </si>
  <si>
    <t>05.0106.00</t>
  </si>
  <si>
    <t>Evolutionary Biology</t>
  </si>
  <si>
    <t>26.1303.00</t>
  </si>
  <si>
    <t>Executive Assistant/Executive Secretary</t>
  </si>
  <si>
    <t>52.0402.00</t>
  </si>
  <si>
    <t>Exercise Physiology</t>
  </si>
  <si>
    <t>26.0908.00</t>
  </si>
  <si>
    <t>Experimental Psychology</t>
  </si>
  <si>
    <t>42.2704.00</t>
  </si>
  <si>
    <t>Explosive Ordinance/Bomb Disposal</t>
  </si>
  <si>
    <t>29.0404.00</t>
  </si>
  <si>
    <t>Facial Treatment Specialist/Facialist</t>
  </si>
  <si>
    <t>12.0408.00</t>
  </si>
  <si>
    <t>Facilities Planning and Management</t>
  </si>
  <si>
    <t>19.0604.00</t>
  </si>
  <si>
    <t>Family and Community Services</t>
  </si>
  <si>
    <t>19.0707.00</t>
  </si>
  <si>
    <t>Family and Consumer Sciences/Home Economics Teacher Education</t>
  </si>
  <si>
    <t>13.1308.00</t>
  </si>
  <si>
    <t>Family and Consumer Sciences/Human Sciences Communication</t>
  </si>
  <si>
    <t>19.0202.00</t>
  </si>
  <si>
    <t>Family and Consumer Sciences/Human Sciences, General</t>
  </si>
  <si>
    <t>19.0101.00</t>
  </si>
  <si>
    <t>Family Medicine Residency Program</t>
  </si>
  <si>
    <t>60.0413.00</t>
  </si>
  <si>
    <t>Family Practice Nurse/Nursing</t>
  </si>
  <si>
    <t>51.3805.00</t>
  </si>
  <si>
    <t>Family Psychology</t>
  </si>
  <si>
    <t>42.2811.00</t>
  </si>
  <si>
    <t>Family Resource Management Studies, General</t>
  </si>
  <si>
    <t>19.0401.00</t>
  </si>
  <si>
    <t>Family Systems</t>
  </si>
  <si>
    <t>19.0704.00</t>
  </si>
  <si>
    <t>Farm/Farm and Ranch Management</t>
  </si>
  <si>
    <t>01.0104.00</t>
  </si>
  <si>
    <t>Fashion and Fabric Consultant</t>
  </si>
  <si>
    <t>19.0906.00</t>
  </si>
  <si>
    <t>Fashion Merchandising</t>
  </si>
  <si>
    <t>52.1902.00</t>
  </si>
  <si>
    <t>Fashion Modeling</t>
  </si>
  <si>
    <t>52.1903.00</t>
  </si>
  <si>
    <t>Fashion/Apparel Design</t>
  </si>
  <si>
    <t>50.0407.00</t>
  </si>
  <si>
    <t>Fiber, Textile and Weaving Arts</t>
  </si>
  <si>
    <t>50.0712.00</t>
  </si>
  <si>
    <t>Filipino/Tagalog Language and Literature</t>
  </si>
  <si>
    <t>16.1404.00</t>
  </si>
  <si>
    <t>Film/Cinema/Video Studies</t>
  </si>
  <si>
    <t>50.0601.00</t>
  </si>
  <si>
    <t>Finance, General</t>
  </si>
  <si>
    <t>52.0801.00</t>
  </si>
  <si>
    <t>Financial Forensics and Fraud Investigation</t>
  </si>
  <si>
    <t>43.0117.00</t>
  </si>
  <si>
    <t>Financial Mathematics</t>
  </si>
  <si>
    <t>27.0305.00</t>
  </si>
  <si>
    <t>Financial Planning and Services</t>
  </si>
  <si>
    <t>52.0804.00</t>
  </si>
  <si>
    <t>Fine and Studio Arts Management</t>
  </si>
  <si>
    <t>50.1002.00</t>
  </si>
  <si>
    <t>Fine/Studio Arts, General</t>
  </si>
  <si>
    <t>50.0702.00</t>
  </si>
  <si>
    <t>Fire Protection and Safety Technology/Technician</t>
  </si>
  <si>
    <t>43.0201.00</t>
  </si>
  <si>
    <t>Fire Science/Firefighting</t>
  </si>
  <si>
    <t>43.0203.00</t>
  </si>
  <si>
    <t>Fire Services Administration</t>
  </si>
  <si>
    <t>43.0202.00</t>
  </si>
  <si>
    <t>Fire Systems Technology</t>
  </si>
  <si>
    <t>43.0204.00</t>
  </si>
  <si>
    <t>Fire/Arson Investigation and Prevention</t>
  </si>
  <si>
    <t>43.0205.00</t>
  </si>
  <si>
    <t>Fishing and Fisheries Sciences and Management</t>
  </si>
  <si>
    <t>03.0301.00</t>
  </si>
  <si>
    <t>Flagging and Traffic Control</t>
  </si>
  <si>
    <t>49.0207.00</t>
  </si>
  <si>
    <t>Flight Instructor</t>
  </si>
  <si>
    <t>49.0108.00</t>
  </si>
  <si>
    <t>Floriculture/Floristry Operations and Management</t>
  </si>
  <si>
    <t>01.0608.00</t>
  </si>
  <si>
    <t>Folklore Studies</t>
  </si>
  <si>
    <t>05.0209.00</t>
  </si>
  <si>
    <t>Food Preparation/Professional Cooking/Kitchen Assistant</t>
  </si>
  <si>
    <t>12.0505.00</t>
  </si>
  <si>
    <t>Food Science</t>
  </si>
  <si>
    <t>01.1001.00</t>
  </si>
  <si>
    <t>Food Service, Waiter/Waitress, and Dining Room Management/Manager</t>
  </si>
  <si>
    <t>12.0507.00</t>
  </si>
  <si>
    <t>Food Technology and Processing</t>
  </si>
  <si>
    <t>01.1002.00</t>
  </si>
  <si>
    <t>Foods, Nutrition, and Wellness Studies, General</t>
  </si>
  <si>
    <t>19.0501.00</t>
  </si>
  <si>
    <t>Foodservice Systems Administration/Management</t>
  </si>
  <si>
    <t>19.0505.00</t>
  </si>
  <si>
    <t>Foreign Language Teacher Education</t>
  </si>
  <si>
    <t>13.1306.00</t>
  </si>
  <si>
    <t>Foreign Languages and Literatures, General</t>
  </si>
  <si>
    <t>16.0101.00</t>
  </si>
  <si>
    <t>Forensic Chemistry</t>
  </si>
  <si>
    <t>40.0510.00</t>
  </si>
  <si>
    <t>Forensic Pathology Residency Program</t>
  </si>
  <si>
    <t>60.0517.00</t>
  </si>
  <si>
    <t>Forensic Psychiatry Residency Program</t>
  </si>
  <si>
    <t>60.0518.00</t>
  </si>
  <si>
    <t>Forensic Psychology</t>
  </si>
  <si>
    <t>42.2812.00</t>
  </si>
  <si>
    <t>Forensic Science and Technology</t>
  </si>
  <si>
    <t>43.0106.00</t>
  </si>
  <si>
    <t>Forest Engineering</t>
  </si>
  <si>
    <t>14.3401.00</t>
  </si>
  <si>
    <t>Forest Management/ Forest Resources Management</t>
  </si>
  <si>
    <t>03.0506.00</t>
  </si>
  <si>
    <t>Forest Resources Production and Management</t>
  </si>
  <si>
    <t>03.0510.00</t>
  </si>
  <si>
    <t>Forest Sciences and Biology</t>
  </si>
  <si>
    <t>03.0502.00</t>
  </si>
  <si>
    <t>Forestry Technology/Technician</t>
  </si>
  <si>
    <t>03.0511.00</t>
  </si>
  <si>
    <t>Forestry, General</t>
  </si>
  <si>
    <t>03.0501.00</t>
  </si>
  <si>
    <t>Franchising and Franchise Operations</t>
  </si>
  <si>
    <t>52.0702.00</t>
  </si>
  <si>
    <t>French Language and Literature</t>
  </si>
  <si>
    <t>16.0901.00</t>
  </si>
  <si>
    <t>French Language Teacher Education</t>
  </si>
  <si>
    <t>13.1325.00</t>
  </si>
  <si>
    <t>French Studies</t>
  </si>
  <si>
    <t>05.0124.00</t>
  </si>
  <si>
    <t>Funeral Direction/Service</t>
  </si>
  <si>
    <t>12.0302.00</t>
  </si>
  <si>
    <t>Funeral Service and Mortuary Science, General</t>
  </si>
  <si>
    <t>12.0301.00</t>
  </si>
  <si>
    <t>Furniture Design and Manufacturing</t>
  </si>
  <si>
    <t>48.0702.00</t>
  </si>
  <si>
    <t>Game and Interactive Media Design</t>
  </si>
  <si>
    <t>50.0411.00</t>
  </si>
  <si>
    <t>Gastroenterology Residency Program</t>
  </si>
  <si>
    <t>60.0519.00</t>
  </si>
  <si>
    <t>Gay/Lesbian Studies</t>
  </si>
  <si>
    <t>05.0208.00</t>
  </si>
  <si>
    <t>Gender Studies</t>
  </si>
  <si>
    <t>05.0299.02</t>
  </si>
  <si>
    <t>Gene/Genetic Therapy</t>
  </si>
  <si>
    <t>51.0914.00</t>
  </si>
  <si>
    <t>General Literature</t>
  </si>
  <si>
    <t>23.1401.00</t>
  </si>
  <si>
    <t>General Merchandising, Sales and Related Marketing Operations, Other</t>
  </si>
  <si>
    <t>52.1899.00</t>
  </si>
  <si>
    <t>General Office Occupations and Clerical Services</t>
  </si>
  <si>
    <t>52.0408.00</t>
  </si>
  <si>
    <t>General Studies</t>
  </si>
  <si>
    <t>24.0102.00</t>
  </si>
  <si>
    <t>General Surgery Residency Program</t>
  </si>
  <si>
    <t>60.0414.00</t>
  </si>
  <si>
    <t>Genetic Counseling/Counselor</t>
  </si>
  <si>
    <t>51.1509.00</t>
  </si>
  <si>
    <t>Genetics, General</t>
  </si>
  <si>
    <t>26.0801.00</t>
  </si>
  <si>
    <t>Genome Sciences/Genomics</t>
  </si>
  <si>
    <t>26.0807.00</t>
  </si>
  <si>
    <t>Geochemistry</t>
  </si>
  <si>
    <t>40.0602.00</t>
  </si>
  <si>
    <t>Geochemistry and Petrology</t>
  </si>
  <si>
    <t>40.0606.00</t>
  </si>
  <si>
    <t>Geographic Information Science and Cartography</t>
  </si>
  <si>
    <t>45.0702.00</t>
  </si>
  <si>
    <t>Geography</t>
  </si>
  <si>
    <t>45.0701.00</t>
  </si>
  <si>
    <t>Geography Teacher Education</t>
  </si>
  <si>
    <t>13.1332.00</t>
  </si>
  <si>
    <t>Geoinformatics</t>
  </si>
  <si>
    <t>40.0699.02</t>
  </si>
  <si>
    <t>Geological/Geophysical Engineering</t>
  </si>
  <si>
    <t>14.3901.00</t>
  </si>
  <si>
    <t>Geology/Earth Science, General</t>
  </si>
  <si>
    <t>40.0601.00</t>
  </si>
  <si>
    <t>Geometry/Geometric Analysis</t>
  </si>
  <si>
    <t>27.0104.00</t>
  </si>
  <si>
    <t>Geophysics and Seismology</t>
  </si>
  <si>
    <t>40.0603.00</t>
  </si>
  <si>
    <t>Geotechnical and Geoenvironmental Engineering</t>
  </si>
  <si>
    <t>14.0802.00</t>
  </si>
  <si>
    <t>Geriatric Medicine Residency Program</t>
  </si>
  <si>
    <t>60.0520.00</t>
  </si>
  <si>
    <t>Geriatric Nurse/Nursing</t>
  </si>
  <si>
    <t>51.3821.00</t>
  </si>
  <si>
    <t>Geriatric Psychiatry Residency Program</t>
  </si>
  <si>
    <t>60.0521.00</t>
  </si>
  <si>
    <t>German Language and Literature</t>
  </si>
  <si>
    <t>16.0501.00</t>
  </si>
  <si>
    <t>German Language Teacher Education</t>
  </si>
  <si>
    <t>13.1326.00</t>
  </si>
  <si>
    <t>German Studies</t>
  </si>
  <si>
    <t>05.0125.00</t>
  </si>
  <si>
    <t>Germanic Languages, Literatures, and Linguistics, General</t>
  </si>
  <si>
    <t>16.0500.00</t>
  </si>
  <si>
    <t>Gerontology</t>
  </si>
  <si>
    <t>30.1101.00</t>
  </si>
  <si>
    <t>Geropsychology</t>
  </si>
  <si>
    <t>42.2809.00</t>
  </si>
  <si>
    <t>Glazier</t>
  </si>
  <si>
    <t>46.0406.00</t>
  </si>
  <si>
    <t>Golf Course Operation and Grounds Management</t>
  </si>
  <si>
    <t>31.0302.00</t>
  </si>
  <si>
    <t>Graphic and Printing Equipment Operator, General Production</t>
  </si>
  <si>
    <t>10.0305.00</t>
  </si>
  <si>
    <t>Graphic Communications, General</t>
  </si>
  <si>
    <t>10.0301.00</t>
  </si>
  <si>
    <t>Graphic Design</t>
  </si>
  <si>
    <t>50.0409.00</t>
  </si>
  <si>
    <t>Greenhouse Operations and Management</t>
  </si>
  <si>
    <t>01.0604.00</t>
  </si>
  <si>
    <t>Gunsmithing/Gunsmith</t>
  </si>
  <si>
    <t>47.0402.00</t>
  </si>
  <si>
    <t>Gynecologic Oncology Residency Program</t>
  </si>
  <si>
    <t>60.0522.00</t>
  </si>
  <si>
    <t>Hair Styling/Stylist and Hair Design</t>
  </si>
  <si>
    <t>12.0407.00</t>
  </si>
  <si>
    <t>Handicrafts and Model-Making</t>
  </si>
  <si>
    <t>36.0102.00</t>
  </si>
  <si>
    <t>Hazardous Materials Information Systems Technology/Technician</t>
  </si>
  <si>
    <t>15.0704.00</t>
  </si>
  <si>
    <t>Hazardous Materials Management and WasteTechnology/Technician</t>
  </si>
  <si>
    <t>15.0508.00</t>
  </si>
  <si>
    <t>Health Aide</t>
  </si>
  <si>
    <t>51.2601.00</t>
  </si>
  <si>
    <t>Health and Physical Education/Fitness, General</t>
  </si>
  <si>
    <t>31.0501.00</t>
  </si>
  <si>
    <t>Health and Wellness, General</t>
  </si>
  <si>
    <t>51.0001.00</t>
  </si>
  <si>
    <t>Health Communication</t>
  </si>
  <si>
    <t>09.0905.00</t>
  </si>
  <si>
    <t>Health Information/Medical Records Administration/Administrator</t>
  </si>
  <si>
    <t>51.0706.00</t>
  </si>
  <si>
    <t>Health Information/Medical Records Technology/Technician</t>
  </si>
  <si>
    <t>51.0707.00</t>
  </si>
  <si>
    <t>Health Law</t>
  </si>
  <si>
    <t>22.0208.00</t>
  </si>
  <si>
    <t>Health Occupations Teacher Education</t>
  </si>
  <si>
    <t>13.1327.00</t>
  </si>
  <si>
    <t>Health Policy Analysis</t>
  </si>
  <si>
    <t>44.0503.00</t>
  </si>
  <si>
    <t>Health Services Administration</t>
  </si>
  <si>
    <t>51.2211.00</t>
  </si>
  <si>
    <t>Health Services/Allied Health/Health Sciences, General</t>
  </si>
  <si>
    <t>51.0000.00</t>
  </si>
  <si>
    <t>Health Teacher Education</t>
  </si>
  <si>
    <t>13.1307.00</t>
  </si>
  <si>
    <t>Health Unit Coordinator/Ward Clerk</t>
  </si>
  <si>
    <t>51.0703.00</t>
  </si>
  <si>
    <t>Health Unit Manager/Ward Supervisor</t>
  </si>
  <si>
    <t>51.0704.00</t>
  </si>
  <si>
    <t>Health/Health Care Administration/Management</t>
  </si>
  <si>
    <t>51.0701.00</t>
  </si>
  <si>
    <t>Health/Medical Claims Examiner</t>
  </si>
  <si>
    <t>51.0715.00</t>
  </si>
  <si>
    <t>Health/Medical Physics</t>
  </si>
  <si>
    <t>51.2205.00</t>
  </si>
  <si>
    <t>Health/Medical Psychology</t>
  </si>
  <si>
    <t>42.2810.00</t>
  </si>
  <si>
    <t>Hearing Instrument Specialist</t>
  </si>
  <si>
    <t>51.0918.00</t>
  </si>
  <si>
    <t>Heating, Air Conditioning, Ventilation and Refrigeration Maintenance Technology/Technician</t>
  </si>
  <si>
    <t>47.0201.00</t>
  </si>
  <si>
    <t>Heating, Ventilation , Air Conditioning and Refrigeration Technology/Technician</t>
  </si>
  <si>
    <t>15.0501.00</t>
  </si>
  <si>
    <t>Heavy Equipment Maintenance Technology/Technician</t>
  </si>
  <si>
    <t>47.0302.00</t>
  </si>
  <si>
    <t>Hebrew Language and Literature</t>
  </si>
  <si>
    <t>16.1102.00</t>
  </si>
  <si>
    <t>Hematological Pathology Residency Program</t>
  </si>
  <si>
    <t>60.0523.00</t>
  </si>
  <si>
    <t>Hematology Residency Program</t>
  </si>
  <si>
    <t>60.0524.00</t>
  </si>
  <si>
    <t>Hematology Technology/Technician</t>
  </si>
  <si>
    <t>51.1003.00</t>
  </si>
  <si>
    <t>Herbalism/Herbalist</t>
  </si>
  <si>
    <t>51.3702.00</t>
  </si>
  <si>
    <t>High Performance and Custom Engine Technician/Mechanic</t>
  </si>
  <si>
    <t>47.0617.00</t>
  </si>
  <si>
    <t>High School Certificate of Competence Program</t>
  </si>
  <si>
    <t>53.0202.00</t>
  </si>
  <si>
    <t>High School Equivalence Certificate Program</t>
  </si>
  <si>
    <t>53.0201.00</t>
  </si>
  <si>
    <t>Higher Education/Higher Education Administration</t>
  </si>
  <si>
    <t>13.0406.00</t>
  </si>
  <si>
    <t>Hindi Language and Literature</t>
  </si>
  <si>
    <t>16.0701.00</t>
  </si>
  <si>
    <t>Hindu Studies</t>
  </si>
  <si>
    <t>38.0204.00</t>
  </si>
  <si>
    <t>Hispanic and Latin American Languages, Literatures, and Linguistics, General</t>
  </si>
  <si>
    <t>16.0908.00</t>
  </si>
  <si>
    <t>Hispanic-American, Puerto Rican, and Mexican-American/Chicano Studies</t>
  </si>
  <si>
    <t>05.0203.00</t>
  </si>
  <si>
    <t>Histologic Technician</t>
  </si>
  <si>
    <t>51.1008.00</t>
  </si>
  <si>
    <t>Histologic Technology/Histotechnologist</t>
  </si>
  <si>
    <t>51.1007.00</t>
  </si>
  <si>
    <t>Historic Preservation and Conservation</t>
  </si>
  <si>
    <t>30.1201.00</t>
  </si>
  <si>
    <t>History and Philosophy of Science/Technology</t>
  </si>
  <si>
    <t>54.0104.00</t>
  </si>
  <si>
    <t>History Teacher Education</t>
  </si>
  <si>
    <t>13.1328.00</t>
  </si>
  <si>
    <t>History, General</t>
  </si>
  <si>
    <t>54.0101.00</t>
  </si>
  <si>
    <t>Holistic Health</t>
  </si>
  <si>
    <t>51.3306.00</t>
  </si>
  <si>
    <t>Holocaust and Related Studies</t>
  </si>
  <si>
    <t>30.2101.00</t>
  </si>
  <si>
    <t>Home Furnishings and Equipment Installers</t>
  </si>
  <si>
    <t>19.0605.00</t>
  </si>
  <si>
    <t>Home Health Aide/Home Attendant</t>
  </si>
  <si>
    <t>51.2602.00</t>
  </si>
  <si>
    <t>Home Maintenance and Improvement</t>
  </si>
  <si>
    <t>36.0105.00</t>
  </si>
  <si>
    <t>Homeland Security</t>
  </si>
  <si>
    <t>43.0301.00</t>
  </si>
  <si>
    <t>Homeopathic Medicine/Homeopathy</t>
  </si>
  <si>
    <t>51.3304.00</t>
  </si>
  <si>
    <t>Honors/Regents High School/Secondary Diploma Program</t>
  </si>
  <si>
    <t>53.0104.00</t>
  </si>
  <si>
    <t>Horse Husbandry/Equine Science and Management</t>
  </si>
  <si>
    <t>01.0307.00</t>
  </si>
  <si>
    <t>Horticultural Science</t>
  </si>
  <si>
    <t>01.1103.00</t>
  </si>
  <si>
    <t>Hospice and Palliative Medicine Residency Program</t>
  </si>
  <si>
    <t>60.0525.00</t>
  </si>
  <si>
    <t>Hospital and Health Care Facilities Administration/Management</t>
  </si>
  <si>
    <t>51.0702.00</t>
  </si>
  <si>
    <t>Hospitality Administration/Management, General</t>
  </si>
  <si>
    <t>52.0901.00</t>
  </si>
  <si>
    <t>Hospitality and Recreation Marketing Operations</t>
  </si>
  <si>
    <t>52.1910.00</t>
  </si>
  <si>
    <t>Hotel, Motel, and Restaurant Management</t>
  </si>
  <si>
    <t>52.0909.00</t>
  </si>
  <si>
    <t>Hotel/Motel Administration/Management</t>
  </si>
  <si>
    <t>52.0904.00</t>
  </si>
  <si>
    <t>Housing and Human Environments, General</t>
  </si>
  <si>
    <t>19.0601.00</t>
  </si>
  <si>
    <t>Human Biology</t>
  </si>
  <si>
    <t>30.2701.00</t>
  </si>
  <si>
    <t>Human Computer Interaction</t>
  </si>
  <si>
    <t>30.3101.00</t>
  </si>
  <si>
    <t>Human Development and Family Studies, General</t>
  </si>
  <si>
    <t>19.0701.00</t>
  </si>
  <si>
    <t>Human Nutrition</t>
  </si>
  <si>
    <t>19.0504.00</t>
  </si>
  <si>
    <t>Human Resources Development</t>
  </si>
  <si>
    <t>52.1005.00</t>
  </si>
  <si>
    <t>Human Resources Management/Personnel Administration, General</t>
  </si>
  <si>
    <t>52.1001.00</t>
  </si>
  <si>
    <t>Human Services, General</t>
  </si>
  <si>
    <t>44.0000.00</t>
  </si>
  <si>
    <t>Human/Medical Genetics</t>
  </si>
  <si>
    <t>26.0806.00</t>
  </si>
  <si>
    <t>Humanities/Humanistic Studies</t>
  </si>
  <si>
    <t>24.0103.00</t>
  </si>
  <si>
    <t>Hungarian/Magyar Language and Literature</t>
  </si>
  <si>
    <t>16.1503.00</t>
  </si>
  <si>
    <t>Hydraulics and Fluid Power Technology/ Technician</t>
  </si>
  <si>
    <t>15.1103.00</t>
  </si>
  <si>
    <t>Hydrology and Water Resources Science</t>
  </si>
  <si>
    <t>40.0605.00</t>
  </si>
  <si>
    <t>Hypnotherapy/Hypnotherapist</t>
  </si>
  <si>
    <t>51.3603.00</t>
  </si>
  <si>
    <t>Illustration</t>
  </si>
  <si>
    <t>50.0410.00</t>
  </si>
  <si>
    <t>Immunology</t>
  </si>
  <si>
    <t>26.0507.00</t>
  </si>
  <si>
    <t>Immunopathology Residency Program</t>
  </si>
  <si>
    <t>60.0526.00</t>
  </si>
  <si>
    <t>Indian/Native American Education</t>
  </si>
  <si>
    <t>13.0203.00</t>
  </si>
  <si>
    <t>Indonesian/Malay Languages and Literatures</t>
  </si>
  <si>
    <t>16.1402.00</t>
  </si>
  <si>
    <t>Industrial and Organizational Psychology</t>
  </si>
  <si>
    <t>42.2804.00</t>
  </si>
  <si>
    <t>Industrial and Physical Pharmacy and Cosmetic Sciences</t>
  </si>
  <si>
    <t>51.2009.00</t>
  </si>
  <si>
    <t>Industrial and Product Design</t>
  </si>
  <si>
    <t>50.0404.00</t>
  </si>
  <si>
    <t>Industrial Electronics Technology/Technician</t>
  </si>
  <si>
    <t>47.0105.00</t>
  </si>
  <si>
    <t>Industrial Engineering</t>
  </si>
  <si>
    <t>14.3501.00</t>
  </si>
  <si>
    <t>Industrial Mechanics and Maintenance Technology</t>
  </si>
  <si>
    <t>47.0303.00</t>
  </si>
  <si>
    <t>Industrial Radiologic Technology/Technician</t>
  </si>
  <si>
    <t>41.0204.00</t>
  </si>
  <si>
    <t>Industrial Safety Engineering</t>
  </si>
  <si>
    <t>14.3501.01</t>
  </si>
  <si>
    <t>Industrial Safety Technology/Technician</t>
  </si>
  <si>
    <t>15.0703.00</t>
  </si>
  <si>
    <t>Industrial Technology/Technician</t>
  </si>
  <si>
    <t>15.0612.00</t>
  </si>
  <si>
    <t>Industry Studies</t>
  </si>
  <si>
    <t>28.0702.00</t>
  </si>
  <si>
    <t>Infectious Disease Residency Program</t>
  </si>
  <si>
    <t>60.0527.00</t>
  </si>
  <si>
    <t>Informatics</t>
  </si>
  <si>
    <t>11.0104.00</t>
  </si>
  <si>
    <t>Information Operations/Joint Information Operations</t>
  </si>
  <si>
    <t>29.0205.00</t>
  </si>
  <si>
    <t>Information Resources Management</t>
  </si>
  <si>
    <t>52.1206.00</t>
  </si>
  <si>
    <t>Information Science/Studies</t>
  </si>
  <si>
    <t>11.0401.00</t>
  </si>
  <si>
    <t>Information Technology</t>
  </si>
  <si>
    <t>11.0103.00</t>
  </si>
  <si>
    <t>Information Technology Project Management</t>
  </si>
  <si>
    <t>11.1005.00</t>
  </si>
  <si>
    <t>Information/Psychological Warfare and Military Media Relations</t>
  </si>
  <si>
    <t>29.0206.00</t>
  </si>
  <si>
    <t>Inorganic Chemistry</t>
  </si>
  <si>
    <t>40.0503.00</t>
  </si>
  <si>
    <t>Institutional Food Workers</t>
  </si>
  <si>
    <t>12.0508.00</t>
  </si>
  <si>
    <t>Instrumentation Technology/Technician</t>
  </si>
  <si>
    <t>15.0404.00</t>
  </si>
  <si>
    <t>Insulator</t>
  </si>
  <si>
    <t>46.0414.00</t>
  </si>
  <si>
    <t>Insurance</t>
  </si>
  <si>
    <t>52.1701.00</t>
  </si>
  <si>
    <t>Integrated Circuit Design</t>
  </si>
  <si>
    <t>15.0306.00</t>
  </si>
  <si>
    <t>Intellectual Property Law</t>
  </si>
  <si>
    <t>22.0212.00</t>
  </si>
  <si>
    <t>Intelligence, General</t>
  </si>
  <si>
    <t>29.0201.00</t>
  </si>
  <si>
    <t>Interamerican Studies</t>
  </si>
  <si>
    <t>05.0102.01</t>
  </si>
  <si>
    <t>Intercultural/Multicultural and Diversity Studies</t>
  </si>
  <si>
    <t>30.2301.00</t>
  </si>
  <si>
    <t>Interdisciplinary Studies, General</t>
  </si>
  <si>
    <t>30.9999.01</t>
  </si>
  <si>
    <t>Interior Architecture</t>
  </si>
  <si>
    <t>04.0501.00</t>
  </si>
  <si>
    <t>Interior Design</t>
  </si>
  <si>
    <t>50.0408.00</t>
  </si>
  <si>
    <t>Intermedia/Multimedia</t>
  </si>
  <si>
    <t>50.0706.00</t>
  </si>
  <si>
    <t>Internal Medicine Residency Program</t>
  </si>
  <si>
    <t>60.0415.00</t>
  </si>
  <si>
    <t>International Agriculture</t>
  </si>
  <si>
    <t>01.0701.00</t>
  </si>
  <si>
    <t>International and Comparative Education</t>
  </si>
  <si>
    <t>13.0701.00</t>
  </si>
  <si>
    <t>International and Intercultural Communication</t>
  </si>
  <si>
    <t>09.0907.00</t>
  </si>
  <si>
    <t>International Business, Trade, and Tax Law</t>
  </si>
  <si>
    <t>22.0210.00</t>
  </si>
  <si>
    <t>International Business/Trade/Commerce</t>
  </si>
  <si>
    <t>52.1101.00</t>
  </si>
  <si>
    <t>International Economics</t>
  </si>
  <si>
    <t>45.0605.00</t>
  </si>
  <si>
    <t>International Finance</t>
  </si>
  <si>
    <t>52.0806.00</t>
  </si>
  <si>
    <t>International Law and Legal Studies</t>
  </si>
  <si>
    <t>22.0209.00</t>
  </si>
  <si>
    <t>International Marketing</t>
  </si>
  <si>
    <t>52.1403.00</t>
  </si>
  <si>
    <t>International Policy Analysis</t>
  </si>
  <si>
    <t>44.0504.00</t>
  </si>
  <si>
    <t>International Public Health/International Health</t>
  </si>
  <si>
    <t>51.2210.00</t>
  </si>
  <si>
    <t>International Relations and Affairs</t>
  </si>
  <si>
    <t>45.0901.00</t>
  </si>
  <si>
    <t>International/Global Studies</t>
  </si>
  <si>
    <t>30.2001.00</t>
  </si>
  <si>
    <t>Interpersonal and Social Skills, General</t>
  </si>
  <si>
    <t>35.0101.00</t>
  </si>
  <si>
    <t>Interpersonal Relationships Skills</t>
  </si>
  <si>
    <t>35.0102.00</t>
  </si>
  <si>
    <t>Interventional Cardiology Residency Program</t>
  </si>
  <si>
    <t>60.0528.00</t>
  </si>
  <si>
    <t>Investments and Securities</t>
  </si>
  <si>
    <t>52.0807.00</t>
  </si>
  <si>
    <t>Iranian Languages, Literatures, and Linguistics</t>
  </si>
  <si>
    <t>16.0801.00</t>
  </si>
  <si>
    <t>Irish Studies</t>
  </si>
  <si>
    <t>05.0133.00</t>
  </si>
  <si>
    <t>Ironworking/Ironworker</t>
  </si>
  <si>
    <t>48.0509.00</t>
  </si>
  <si>
    <t>Islamic Studies</t>
  </si>
  <si>
    <t>38.0205.00</t>
  </si>
  <si>
    <t>Italian Language and Literature</t>
  </si>
  <si>
    <t>16.0902.00</t>
  </si>
  <si>
    <t>Italian Studies</t>
  </si>
  <si>
    <t>05.0126.00</t>
  </si>
  <si>
    <t>Japanese Language and Literature</t>
  </si>
  <si>
    <t>16.0302.00</t>
  </si>
  <si>
    <t>Japanese Studies</t>
  </si>
  <si>
    <t>05.0127.00</t>
  </si>
  <si>
    <t>Jazz/Jazz Studies</t>
  </si>
  <si>
    <t>50.0910.00</t>
  </si>
  <si>
    <t>Jewish/Judaic Studies</t>
  </si>
  <si>
    <t>38.0206.00</t>
  </si>
  <si>
    <t>Job-Seeking/Changing Skills</t>
  </si>
  <si>
    <t>32.0105.00</t>
  </si>
  <si>
    <t>Joint Command/Task Force (C3, C4I) Systems</t>
  </si>
  <si>
    <t>29.0405.00</t>
  </si>
  <si>
    <t>Joint Operations Planning and Strategy</t>
  </si>
  <si>
    <t>28.0604.00</t>
  </si>
  <si>
    <t>Journalism</t>
  </si>
  <si>
    <t>09.0401.00</t>
  </si>
  <si>
    <t>Junior High/Intermediate/Middle School Education and Teaching</t>
  </si>
  <si>
    <t>13.1203.00</t>
  </si>
  <si>
    <t>Juvenile Corrections</t>
  </si>
  <si>
    <t>43.0110.00</t>
  </si>
  <si>
    <t>Keyboard Instruments</t>
  </si>
  <si>
    <t>50.0907.00</t>
  </si>
  <si>
    <t>Khmer/Cambodian Language and Literature</t>
  </si>
  <si>
    <t>16.1405.00</t>
  </si>
  <si>
    <t>Kindergarten/Preschool Education and Teaching</t>
  </si>
  <si>
    <t>13.1209.00</t>
  </si>
  <si>
    <t>Kinesiology and Exercise Science</t>
  </si>
  <si>
    <t>31.0505.00</t>
  </si>
  <si>
    <t>Kinesiotherapy/Kinesiotherapist</t>
  </si>
  <si>
    <t>51.2311.00</t>
  </si>
  <si>
    <t>Knowledge Management</t>
  </si>
  <si>
    <t>52.1207.00</t>
  </si>
  <si>
    <t>Korean Language and Literature</t>
  </si>
  <si>
    <t>16.0303.00</t>
  </si>
  <si>
    <t>Korean Studies</t>
  </si>
  <si>
    <t>05.0128.00</t>
  </si>
  <si>
    <t>Labor and Industrial Relations</t>
  </si>
  <si>
    <t>52.1002.00</t>
  </si>
  <si>
    <t>Labor Studies</t>
  </si>
  <si>
    <t>52.1004.00</t>
  </si>
  <si>
    <t>Laboratory Animal Medicine Residency Program</t>
  </si>
  <si>
    <t>60.0306.00</t>
  </si>
  <si>
    <t>Laboratory Medicine Residency Program</t>
  </si>
  <si>
    <t>60.0529.00</t>
  </si>
  <si>
    <t>Lactation Consultant</t>
  </si>
  <si>
    <t>51.0815.00</t>
  </si>
  <si>
    <t>Land Use Planning and Management/Development</t>
  </si>
  <si>
    <t>03.0206.00</t>
  </si>
  <si>
    <t>Landscape Architecture</t>
  </si>
  <si>
    <t>04.0601.00</t>
  </si>
  <si>
    <t>Landscaping and Groundskeeping</t>
  </si>
  <si>
    <t>01.0605.00</t>
  </si>
  <si>
    <t>Language Interpretation and Translation</t>
  </si>
  <si>
    <t>16.0103.00</t>
  </si>
  <si>
    <t>Lao Language and Literature</t>
  </si>
  <si>
    <t>16.1406.00</t>
  </si>
  <si>
    <t>Large Animal/Food Animal and Equine Surgery and Medicine</t>
  </si>
  <si>
    <t>51.2507.00</t>
  </si>
  <si>
    <t>Laser and Optical Engineering</t>
  </si>
  <si>
    <t>14.1003.00</t>
  </si>
  <si>
    <t>Laser and Optical Technology/Technician</t>
  </si>
  <si>
    <t>15.0304.00</t>
  </si>
  <si>
    <t>Latin American and Caribbean Studies</t>
  </si>
  <si>
    <t>05.0134.00</t>
  </si>
  <si>
    <t>Latin American Studies</t>
  </si>
  <si>
    <t>05.0107.00</t>
  </si>
  <si>
    <t>Latin Language and Literature</t>
  </si>
  <si>
    <t>16.1203.00</t>
  </si>
  <si>
    <t>Latin Teacher Education</t>
  </si>
  <si>
    <t>13.1333.00</t>
  </si>
  <si>
    <t>22.0101.00</t>
  </si>
  <si>
    <t>Law Enforcement Intelligence Analysis</t>
  </si>
  <si>
    <t>43.0118.00</t>
  </si>
  <si>
    <t>Law Enforcement Investigation and Interviewing</t>
  </si>
  <si>
    <t>43.0114.00</t>
  </si>
  <si>
    <t>Law Enforcement Record-Keeping and Evidence Management</t>
  </si>
  <si>
    <t>43.0115.00</t>
  </si>
  <si>
    <t>Lay Ministry</t>
  </si>
  <si>
    <t>39.0705.00</t>
  </si>
  <si>
    <t>Leadership Studies</t>
  </si>
  <si>
    <t>30.9999.22</t>
  </si>
  <si>
    <t>Learning Sciences</t>
  </si>
  <si>
    <t>13.0607.00</t>
  </si>
  <si>
    <t>Legal Administrative Assistant/Secretary</t>
  </si>
  <si>
    <t>22.0301.00</t>
  </si>
  <si>
    <t>Legal Assistant/Paralegal</t>
  </si>
  <si>
    <t>22.0302.00</t>
  </si>
  <si>
    <t>Legal Studies, General</t>
  </si>
  <si>
    <t>22.0000.00</t>
  </si>
  <si>
    <t>Leisure and Recreational Activities, General</t>
  </si>
  <si>
    <t>36.0101.00</t>
  </si>
  <si>
    <t>Liberal Arts and Sciences/Liberal Studies</t>
  </si>
  <si>
    <t>24.0101.00</t>
  </si>
  <si>
    <t>Library and Archives Assisting</t>
  </si>
  <si>
    <t>25.0301.00</t>
  </si>
  <si>
    <t>Library and Information Science</t>
  </si>
  <si>
    <t>25.0101.00</t>
  </si>
  <si>
    <t>Licensed Practical/Vocational Nurse Training</t>
  </si>
  <si>
    <t>51.3901.00</t>
  </si>
  <si>
    <t>Lineworker</t>
  </si>
  <si>
    <t>46.0303.00</t>
  </si>
  <si>
    <t>Linguistics</t>
  </si>
  <si>
    <t>16.0102.00</t>
  </si>
  <si>
    <t>Linguistics of ASL and Other Sign Languages</t>
  </si>
  <si>
    <t>16.1602.00</t>
  </si>
  <si>
    <t>Livestock Management</t>
  </si>
  <si>
    <t>01.0906.00</t>
  </si>
  <si>
    <t>Locksmithing and Safe Repair</t>
  </si>
  <si>
    <t>47.0403.00</t>
  </si>
  <si>
    <t>Logic</t>
  </si>
  <si>
    <t>38.0102.00</t>
  </si>
  <si>
    <t>Logistics, Materials, and Supply Chain Management</t>
  </si>
  <si>
    <t>52.0203.00</t>
  </si>
  <si>
    <t>Long Term Care Administration/Management</t>
  </si>
  <si>
    <t>51.0718.00</t>
  </si>
  <si>
    <t>Low-Observables and Stealth Technology</t>
  </si>
  <si>
    <t>29.0304.00</t>
  </si>
  <si>
    <t>Machine Shop Technology/Assistant</t>
  </si>
  <si>
    <t>48.0503.00</t>
  </si>
  <si>
    <t>Machine Tool Technology/Machinist</t>
  </si>
  <si>
    <t>48.0501.00</t>
  </si>
  <si>
    <t>Magnetic Resonance Imaging (MRI) Technology/Technician</t>
  </si>
  <si>
    <t>51.0920.00</t>
  </si>
  <si>
    <t>Make-Up Artist/Specialist</t>
  </si>
  <si>
    <t>12.0406.00</t>
  </si>
  <si>
    <t>Mammography Technician/Technology</t>
  </si>
  <si>
    <t>51.0919.00</t>
  </si>
  <si>
    <t>Management Information Systems, General</t>
  </si>
  <si>
    <t>52.1201.00</t>
  </si>
  <si>
    <t>Management Science</t>
  </si>
  <si>
    <t>52.1301.00</t>
  </si>
  <si>
    <t>Manufacturing Engineering</t>
  </si>
  <si>
    <t>14.3601.00</t>
  </si>
  <si>
    <t>Manufacturing Engineering Technology/Technician</t>
  </si>
  <si>
    <t>15.0613.00</t>
  </si>
  <si>
    <t>Marine Administration</t>
  </si>
  <si>
    <t>49.0309.01</t>
  </si>
  <si>
    <t>Marine Biology and Biological Oceanography</t>
  </si>
  <si>
    <t>26.1302.00</t>
  </si>
  <si>
    <t>Marine Maintenance/Fitter and Ship Repair Technology/Technician</t>
  </si>
  <si>
    <t>47.0616.00</t>
  </si>
  <si>
    <t>Marine Science/Merchant Marine Officer</t>
  </si>
  <si>
    <t>49.0309.00</t>
  </si>
  <si>
    <t>Marine Sciences</t>
  </si>
  <si>
    <t>30.3201.00</t>
  </si>
  <si>
    <t>Maritime Law Enforcement</t>
  </si>
  <si>
    <t>43.0122.00</t>
  </si>
  <si>
    <t>Maritime Studies</t>
  </si>
  <si>
    <t>30.2901.00</t>
  </si>
  <si>
    <t>Marketing Research</t>
  </si>
  <si>
    <t>52.1402.00</t>
  </si>
  <si>
    <t>Marketing/Marketing Management, General</t>
  </si>
  <si>
    <t>52.1401.00</t>
  </si>
  <si>
    <t>Marriage and Family Therapy/Counseling</t>
  </si>
  <si>
    <t>51.1505.00</t>
  </si>
  <si>
    <t>Mason/Masonry</t>
  </si>
  <si>
    <t>46.0101.00</t>
  </si>
  <si>
    <t>Mass Communication/Media Studies</t>
  </si>
  <si>
    <t>09.0102.00</t>
  </si>
  <si>
    <t>Massage Therapy/Therapeutic Massage</t>
  </si>
  <si>
    <t>51.3501.00</t>
  </si>
  <si>
    <t>Master Aesthetician/Esthetician</t>
  </si>
  <si>
    <t>12.0414.00</t>
  </si>
  <si>
    <t>Materials Chemistry</t>
  </si>
  <si>
    <t>40.1002.00</t>
  </si>
  <si>
    <t>Materials Engineering</t>
  </si>
  <si>
    <t>14.1801.00</t>
  </si>
  <si>
    <t>Materials Science</t>
  </si>
  <si>
    <t>40.1001.00</t>
  </si>
  <si>
    <t>Maternal and Child Health</t>
  </si>
  <si>
    <t>51.2209.00</t>
  </si>
  <si>
    <t>Maternal and Fetal Medicine Residency Program</t>
  </si>
  <si>
    <t>60.0530.00</t>
  </si>
  <si>
    <t>Maternal/Child Health and Neonatal Nurse/Nursing</t>
  </si>
  <si>
    <t>51.3806.00</t>
  </si>
  <si>
    <t>Mathematical Biology</t>
  </si>
  <si>
    <t>27.0306.00</t>
  </si>
  <si>
    <t>Mathematical Statistics and Probability</t>
  </si>
  <si>
    <t>27.0502.00</t>
  </si>
  <si>
    <t>Mathematics and Computer Science</t>
  </si>
  <si>
    <t>30.0801.00</t>
  </si>
  <si>
    <t>Mathematics and Science</t>
  </si>
  <si>
    <t>30.0101.01</t>
  </si>
  <si>
    <t>Mathematics and Statistics</t>
  </si>
  <si>
    <t>27.0503.00</t>
  </si>
  <si>
    <t>Mathematics Teacher Education</t>
  </si>
  <si>
    <t>13.1311.00</t>
  </si>
  <si>
    <t>Mathematics, General</t>
  </si>
  <si>
    <t>27.0101.00</t>
  </si>
  <si>
    <t>Meat Cutting/Meat Cutter</t>
  </si>
  <si>
    <t>12.0506.00</t>
  </si>
  <si>
    <t>Meat Science</t>
  </si>
  <si>
    <t>01.0401.01</t>
  </si>
  <si>
    <t>Mechanical Drafting and Mechanical Drafting CAD/CADD</t>
  </si>
  <si>
    <t>15.1306.00</t>
  </si>
  <si>
    <t>Mechanical Engineering</t>
  </si>
  <si>
    <t>14.1901.00</t>
  </si>
  <si>
    <t>Mechanical Engineering/Mechanical Technology/Technician</t>
  </si>
  <si>
    <t>15.0805.00</t>
  </si>
  <si>
    <t>Mechanics and Repairers, General</t>
  </si>
  <si>
    <t>47.0000.00</t>
  </si>
  <si>
    <t>Mechatronics, Robotics, and Automation Engineering</t>
  </si>
  <si>
    <t>14.4201.00</t>
  </si>
  <si>
    <t>Medical Administrative/Executive Assistant and Medical Secretary</t>
  </si>
  <si>
    <t>51.0716.00</t>
  </si>
  <si>
    <t>Medical Anthropology</t>
  </si>
  <si>
    <t>45.0203.00</t>
  </si>
  <si>
    <t>Medical Biochemical Genetics Residency Program</t>
  </si>
  <si>
    <t>60.0531.00</t>
  </si>
  <si>
    <t>Medical Illustration/Medical Illustrator</t>
  </si>
  <si>
    <t>51.2703.00</t>
  </si>
  <si>
    <t>Medical Informatics</t>
  </si>
  <si>
    <t>51.2706.00</t>
  </si>
  <si>
    <t>Medical Insurance Coding Specialist/Coder</t>
  </si>
  <si>
    <t>51.0713.00</t>
  </si>
  <si>
    <t>Medical Insurance Specialist/Medical Biller</t>
  </si>
  <si>
    <t>51.0714.00</t>
  </si>
  <si>
    <t>Medical Microbiology and Bacteriology</t>
  </si>
  <si>
    <t>26.0503.00</t>
  </si>
  <si>
    <t>Medical Microbiology Residency Program</t>
  </si>
  <si>
    <t>60.0532.00</t>
  </si>
  <si>
    <t>Medical Nuclear Physics Residency Program</t>
  </si>
  <si>
    <t>60.0533.00</t>
  </si>
  <si>
    <t>Medical Office Assistant/Specialist</t>
  </si>
  <si>
    <t>51.0710.00</t>
  </si>
  <si>
    <t>Medical Office Computer Specialist/Assistant</t>
  </si>
  <si>
    <t>51.0709.00</t>
  </si>
  <si>
    <t>Medical Office Management/Administration</t>
  </si>
  <si>
    <t>51.0705.00</t>
  </si>
  <si>
    <t>Medical Oncology Residency Program</t>
  </si>
  <si>
    <t>60.0534.00</t>
  </si>
  <si>
    <t>Medical Radiologic Technology/Science - Radiation Therapist</t>
  </si>
  <si>
    <t>51.0907.00</t>
  </si>
  <si>
    <t>Medical Reception/Receptionist</t>
  </si>
  <si>
    <t>51.0712.00</t>
  </si>
  <si>
    <t>Medical Scientist</t>
  </si>
  <si>
    <t>51.1401.00</t>
  </si>
  <si>
    <t>Medical Staff Services Technology/Technician</t>
  </si>
  <si>
    <t>51.0717.00</t>
  </si>
  <si>
    <t>Medical Toxicology Residency Program</t>
  </si>
  <si>
    <t>60.0535.00</t>
  </si>
  <si>
    <t>Medical Transcription/Transcriptionist</t>
  </si>
  <si>
    <t>51.0708.00</t>
  </si>
  <si>
    <t>Medical/Clinical Assistant</t>
  </si>
  <si>
    <t>51.0801.00</t>
  </si>
  <si>
    <t>Medical/Health Management and Clinical Assistant/Specialist</t>
  </si>
  <si>
    <t>51.0711.00</t>
  </si>
  <si>
    <t>Medication Aide</t>
  </si>
  <si>
    <t>51.2603.00</t>
  </si>
  <si>
    <t>Medicinal and Pharmaceutical Chemistry</t>
  </si>
  <si>
    <t>51.2004.00</t>
  </si>
  <si>
    <t>Medicine</t>
  </si>
  <si>
    <t>51.1201.00</t>
  </si>
  <si>
    <t>Medieval and Renaissance Studies</t>
  </si>
  <si>
    <t>30.1301.00</t>
  </si>
  <si>
    <t>Medium/Heavy Vehicle and Truck Technology/Technician</t>
  </si>
  <si>
    <t>47.0613.00</t>
  </si>
  <si>
    <t>Meeting and Event Planning</t>
  </si>
  <si>
    <t>52.0907.00</t>
  </si>
  <si>
    <t>Mental Health Counseling/Counselor</t>
  </si>
  <si>
    <t>51.1508.00</t>
  </si>
  <si>
    <t>Merchandising and Buying Operations</t>
  </si>
  <si>
    <t>52.1802.00</t>
  </si>
  <si>
    <t>Metal and Jewelry Arts</t>
  </si>
  <si>
    <t>50.0713.00</t>
  </si>
  <si>
    <t>Metal Building Assembly/Assembler</t>
  </si>
  <si>
    <t>46.0411.00</t>
  </si>
  <si>
    <t>Metal Fabricator</t>
  </si>
  <si>
    <t>48.0511.00</t>
  </si>
  <si>
    <t>Metallurgical Engineering</t>
  </si>
  <si>
    <t>14.2001.00</t>
  </si>
  <si>
    <t>Metallurgical Technology/Technician</t>
  </si>
  <si>
    <t>15.0611.00</t>
  </si>
  <si>
    <t>Meteorology</t>
  </si>
  <si>
    <t>40.0404.00</t>
  </si>
  <si>
    <t>Microbial and Eukaryotic Genetics</t>
  </si>
  <si>
    <t>26.0803.00</t>
  </si>
  <si>
    <t>Microbiology and Immunology</t>
  </si>
  <si>
    <t>26.0508.00</t>
  </si>
  <si>
    <t>Microbiology, General</t>
  </si>
  <si>
    <t>26.0502.00</t>
  </si>
  <si>
    <t>Military and International Operational Law</t>
  </si>
  <si>
    <t>28.0603.00</t>
  </si>
  <si>
    <t>Military and Strategic Leadership</t>
  </si>
  <si>
    <t>28.0602.00</t>
  </si>
  <si>
    <t>Military History</t>
  </si>
  <si>
    <t>54.0108.00</t>
  </si>
  <si>
    <t>Military Information Systems Technology</t>
  </si>
  <si>
    <t>29.0406.00</t>
  </si>
  <si>
    <t>Military Installation Management</t>
  </si>
  <si>
    <t>28.0703.00</t>
  </si>
  <si>
    <t>Military Operational Art and Science/Studies</t>
  </si>
  <si>
    <t>28.0503.00</t>
  </si>
  <si>
    <t>Mining and Mineral Engineering</t>
  </si>
  <si>
    <t>14.2101.00</t>
  </si>
  <si>
    <t>Mining Technology/Technician</t>
  </si>
  <si>
    <t>15.0901.00</t>
  </si>
  <si>
    <t>Missile and Space Systems Technology</t>
  </si>
  <si>
    <t>29.0407.00</t>
  </si>
  <si>
    <t>Missions/Missionary Studies and Missiology</t>
  </si>
  <si>
    <t>39.0301.00</t>
  </si>
  <si>
    <t>Mobil Crane Operation/Operator</t>
  </si>
  <si>
    <t>49.0206.00</t>
  </si>
  <si>
    <t>Modeling, Virtual Environments and Simulation</t>
  </si>
  <si>
    <t>11.0804.00</t>
  </si>
  <si>
    <t>Modern Greek Language and Literature</t>
  </si>
  <si>
    <t>16.0601.00</t>
  </si>
  <si>
    <t>Molecular Biochemistry</t>
  </si>
  <si>
    <t>26.0205.00</t>
  </si>
  <si>
    <t>Molecular Biology</t>
  </si>
  <si>
    <t>26.0204.00</t>
  </si>
  <si>
    <t>Molecular Biophysics</t>
  </si>
  <si>
    <t>26.0206.00</t>
  </si>
  <si>
    <t>Molecular Genetic Pathology Residency Program</t>
  </si>
  <si>
    <t>60.0536.00</t>
  </si>
  <si>
    <t>Molecular Genetics</t>
  </si>
  <si>
    <t>26.0802.00</t>
  </si>
  <si>
    <t>Molecular Medicine</t>
  </si>
  <si>
    <t>26.1401.00</t>
  </si>
  <si>
    <t>Molecular Pharmacology</t>
  </si>
  <si>
    <t>26.1002.00</t>
  </si>
  <si>
    <t>Molecular Physiology</t>
  </si>
  <si>
    <t>26.0902.00</t>
  </si>
  <si>
    <t>Molecular Toxicology</t>
  </si>
  <si>
    <t>26.1005.00</t>
  </si>
  <si>
    <t>Mongolian Language and Literature</t>
  </si>
  <si>
    <t>16.1504.00</t>
  </si>
  <si>
    <t>Montessori Teacher Education</t>
  </si>
  <si>
    <t>13.1207.00</t>
  </si>
  <si>
    <t>Mortuary Science and Embalming/Embalmer</t>
  </si>
  <si>
    <t>12.0303.00</t>
  </si>
  <si>
    <t>Motorcycle Maintenance and Repair Technology/Technician</t>
  </si>
  <si>
    <t>47.0611.00</t>
  </si>
  <si>
    <t>Movement Therapy and Movement Education</t>
  </si>
  <si>
    <t>51.3601.00</t>
  </si>
  <si>
    <t>Multi-/Interdisciplinary Studies, General</t>
  </si>
  <si>
    <t>30.0000.00</t>
  </si>
  <si>
    <t>Multicultural Education</t>
  </si>
  <si>
    <t>13.0202.00</t>
  </si>
  <si>
    <t>Munitions Systems/Ordinance Technology</t>
  </si>
  <si>
    <t>29.0408.00</t>
  </si>
  <si>
    <t>Musculoskeletal Oncology Residency Program</t>
  </si>
  <si>
    <t>60.0537.00</t>
  </si>
  <si>
    <t>Museology/Museum Studies</t>
  </si>
  <si>
    <t>30.1401.00</t>
  </si>
  <si>
    <t>Music</t>
  </si>
  <si>
    <t>36.0115.00</t>
  </si>
  <si>
    <t>Music History, Literature, and Theory</t>
  </si>
  <si>
    <t>50.0902.00</t>
  </si>
  <si>
    <t>Music Management</t>
  </si>
  <si>
    <t>50.1003.00</t>
  </si>
  <si>
    <t>Music Pedagogy</t>
  </si>
  <si>
    <t>50.0912.00</t>
  </si>
  <si>
    <t>Music Performance, General</t>
  </si>
  <si>
    <t>50.0903.00</t>
  </si>
  <si>
    <t>Music Teacher Education</t>
  </si>
  <si>
    <t>13.1312.00</t>
  </si>
  <si>
    <t>Music Technology</t>
  </si>
  <si>
    <t>50.0913.00</t>
  </si>
  <si>
    <t>Music Theory and Composition</t>
  </si>
  <si>
    <t>50.0904.00</t>
  </si>
  <si>
    <t>Music Therapy/Therapist</t>
  </si>
  <si>
    <t>51.2305.00</t>
  </si>
  <si>
    <t>Music, General</t>
  </si>
  <si>
    <t>50.0901.00</t>
  </si>
  <si>
    <t>Musical Instrument Fabrication and Repair</t>
  </si>
  <si>
    <t>47.0404.00</t>
  </si>
  <si>
    <t>Musical Theatre</t>
  </si>
  <si>
    <t>50.0509.00</t>
  </si>
  <si>
    <t>Musicology and Ethnomusicology</t>
  </si>
  <si>
    <t>50.0905.00</t>
  </si>
  <si>
    <t>Mycology</t>
  </si>
  <si>
    <t>26.0506.00</t>
  </si>
  <si>
    <t>Nail Technician/Specialist and Manicurist</t>
  </si>
  <si>
    <t>12.0410.00</t>
  </si>
  <si>
    <t>Nanotechnology</t>
  </si>
  <si>
    <t>15.1601.00</t>
  </si>
  <si>
    <t>National Resource Strategy and Policy</t>
  </si>
  <si>
    <t>28.0701.00</t>
  </si>
  <si>
    <t>National Security Policy Studies</t>
  </si>
  <si>
    <t>45.0902.00</t>
  </si>
  <si>
    <t>Natural Products Chemistry and Pharmacognosy</t>
  </si>
  <si>
    <t>51.2005.00</t>
  </si>
  <si>
    <t>Natural Resource Economics</t>
  </si>
  <si>
    <t>03.0204.00</t>
  </si>
  <si>
    <t>Natural Resource Recreation and Tourism</t>
  </si>
  <si>
    <t>03.0207.00</t>
  </si>
  <si>
    <t>Natural Resources Conservation and Research, Other</t>
  </si>
  <si>
    <t>03.0199.00</t>
  </si>
  <si>
    <t>Natural Resources Law Enforcement and Protective Services</t>
  </si>
  <si>
    <t>03.0208.00</t>
  </si>
  <si>
    <t>Natural Resources Management and Policy</t>
  </si>
  <si>
    <t>03.0201.00</t>
  </si>
  <si>
    <t>Natural Resources/Conservation, General</t>
  </si>
  <si>
    <t>03.0101.00</t>
  </si>
  <si>
    <t>Natural Sciences</t>
  </si>
  <si>
    <t>30.1801.00</t>
  </si>
  <si>
    <t>Nature Appreciation</t>
  </si>
  <si>
    <t>36.0106.00</t>
  </si>
  <si>
    <t>Naturopathic Medicine/Naturopathy</t>
  </si>
  <si>
    <t>51.3303.00</t>
  </si>
  <si>
    <t>Naval Architecture and Marine Engineering</t>
  </si>
  <si>
    <t>14.2201.00</t>
  </si>
  <si>
    <t>Naval Science and Operational Studies</t>
  </si>
  <si>
    <t>28.0505.00</t>
  </si>
  <si>
    <t>Navy/Marine Corps JROTC/ROTC</t>
  </si>
  <si>
    <t>28.0401.00</t>
  </si>
  <si>
    <t>Near and Middle Eastern Studies</t>
  </si>
  <si>
    <t>05.0108.00</t>
  </si>
  <si>
    <t>Neonatal-Perinatal Medicine Residency Program</t>
  </si>
  <si>
    <t>60.0538.00</t>
  </si>
  <si>
    <t>Nephrology Residency Program</t>
  </si>
  <si>
    <t>60.0539.00</t>
  </si>
  <si>
    <t>Network and System Administration/Administrator</t>
  </si>
  <si>
    <t>11.1001.00</t>
  </si>
  <si>
    <t>Neuroanatomy</t>
  </si>
  <si>
    <t>26.1502.00</t>
  </si>
  <si>
    <t>Neurobiology and Anatomy</t>
  </si>
  <si>
    <t>26.1503.00</t>
  </si>
  <si>
    <t>Neurobiology and Behavior</t>
  </si>
  <si>
    <t>26.1504.00</t>
  </si>
  <si>
    <t>Neurodevelopmental Disabilities Residency Program</t>
  </si>
  <si>
    <t>60.0540.00</t>
  </si>
  <si>
    <t>Neurological Surgery Residency Program</t>
  </si>
  <si>
    <t>60.0416.00</t>
  </si>
  <si>
    <t>Neurology Residency Program</t>
  </si>
  <si>
    <t>60.0417.00</t>
  </si>
  <si>
    <t>Neuromuscular Medicine Residency Program</t>
  </si>
  <si>
    <t>60.0541.00</t>
  </si>
  <si>
    <t>Neuropathology Residency Program</t>
  </si>
  <si>
    <t>60.0542.00</t>
  </si>
  <si>
    <t>Neuropharmacology</t>
  </si>
  <si>
    <t>26.1003.00</t>
  </si>
  <si>
    <t>Neuroradiology Residency Program</t>
  </si>
  <si>
    <t>60.0543.00</t>
  </si>
  <si>
    <t>Neuroscience</t>
  </si>
  <si>
    <t>26.1501.00</t>
  </si>
  <si>
    <t>Neurotology Residency Program</t>
  </si>
  <si>
    <t>60.0544.00</t>
  </si>
  <si>
    <t>Non-Profit/Public/Organizational Management</t>
  </si>
  <si>
    <t>52.0206.00</t>
  </si>
  <si>
    <t>Norwegian Language and Literature</t>
  </si>
  <si>
    <t>16.0505.00</t>
  </si>
  <si>
    <t>Nuclear and Industrial Radiologic Technologies/Technicians, Other</t>
  </si>
  <si>
    <t>41.0299.00</t>
  </si>
  <si>
    <t>Nuclear Engineering</t>
  </si>
  <si>
    <t>14.2301.00</t>
  </si>
  <si>
    <t>Nuclear Engineering Technology/Technician</t>
  </si>
  <si>
    <t>15.1401.00</t>
  </si>
  <si>
    <t>Nuclear Medical Technology/Technologist</t>
  </si>
  <si>
    <t>51.0905.00</t>
  </si>
  <si>
    <t>Nuclear Medicine Residency Program</t>
  </si>
  <si>
    <t>60.0418.00</t>
  </si>
  <si>
    <t>Nuclear Physics</t>
  </si>
  <si>
    <t>40.0806.00</t>
  </si>
  <si>
    <t>Nuclear Radiology Residency Program</t>
  </si>
  <si>
    <t>60.0545.00</t>
  </si>
  <si>
    <t>Nuclear/Nuclear Power Technology/Technician</t>
  </si>
  <si>
    <t>41.0205.00</t>
  </si>
  <si>
    <t>Nurse Anesthetist</t>
  </si>
  <si>
    <t>51.3804.00</t>
  </si>
  <si>
    <t>Nurse Midwife/Nursing Midwifery</t>
  </si>
  <si>
    <t>51.3807.00</t>
  </si>
  <si>
    <t>Nursing Administration</t>
  </si>
  <si>
    <t>51.3802.00</t>
  </si>
  <si>
    <t>Nursing Assistant/Aide and Patient Care Assistant/Aide</t>
  </si>
  <si>
    <t>51.3902.00</t>
  </si>
  <si>
    <t>Nursing Education</t>
  </si>
  <si>
    <t>51.3817.00</t>
  </si>
  <si>
    <t>Nursing Practice</t>
  </si>
  <si>
    <t>51.3818.00</t>
  </si>
  <si>
    <t>Nursing Science</t>
  </si>
  <si>
    <t>51.3808.00</t>
  </si>
  <si>
    <t>Nutrition Sciences</t>
  </si>
  <si>
    <t>30.1901.00</t>
  </si>
  <si>
    <t>Obstetrics and Gynecology Residency Program</t>
  </si>
  <si>
    <t>60.0419.00</t>
  </si>
  <si>
    <t>Occupational and Environmental Health Nursing</t>
  </si>
  <si>
    <t>51.3815.00</t>
  </si>
  <si>
    <t>Occupational Health and Industrial Hygiene</t>
  </si>
  <si>
    <t>51.2206.00</t>
  </si>
  <si>
    <t>Occupational Medicine Residency Program</t>
  </si>
  <si>
    <t>60.0420.00</t>
  </si>
  <si>
    <t>Occupational Safety and Health Technology/Technician</t>
  </si>
  <si>
    <t>15.0701.00</t>
  </si>
  <si>
    <t>Occupational Therapist Assistant</t>
  </si>
  <si>
    <t>51.0803.00</t>
  </si>
  <si>
    <t>Occupational Therapy/Therapist</t>
  </si>
  <si>
    <t>51.2306.00</t>
  </si>
  <si>
    <t>Ocean Engineering</t>
  </si>
  <si>
    <t>14.2401.00</t>
  </si>
  <si>
    <t>Oceanography, Chemical and Physical</t>
  </si>
  <si>
    <t>40.0607.00</t>
  </si>
  <si>
    <t>Office Management and Supervision</t>
  </si>
  <si>
    <t>52.0204.00</t>
  </si>
  <si>
    <t>Oncology and Cancer Biology</t>
  </si>
  <si>
    <t>26.0911.00</t>
  </si>
  <si>
    <t>Operational Oceanography</t>
  </si>
  <si>
    <t>29.0306.00</t>
  </si>
  <si>
    <t>Operations Management and Supervision</t>
  </si>
  <si>
    <t>52.0205.00</t>
  </si>
  <si>
    <t>Operations Research</t>
  </si>
  <si>
    <t>14.3701.00</t>
  </si>
  <si>
    <t>Ophthalmic Laboratory Technology/Technician</t>
  </si>
  <si>
    <t>51.1006.00</t>
  </si>
  <si>
    <t>Ophthalmology Residency Program</t>
  </si>
  <si>
    <t>60.0421.00</t>
  </si>
  <si>
    <t>Opthalmic Technician/Technologist</t>
  </si>
  <si>
    <t>51.1803.00</t>
  </si>
  <si>
    <t>Opticianry/Ophthalmic Dispensing Optician</t>
  </si>
  <si>
    <t>51.1801.00</t>
  </si>
  <si>
    <t>Optics/Optical Sciences</t>
  </si>
  <si>
    <t>40.0807.00</t>
  </si>
  <si>
    <t>Optomeric Technician/Assistant</t>
  </si>
  <si>
    <t>51.1802.00</t>
  </si>
  <si>
    <t>51.1701.00</t>
  </si>
  <si>
    <t>Oral and Maxillofacial Pathology Residency Program</t>
  </si>
  <si>
    <t>60.0104.00</t>
  </si>
  <si>
    <t>Oral and Maxillofacial Radiology Residency Program</t>
  </si>
  <si>
    <t>60.0109.00</t>
  </si>
  <si>
    <t>Oral and Maxillofacial Surgery Residency Program</t>
  </si>
  <si>
    <t>60.0101.00</t>
  </si>
  <si>
    <t>Oral Biology and Oral and Maxillofacial Pathology</t>
  </si>
  <si>
    <t>51.0503.00</t>
  </si>
  <si>
    <t>Oral/Maxillofacial Surgery</t>
  </si>
  <si>
    <t>51.0507.00</t>
  </si>
  <si>
    <t>Organic Chemistry</t>
  </si>
  <si>
    <t>40.0504.00</t>
  </si>
  <si>
    <t>Organizational Behavior Studies</t>
  </si>
  <si>
    <t>52.1003.00</t>
  </si>
  <si>
    <t>Organizational Communication, General</t>
  </si>
  <si>
    <t>09.0901.00</t>
  </si>
  <si>
    <t>Organizational Leadership</t>
  </si>
  <si>
    <t>52.0213.00</t>
  </si>
  <si>
    <t>Ornamental Horticulture</t>
  </si>
  <si>
    <t>01.0603.00</t>
  </si>
  <si>
    <t>Orthodontics Residency Program</t>
  </si>
  <si>
    <t>60.0105.00</t>
  </si>
  <si>
    <t>Orthodontics/Orthodontology</t>
  </si>
  <si>
    <t>51.0508.00</t>
  </si>
  <si>
    <t>Orthopedic Sports Medicine Residency Program</t>
  </si>
  <si>
    <t>60.0546.00</t>
  </si>
  <si>
    <t>Orthopedic Surgery of the Spine Residency Program</t>
  </si>
  <si>
    <t>60.0547.00</t>
  </si>
  <si>
    <t>Orthopedic Surgery Residency Program</t>
  </si>
  <si>
    <t>60.0422.00</t>
  </si>
  <si>
    <t>Orthoptics/Orthoptist</t>
  </si>
  <si>
    <t>51.1804.00</t>
  </si>
  <si>
    <t>Orthotist/Prosthetist</t>
  </si>
  <si>
    <t>51.2307.00</t>
  </si>
  <si>
    <t>Osteopathic Medicine/Osteopathy</t>
  </si>
  <si>
    <t>51.1901.00</t>
  </si>
  <si>
    <t>Otolaryngology Residency Program</t>
  </si>
  <si>
    <t>60.0423.00</t>
  </si>
  <si>
    <t>Outdoor Education</t>
  </si>
  <si>
    <t>31.0601.00</t>
  </si>
  <si>
    <t>Pacific Area/Pacific Rim Studies</t>
  </si>
  <si>
    <t>05.0109.00</t>
  </si>
  <si>
    <t>Packaging Science</t>
  </si>
  <si>
    <t>15.1503.00</t>
  </si>
  <si>
    <t>Pain Medicine Residency Program</t>
  </si>
  <si>
    <t>60.0548.00</t>
  </si>
  <si>
    <t>Painting</t>
  </si>
  <si>
    <t>50.0708.00</t>
  </si>
  <si>
    <t>Painting/Painter and Wall Coverer</t>
  </si>
  <si>
    <t>46.0408.00</t>
  </si>
  <si>
    <t>Paleontology</t>
  </si>
  <si>
    <t>40.0604.00</t>
  </si>
  <si>
    <t>Palliative Care Nursing</t>
  </si>
  <si>
    <t>51.3819.00</t>
  </si>
  <si>
    <t>Panjabi Language and Literature</t>
  </si>
  <si>
    <t>16.0705.00</t>
  </si>
  <si>
    <t>Paper Science and Engineering</t>
  </si>
  <si>
    <t>14.4001.00</t>
  </si>
  <si>
    <t>Parasitology</t>
  </si>
  <si>
    <t>26.0505.00</t>
  </si>
  <si>
    <t>Parks, Recreation and Leisure Facilities Management, General</t>
  </si>
  <si>
    <t>31.0301.00</t>
  </si>
  <si>
    <t>Parks, Recreation and Leisure Studies</t>
  </si>
  <si>
    <t>31.0101.00</t>
  </si>
  <si>
    <t>Parts and Warehousing Operations and Maintenance Technology/Technician</t>
  </si>
  <si>
    <t>47.0409.00</t>
  </si>
  <si>
    <t>Parts, Warehousing, and Inventory Management Operations</t>
  </si>
  <si>
    <t>52.0409.00</t>
  </si>
  <si>
    <t>Pastoral Studies/Counseling</t>
  </si>
  <si>
    <t>39.0701.00</t>
  </si>
  <si>
    <t>Pathology Residency Program</t>
  </si>
  <si>
    <t>60.0424.00</t>
  </si>
  <si>
    <t>Pathology/Experimental Pathology</t>
  </si>
  <si>
    <t>26.0910.00</t>
  </si>
  <si>
    <t>Pathology/Pathologist Assistant</t>
  </si>
  <si>
    <t>51.0811.00</t>
  </si>
  <si>
    <t>Peace Studies and Conflict Resolution</t>
  </si>
  <si>
    <t>30.0501.00</t>
  </si>
  <si>
    <t>Pediatric Cardiology Residency Program</t>
  </si>
  <si>
    <t>60.0549.00</t>
  </si>
  <si>
    <t>Pediatric Critical Care Medicine Residency Program</t>
  </si>
  <si>
    <t>60.0550.00</t>
  </si>
  <si>
    <t>Pediatric Dentistry Residency Program</t>
  </si>
  <si>
    <t>60.0106.00</t>
  </si>
  <si>
    <t>Pediatric Dentistry/Pedodontics</t>
  </si>
  <si>
    <t>51.0509.00</t>
  </si>
  <si>
    <t>Pediatric Dermatology Residency Program</t>
  </si>
  <si>
    <t>60.0551.00</t>
  </si>
  <si>
    <t>Pediatric Emergency Medicine Residency Program</t>
  </si>
  <si>
    <t>60.0552.00</t>
  </si>
  <si>
    <t>Pediatric Endocrinology Residency Program</t>
  </si>
  <si>
    <t>60.0553.00</t>
  </si>
  <si>
    <t>Pediatric Gastroenterology Residency Program</t>
  </si>
  <si>
    <t>60.0554.00</t>
  </si>
  <si>
    <t>Pediatric Hematology-Oncology Residency Program</t>
  </si>
  <si>
    <t>60.0555.00</t>
  </si>
  <si>
    <t>Pediatric Infectious Diseases Residency Program</t>
  </si>
  <si>
    <t>60.0556.00</t>
  </si>
  <si>
    <t>Pediatric Nephrology Residency Program</t>
  </si>
  <si>
    <t>60.0557.00</t>
  </si>
  <si>
    <t>Pediatric Nurse/Nursing</t>
  </si>
  <si>
    <t>51.3809.00</t>
  </si>
  <si>
    <t>Pediatric Orthopedics Residency Program</t>
  </si>
  <si>
    <t>60.0558.00</t>
  </si>
  <si>
    <t>Pediatric Otolaryngology Residency Program</t>
  </si>
  <si>
    <t>60.0559.00</t>
  </si>
  <si>
    <t>Pediatric Pathology Residency Program</t>
  </si>
  <si>
    <t>60.0560.00</t>
  </si>
  <si>
    <t>Pediatric Pulmonology Residency Program</t>
  </si>
  <si>
    <t>60.0561.00</t>
  </si>
  <si>
    <t>Pediatric Radiology Residency Program</t>
  </si>
  <si>
    <t>60.0562.00</t>
  </si>
  <si>
    <t>Pediatric Rehabilitation Medicine Residency Program</t>
  </si>
  <si>
    <t>60.0563.00</t>
  </si>
  <si>
    <t>Pediatric Rheumatology Residency Program</t>
  </si>
  <si>
    <t>60.0564.00</t>
  </si>
  <si>
    <t>Pediatric Surgery Residency Program</t>
  </si>
  <si>
    <t>60.0565.00</t>
  </si>
  <si>
    <t>Pediatric Transplant Hepatology Residency Program</t>
  </si>
  <si>
    <t>60.0566.00</t>
  </si>
  <si>
    <t>Pediatric Urology Residency Program</t>
  </si>
  <si>
    <t>60.0567.00</t>
  </si>
  <si>
    <t>Pediatrics Residency Program</t>
  </si>
  <si>
    <t>60.0425.00</t>
  </si>
  <si>
    <t>Percussion Instruments</t>
  </si>
  <si>
    <t>50.0916.00</t>
  </si>
  <si>
    <t>Perfusion Technology/Perfusionist</t>
  </si>
  <si>
    <t>51.0906.00</t>
  </si>
  <si>
    <t>Periodontics/Periodontology</t>
  </si>
  <si>
    <t>51.0510.00</t>
  </si>
  <si>
    <t>Periodontology Residency Program</t>
  </si>
  <si>
    <t>60.0107.00</t>
  </si>
  <si>
    <t>Perioperative/Operating Room and Surgical Nurse/Nursing</t>
  </si>
  <si>
    <t>51.3812.00</t>
  </si>
  <si>
    <t>Permanent Cosmetics/Makeup and Tattooing</t>
  </si>
  <si>
    <t>12.0411.00</t>
  </si>
  <si>
    <t>Personal Decision-Making Skills</t>
  </si>
  <si>
    <t>37.0103.00</t>
  </si>
  <si>
    <t>Personal Health Improvement and Maintenance</t>
  </si>
  <si>
    <t>34.0103.00</t>
  </si>
  <si>
    <t>Personality Psychology</t>
  </si>
  <si>
    <t>42.2705.00</t>
  </si>
  <si>
    <t>Pet Ownership and Care</t>
  </si>
  <si>
    <t>36.0107.00</t>
  </si>
  <si>
    <t>Petroleum Engineering</t>
  </si>
  <si>
    <t>14.2501.00</t>
  </si>
  <si>
    <t>Petroleum Land Management</t>
  </si>
  <si>
    <t>52.0299.01</t>
  </si>
  <si>
    <t>Petroleum Technology/Technician</t>
  </si>
  <si>
    <t>15.0903.00</t>
  </si>
  <si>
    <t>Pharmaceutical Marketing and Management</t>
  </si>
  <si>
    <t>51.2011.00</t>
  </si>
  <si>
    <t>Pharmaceutical Sciences</t>
  </si>
  <si>
    <t>51.2010.00</t>
  </si>
  <si>
    <t>Pharmaceutics and Drug Design</t>
  </si>
  <si>
    <t>51.2003.00</t>
  </si>
  <si>
    <t>Pharmacoeconomics/Pharmaceutical Economics</t>
  </si>
  <si>
    <t>51.2007.00</t>
  </si>
  <si>
    <t>Pharmacology</t>
  </si>
  <si>
    <t>26.1001.00</t>
  </si>
  <si>
    <t>Pharmacology and Toxicology</t>
  </si>
  <si>
    <t>26.1007.00</t>
  </si>
  <si>
    <t>51.2001.00</t>
  </si>
  <si>
    <t>Pharmacy Administration and Pharmacy Policy and Regulatory Affairs</t>
  </si>
  <si>
    <t>51.2002.00</t>
  </si>
  <si>
    <t>Pharmacy Technician/Assistant</t>
  </si>
  <si>
    <t>51.0805.00</t>
  </si>
  <si>
    <t>Philosophy</t>
  </si>
  <si>
    <t>38.0101.00</t>
  </si>
  <si>
    <t>Philosophy and Religious Studies, General</t>
  </si>
  <si>
    <t>38.0001.00</t>
  </si>
  <si>
    <t>Phlebotomy Technician/Phlebotomist</t>
  </si>
  <si>
    <t>51.1009.00</t>
  </si>
  <si>
    <t>Photobiology</t>
  </si>
  <si>
    <t>26.0208.00</t>
  </si>
  <si>
    <t>Photographic and Film/ Video Technology/Technician and Assistant</t>
  </si>
  <si>
    <t>10.0201.00</t>
  </si>
  <si>
    <t>Photography</t>
  </si>
  <si>
    <t>50.0605.00</t>
  </si>
  <si>
    <t>Photojournalism</t>
  </si>
  <si>
    <t>09.0404.00</t>
  </si>
  <si>
    <t>Physical and Biological Anthropology</t>
  </si>
  <si>
    <t>45.0202.00</t>
  </si>
  <si>
    <t>Physical Chemistry</t>
  </si>
  <si>
    <t>40.0506.00</t>
  </si>
  <si>
    <t>Physical Education Teaching and Coaching</t>
  </si>
  <si>
    <t>13.1314.00</t>
  </si>
  <si>
    <t>Physical Fitness Technician</t>
  </si>
  <si>
    <t>31.0507.00</t>
  </si>
  <si>
    <t>Physical Medicine and Rehabilitation Residency Program</t>
  </si>
  <si>
    <t>60.0426.00</t>
  </si>
  <si>
    <t>Physical Medicine and Rehabilitation/Psychiatry Residency Program</t>
  </si>
  <si>
    <t>60.0568.00</t>
  </si>
  <si>
    <t>Physical Sciences</t>
  </si>
  <si>
    <t>40.0101.00</t>
  </si>
  <si>
    <t>Physical Therapist Technician/Assistant</t>
  </si>
  <si>
    <t>51.0806.00</t>
  </si>
  <si>
    <t>Physical Therapy/Therapist</t>
  </si>
  <si>
    <t>51.2308.00</t>
  </si>
  <si>
    <t>Physician Assistant</t>
  </si>
  <si>
    <t>51.0912.00</t>
  </si>
  <si>
    <t>Physics Teacher Education</t>
  </si>
  <si>
    <t>13.1329.00</t>
  </si>
  <si>
    <t>Physics, General</t>
  </si>
  <si>
    <t>40.0801.00</t>
  </si>
  <si>
    <t>Physiological Psychology/Psychobiology</t>
  </si>
  <si>
    <t>42.2706.00</t>
  </si>
  <si>
    <t>Physiology, General</t>
  </si>
  <si>
    <t>26.0901.00</t>
  </si>
  <si>
    <t>Pipefitting/Pipefitter and Sprinkler Fitter</t>
  </si>
  <si>
    <t>46.0502.00</t>
  </si>
  <si>
    <t>Planetary Astronomy and Science</t>
  </si>
  <si>
    <t>40.0203.00</t>
  </si>
  <si>
    <t>Plant Genetics</t>
  </si>
  <si>
    <t>26.0805.00</t>
  </si>
  <si>
    <t>Plant Molecular Biology</t>
  </si>
  <si>
    <t>26.0308.00</t>
  </si>
  <si>
    <t>Plant Nursery Operations and Management</t>
  </si>
  <si>
    <t>01.0606.00</t>
  </si>
  <si>
    <t>Plant Pathology/Phytopathology</t>
  </si>
  <si>
    <t>26.0305.00</t>
  </si>
  <si>
    <t>Plant Physiology</t>
  </si>
  <si>
    <t>26.0307.00</t>
  </si>
  <si>
    <t>Plant Protection and Integrated Pest Management</t>
  </si>
  <si>
    <t>01.1105.00</t>
  </si>
  <si>
    <t>Plant Sciences, General</t>
  </si>
  <si>
    <t>01.1101.00</t>
  </si>
  <si>
    <t>Plasma and High-Temperature Physics</t>
  </si>
  <si>
    <t>40.0805.00</t>
  </si>
  <si>
    <t>Plastic Surgery Residency Program</t>
  </si>
  <si>
    <t>60.0427.00</t>
  </si>
  <si>
    <t>Plastic Surgery Within the Head and Neck Residency Program</t>
  </si>
  <si>
    <t>60.0569.00</t>
  </si>
  <si>
    <t>Plastics and Polymer Engineering Technology/Technician</t>
  </si>
  <si>
    <t>15.0607.00</t>
  </si>
  <si>
    <t>Platemaker/Imager</t>
  </si>
  <si>
    <t>10.0306.00</t>
  </si>
  <si>
    <t>Playwriting and Screenwriting</t>
  </si>
  <si>
    <t>50.0504.00</t>
  </si>
  <si>
    <t>Plumbing Technology/Plumber</t>
  </si>
  <si>
    <t>46.0503.00</t>
  </si>
  <si>
    <t>Podiatric Medicine and Surgery - 24 Residency Program</t>
  </si>
  <si>
    <t>60.0601.00</t>
  </si>
  <si>
    <t>Podiatric Medicine and Surgery - 36 Residency Program</t>
  </si>
  <si>
    <t>60.0602.00</t>
  </si>
  <si>
    <t>Podiatric Medicine/Podiatry</t>
  </si>
  <si>
    <t>51.2101.00</t>
  </si>
  <si>
    <t>Polarity Therapy</t>
  </si>
  <si>
    <t>51.3703.00</t>
  </si>
  <si>
    <t>Polish Language and Literature</t>
  </si>
  <si>
    <t>16.0407.00</t>
  </si>
  <si>
    <t>Polish Studies</t>
  </si>
  <si>
    <t>05.0129.00</t>
  </si>
  <si>
    <t>Political Communication</t>
  </si>
  <si>
    <t>09.0904.00</t>
  </si>
  <si>
    <t>Political Economy</t>
  </si>
  <si>
    <t>45.1004.00</t>
  </si>
  <si>
    <t>Political Science and Government, General</t>
  </si>
  <si>
    <t>45.1001.00</t>
  </si>
  <si>
    <t>Polymer Chemistry</t>
  </si>
  <si>
    <t>40.0507.00</t>
  </si>
  <si>
    <t>Polymer/Plastics Engineering</t>
  </si>
  <si>
    <t>14.3201.00</t>
  </si>
  <si>
    <t>Polysomnography</t>
  </si>
  <si>
    <t>51.0917.00</t>
  </si>
  <si>
    <t>Population Biology</t>
  </si>
  <si>
    <t>26.1306.00</t>
  </si>
  <si>
    <t>Portuguese Language and Literature</t>
  </si>
  <si>
    <t>16.0904.00</t>
  </si>
  <si>
    <t>Poultry Science</t>
  </si>
  <si>
    <t>01.0907.00</t>
  </si>
  <si>
    <t>Poultry Veterinarian Residency Program</t>
  </si>
  <si>
    <t>60.0318.00</t>
  </si>
  <si>
    <t>Pre-Chiropractic Studies</t>
  </si>
  <si>
    <t>51.1106.00</t>
  </si>
  <si>
    <t>Pre-Dentistry Studies</t>
  </si>
  <si>
    <t>51.1101.00</t>
  </si>
  <si>
    <t>Pre-Law Studies</t>
  </si>
  <si>
    <t>22.0001.00</t>
  </si>
  <si>
    <t>Pre-Medicine/Pre-Medical Studies</t>
  </si>
  <si>
    <t>51.1102.00</t>
  </si>
  <si>
    <t>Pre-Nursing Studies</t>
  </si>
  <si>
    <t>51.1105.00</t>
  </si>
  <si>
    <t>Pre-Occupational Therapy Studies</t>
  </si>
  <si>
    <t>51.1107.00</t>
  </si>
  <si>
    <t>Pre-Optometry Studies</t>
  </si>
  <si>
    <t>51.1108.00</t>
  </si>
  <si>
    <t>Pre-Pharmacy Studies</t>
  </si>
  <si>
    <t>51.1103.00</t>
  </si>
  <si>
    <t>Pre-Physical Therapy Studies</t>
  </si>
  <si>
    <t>51.1109.00</t>
  </si>
  <si>
    <t>Pre-Theology/Pre-Ministerial Studies</t>
  </si>
  <si>
    <t>39.0604.00</t>
  </si>
  <si>
    <t>Pre-Veterinary Studies</t>
  </si>
  <si>
    <t>51.1104.00</t>
  </si>
  <si>
    <t>Precision Production Trades, General</t>
  </si>
  <si>
    <t>48.0000.00</t>
  </si>
  <si>
    <t>Precollegiate Reading Skills</t>
  </si>
  <si>
    <t>32.0108.01</t>
  </si>
  <si>
    <t>Precollegiate Writing Skills</t>
  </si>
  <si>
    <t>32.0108.02</t>
  </si>
  <si>
    <t>Prepress/Desktop Publishing and Digital Imaging Design</t>
  </si>
  <si>
    <t>10.0303.00</t>
  </si>
  <si>
    <t>Printing Management</t>
  </si>
  <si>
    <t>10.0302.00</t>
  </si>
  <si>
    <t>Printing Press Operator</t>
  </si>
  <si>
    <t>10.0307.00</t>
  </si>
  <si>
    <t>Printmaking</t>
  </si>
  <si>
    <t>50.0710.00</t>
  </si>
  <si>
    <t>Professional, Technical, Business, and Scientific Writing</t>
  </si>
  <si>
    <t>23.1303.00</t>
  </si>
  <si>
    <t>Programs for Foreign Lawyers</t>
  </si>
  <si>
    <t>22.0202.00</t>
  </si>
  <si>
    <t>Project Management</t>
  </si>
  <si>
    <t>52.0211.00</t>
  </si>
  <si>
    <t>Prosthodontics Residency Program</t>
  </si>
  <si>
    <t>60.0108.00</t>
  </si>
  <si>
    <t>Prosthodontics/Prosthodontology</t>
  </si>
  <si>
    <t>51.0511.00</t>
  </si>
  <si>
    <t>Protective Services Operations</t>
  </si>
  <si>
    <t>43.0120.00</t>
  </si>
  <si>
    <t>Psychiatric/Mental Health Nurse/Nursing</t>
  </si>
  <si>
    <t>51.3810.00</t>
  </si>
  <si>
    <t>Psychiatric/Mental Health Services Technician</t>
  </si>
  <si>
    <t>51.1502.00</t>
  </si>
  <si>
    <t>Psychiatry Residency Program</t>
  </si>
  <si>
    <t>60.0428.00</t>
  </si>
  <si>
    <t>Psychoanalysis and Psychotherapy</t>
  </si>
  <si>
    <t>51.1507.00</t>
  </si>
  <si>
    <t>Psychology Teacher Education</t>
  </si>
  <si>
    <t>13.1335.00</t>
  </si>
  <si>
    <t>Psychology, General</t>
  </si>
  <si>
    <t>42.0101.00</t>
  </si>
  <si>
    <t>Psychometrics and Quantitative Psychology</t>
  </si>
  <si>
    <t>42.2708.00</t>
  </si>
  <si>
    <t>Psychopharmacology</t>
  </si>
  <si>
    <t>42.2709.00</t>
  </si>
  <si>
    <t>Psychosomatic Medicine Residency Program</t>
  </si>
  <si>
    <t>60.0570.00</t>
  </si>
  <si>
    <t>Public Administration</t>
  </si>
  <si>
    <t>44.0401.00</t>
  </si>
  <si>
    <t>Public Finance</t>
  </si>
  <si>
    <t>52.0808.00</t>
  </si>
  <si>
    <t>Public Health and General Preventive Medicine Residency Program</t>
  </si>
  <si>
    <t>60.0429.00</t>
  </si>
  <si>
    <t>Public Health Education and Promotion</t>
  </si>
  <si>
    <t>51.2207.00</t>
  </si>
  <si>
    <t>Public Health, General</t>
  </si>
  <si>
    <t>51.2201.00</t>
  </si>
  <si>
    <t>Public Health/Community Nurse/Nursing</t>
  </si>
  <si>
    <t>51.3811.00</t>
  </si>
  <si>
    <t>Public Policy Analysis, General</t>
  </si>
  <si>
    <t>44.0501.00</t>
  </si>
  <si>
    <t>Public Relations, Advertising, and Applied Communication</t>
  </si>
  <si>
    <t>09.0900.00</t>
  </si>
  <si>
    <t>Public Relations/Image Management</t>
  </si>
  <si>
    <t>09.0902.00</t>
  </si>
  <si>
    <t>Public Transportation</t>
  </si>
  <si>
    <t>44.0401.01</t>
  </si>
  <si>
    <t>Public/Applied History</t>
  </si>
  <si>
    <t>54.0105.00</t>
  </si>
  <si>
    <t>Publishing</t>
  </si>
  <si>
    <t>09.1001.00</t>
  </si>
  <si>
    <t>Pulmonary Disease Residency Program</t>
  </si>
  <si>
    <t>60.0571.00</t>
  </si>
  <si>
    <t>Purchasing, Procurement/Acquisitions and Contracts Management</t>
  </si>
  <si>
    <t>52.0202.00</t>
  </si>
  <si>
    <t>Quality Control Technology/Technician</t>
  </si>
  <si>
    <t>15.0702.00</t>
  </si>
  <si>
    <t>Rabbinical Studies</t>
  </si>
  <si>
    <t>39.0605.00</t>
  </si>
  <si>
    <t>Radar Communications and Systems Technology</t>
  </si>
  <si>
    <t>29.0409.00</t>
  </si>
  <si>
    <t>Radiation Biology/Radiobiology</t>
  </si>
  <si>
    <t>26.0209.00</t>
  </si>
  <si>
    <t>Radiation Oncology Residency Program</t>
  </si>
  <si>
    <t>60.0430.00</t>
  </si>
  <si>
    <t>Radiation Protection/Health Physics Technician</t>
  </si>
  <si>
    <t>51.0916.00</t>
  </si>
  <si>
    <t>Radio and Television</t>
  </si>
  <si>
    <t>09.0701.00</t>
  </si>
  <si>
    <t>Radio and Television Broadcasting Technology/Technician</t>
  </si>
  <si>
    <t>10.0202.00</t>
  </si>
  <si>
    <t>Radioisotopic Pathology Residency Program</t>
  </si>
  <si>
    <t>60.0572.00</t>
  </si>
  <si>
    <t>Radiologic Physics Residency Program</t>
  </si>
  <si>
    <t>60.0431.00</t>
  </si>
  <si>
    <t>Radiologic Technology/Science - Radiographer</t>
  </si>
  <si>
    <t>51.0911.00</t>
  </si>
  <si>
    <t>Radiologist Assistant</t>
  </si>
  <si>
    <t>51.0814.00</t>
  </si>
  <si>
    <t>Railroad and Railway Transportation</t>
  </si>
  <si>
    <t>49.0208.00</t>
  </si>
  <si>
    <t>Range Science and Management</t>
  </si>
  <si>
    <t>01.1106.00</t>
  </si>
  <si>
    <t>Reading</t>
  </si>
  <si>
    <t>36.0116.00</t>
  </si>
  <si>
    <t>Reading Teacher Education</t>
  </si>
  <si>
    <t>13.1315.00</t>
  </si>
  <si>
    <t>Real Estate</t>
  </si>
  <si>
    <t>52.1501.00</t>
  </si>
  <si>
    <t>Real Estate Development</t>
  </si>
  <si>
    <t>04.1001.00</t>
  </si>
  <si>
    <t>Receptionist</t>
  </si>
  <si>
    <t>52.0406.00</t>
  </si>
  <si>
    <t>Recording Arts Technology/Technician</t>
  </si>
  <si>
    <t>10.0203.00</t>
  </si>
  <si>
    <t>Recreation Vehicle (RV) Service Technician</t>
  </si>
  <si>
    <t>47.0618.00</t>
  </si>
  <si>
    <t>Regional Studies (U.S., Canadian, Foreign)</t>
  </si>
  <si>
    <t>05.0122.00</t>
  </si>
  <si>
    <t>Registered Nursing/Registered Nurse</t>
  </si>
  <si>
    <t>51.3801.00</t>
  </si>
  <si>
    <t>Regular/General High School/Secondary Diploma Program</t>
  </si>
  <si>
    <t>53.0101.00</t>
  </si>
  <si>
    <t>Rehabilitation Aide</t>
  </si>
  <si>
    <t>51.2604.00</t>
  </si>
  <si>
    <t>Rehabilitation of the Visually Handicapped</t>
  </si>
  <si>
    <t>51.2399.11</t>
  </si>
  <si>
    <t>Rehabilitation Science</t>
  </si>
  <si>
    <t>51.2314.00</t>
  </si>
  <si>
    <t>Reiki</t>
  </si>
  <si>
    <t>51.3704.00</t>
  </si>
  <si>
    <t>Religion/Religious Studies</t>
  </si>
  <si>
    <t>38.0201.00</t>
  </si>
  <si>
    <t>Religious Education</t>
  </si>
  <si>
    <t>39.0401.00</t>
  </si>
  <si>
    <t>Religious/Sacred Music</t>
  </si>
  <si>
    <t>39.0501.00</t>
  </si>
  <si>
    <t>Renal/Dialysis Technologist/Technician</t>
  </si>
  <si>
    <t>51.1011.00</t>
  </si>
  <si>
    <t>Reproductive Biology</t>
  </si>
  <si>
    <t>26.0905.00</t>
  </si>
  <si>
    <t>Reproductive Endocrinology/Infertility Residency Program</t>
  </si>
  <si>
    <t>60.0573.00</t>
  </si>
  <si>
    <t>Research and Development Management</t>
  </si>
  <si>
    <t>52.0210.00</t>
  </si>
  <si>
    <t>Research Methodology and Quantitative Methods</t>
  </si>
  <si>
    <t>45.0102.00</t>
  </si>
  <si>
    <t>Resort Management</t>
  </si>
  <si>
    <t>52.0906.00</t>
  </si>
  <si>
    <t>Respiratory Care Therapy/Therapist</t>
  </si>
  <si>
    <t>51.0908.00</t>
  </si>
  <si>
    <t>Respiratory Therapy Technician/Assistant</t>
  </si>
  <si>
    <t>51.0812.00</t>
  </si>
  <si>
    <t>Restaurant, Culinary, and Catering Management/Manager</t>
  </si>
  <si>
    <t>12.0504.00</t>
  </si>
  <si>
    <t>Restaurant/Food Services Management</t>
  </si>
  <si>
    <t>52.0905.00</t>
  </si>
  <si>
    <t>Retail Management</t>
  </si>
  <si>
    <t>52.0212.00</t>
  </si>
  <si>
    <t>Retailing and Retail Operations</t>
  </si>
  <si>
    <t>52.1803.00</t>
  </si>
  <si>
    <t>Rhetoric and Composition</t>
  </si>
  <si>
    <t>23.1304.00</t>
  </si>
  <si>
    <t>Rheumatology Residency Program</t>
  </si>
  <si>
    <t>60.0574.00</t>
  </si>
  <si>
    <t>Robotics Technology/Technician</t>
  </si>
  <si>
    <t>15.0405.00</t>
  </si>
  <si>
    <t>Romanian Language and Literature</t>
  </si>
  <si>
    <t>16.0906.00</t>
  </si>
  <si>
    <t>Roofer</t>
  </si>
  <si>
    <t>46.0410.00</t>
  </si>
  <si>
    <t>Rural Sociology</t>
  </si>
  <si>
    <t>45.1401.00</t>
  </si>
  <si>
    <t>Russian Language and Literature</t>
  </si>
  <si>
    <t>16.0402.00</t>
  </si>
  <si>
    <t>Russian Studies</t>
  </si>
  <si>
    <t>05.0110.00</t>
  </si>
  <si>
    <t>Russian, Central European, Eastern European and Eurasian Studies</t>
  </si>
  <si>
    <t>05.0105.00</t>
  </si>
  <si>
    <t>Sales and Marketing Operations/Marketing and Distribution Teacher Education</t>
  </si>
  <si>
    <t>13.1310.00</t>
  </si>
  <si>
    <t>Sales, Distribution and Marketing Operations, General</t>
  </si>
  <si>
    <t>52.1801.00</t>
  </si>
  <si>
    <t>Salon/Beauty Salon Management/Manager</t>
  </si>
  <si>
    <t>12.0412.00</t>
  </si>
  <si>
    <t>Sanskrit and Classical Indian Languages, Literatures, and Linguistics</t>
  </si>
  <si>
    <t>16.0702.00</t>
  </si>
  <si>
    <t>Scandinavian Languages, Literatures, and Linguistics</t>
  </si>
  <si>
    <t>16.0502.00</t>
  </si>
  <si>
    <t>Scandinavian Studies</t>
  </si>
  <si>
    <t>05.0111.00</t>
  </si>
  <si>
    <t>School Librarian/School Library Media Specialist</t>
  </si>
  <si>
    <t>13.1334.00</t>
  </si>
  <si>
    <t>School Psychology</t>
  </si>
  <si>
    <t>42.2805.00</t>
  </si>
  <si>
    <t>Science Teacher Education/General Science Teacher Education</t>
  </si>
  <si>
    <t>13.1316.00</t>
  </si>
  <si>
    <t>Science Technologies/Technicians, General</t>
  </si>
  <si>
    <t>41.0000.00</t>
  </si>
  <si>
    <t>Science, Technology and Society</t>
  </si>
  <si>
    <t>30.1501.00</t>
  </si>
  <si>
    <t>Sculpture</t>
  </si>
  <si>
    <t>50.0709.00</t>
  </si>
  <si>
    <t>Second Language Learning</t>
  </si>
  <si>
    <t>32.0109.00</t>
  </si>
  <si>
    <t>Secondary Education and Teaching</t>
  </si>
  <si>
    <t>13.1205.00</t>
  </si>
  <si>
    <t>Secondary School Administration/Principalship</t>
  </si>
  <si>
    <t>13.0409.00</t>
  </si>
  <si>
    <t>Securities Services Administration/Management</t>
  </si>
  <si>
    <t>43.0112.00</t>
  </si>
  <si>
    <t>Security and Loss Prevention Services</t>
  </si>
  <si>
    <t>43.0109.00</t>
  </si>
  <si>
    <t>Security System Installation, Repair, and Inspection Technology/Technician</t>
  </si>
  <si>
    <t>47.0110.00</t>
  </si>
  <si>
    <t>Self-Awareness and Personal Assessment</t>
  </si>
  <si>
    <t>37.0101.00</t>
  </si>
  <si>
    <t>Self-Esteem and Values Clarification</t>
  </si>
  <si>
    <t>37.0104.00</t>
  </si>
  <si>
    <t>Selling Skills and Sales Operations</t>
  </si>
  <si>
    <t>52.1804.00</t>
  </si>
  <si>
    <t>Semiconductor Manufacturing Technology</t>
  </si>
  <si>
    <t>15.0616.00</t>
  </si>
  <si>
    <t>Semitic Languages, Literatures, and Linguistics, General</t>
  </si>
  <si>
    <t>16.1100.00</t>
  </si>
  <si>
    <t>Sheet Metal Technology/Sheetworking</t>
  </si>
  <si>
    <t>48.0506.00</t>
  </si>
  <si>
    <t>Shoe, Boot and Leather Repair</t>
  </si>
  <si>
    <t>48.0304.00</t>
  </si>
  <si>
    <t>Sign Language Interpretation and Translation</t>
  </si>
  <si>
    <t>16.1603.00</t>
  </si>
  <si>
    <t>Signal/Geospatial Intelligence</t>
  </si>
  <si>
    <t>29.0203.00</t>
  </si>
  <si>
    <t>Slavic Languages, Literatures, and Linguistics, General</t>
  </si>
  <si>
    <t>16.0400.00</t>
  </si>
  <si>
    <t>Slavic Studies</t>
  </si>
  <si>
    <t>05.0118.00</t>
  </si>
  <si>
    <t>Sleep Medicine Residency Program</t>
  </si>
  <si>
    <t>60.0575.00</t>
  </si>
  <si>
    <t>Slovak Language and Literature</t>
  </si>
  <si>
    <t>16.0409.00</t>
  </si>
  <si>
    <t>Small Business Administration/Management</t>
  </si>
  <si>
    <t>52.0703.00</t>
  </si>
  <si>
    <t>Small Engine Mechanics and Repair Technology/Technician</t>
  </si>
  <si>
    <t>47.0606.00</t>
  </si>
  <si>
    <t>Small/Companion Animal Surgery and Medicine</t>
  </si>
  <si>
    <t>51.2508.00</t>
  </si>
  <si>
    <t>Social and Philosophical Foundations of Education</t>
  </si>
  <si>
    <t>13.0901.00</t>
  </si>
  <si>
    <t>Social Psychology</t>
  </si>
  <si>
    <t>42.2707.00</t>
  </si>
  <si>
    <t>Social Science Teacher Education</t>
  </si>
  <si>
    <t>13.1317.00</t>
  </si>
  <si>
    <t>Social Sciences, General</t>
  </si>
  <si>
    <t>45.0101.00</t>
  </si>
  <si>
    <t>Social Studies Teacher Education</t>
  </si>
  <si>
    <t>13.1318.00</t>
  </si>
  <si>
    <t>Social Work</t>
  </si>
  <si>
    <t>44.0701.00</t>
  </si>
  <si>
    <t>Sociology</t>
  </si>
  <si>
    <t>45.1101.00</t>
  </si>
  <si>
    <t>Sociology and Anthropology</t>
  </si>
  <si>
    <t>45.1301.00</t>
  </si>
  <si>
    <t>Soil Chemistry and Physics</t>
  </si>
  <si>
    <t>01.1202.00</t>
  </si>
  <si>
    <t>Soil Microbiology</t>
  </si>
  <si>
    <t>01.1203.00</t>
  </si>
  <si>
    <t>Soil Science and Agronomy, General</t>
  </si>
  <si>
    <t>01.1201.00</t>
  </si>
  <si>
    <t>Solar Energy Technology/Technician</t>
  </si>
  <si>
    <t>15.0505.00</t>
  </si>
  <si>
    <t>Somatic Bodywork</t>
  </si>
  <si>
    <t>51.3503.00</t>
  </si>
  <si>
    <t>South Asian Languages, Literatures, and Linguistics, General</t>
  </si>
  <si>
    <t>16.0700.00</t>
  </si>
  <si>
    <t>South Asian Studies</t>
  </si>
  <si>
    <t>05.0112.00</t>
  </si>
  <si>
    <t>Southeast Asian Languages, Literatures, and Linguistics, General</t>
  </si>
  <si>
    <t>16.1400.00</t>
  </si>
  <si>
    <t>Southeast Asian Studies</t>
  </si>
  <si>
    <t>05.0113.00</t>
  </si>
  <si>
    <t>Space Architecture</t>
  </si>
  <si>
    <t>04.9999.01</t>
  </si>
  <si>
    <t>Space Systems Operations</t>
  </si>
  <si>
    <t>29.0305.00</t>
  </si>
  <si>
    <t>Spanish and Iberian Studies</t>
  </si>
  <si>
    <t>05.0130.00</t>
  </si>
  <si>
    <t>Spanish Language and Literature</t>
  </si>
  <si>
    <t>16.0905.00</t>
  </si>
  <si>
    <t>Spanish Language Teacher Education</t>
  </si>
  <si>
    <t>13.1330.00</t>
  </si>
  <si>
    <t>Special Education and Teaching, General</t>
  </si>
  <si>
    <t>13.1001.00</t>
  </si>
  <si>
    <t>Special Products Marketing Operations</t>
  </si>
  <si>
    <t>52.1909.00</t>
  </si>
  <si>
    <t>Special, Irregular and Counterterrorist Operations</t>
  </si>
  <si>
    <t>28.0506.00</t>
  </si>
  <si>
    <t>Speech Communication and Rhetoric</t>
  </si>
  <si>
    <t>09.0101.00</t>
  </si>
  <si>
    <t>Speech Teacher Education</t>
  </si>
  <si>
    <t>13.1331.00</t>
  </si>
  <si>
    <t>Speech-Language Pathology Assistant</t>
  </si>
  <si>
    <t>51.0816.00</t>
  </si>
  <si>
    <t>Speech-Language Pathology/Pathologist</t>
  </si>
  <si>
    <t>51.0203.00</t>
  </si>
  <si>
    <t>Spinal Cord Injury Medicine Residency Program</t>
  </si>
  <si>
    <t>60.0576.00</t>
  </si>
  <si>
    <t>Sport and Fitness Administration/Management</t>
  </si>
  <si>
    <t>31.0504.00</t>
  </si>
  <si>
    <t>Sports and Exercise</t>
  </si>
  <si>
    <t>36.0108.00</t>
  </si>
  <si>
    <t>Sports Communication</t>
  </si>
  <si>
    <t>09.0906.00</t>
  </si>
  <si>
    <t>Sports Medicine Residency Program</t>
  </si>
  <si>
    <t>60.0577.00</t>
  </si>
  <si>
    <t>Sports Studies</t>
  </si>
  <si>
    <t>31.0508.00</t>
  </si>
  <si>
    <t>Statistics, General</t>
  </si>
  <si>
    <t>27.0501.00</t>
  </si>
  <si>
    <t>Sterile Processing Technology/Technician</t>
  </si>
  <si>
    <t>51.1012.00</t>
  </si>
  <si>
    <t>Strategic Intelligence</t>
  </si>
  <si>
    <t>29.0202.00</t>
  </si>
  <si>
    <t>Strategic Studies, General</t>
  </si>
  <si>
    <t>28.0601.00</t>
  </si>
  <si>
    <t>Stress Management and Coping Skills</t>
  </si>
  <si>
    <t>37.0102.00</t>
  </si>
  <si>
    <t>Stringed Instruments</t>
  </si>
  <si>
    <t>50.0911.00</t>
  </si>
  <si>
    <t>Structural Biology</t>
  </si>
  <si>
    <t>26.0207.00</t>
  </si>
  <si>
    <t>Structural Engineering</t>
  </si>
  <si>
    <t>14.0803.00</t>
  </si>
  <si>
    <t>Student Teaching, All Level Teachers</t>
  </si>
  <si>
    <t>13.9999.20</t>
  </si>
  <si>
    <t>Student Teaching, Elementary Teachers</t>
  </si>
  <si>
    <t>13.9999.10</t>
  </si>
  <si>
    <t>Student Teaching, English as a Second Language Teachers</t>
  </si>
  <si>
    <t>13.9999.31</t>
  </si>
  <si>
    <t>Student Teaching, General</t>
  </si>
  <si>
    <t>13.9999.01</t>
  </si>
  <si>
    <t>Student Teaching, Kindergarten Teachers</t>
  </si>
  <si>
    <t>13.9999.11</t>
  </si>
  <si>
    <t>Student Teaching, Secondary Teachers</t>
  </si>
  <si>
    <t>13.9999.30</t>
  </si>
  <si>
    <t>Student Teaching, Special Education Teachers</t>
  </si>
  <si>
    <t>13.9999.40</t>
  </si>
  <si>
    <t>Student Teaching, Vocational Education Teachers</t>
  </si>
  <si>
    <t>13.9999.60</t>
  </si>
  <si>
    <t>Substance Abuse/Addiction Counseling</t>
  </si>
  <si>
    <t>51.1501.00</t>
  </si>
  <si>
    <t>Superintendency and Educational System Administration</t>
  </si>
  <si>
    <t>13.0411.00</t>
  </si>
  <si>
    <t>Surgery of the Hand Residency Program</t>
  </si>
  <si>
    <t>60.0578.00</t>
  </si>
  <si>
    <t>Surgical Critical Care Residency Program</t>
  </si>
  <si>
    <t>60.0579.00</t>
  </si>
  <si>
    <t>Surgical Technology/Technologist</t>
  </si>
  <si>
    <t>51.0909.00</t>
  </si>
  <si>
    <t>Survey Technology/ Surveying</t>
  </si>
  <si>
    <t>15.1102.00</t>
  </si>
  <si>
    <t>Surveying Engineering</t>
  </si>
  <si>
    <t>14.3801.00</t>
  </si>
  <si>
    <t>Suspension and Debarment Investigation</t>
  </si>
  <si>
    <t>43.0121.00</t>
  </si>
  <si>
    <t>Sustainability Studies</t>
  </si>
  <si>
    <t>30.3301.00</t>
  </si>
  <si>
    <t>Swedish Language and Literature</t>
  </si>
  <si>
    <t>16.0506.00</t>
  </si>
  <si>
    <t>System, Networking, and LAN/WAN Management/Manager</t>
  </si>
  <si>
    <t>11.1002.00</t>
  </si>
  <si>
    <t>Systematic Biology/Biological Systematics</t>
  </si>
  <si>
    <t>26.1308.00</t>
  </si>
  <si>
    <t>Systems Engineering</t>
  </si>
  <si>
    <t>14.2701.00</t>
  </si>
  <si>
    <t>Systems Science and Theory</t>
  </si>
  <si>
    <t>30.0601.00</t>
  </si>
  <si>
    <t>Talmudic Studies</t>
  </si>
  <si>
    <t>39.0606.00</t>
  </si>
  <si>
    <t>Tamil Language and Literature</t>
  </si>
  <si>
    <t>16.0706.00</t>
  </si>
  <si>
    <t>Tax Law/Taxation</t>
  </si>
  <si>
    <t>22.0211.00</t>
  </si>
  <si>
    <t>Taxation</t>
  </si>
  <si>
    <t>52.1601.00</t>
  </si>
  <si>
    <t>Taxidermy/Taxidermist</t>
  </si>
  <si>
    <t>01.0508.00</t>
  </si>
  <si>
    <t>Teacher Assistant/Aide</t>
  </si>
  <si>
    <t>13.1501.00</t>
  </si>
  <si>
    <t>Teacher Education, Multiple Levels</t>
  </si>
  <si>
    <t>13.1206.00</t>
  </si>
  <si>
    <t>Teaching English as a Second or Foreign Language/ESL Language Instructor</t>
  </si>
  <si>
    <t>13.1401.00</t>
  </si>
  <si>
    <t>Teaching French as a Second or Foreign Language</t>
  </si>
  <si>
    <t>13.1402.00</t>
  </si>
  <si>
    <t>Technical and Scientific Communication</t>
  </si>
  <si>
    <t>09.0908.00</t>
  </si>
  <si>
    <t>Technical Teacher Education</t>
  </si>
  <si>
    <t>13.1319.00</t>
  </si>
  <si>
    <t>Technical Theatre/Theatre Design and Technology</t>
  </si>
  <si>
    <t>50.0502.00</t>
  </si>
  <si>
    <t>Technology Commercialization and Management</t>
  </si>
  <si>
    <t>52.0299.30</t>
  </si>
  <si>
    <t>Technology Teacher Education/Industrial Arts Teacher Education</t>
  </si>
  <si>
    <t>13.1309.00</t>
  </si>
  <si>
    <t>Telecommunications Engineering</t>
  </si>
  <si>
    <t>14.1004.00</t>
  </si>
  <si>
    <t>Telecommunications Management</t>
  </si>
  <si>
    <t>52.2101.00</t>
  </si>
  <si>
    <t>Telecommunications Technology/Technician</t>
  </si>
  <si>
    <t>15.0305.00</t>
  </si>
  <si>
    <t>Terrorism and Counterterrorism Operations</t>
  </si>
  <si>
    <t>43.0304.00</t>
  </si>
  <si>
    <t>Textile Science</t>
  </si>
  <si>
    <t>19.0904.00</t>
  </si>
  <si>
    <t>Textile Sciences and Engineering</t>
  </si>
  <si>
    <t>14.2801.00</t>
  </si>
  <si>
    <t>Thai Language and Literature</t>
  </si>
  <si>
    <t>16.1407.00</t>
  </si>
  <si>
    <t>Theatre Literature, History and Criticism</t>
  </si>
  <si>
    <t>50.0505.00</t>
  </si>
  <si>
    <t>Theatre/Theater</t>
  </si>
  <si>
    <t>36.0117.00</t>
  </si>
  <si>
    <t>Theatre/Theatre Arts Management</t>
  </si>
  <si>
    <t>50.1004.00</t>
  </si>
  <si>
    <t>Theology/Theological Studies</t>
  </si>
  <si>
    <t>39.0601.00</t>
  </si>
  <si>
    <t>Theoretical and Mathematical Physics</t>
  </si>
  <si>
    <t>40.0810.00</t>
  </si>
  <si>
    <t>Theoretical Chemistry</t>
  </si>
  <si>
    <t>40.0511.00</t>
  </si>
  <si>
    <t>Therapeutic Radiologic Physics Residency Program</t>
  </si>
  <si>
    <t>60.0580.00</t>
  </si>
  <si>
    <t>Therapeutic Recreation/Recreational Therapy</t>
  </si>
  <si>
    <t>51.2309.00</t>
  </si>
  <si>
    <t>Theriogenology Residency Program</t>
  </si>
  <si>
    <t>60.0315.00</t>
  </si>
  <si>
    <t>Thoracic Surgery Residency Program</t>
  </si>
  <si>
    <t>60.0432.00</t>
  </si>
  <si>
    <t>Tibetan Language and Literature</t>
  </si>
  <si>
    <t>16.0304.00</t>
  </si>
  <si>
    <t>Tibetan Studies</t>
  </si>
  <si>
    <t>05.0131.00</t>
  </si>
  <si>
    <t>Tool and Die Technology/Technician</t>
  </si>
  <si>
    <t>48.0507.00</t>
  </si>
  <si>
    <t>Topology and Foundations</t>
  </si>
  <si>
    <t>27.0105.00</t>
  </si>
  <si>
    <t>Tourism and Travel Services Management</t>
  </si>
  <si>
    <t>52.0903.00</t>
  </si>
  <si>
    <t>Tourism and Travel Services Marketing Operations</t>
  </si>
  <si>
    <t>52.1905.00</t>
  </si>
  <si>
    <t>Tourism Promotion Operations</t>
  </si>
  <si>
    <t>52.1906.00</t>
  </si>
  <si>
    <t>Toxicology</t>
  </si>
  <si>
    <t>26.1004.00</t>
  </si>
  <si>
    <t>Trade and Industrial Teacher Education</t>
  </si>
  <si>
    <t>13.1320.00</t>
  </si>
  <si>
    <t>Traditional Chinese Medicine and Chinese Herbology</t>
  </si>
  <si>
    <t>51.3302.00</t>
  </si>
  <si>
    <t>Traffic, Customs, and Transportation Clerk/Technician</t>
  </si>
  <si>
    <t>52.0410.00</t>
  </si>
  <si>
    <t>Transplant Hepatology Residency Program</t>
  </si>
  <si>
    <t>60.0581.00</t>
  </si>
  <si>
    <t>Transportation and Highway Engineering</t>
  </si>
  <si>
    <t>14.0804.00</t>
  </si>
  <si>
    <t>Transportation/Transportation Management</t>
  </si>
  <si>
    <t>52.0209.00</t>
  </si>
  <si>
    <t>Travel and Exploration</t>
  </si>
  <si>
    <t>36.0109.00</t>
  </si>
  <si>
    <t>Truck and Bus Driver/Commercial Vehicle Operation and Instructor</t>
  </si>
  <si>
    <t>49.0205.00</t>
  </si>
  <si>
    <t>Turf and Turfgrass Management</t>
  </si>
  <si>
    <t>01.0607.00</t>
  </si>
  <si>
    <t>Turkish Language and Literature</t>
  </si>
  <si>
    <t>16.1501.00</t>
  </si>
  <si>
    <t>U.S./Mexican History</t>
  </si>
  <si>
    <t>54.0199.02</t>
  </si>
  <si>
    <t>Ukraine Studies</t>
  </si>
  <si>
    <t>05.0132.00</t>
  </si>
  <si>
    <t>Ukrainian Language and Literature</t>
  </si>
  <si>
    <t>16.0410.00</t>
  </si>
  <si>
    <t>Undeclared Major</t>
  </si>
  <si>
    <t>24.9999.99</t>
  </si>
  <si>
    <t>Undersea and Hyperbaric Medicine Residency Program</t>
  </si>
  <si>
    <t>60.0582.00</t>
  </si>
  <si>
    <t>Undersea Warfare</t>
  </si>
  <si>
    <t>29.0307.00</t>
  </si>
  <si>
    <t>University Studies</t>
  </si>
  <si>
    <t>30.9999.31</t>
  </si>
  <si>
    <t>Upholstery/Upholsterer</t>
  </si>
  <si>
    <t>48.0303.00</t>
  </si>
  <si>
    <t>Ural-Altaic and Central Asian Studies</t>
  </si>
  <si>
    <t>05.0120.00</t>
  </si>
  <si>
    <t>Uralic Languages, Literatures, and Linguistics</t>
  </si>
  <si>
    <t>16.1502.00</t>
  </si>
  <si>
    <t>Urban Education and Leadership</t>
  </si>
  <si>
    <t>13.0410.00</t>
  </si>
  <si>
    <t>Urban Forestry</t>
  </si>
  <si>
    <t>03.0508.00</t>
  </si>
  <si>
    <t>Urban Ministry</t>
  </si>
  <si>
    <t>39.0703.00</t>
  </si>
  <si>
    <t>Urban Studies/Affairs</t>
  </si>
  <si>
    <t>45.1201.00</t>
  </si>
  <si>
    <t>Urdu Language and Literature</t>
  </si>
  <si>
    <t>16.0707.00</t>
  </si>
  <si>
    <t>Urology Residency Program</t>
  </si>
  <si>
    <t>60.0433.00</t>
  </si>
  <si>
    <t>Vascular and Interventional Radiology Residency Program</t>
  </si>
  <si>
    <t>60.0583.00</t>
  </si>
  <si>
    <t>Vascular Neurology Residency Program</t>
  </si>
  <si>
    <t>60.0584.00</t>
  </si>
  <si>
    <t>Vascular Surgery Residency Program</t>
  </si>
  <si>
    <t>60.0434.00</t>
  </si>
  <si>
    <t>Vehicle and Vehicle Parts and Accessories Marketing Operations</t>
  </si>
  <si>
    <t>52.1907.00</t>
  </si>
  <si>
    <t>Vehicle Emissions Inspection and Maintenance Technology/Technician</t>
  </si>
  <si>
    <t>47.0612.00</t>
  </si>
  <si>
    <t>Vehicle Maintenance and Repair Technologies, General</t>
  </si>
  <si>
    <t>47.0600.00</t>
  </si>
  <si>
    <t>Veterinary Anatomy</t>
  </si>
  <si>
    <t>51.2502.00</t>
  </si>
  <si>
    <t>Veterinary Anesthesiology Residency Program</t>
  </si>
  <si>
    <t>60.0301.00</t>
  </si>
  <si>
    <t>Veterinary Behaviorist Residency Program</t>
  </si>
  <si>
    <t>60.0319.00</t>
  </si>
  <si>
    <t>Veterinary Clinical Pharmacology Residency Program</t>
  </si>
  <si>
    <t>60.0320.00</t>
  </si>
  <si>
    <t>Veterinary Dentistry Residency Program</t>
  </si>
  <si>
    <t>60.0302.00</t>
  </si>
  <si>
    <t>Veterinary Dermatology Residency Program</t>
  </si>
  <si>
    <t>60.0303.00</t>
  </si>
  <si>
    <t>Veterinary Emergency and Critical Care Medicine Residency Program</t>
  </si>
  <si>
    <t>60.0304.00</t>
  </si>
  <si>
    <t>Veterinary Infectious Diseases</t>
  </si>
  <si>
    <t>51.2511.00</t>
  </si>
  <si>
    <t>Veterinary Internal Medicine Residency Program</t>
  </si>
  <si>
    <t>60.0305.00</t>
  </si>
  <si>
    <t>Veterinary Medicine</t>
  </si>
  <si>
    <t>51.2401.00</t>
  </si>
  <si>
    <t>Veterinary Microbiology and Immunobiology</t>
  </si>
  <si>
    <t>51.2504.00</t>
  </si>
  <si>
    <t>Veterinary Microbiology Residency Program</t>
  </si>
  <si>
    <t>60.0307.00</t>
  </si>
  <si>
    <t>Veterinary Nutrition Residency Program</t>
  </si>
  <si>
    <t>60.0308.00</t>
  </si>
  <si>
    <t>Veterinary Ophthalmology Residency Program</t>
  </si>
  <si>
    <t>60.0309.00</t>
  </si>
  <si>
    <t>Veterinary Pathology and Pathobiology</t>
  </si>
  <si>
    <t>51.2505.00</t>
  </si>
  <si>
    <t>Veterinary Pathology Residency Program</t>
  </si>
  <si>
    <t>60.0310.00</t>
  </si>
  <si>
    <t>Veterinary Physiology</t>
  </si>
  <si>
    <t>51.2503.00</t>
  </si>
  <si>
    <t>Veterinary Practice Residency Program</t>
  </si>
  <si>
    <t>60.0311.00</t>
  </si>
  <si>
    <t>Veterinary Preventive Medicine Epidemiology and Public Health</t>
  </si>
  <si>
    <t>51.2510.00</t>
  </si>
  <si>
    <t>Veterinary Preventive Medicine Residency Program</t>
  </si>
  <si>
    <t>60.0312.00</t>
  </si>
  <si>
    <t>Veterinary Radiology Residency Program</t>
  </si>
  <si>
    <t>60.0313.00</t>
  </si>
  <si>
    <t>Veterinary Sciences/Veterinary Clinical Sciences, General</t>
  </si>
  <si>
    <t>51.2501.00</t>
  </si>
  <si>
    <t>Veterinary Surgery Residency Program</t>
  </si>
  <si>
    <t>60.0314.00</t>
  </si>
  <si>
    <t>Veterinary Toxicology and Pharmacology</t>
  </si>
  <si>
    <t>51.2506.00</t>
  </si>
  <si>
    <t>Veterinary Toxicology Residency Program</t>
  </si>
  <si>
    <t>60.0316.00</t>
  </si>
  <si>
    <t>Veterinary/Animal Health Technology/Technician and Veterinary Assistant</t>
  </si>
  <si>
    <t>51.0808.00</t>
  </si>
  <si>
    <t>Victim Studies</t>
  </si>
  <si>
    <t>43.0199.10</t>
  </si>
  <si>
    <t>Vietnamese Language and Literature</t>
  </si>
  <si>
    <t>16.1408.00</t>
  </si>
  <si>
    <t>Virology</t>
  </si>
  <si>
    <t>26.0504.00</t>
  </si>
  <si>
    <t>Vision Science/Physiological Optics</t>
  </si>
  <si>
    <t>26.0909.00</t>
  </si>
  <si>
    <t>Visual and Performing Arts, General</t>
  </si>
  <si>
    <t>50.0101.00</t>
  </si>
  <si>
    <t>Viticulture and Enology</t>
  </si>
  <si>
    <t>01.0309.00</t>
  </si>
  <si>
    <t>Vocational High School and Secondary Business/Vocational-Industrial/Occupational Diploma Program.</t>
  </si>
  <si>
    <t>53.0103.00</t>
  </si>
  <si>
    <t>Vocational Rehabilitation Counseling/Counselor</t>
  </si>
  <si>
    <t>51.2310.00</t>
  </si>
  <si>
    <t>Voice and Opera</t>
  </si>
  <si>
    <t>50.0908.00</t>
  </si>
  <si>
    <t>Waldorf/Steiner Teacher Education</t>
  </si>
  <si>
    <t>13.1208.00</t>
  </si>
  <si>
    <t>Watchmaking and Jewelrymaking</t>
  </si>
  <si>
    <t>47.0408.00</t>
  </si>
  <si>
    <t>Water Quality and Wastewater Treatment Management and Recycling Technology/Technician</t>
  </si>
  <si>
    <t>15.0506.00</t>
  </si>
  <si>
    <t>Water Resources Engineering</t>
  </si>
  <si>
    <t>14.0805.00</t>
  </si>
  <si>
    <t>Water, Wetlands, and Marine Resources Management</t>
  </si>
  <si>
    <t>03.0205.00</t>
  </si>
  <si>
    <t>Weapons of Mass Destruction</t>
  </si>
  <si>
    <t>28.0605.00</t>
  </si>
  <si>
    <t>Web Page, Digital/Multimedia and Information Resources Design</t>
  </si>
  <si>
    <t>11.0801.00</t>
  </si>
  <si>
    <t>Web/Multimedia Management and Webmaster</t>
  </si>
  <si>
    <t>11.1004.00</t>
  </si>
  <si>
    <t>Welding Engineering Technology/Technician</t>
  </si>
  <si>
    <t>15.0614.00</t>
  </si>
  <si>
    <t>Welding Technology/Welder</t>
  </si>
  <si>
    <t>48.0508.00</t>
  </si>
  <si>
    <t>Well Drilling/Driller</t>
  </si>
  <si>
    <t>46.0504.00</t>
  </si>
  <si>
    <t>Western European Studies</t>
  </si>
  <si>
    <t>05.0114.00</t>
  </si>
  <si>
    <t>Wildland/Forest Firefighting and Investigation</t>
  </si>
  <si>
    <t>43.0206.00</t>
  </si>
  <si>
    <t>Wildlife Biology</t>
  </si>
  <si>
    <t>26.0709.00</t>
  </si>
  <si>
    <t>Wildlife, Fish and Wildlands Science and Management</t>
  </si>
  <si>
    <t>03.0601.00</t>
  </si>
  <si>
    <t>Wine Steward/Sommelier</t>
  </si>
  <si>
    <t>12.0510.00</t>
  </si>
  <si>
    <t>Women's Health Nurse/Nursing</t>
  </si>
  <si>
    <t>51.3822.00</t>
  </si>
  <si>
    <t>Women's Ministry</t>
  </si>
  <si>
    <t>39.0704.00</t>
  </si>
  <si>
    <t>Women's Studies</t>
  </si>
  <si>
    <t>05.0207.00</t>
  </si>
  <si>
    <t>Wood Science and Wood Products/Pulp and Paper Technology</t>
  </si>
  <si>
    <t>03.0509.00</t>
  </si>
  <si>
    <t>Woodwind Instruments</t>
  </si>
  <si>
    <t>50.0915.00</t>
  </si>
  <si>
    <t>Woodworking, General</t>
  </si>
  <si>
    <t>48.0701.00</t>
  </si>
  <si>
    <t>Word Processing</t>
  </si>
  <si>
    <t>11.0602.00</t>
  </si>
  <si>
    <t>Work and Family Studies</t>
  </si>
  <si>
    <t>19.0000.00</t>
  </si>
  <si>
    <t>Workforce Development and Training</t>
  </si>
  <si>
    <t>32.0111.00</t>
  </si>
  <si>
    <t>Writing</t>
  </si>
  <si>
    <t>36.0118.00</t>
  </si>
  <si>
    <t>Writing, General</t>
  </si>
  <si>
    <t>23.1301.00</t>
  </si>
  <si>
    <t>Yoga Teacher Training/Yoga Therapy</t>
  </si>
  <si>
    <t>51.3602.00</t>
  </si>
  <si>
    <t>Youth Ministry</t>
  </si>
  <si>
    <t>39.0702.00</t>
  </si>
  <si>
    <t>Youth Services/Administration</t>
  </si>
  <si>
    <t>44.0702.00</t>
  </si>
  <si>
    <t>Zoological Medicine Residency Program</t>
  </si>
  <si>
    <t>60.0317.00</t>
  </si>
  <si>
    <t>Zoology/Animal Biology</t>
  </si>
  <si>
    <t>26.0701.00</t>
  </si>
  <si>
    <t>Fund Code</t>
  </si>
  <si>
    <t>Source: General Appropriations Act, 84th Legislature,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</si>
</sst>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0"/>
    <numFmt numFmtId="165" formatCode="_(* #,##0_);_(* \(#,##0\);_(* &quot;-&quot;??_);_(@_)"/>
    <numFmt numFmtId="166" formatCode="_(&quot;$&quot;* #,##0_);_(&quot;$&quot;* \(#,##0\);_(&quot;$&quot;* &quot;-&quot;??_);_(@_)"/>
  </numFmts>
  <fonts count="9" x14ac:knownFonts="1">
    <font>
      <sz val="11"/>
      <color theme="1"/>
      <name val="Tahoma"/>
      <family val="2"/>
    </font>
    <font>
      <sz val="11"/>
      <color theme="1"/>
      <name val="Tahoma"/>
      <family val="2"/>
    </font>
    <font>
      <b/>
      <sz val="11"/>
      <color theme="0"/>
      <name val="Tahoma"/>
      <family val="2"/>
    </font>
    <font>
      <b/>
      <sz val="11"/>
      <color theme="1"/>
      <name val="Tahoma"/>
      <family val="2"/>
    </font>
    <font>
      <sz val="11"/>
      <color theme="0"/>
      <name val="Tahoma"/>
      <family val="2"/>
    </font>
    <font>
      <sz val="11"/>
      <name val="Tahoma"/>
      <family val="2"/>
    </font>
    <font>
      <sz val="10"/>
      <name val="Arial"/>
      <family val="2"/>
    </font>
    <font>
      <b/>
      <sz val="12"/>
      <color theme="1"/>
      <name val="Tahoma"/>
      <family val="2"/>
    </font>
    <font>
      <sz val="10"/>
      <color theme="1"/>
      <name val="Arial"/>
      <family val="2"/>
    </font>
  </fonts>
  <fills count="6">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rgb="FFFFFF00"/>
        <bgColor indexed="64"/>
      </patternFill>
    </fill>
  </fills>
  <borders count="3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auto="1"/>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cellStyleXfs>
  <cellXfs count="112">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wrapText="1"/>
    </xf>
    <xf numFmtId="164" fontId="5" fillId="0" borderId="3" xfId="0" applyNumberFormat="1" applyFont="1" applyFill="1" applyBorder="1" applyAlignment="1">
      <alignment horizontal="left"/>
    </xf>
    <xf numFmtId="43" fontId="5" fillId="0" borderId="3" xfId="1" applyFont="1" applyFill="1" applyBorder="1" applyAlignment="1">
      <alignment horizontal="right"/>
    </xf>
    <xf numFmtId="0" fontId="2" fillId="2" borderId="2" xfId="0" applyFont="1" applyFill="1" applyBorder="1" applyAlignment="1">
      <alignment horizontal="center"/>
    </xf>
    <xf numFmtId="0" fontId="0" fillId="0" borderId="3" xfId="0" applyBorder="1"/>
    <xf numFmtId="0" fontId="3" fillId="0" borderId="0" xfId="0" applyFont="1"/>
    <xf numFmtId="0" fontId="3" fillId="0" borderId="0" xfId="0" applyFont="1" applyAlignment="1">
      <alignment horizontal="center"/>
    </xf>
    <xf numFmtId="0" fontId="4" fillId="0" borderId="0" xfId="0" applyFont="1"/>
    <xf numFmtId="165" fontId="0" fillId="0" borderId="3" xfId="1" applyNumberFormat="1" applyFont="1" applyBorder="1" applyAlignment="1">
      <alignment horizontal="center"/>
    </xf>
    <xf numFmtId="43" fontId="0" fillId="0" borderId="3" xfId="1" applyFont="1" applyBorder="1"/>
    <xf numFmtId="44" fontId="0" fillId="0" borderId="3" xfId="2" applyFont="1" applyBorder="1"/>
    <xf numFmtId="166" fontId="0" fillId="0" borderId="3" xfId="2" applyNumberFormat="1" applyFont="1" applyBorder="1" applyAlignment="1">
      <alignment horizontal="center"/>
    </xf>
    <xf numFmtId="0" fontId="0" fillId="0" borderId="0" xfId="0" applyBorder="1"/>
    <xf numFmtId="0" fontId="3" fillId="0" borderId="12" xfId="0" applyFont="1" applyBorder="1" applyAlignment="1">
      <alignment horizontal="center"/>
    </xf>
    <xf numFmtId="166" fontId="0" fillId="0" borderId="12" xfId="2" applyNumberFormat="1" applyFont="1" applyBorder="1" applyAlignment="1">
      <alignment horizontal="center"/>
    </xf>
    <xf numFmtId="165" fontId="0" fillId="0" borderId="12" xfId="1" applyNumberFormat="1" applyFont="1" applyBorder="1" applyAlignment="1">
      <alignment horizontal="center"/>
    </xf>
    <xf numFmtId="0" fontId="0" fillId="0" borderId="12" xfId="0" applyBorder="1"/>
    <xf numFmtId="44" fontId="0" fillId="0" borderId="12" xfId="2" applyFont="1" applyBorder="1"/>
    <xf numFmtId="43" fontId="0" fillId="0" borderId="12" xfId="1" applyFont="1" applyBorder="1"/>
    <xf numFmtId="0" fontId="3" fillId="0" borderId="13" xfId="0" applyFont="1" applyBorder="1" applyAlignment="1">
      <alignment horizontal="center"/>
    </xf>
    <xf numFmtId="166" fontId="0" fillId="0" borderId="13" xfId="2" applyNumberFormat="1" applyFont="1" applyBorder="1" applyAlignment="1">
      <alignment horizontal="center"/>
    </xf>
    <xf numFmtId="165" fontId="0" fillId="0" borderId="13" xfId="1" applyNumberFormat="1" applyFont="1" applyBorder="1" applyAlignment="1">
      <alignment horizontal="center"/>
    </xf>
    <xf numFmtId="0" fontId="0" fillId="0" borderId="13" xfId="0" applyBorder="1"/>
    <xf numFmtId="0" fontId="3" fillId="0" borderId="5" xfId="0" quotePrefix="1" applyFont="1" applyBorder="1" applyAlignment="1">
      <alignment horizontal="left"/>
    </xf>
    <xf numFmtId="0" fontId="3" fillId="0" borderId="0" xfId="0" quotePrefix="1" applyFont="1" applyAlignment="1">
      <alignment horizontal="left"/>
    </xf>
    <xf numFmtId="166" fontId="0" fillId="0" borderId="9" xfId="2" applyNumberFormat="1" applyFont="1" applyBorder="1"/>
    <xf numFmtId="44" fontId="0" fillId="0" borderId="13" xfId="2" applyFont="1" applyBorder="1"/>
    <xf numFmtId="43" fontId="0" fillId="0" borderId="13" xfId="1" applyFont="1" applyBorder="1"/>
    <xf numFmtId="0" fontId="0" fillId="0" borderId="0" xfId="0" quotePrefix="1" applyBorder="1" applyAlignment="1">
      <alignment horizontal="left" vertical="top" wrapText="1"/>
    </xf>
    <xf numFmtId="0" fontId="3" fillId="0" borderId="14" xfId="0" applyFont="1" applyBorder="1" applyAlignment="1">
      <alignment horizontal="center"/>
    </xf>
    <xf numFmtId="166" fontId="0" fillId="0" borderId="14" xfId="2" applyNumberFormat="1" applyFont="1" applyBorder="1" applyAlignment="1">
      <alignment horizontal="center"/>
    </xf>
    <xf numFmtId="165" fontId="0" fillId="0" borderId="14" xfId="1" applyNumberFormat="1" applyFont="1" applyBorder="1" applyAlignment="1">
      <alignment horizontal="center"/>
    </xf>
    <xf numFmtId="0" fontId="0" fillId="0" borderId="14" xfId="0" applyBorder="1"/>
    <xf numFmtId="44" fontId="0" fillId="0" borderId="14" xfId="2" applyFont="1" applyBorder="1"/>
    <xf numFmtId="43" fontId="0" fillId="0" borderId="14" xfId="1" applyFont="1" applyBorder="1"/>
    <xf numFmtId="0" fontId="7" fillId="0" borderId="0" xfId="0" quotePrefix="1" applyFont="1" applyAlignment="1">
      <alignment horizontal="left" vertical="top"/>
    </xf>
    <xf numFmtId="166" fontId="0" fillId="0" borderId="3" xfId="0" applyNumberFormat="1" applyBorder="1"/>
    <xf numFmtId="166" fontId="0" fillId="0" borderId="5" xfId="0" applyNumberFormat="1" applyBorder="1"/>
    <xf numFmtId="166" fontId="0" fillId="0" borderId="9" xfId="0" applyNumberFormat="1" applyBorder="1"/>
    <xf numFmtId="166" fontId="0" fillId="0" borderId="6" xfId="0" applyNumberFormat="1" applyBorder="1"/>
    <xf numFmtId="166" fontId="0" fillId="0" borderId="8" xfId="0" applyNumberFormat="1" applyBorder="1"/>
    <xf numFmtId="166" fontId="0" fillId="0" borderId="11" xfId="0" applyNumberFormat="1" applyBorder="1"/>
    <xf numFmtId="0" fontId="3" fillId="0" borderId="3" xfId="0" quotePrefix="1" applyFont="1" applyBorder="1" applyAlignment="1">
      <alignment horizontal="left"/>
    </xf>
    <xf numFmtId="0" fontId="3" fillId="0" borderId="6" xfId="0" quotePrefix="1" applyFont="1" applyBorder="1" applyAlignment="1">
      <alignment horizontal="left"/>
    </xf>
    <xf numFmtId="166" fontId="0" fillId="0" borderId="11" xfId="2" applyNumberFormat="1" applyFont="1" applyBorder="1"/>
    <xf numFmtId="0" fontId="0" fillId="0" borderId="0" xfId="0" applyFill="1"/>
    <xf numFmtId="44" fontId="0" fillId="0" borderId="9" xfId="2" applyFont="1" applyBorder="1"/>
    <xf numFmtId="166" fontId="1" fillId="0" borderId="3" xfId="2" applyNumberFormat="1" applyFont="1" applyBorder="1" applyAlignment="1">
      <alignment horizontal="center"/>
    </xf>
    <xf numFmtId="0" fontId="2" fillId="3" borderId="4" xfId="0" applyFont="1" applyFill="1" applyBorder="1" applyAlignment="1">
      <alignment horizontal="center"/>
    </xf>
    <xf numFmtId="0" fontId="2" fillId="3" borderId="7" xfId="0" applyFont="1" applyFill="1" applyBorder="1" applyAlignment="1">
      <alignment horizontal="center"/>
    </xf>
    <xf numFmtId="0" fontId="2" fillId="3" borderId="10" xfId="0" applyFont="1" applyFill="1" applyBorder="1" applyAlignment="1">
      <alignment horizontal="center"/>
    </xf>
    <xf numFmtId="0" fontId="2" fillId="3" borderId="3" xfId="0" applyFont="1" applyFill="1" applyBorder="1" applyAlignment="1">
      <alignment horizontal="center"/>
    </xf>
    <xf numFmtId="0" fontId="2" fillId="3" borderId="4" xfId="0" quotePrefix="1" applyFont="1" applyFill="1" applyBorder="1" applyAlignment="1">
      <alignment horizontal="left"/>
    </xf>
    <xf numFmtId="0" fontId="3" fillId="0" borderId="16" xfId="0" quotePrefix="1" applyFont="1" applyBorder="1" applyAlignment="1">
      <alignment horizontal="left"/>
    </xf>
    <xf numFmtId="166" fontId="0" fillId="0" borderId="17" xfId="2" applyNumberFormat="1" applyFont="1" applyBorder="1"/>
    <xf numFmtId="166" fontId="0" fillId="0" borderId="16" xfId="0" applyNumberFormat="1" applyBorder="1"/>
    <xf numFmtId="166" fontId="0" fillId="0" borderId="18" xfId="0" applyNumberFormat="1" applyBorder="1"/>
    <xf numFmtId="166" fontId="0" fillId="0" borderId="17" xfId="0" applyNumberFormat="1" applyBorder="1"/>
    <xf numFmtId="0" fontId="4" fillId="0" borderId="0" xfId="0" applyFont="1" applyAlignment="1">
      <alignment horizontal="left"/>
    </xf>
    <xf numFmtId="0" fontId="3" fillId="0" borderId="0" xfId="0" applyFont="1" applyBorder="1" applyAlignment="1">
      <alignment horizontal="left" vertical="top" wrapText="1"/>
    </xf>
    <xf numFmtId="0" fontId="0" fillId="0" borderId="0" xfId="0" applyFont="1" applyBorder="1" applyAlignment="1">
      <alignment vertical="top" wrapText="1"/>
    </xf>
    <xf numFmtId="0" fontId="3" fillId="0" borderId="0" xfId="0" quotePrefix="1" applyFont="1" applyBorder="1" applyAlignment="1">
      <alignment horizontal="left" vertical="top" wrapText="1"/>
    </xf>
    <xf numFmtId="0" fontId="0" fillId="0" borderId="0" xfId="0" applyAlignment="1">
      <alignment horizontal="left" vertical="top" wrapText="1"/>
    </xf>
    <xf numFmtId="44" fontId="0" fillId="4" borderId="10" xfId="2" quotePrefix="1" applyFont="1" applyFill="1" applyBorder="1" applyAlignment="1" applyProtection="1">
      <alignment vertical="top" wrapText="1"/>
      <protection locked="0"/>
    </xf>
    <xf numFmtId="0" fontId="3" fillId="4" borderId="10" xfId="0" applyFont="1" applyFill="1" applyBorder="1" applyAlignment="1" applyProtection="1">
      <alignment horizontal="center"/>
      <protection locked="0"/>
    </xf>
    <xf numFmtId="166" fontId="1" fillId="4" borderId="3" xfId="2" applyNumberFormat="1" applyFont="1" applyFill="1" applyBorder="1" applyAlignment="1" applyProtection="1">
      <alignment horizontal="center"/>
      <protection locked="0"/>
    </xf>
    <xf numFmtId="0" fontId="0" fillId="4" borderId="3" xfId="0" applyFill="1" applyBorder="1" applyProtection="1">
      <protection locked="0"/>
    </xf>
    <xf numFmtId="165" fontId="0" fillId="4" borderId="3" xfId="1" applyNumberFormat="1" applyFont="1" applyFill="1" applyBorder="1" applyProtection="1">
      <protection locked="0"/>
    </xf>
    <xf numFmtId="0" fontId="0" fillId="0" borderId="0" xfId="0" applyAlignment="1">
      <alignment horizontal="left" vertical="top" wrapText="1"/>
    </xf>
    <xf numFmtId="0" fontId="0" fillId="0" borderId="0" xfId="0" quotePrefix="1" applyAlignment="1">
      <alignment horizontal="left" vertical="top" wrapText="1"/>
    </xf>
    <xf numFmtId="0" fontId="2" fillId="3" borderId="5" xfId="0" applyFont="1" applyFill="1" applyBorder="1" applyAlignment="1">
      <alignment horizontal="right" wrapText="1"/>
    </xf>
    <xf numFmtId="0" fontId="2" fillId="3" borderId="6" xfId="0" quotePrefix="1" applyFont="1" applyFill="1" applyBorder="1" applyAlignment="1">
      <alignment horizontal="right" wrapText="1"/>
    </xf>
    <xf numFmtId="0" fontId="2" fillId="3" borderId="4" xfId="0" applyFont="1" applyFill="1" applyBorder="1" applyAlignment="1">
      <alignment horizontal="right" vertical="top"/>
    </xf>
    <xf numFmtId="0" fontId="0" fillId="0" borderId="0" xfId="0" applyAlignment="1">
      <alignment horizontal="left" wrapText="1"/>
    </xf>
    <xf numFmtId="44" fontId="0" fillId="0" borderId="0" xfId="2" applyFont="1" applyBorder="1"/>
    <xf numFmtId="0" fontId="3" fillId="0" borderId="19" xfId="0" applyFont="1" applyBorder="1" applyAlignment="1">
      <alignment horizontal="center"/>
    </xf>
    <xf numFmtId="0" fontId="3" fillId="4" borderId="20" xfId="0" applyFont="1" applyFill="1" applyBorder="1" applyAlignment="1" applyProtection="1">
      <alignment horizontal="center"/>
      <protection locked="0"/>
    </xf>
    <xf numFmtId="0" fontId="2" fillId="3" borderId="21" xfId="0" applyFont="1" applyFill="1" applyBorder="1"/>
    <xf numFmtId="8" fontId="0" fillId="0" borderId="11" xfId="2" applyNumberFormat="1" applyFont="1" applyBorder="1"/>
    <xf numFmtId="0" fontId="0" fillId="0" borderId="0" xfId="0" quotePrefix="1" applyAlignment="1">
      <alignment horizontal="left"/>
    </xf>
    <xf numFmtId="0" fontId="0" fillId="0" borderId="0" xfId="0" applyFill="1" applyBorder="1"/>
    <xf numFmtId="0" fontId="2" fillId="2" borderId="1" xfId="0" applyFont="1" applyFill="1" applyBorder="1" applyAlignment="1">
      <alignment horizontal="center" wrapText="1"/>
    </xf>
    <xf numFmtId="0" fontId="0" fillId="2" borderId="25" xfId="0" applyFill="1" applyBorder="1"/>
    <xf numFmtId="0" fontId="0" fillId="2" borderId="24" xfId="0" applyFill="1" applyBorder="1"/>
    <xf numFmtId="0" fontId="2" fillId="2" borderId="27" xfId="0" applyFont="1" applyFill="1" applyBorder="1" applyAlignment="1">
      <alignment horizontal="center"/>
    </xf>
    <xf numFmtId="0" fontId="2" fillId="2" borderId="28" xfId="0" applyFont="1" applyFill="1" applyBorder="1" applyAlignment="1">
      <alignment horizontal="center"/>
    </xf>
    <xf numFmtId="0" fontId="2" fillId="2" borderId="28" xfId="0" applyFont="1" applyFill="1" applyBorder="1" applyAlignment="1">
      <alignment horizontal="center" wrapText="1"/>
    </xf>
    <xf numFmtId="0" fontId="2" fillId="2" borderId="29" xfId="0" applyFont="1" applyFill="1" applyBorder="1" applyAlignment="1">
      <alignment horizontal="center" wrapText="1"/>
    </xf>
    <xf numFmtId="0" fontId="8" fillId="0" borderId="3" xfId="0" applyFont="1" applyFill="1" applyBorder="1" applyAlignment="1">
      <alignment vertical="top"/>
    </xf>
    <xf numFmtId="43" fontId="0" fillId="0" borderId="3" xfId="1" applyFont="1" applyBorder="1" applyAlignment="1">
      <alignment vertical="top"/>
    </xf>
    <xf numFmtId="44" fontId="0" fillId="0" borderId="3" xfId="2" applyFont="1" applyBorder="1" applyAlignment="1">
      <alignment vertical="top"/>
    </xf>
    <xf numFmtId="0" fontId="8" fillId="0" borderId="3" xfId="0" applyFont="1" applyFill="1" applyBorder="1" applyAlignment="1">
      <alignment vertical="top" wrapText="1"/>
    </xf>
    <xf numFmtId="0" fontId="3" fillId="5" borderId="5" xfId="0" quotePrefix="1" applyFont="1" applyFill="1" applyBorder="1" applyAlignment="1">
      <alignment horizontal="left"/>
    </xf>
    <xf numFmtId="166" fontId="0" fillId="5" borderId="9" xfId="2" applyNumberFormat="1" applyFont="1" applyFill="1" applyBorder="1"/>
    <xf numFmtId="166" fontId="0" fillId="5" borderId="5" xfId="0" applyNumberFormat="1" applyFill="1" applyBorder="1"/>
    <xf numFmtId="166" fontId="0" fillId="5" borderId="3" xfId="0" applyNumberFormat="1" applyFill="1" applyBorder="1"/>
    <xf numFmtId="166" fontId="0" fillId="5" borderId="9" xfId="0" applyNumberFormat="1" applyFill="1" applyBorder="1"/>
    <xf numFmtId="0" fontId="0" fillId="0" borderId="0" xfId="0" quotePrefix="1" applyAlignment="1">
      <alignment horizontal="left" vertical="top" wrapText="1"/>
    </xf>
    <xf numFmtId="0" fontId="0" fillId="0" borderId="0" xfId="0" applyAlignment="1">
      <alignment horizontal="left" vertical="top" wrapText="1"/>
    </xf>
    <xf numFmtId="0" fontId="3" fillId="0" borderId="22" xfId="0" applyFont="1" applyBorder="1" applyAlignment="1"/>
    <xf numFmtId="0" fontId="0" fillId="0" borderId="23" xfId="0" applyBorder="1" applyAlignment="1"/>
    <xf numFmtId="0" fontId="2" fillId="3" borderId="3" xfId="0" applyFont="1" applyFill="1" applyBorder="1" applyAlignment="1">
      <alignment horizontal="center"/>
    </xf>
    <xf numFmtId="0" fontId="2" fillId="3" borderId="3" xfId="0" applyFont="1" applyFill="1" applyBorder="1" applyAlignment="1" applyProtection="1">
      <alignment horizontal="center"/>
    </xf>
    <xf numFmtId="0" fontId="3" fillId="0" borderId="22" xfId="0" quotePrefix="1" applyFont="1" applyBorder="1" applyAlignment="1">
      <alignment horizontal="left"/>
    </xf>
    <xf numFmtId="0" fontId="0" fillId="0" borderId="0" xfId="0" applyAlignment="1">
      <alignment horizontal="left" wrapText="1"/>
    </xf>
    <xf numFmtId="0" fontId="2" fillId="3" borderId="1" xfId="0" applyFont="1" applyFill="1" applyBorder="1" applyAlignment="1">
      <alignment horizontal="center"/>
    </xf>
    <xf numFmtId="0" fontId="2" fillId="3" borderId="15" xfId="0" applyFont="1" applyFill="1" applyBorder="1" applyAlignment="1">
      <alignment horizontal="center"/>
    </xf>
    <xf numFmtId="0" fontId="3" fillId="0" borderId="0" xfId="0" quotePrefix="1" applyFont="1" applyBorder="1" applyAlignment="1">
      <alignment horizontal="left" vertical="top"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cellXfs>
  <cellStyles count="4">
    <cellStyle name="Comma" xfId="1" builtinId="3"/>
    <cellStyle name="Currency" xfId="2" builtinId="4"/>
    <cellStyle name="Normal" xfId="0" builtinId="0"/>
    <cellStyle name="Normal 2" xfId="3"/>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heetPr>
  <dimension ref="A1:AB76"/>
  <sheetViews>
    <sheetView showGridLines="0" tabSelected="1" topLeftCell="A8" workbookViewId="0">
      <selection activeCell="B31" sqref="B31"/>
    </sheetView>
  </sheetViews>
  <sheetFormatPr baseColWidth="10" defaultColWidth="8.83203125" defaultRowHeight="14" x14ac:dyDescent="0"/>
  <cols>
    <col min="1" max="1" width="43.1640625" customWidth="1"/>
    <col min="2" max="2" width="25.5" customWidth="1"/>
    <col min="3" max="3" width="3.1640625" style="14" customWidth="1"/>
    <col min="4" max="6" width="13.33203125" customWidth="1"/>
    <col min="7" max="7" width="1.1640625" style="14" customWidth="1"/>
    <col min="8" max="10" width="13.5" customWidth="1"/>
    <col min="11" max="12" width="1.33203125" style="14" customWidth="1"/>
    <col min="13" max="15" width="13.5" customWidth="1"/>
    <col min="16" max="16" width="1.1640625" style="14" customWidth="1" collapsed="1"/>
    <col min="17" max="17" width="1.1640625" style="14" customWidth="1"/>
    <col min="18" max="20" width="13.5" customWidth="1"/>
    <col min="21" max="21" width="2.33203125" style="14" customWidth="1" collapsed="1"/>
    <col min="22" max="24" width="13.5" customWidth="1"/>
    <col min="25" max="25" width="2.33203125" style="14" customWidth="1" collapsed="1"/>
    <col min="26" max="26" width="9.1640625" bestFit="1" customWidth="1"/>
  </cols>
  <sheetData>
    <row r="1" spans="1:28" ht="22.5" customHeight="1">
      <c r="A1" s="37" t="s">
        <v>55</v>
      </c>
    </row>
    <row r="2" spans="1:28">
      <c r="A2" s="7" t="s">
        <v>41</v>
      </c>
    </row>
    <row r="3" spans="1:28" ht="30" customHeight="1">
      <c r="A3" s="106" t="s">
        <v>42</v>
      </c>
      <c r="B3" s="106"/>
      <c r="C3" s="106"/>
      <c r="D3" s="106"/>
      <c r="E3" s="106"/>
      <c r="F3" s="106"/>
      <c r="G3" s="75"/>
      <c r="H3" s="75"/>
      <c r="I3" s="75"/>
      <c r="J3" s="75"/>
    </row>
    <row r="4" spans="1:28">
      <c r="A4" s="7" t="s">
        <v>21</v>
      </c>
    </row>
    <row r="5" spans="1:28" ht="29.25" customHeight="1">
      <c r="A5" s="99" t="s">
        <v>66</v>
      </c>
      <c r="B5" s="100"/>
      <c r="C5" s="100"/>
      <c r="D5" s="100"/>
      <c r="E5" s="100"/>
      <c r="F5" s="100"/>
      <c r="G5" s="71"/>
      <c r="H5" s="71"/>
      <c r="I5" s="71"/>
      <c r="J5" s="71"/>
      <c r="AA5" s="9"/>
      <c r="AB5" s="9" t="s">
        <v>29</v>
      </c>
    </row>
    <row r="6" spans="1:28" ht="29.25" customHeight="1">
      <c r="A6" s="99" t="s">
        <v>56</v>
      </c>
      <c r="B6" s="100"/>
      <c r="C6" s="100"/>
      <c r="D6" s="100"/>
      <c r="E6" s="100"/>
      <c r="F6" s="100"/>
      <c r="G6" s="99"/>
      <c r="H6" s="100"/>
      <c r="I6" s="100"/>
      <c r="J6" s="100"/>
      <c r="AA6" s="9"/>
      <c r="AB6" s="9" t="s">
        <v>30</v>
      </c>
    </row>
    <row r="7" spans="1:28" ht="30" customHeight="1">
      <c r="A7" s="99" t="s">
        <v>57</v>
      </c>
      <c r="B7" s="100"/>
      <c r="C7" s="100"/>
      <c r="D7" s="100"/>
      <c r="E7" s="100"/>
      <c r="F7" s="100"/>
      <c r="G7" s="99"/>
      <c r="H7" s="100"/>
      <c r="I7" s="100"/>
      <c r="J7" s="100"/>
      <c r="AA7" s="9"/>
      <c r="AB7" s="9" t="s">
        <v>31</v>
      </c>
    </row>
    <row r="8" spans="1:28" ht="14.25" customHeight="1">
      <c r="A8" s="99" t="s">
        <v>43</v>
      </c>
      <c r="B8" s="100"/>
      <c r="C8" s="100"/>
      <c r="D8" s="100"/>
      <c r="E8" s="100"/>
      <c r="F8" s="100"/>
      <c r="G8" s="30"/>
      <c r="AA8" s="9" t="s">
        <v>27</v>
      </c>
      <c r="AB8" s="9" t="s">
        <v>32</v>
      </c>
    </row>
    <row r="9" spans="1:28" ht="14.25" customHeight="1">
      <c r="A9" s="99" t="s">
        <v>44</v>
      </c>
      <c r="B9" s="100"/>
      <c r="C9" s="100"/>
      <c r="D9" s="100"/>
      <c r="E9" s="100"/>
      <c r="F9" s="100"/>
      <c r="G9" s="30"/>
      <c r="AA9" s="9" t="s">
        <v>28</v>
      </c>
      <c r="AB9" s="9" t="s">
        <v>33</v>
      </c>
    </row>
    <row r="10" spans="1:28" ht="16.5" customHeight="1">
      <c r="A10" s="99" t="s">
        <v>53</v>
      </c>
      <c r="B10" s="100"/>
      <c r="C10" s="100"/>
      <c r="D10" s="100"/>
      <c r="E10" s="100"/>
      <c r="F10" s="100"/>
      <c r="G10" s="99"/>
      <c r="H10" s="100"/>
      <c r="I10" s="100"/>
      <c r="J10" s="100"/>
      <c r="AA10" s="60" t="s">
        <v>26</v>
      </c>
    </row>
    <row r="11" spans="1:28" ht="15" customHeight="1">
      <c r="A11" s="99" t="s">
        <v>54</v>
      </c>
      <c r="B11" s="100"/>
      <c r="C11" s="100"/>
      <c r="D11" s="100"/>
      <c r="E11" s="100"/>
      <c r="F11" s="100"/>
      <c r="G11" s="30"/>
    </row>
    <row r="12" spans="1:28" ht="14.25" customHeight="1">
      <c r="A12" s="99" t="s">
        <v>58</v>
      </c>
      <c r="B12" s="100"/>
      <c r="C12" s="100"/>
      <c r="D12" s="100"/>
      <c r="E12" s="100"/>
      <c r="F12" s="100"/>
      <c r="G12" s="71"/>
      <c r="H12" s="70"/>
      <c r="I12" s="70"/>
      <c r="J12" s="70"/>
    </row>
    <row r="13" spans="1:28" ht="14.25" customHeight="1">
      <c r="A13" s="100"/>
      <c r="B13" s="99"/>
      <c r="C13" s="100"/>
      <c r="D13" s="99"/>
    </row>
    <row r="14" spans="1:28" ht="14.25" customHeight="1" thickBot="1">
      <c r="A14" s="71"/>
      <c r="B14" s="71"/>
      <c r="D14" s="76"/>
      <c r="E14" s="14"/>
      <c r="G14"/>
      <c r="I14" s="14"/>
      <c r="J14" s="14"/>
      <c r="K14"/>
      <c r="L14"/>
      <c r="N14" s="14"/>
      <c r="O14" s="14"/>
      <c r="P14"/>
      <c r="Q14"/>
      <c r="S14" s="14"/>
      <c r="U14"/>
      <c r="W14" s="14"/>
      <c r="Y14"/>
    </row>
    <row r="15" spans="1:28" ht="14.25" customHeight="1">
      <c r="A15" s="74" t="s">
        <v>52</v>
      </c>
      <c r="B15" s="65">
        <v>0</v>
      </c>
      <c r="D15" s="76"/>
      <c r="E15" s="14"/>
      <c r="G15"/>
      <c r="I15" s="14"/>
      <c r="J15" s="14"/>
      <c r="K15"/>
      <c r="L15"/>
      <c r="N15" s="14"/>
      <c r="O15" s="14"/>
      <c r="P15"/>
      <c r="Q15"/>
      <c r="S15" s="14"/>
      <c r="U15"/>
      <c r="W15" s="14"/>
      <c r="Y15"/>
    </row>
    <row r="16" spans="1:28" ht="14.25" customHeight="1">
      <c r="A16" s="72" t="s">
        <v>38</v>
      </c>
      <c r="B16" s="48">
        <v>50</v>
      </c>
      <c r="D16" s="76"/>
      <c r="E16" s="14"/>
      <c r="G16"/>
      <c r="I16" s="14"/>
      <c r="J16" s="14"/>
      <c r="K16"/>
      <c r="L16"/>
      <c r="N16" s="14"/>
      <c r="O16" s="14"/>
      <c r="P16"/>
      <c r="Q16"/>
      <c r="S16" s="14"/>
      <c r="U16"/>
      <c r="W16" s="14"/>
      <c r="Y16"/>
    </row>
    <row r="17" spans="1:25" ht="14.25" customHeight="1" thickBot="1">
      <c r="A17" s="73" t="s">
        <v>47</v>
      </c>
      <c r="B17" s="80">
        <v>55.39</v>
      </c>
      <c r="D17" s="76"/>
      <c r="E17" s="14"/>
      <c r="G17"/>
      <c r="I17" s="14"/>
      <c r="J17" s="14"/>
      <c r="K17"/>
      <c r="L17"/>
      <c r="N17" s="14"/>
      <c r="O17" s="14"/>
      <c r="P17"/>
      <c r="Q17"/>
      <c r="S17" s="14"/>
      <c r="U17"/>
      <c r="W17" s="14"/>
      <c r="Y17"/>
    </row>
    <row r="18" spans="1:25" ht="14.25" customHeight="1" thickBot="1">
      <c r="A18" s="7"/>
    </row>
    <row r="19" spans="1:25" ht="15" thickBot="1">
      <c r="A19" s="107" t="s">
        <v>46</v>
      </c>
      <c r="B19" s="108"/>
      <c r="D19" s="50" t="str">
        <f>"FY "&amp;D31</f>
        <v>FY 2015</v>
      </c>
      <c r="E19" s="51" t="str">
        <f>"FY "&amp;H31</f>
        <v>FY 2016</v>
      </c>
      <c r="F19" s="52" t="str">
        <f>"FY "&amp;M31</f>
        <v>FY 2017</v>
      </c>
      <c r="H19" s="50" t="str">
        <f>"FY "&amp;R31</f>
        <v>FY 2018</v>
      </c>
      <c r="I19" s="52" t="str">
        <f>"FY "&amp;V31</f>
        <v>FY 2019</v>
      </c>
    </row>
    <row r="20" spans="1:25" ht="28.5" customHeight="1">
      <c r="A20" s="94" t="s">
        <v>59</v>
      </c>
      <c r="B20" s="95">
        <f t="shared" ref="B20:B24" si="0">SUM(D20:I20)</f>
        <v>0</v>
      </c>
      <c r="D20" s="96">
        <f>SUM(D22:D26)</f>
        <v>0</v>
      </c>
      <c r="E20" s="97">
        <f t="shared" ref="E20:F20" si="1">SUM(E22:E26)</f>
        <v>0</v>
      </c>
      <c r="F20" s="98">
        <f t="shared" si="1"/>
        <v>0</v>
      </c>
      <c r="H20" s="96">
        <f t="shared" ref="H20:I20" si="2">SUM(H22:H26)</f>
        <v>0</v>
      </c>
      <c r="I20" s="98">
        <f t="shared" si="2"/>
        <v>0</v>
      </c>
    </row>
    <row r="21" spans="1:25">
      <c r="A21" s="55"/>
      <c r="B21" s="56"/>
      <c r="D21" s="57"/>
      <c r="E21" s="58"/>
      <c r="F21" s="59"/>
      <c r="H21" s="57"/>
      <c r="I21" s="59"/>
    </row>
    <row r="22" spans="1:25">
      <c r="A22" s="25" t="s">
        <v>65</v>
      </c>
      <c r="B22" s="27">
        <f t="shared" si="0"/>
        <v>0</v>
      </c>
      <c r="D22" s="39">
        <f>IF(B32&lt;&gt;"Spring",0,D34)+IF(B32="Fall",0,E34)</f>
        <v>0</v>
      </c>
      <c r="E22" s="38">
        <f>F34+H34+I34</f>
        <v>0</v>
      </c>
      <c r="F22" s="40">
        <f>J34+M34+N34</f>
        <v>0</v>
      </c>
      <c r="H22" s="39">
        <f>O34+R34+S34</f>
        <v>0</v>
      </c>
      <c r="I22" s="40">
        <f>T34+V34+W34</f>
        <v>0</v>
      </c>
    </row>
    <row r="23" spans="1:25">
      <c r="A23" s="25" t="s">
        <v>50</v>
      </c>
      <c r="B23" s="27">
        <f t="shared" si="0"/>
        <v>0</v>
      </c>
      <c r="D23" s="39">
        <f>IF(B32&lt;&gt;"Spring",0,D35)+IF(B32="Fall",0,E35)</f>
        <v>0</v>
      </c>
      <c r="E23" s="38">
        <f>F35+H35+I35</f>
        <v>0</v>
      </c>
      <c r="F23" s="40">
        <f>J35+M35+N35</f>
        <v>0</v>
      </c>
      <c r="H23" s="39">
        <f>O35+R35+S35</f>
        <v>0</v>
      </c>
      <c r="I23" s="40">
        <f>T35+V35+W35</f>
        <v>0</v>
      </c>
    </row>
    <row r="24" spans="1:25">
      <c r="A24" s="25" t="s">
        <v>51</v>
      </c>
      <c r="B24" s="27">
        <f t="shared" si="0"/>
        <v>0</v>
      </c>
      <c r="D24" s="39">
        <f>D36+E36</f>
        <v>0</v>
      </c>
      <c r="E24" s="38">
        <f>F36+H36+I36</f>
        <v>0</v>
      </c>
      <c r="F24" s="40">
        <f>J36+M36+N36</f>
        <v>0</v>
      </c>
      <c r="H24" s="39">
        <f>O36+R36+S36</f>
        <v>0</v>
      </c>
      <c r="I24" s="40">
        <f>T36+V36+W36</f>
        <v>0</v>
      </c>
    </row>
    <row r="25" spans="1:25">
      <c r="A25" s="25" t="s">
        <v>39</v>
      </c>
      <c r="B25" s="27">
        <f t="shared" ref="B25:B26" si="3">SUM(D25:I25)</f>
        <v>0</v>
      </c>
      <c r="D25" s="39">
        <v>0</v>
      </c>
      <c r="E25" s="38">
        <f>IF(MOD(B31,2)=0,0,D38)</f>
        <v>0</v>
      </c>
      <c r="F25" s="40">
        <f>IF(MOD(B31,2)=0,E38+F38+H38,D38)</f>
        <v>0</v>
      </c>
      <c r="H25" s="39">
        <f>IF(MOD(B31,2)=0,E38+F38+H38,I38+J38+M38)</f>
        <v>0</v>
      </c>
      <c r="I25" s="40">
        <f>IF(MOD(B31,2)=0,N38+O38+R38,I38+J38+M38)</f>
        <v>0</v>
      </c>
    </row>
    <row r="26" spans="1:25" ht="15" thickBot="1">
      <c r="A26" s="45" t="s">
        <v>40</v>
      </c>
      <c r="B26" s="46">
        <f t="shared" si="3"/>
        <v>0</v>
      </c>
      <c r="D26" s="41">
        <f>D39+E39</f>
        <v>0</v>
      </c>
      <c r="E26" s="42">
        <f>F39+H39+I39</f>
        <v>0</v>
      </c>
      <c r="F26" s="43">
        <f>J39+M39+N39</f>
        <v>0</v>
      </c>
      <c r="H26" s="41">
        <f>O39+R39+S39</f>
        <v>0</v>
      </c>
      <c r="I26" s="43">
        <f>T39+V39+W39</f>
        <v>0</v>
      </c>
    </row>
    <row r="27" spans="1:25" ht="6.75" customHeight="1">
      <c r="B27" s="62"/>
      <c r="C27" s="62"/>
      <c r="D27" s="62"/>
      <c r="E27" s="62"/>
      <c r="F27" s="62"/>
      <c r="G27" s="62"/>
      <c r="H27" s="62"/>
      <c r="I27" s="62"/>
      <c r="J27" s="62"/>
    </row>
    <row r="28" spans="1:25" ht="29.25" customHeight="1">
      <c r="A28" s="109" t="s">
        <v>60</v>
      </c>
      <c r="B28" s="109"/>
      <c r="C28" s="61"/>
      <c r="D28" s="100" t="str">
        <f>IF(AND(B32&lt;&gt;"Spring",OR(D34&gt;0,D35&gt;0)),"Error - Do not populate Student Fees and Board Authorized Tuition in column D when the Starting Semester is later than spring.","")</f>
        <v/>
      </c>
      <c r="E28" s="100"/>
      <c r="F28" s="100"/>
      <c r="G28" s="100"/>
      <c r="H28" s="100"/>
      <c r="I28" s="100"/>
      <c r="J28" s="100"/>
    </row>
    <row r="29" spans="1:25" ht="28.5" customHeight="1">
      <c r="A29" s="109"/>
      <c r="B29" s="109"/>
      <c r="D29" s="100" t="str">
        <f>IF(AND(B32="Fall",OR(E34&gt;0,E35&gt;0)),"Error - Do not populate Student Fees and Board Authorized Tuition in column E when the Starting Semester is fall.","")</f>
        <v/>
      </c>
      <c r="E29" s="100"/>
      <c r="F29" s="100"/>
      <c r="G29" s="100"/>
      <c r="H29" s="100"/>
      <c r="I29" s="100"/>
      <c r="J29" s="100"/>
    </row>
    <row r="30" spans="1:25" ht="6.75" customHeight="1" thickBot="1">
      <c r="A30" s="63"/>
      <c r="B30" s="63"/>
      <c r="D30" s="64"/>
      <c r="E30" s="64"/>
      <c r="F30" s="64"/>
      <c r="G30" s="64"/>
      <c r="H30" s="64"/>
      <c r="I30" s="64"/>
      <c r="J30" s="64"/>
    </row>
    <row r="31" spans="1:25">
      <c r="A31" s="54" t="s">
        <v>35</v>
      </c>
      <c r="B31" s="66">
        <v>2015</v>
      </c>
      <c r="C31" s="15"/>
      <c r="D31" s="104">
        <f>B31</f>
        <v>2015</v>
      </c>
      <c r="E31" s="104"/>
      <c r="F31" s="104"/>
      <c r="G31" s="31"/>
      <c r="H31" s="103">
        <f>D31+1</f>
        <v>2016</v>
      </c>
      <c r="I31" s="103"/>
      <c r="J31" s="103"/>
      <c r="K31" s="21"/>
      <c r="L31" s="31"/>
      <c r="M31" s="103">
        <f>H31+1</f>
        <v>2017</v>
      </c>
      <c r="N31" s="103"/>
      <c r="O31" s="103"/>
      <c r="P31" s="21"/>
      <c r="Q31" s="31"/>
      <c r="R31" s="103">
        <f>M31+1</f>
        <v>2018</v>
      </c>
      <c r="S31" s="103"/>
      <c r="T31" s="103"/>
      <c r="U31" s="15"/>
      <c r="V31" s="103">
        <f>R31+1</f>
        <v>2019</v>
      </c>
      <c r="W31" s="103"/>
      <c r="X31" s="103"/>
      <c r="Y31" s="21"/>
    </row>
    <row r="32" spans="1:25">
      <c r="A32" s="79" t="s">
        <v>25</v>
      </c>
      <c r="B32" s="78" t="s">
        <v>26</v>
      </c>
      <c r="C32" s="15"/>
      <c r="D32" s="53" t="str">
        <f>IF($B$32="Spring",$B$32,"")</f>
        <v/>
      </c>
      <c r="E32" s="53" t="str">
        <f>IF(OR($B$32="Spring",B32="Summer"),"Summer","")</f>
        <v/>
      </c>
      <c r="F32" s="53" t="s">
        <v>26</v>
      </c>
      <c r="G32" s="31"/>
      <c r="H32" s="53" t="s">
        <v>27</v>
      </c>
      <c r="I32" s="53" t="s">
        <v>28</v>
      </c>
      <c r="J32" s="53" t="s">
        <v>26</v>
      </c>
      <c r="K32" s="21"/>
      <c r="L32" s="31"/>
      <c r="M32" s="53" t="s">
        <v>27</v>
      </c>
      <c r="N32" s="53" t="s">
        <v>28</v>
      </c>
      <c r="O32" s="53" t="s">
        <v>26</v>
      </c>
      <c r="P32" s="21"/>
      <c r="Q32" s="31"/>
      <c r="R32" s="53" t="s">
        <v>27</v>
      </c>
      <c r="S32" s="53" t="s">
        <v>28</v>
      </c>
      <c r="T32" s="53" t="s">
        <v>26</v>
      </c>
      <c r="U32" s="15"/>
      <c r="V32" s="53" t="s">
        <v>27</v>
      </c>
      <c r="W32" s="53" t="s">
        <v>28</v>
      </c>
      <c r="X32" s="53" t="s">
        <v>26</v>
      </c>
      <c r="Y32" s="21"/>
    </row>
    <row r="33" spans="1:25">
      <c r="A33" s="101" t="s">
        <v>48</v>
      </c>
      <c r="B33" s="102"/>
      <c r="C33" s="31"/>
      <c r="D33" s="49">
        <f>IF(B32&lt;&gt;"Spring",0,SUM(D34:D37))</f>
        <v>0</v>
      </c>
      <c r="E33" s="49">
        <f>IF(B32="Fall",0,SUM(E34:E37))</f>
        <v>0</v>
      </c>
      <c r="F33" s="49">
        <f>SUM(F34:F37)</f>
        <v>0</v>
      </c>
      <c r="G33" s="31"/>
      <c r="H33" s="49">
        <f>SUM(H34:H37)</f>
        <v>0</v>
      </c>
      <c r="I33" s="49">
        <f>SUM(I34:I37)</f>
        <v>0</v>
      </c>
      <c r="J33" s="49">
        <f>SUM(J34:J37)</f>
        <v>0</v>
      </c>
      <c r="K33" s="21"/>
      <c r="L33" s="31"/>
      <c r="M33" s="49">
        <f>SUM(M34:M37)</f>
        <v>0</v>
      </c>
      <c r="N33" s="49">
        <f>SUM(N34:N37)</f>
        <v>0</v>
      </c>
      <c r="O33" s="49">
        <f>SUM(O34:O37)</f>
        <v>0</v>
      </c>
      <c r="P33" s="21"/>
      <c r="Q33" s="31"/>
      <c r="R33" s="49">
        <f>SUM(R34:R37)</f>
        <v>0</v>
      </c>
      <c r="S33" s="49">
        <f>SUM(S34:S37)</f>
        <v>0</v>
      </c>
      <c r="T33" s="49">
        <f>SUM(T34:T37)</f>
        <v>0</v>
      </c>
      <c r="U33" s="15"/>
      <c r="V33" s="49">
        <f>SUM(V34:V37)</f>
        <v>0</v>
      </c>
      <c r="W33" s="49">
        <f>SUM(W34:W37)</f>
        <v>0</v>
      </c>
      <c r="X33" s="49">
        <f>SUM(X34:X37)</f>
        <v>0</v>
      </c>
      <c r="Y33" s="21"/>
    </row>
    <row r="34" spans="1:25">
      <c r="A34" s="101" t="s">
        <v>49</v>
      </c>
      <c r="B34" s="102"/>
      <c r="C34" s="31"/>
      <c r="D34" s="67">
        <v>0</v>
      </c>
      <c r="E34" s="67">
        <v>0</v>
      </c>
      <c r="F34" s="67">
        <v>0</v>
      </c>
      <c r="G34" s="31"/>
      <c r="H34" s="67">
        <v>0</v>
      </c>
      <c r="I34" s="67">
        <v>0</v>
      </c>
      <c r="J34" s="67">
        <v>0</v>
      </c>
      <c r="K34" s="21"/>
      <c r="L34" s="31"/>
      <c r="M34" s="67">
        <v>0</v>
      </c>
      <c r="N34" s="67">
        <v>0</v>
      </c>
      <c r="O34" s="67">
        <v>0</v>
      </c>
      <c r="P34" s="21"/>
      <c r="Q34" s="31"/>
      <c r="R34" s="67">
        <v>0</v>
      </c>
      <c r="S34" s="67">
        <v>0</v>
      </c>
      <c r="T34" s="67">
        <v>0</v>
      </c>
      <c r="U34" s="15"/>
      <c r="V34" s="67">
        <v>0</v>
      </c>
      <c r="W34" s="67">
        <v>0</v>
      </c>
      <c r="X34" s="67">
        <v>0</v>
      </c>
      <c r="Y34" s="21"/>
    </row>
    <row r="35" spans="1:25">
      <c r="A35" s="101" t="s">
        <v>61</v>
      </c>
      <c r="B35" s="102"/>
      <c r="C35" s="31"/>
      <c r="D35" s="67">
        <v>0</v>
      </c>
      <c r="E35" s="67">
        <v>0</v>
      </c>
      <c r="F35" s="67">
        <v>0</v>
      </c>
      <c r="G35" s="31"/>
      <c r="H35" s="67">
        <v>0</v>
      </c>
      <c r="I35" s="67">
        <v>0</v>
      </c>
      <c r="J35" s="67">
        <v>0</v>
      </c>
      <c r="K35" s="21"/>
      <c r="L35" s="31"/>
      <c r="M35" s="67">
        <v>0</v>
      </c>
      <c r="N35" s="67">
        <v>0</v>
      </c>
      <c r="O35" s="67">
        <v>0</v>
      </c>
      <c r="P35" s="21"/>
      <c r="Q35" s="31"/>
      <c r="R35" s="67">
        <v>0</v>
      </c>
      <c r="S35" s="67">
        <v>0</v>
      </c>
      <c r="T35" s="67">
        <v>0</v>
      </c>
      <c r="U35" s="15"/>
      <c r="V35" s="67">
        <v>0</v>
      </c>
      <c r="W35" s="67">
        <v>0</v>
      </c>
      <c r="X35" s="67">
        <v>0</v>
      </c>
      <c r="Y35" s="21"/>
    </row>
    <row r="36" spans="1:25">
      <c r="A36" s="101" t="s">
        <v>62</v>
      </c>
      <c r="B36" s="102"/>
      <c r="C36" s="31"/>
      <c r="D36" s="13">
        <f>IF(B32&lt;&gt;"Spring",0,D41*$B$15)</f>
        <v>0</v>
      </c>
      <c r="E36" s="13">
        <f>IF(B32="Fall",0,E41*$B$15)</f>
        <v>0</v>
      </c>
      <c r="F36" s="13">
        <f>F41*$B$15</f>
        <v>0</v>
      </c>
      <c r="G36" s="31"/>
      <c r="H36" s="13">
        <f>H41*$B$15</f>
        <v>0</v>
      </c>
      <c r="I36" s="13">
        <f>I41*$B$15</f>
        <v>0</v>
      </c>
      <c r="J36" s="13">
        <f>J41*$B$15</f>
        <v>0</v>
      </c>
      <c r="K36" s="21"/>
      <c r="L36" s="31"/>
      <c r="M36" s="13">
        <f>M41*$B$15</f>
        <v>0</v>
      </c>
      <c r="N36" s="13">
        <f>N41*$B$15</f>
        <v>0</v>
      </c>
      <c r="O36" s="13">
        <f>O41*$B$15</f>
        <v>0</v>
      </c>
      <c r="P36" s="21"/>
      <c r="Q36" s="31"/>
      <c r="R36" s="13">
        <f>R41*$B$15</f>
        <v>0</v>
      </c>
      <c r="S36" s="13">
        <f>S41*$B$15</f>
        <v>0</v>
      </c>
      <c r="T36" s="13">
        <f>T41*$B$15</f>
        <v>0</v>
      </c>
      <c r="U36" s="15"/>
      <c r="V36" s="13">
        <f>V41*$B$15</f>
        <v>0</v>
      </c>
      <c r="W36" s="13">
        <f>W41*$B$15</f>
        <v>0</v>
      </c>
      <c r="X36" s="13">
        <f>X41*$B$15</f>
        <v>0</v>
      </c>
      <c r="Y36" s="21"/>
    </row>
    <row r="37" spans="1:25">
      <c r="A37" s="101" t="s">
        <v>37</v>
      </c>
      <c r="B37" s="102"/>
      <c r="C37" s="32"/>
      <c r="D37" s="13">
        <f>IF(B32&lt;&gt;"Spring",0,SUM(D59:D73))</f>
        <v>0</v>
      </c>
      <c r="E37" s="13">
        <f>IF(B32="Fall",0,SUM(E59:E73))</f>
        <v>0</v>
      </c>
      <c r="F37" s="13">
        <f t="shared" ref="F37" si="4">SUM(F59:F73)</f>
        <v>0</v>
      </c>
      <c r="G37" s="32"/>
      <c r="H37" s="13">
        <f>SUM(H59:H73)</f>
        <v>0</v>
      </c>
      <c r="I37" s="13">
        <f>SUM(I59:I73)</f>
        <v>0</v>
      </c>
      <c r="J37" s="13">
        <f>SUM(J59:J73)</f>
        <v>0</v>
      </c>
      <c r="K37" s="22"/>
      <c r="L37" s="32"/>
      <c r="M37" s="13">
        <f t="shared" ref="M37:O37" si="5">SUM(M59:M73)</f>
        <v>0</v>
      </c>
      <c r="N37" s="13">
        <f t="shared" si="5"/>
        <v>0</v>
      </c>
      <c r="O37" s="13">
        <f t="shared" si="5"/>
        <v>0</v>
      </c>
      <c r="P37" s="22"/>
      <c r="Q37" s="32"/>
      <c r="R37" s="13">
        <f>SUM(R59:R73)</f>
        <v>0</v>
      </c>
      <c r="S37" s="13">
        <f t="shared" ref="S37:T37" si="6">SUM(S59:S73)</f>
        <v>0</v>
      </c>
      <c r="T37" s="13">
        <f t="shared" si="6"/>
        <v>0</v>
      </c>
      <c r="U37" s="16"/>
      <c r="V37" s="13">
        <f t="shared" ref="V37:X37" si="7">SUM(V59:V73)</f>
        <v>0</v>
      </c>
      <c r="W37" s="13">
        <f t="shared" si="7"/>
        <v>0</v>
      </c>
      <c r="X37" s="13">
        <f t="shared" si="7"/>
        <v>0</v>
      </c>
      <c r="Y37" s="22"/>
    </row>
    <row r="38" spans="1:25">
      <c r="A38" s="101" t="s">
        <v>39</v>
      </c>
      <c r="B38" s="102"/>
      <c r="C38" s="32"/>
      <c r="D38" s="13">
        <f>IF(D37&gt;0,D37-D39,0)</f>
        <v>0</v>
      </c>
      <c r="E38" s="13">
        <f>IF(B32="Fall",0,IF(E37&gt;0,E37-E39,0))</f>
        <v>0</v>
      </c>
      <c r="F38" s="13">
        <f>IF(F37&gt;0,F37-F39,0)</f>
        <v>0</v>
      </c>
      <c r="G38" s="32"/>
      <c r="H38" s="13">
        <f t="shared" ref="H38:J38" si="8">IF(H37&gt;0,H37-H39,0)</f>
        <v>0</v>
      </c>
      <c r="I38" s="13">
        <f t="shared" si="8"/>
        <v>0</v>
      </c>
      <c r="J38" s="13">
        <f t="shared" si="8"/>
        <v>0</v>
      </c>
      <c r="K38" s="22"/>
      <c r="L38" s="32"/>
      <c r="M38" s="13">
        <f t="shared" ref="M38:O38" si="9">IF(M37&gt;0,M37-M39,0)</f>
        <v>0</v>
      </c>
      <c r="N38" s="13">
        <f t="shared" si="9"/>
        <v>0</v>
      </c>
      <c r="O38" s="13">
        <f t="shared" si="9"/>
        <v>0</v>
      </c>
      <c r="P38" s="22"/>
      <c r="Q38" s="32"/>
      <c r="R38" s="13">
        <f t="shared" ref="R38:T38" si="10">IF(R37&gt;0,R37-R39,0)</f>
        <v>0</v>
      </c>
      <c r="S38" s="13">
        <f t="shared" si="10"/>
        <v>0</v>
      </c>
      <c r="T38" s="13">
        <f t="shared" si="10"/>
        <v>0</v>
      </c>
      <c r="U38" s="16"/>
      <c r="V38" s="13">
        <f t="shared" ref="V38:X38" si="11">IF(V37&gt;0,V37-V39,0)</f>
        <v>0</v>
      </c>
      <c r="W38" s="13">
        <f t="shared" si="11"/>
        <v>0</v>
      </c>
      <c r="X38" s="13">
        <f t="shared" si="11"/>
        <v>0</v>
      </c>
      <c r="Y38" s="22"/>
    </row>
    <row r="39" spans="1:25">
      <c r="A39" s="105" t="s">
        <v>63</v>
      </c>
      <c r="B39" s="102"/>
      <c r="C39" s="32"/>
      <c r="D39" s="13">
        <f>IF(B32&lt;&gt;"Spring",0,D41*$B$16)</f>
        <v>0</v>
      </c>
      <c r="E39" s="13">
        <f>IF(B32="Fall",0,E41*$B$16)</f>
        <v>0</v>
      </c>
      <c r="F39" s="13">
        <f>F41*$B$16</f>
        <v>0</v>
      </c>
      <c r="G39" s="32"/>
      <c r="H39" s="13">
        <f>H41*$B$16</f>
        <v>0</v>
      </c>
      <c r="I39" s="13">
        <f>I41*$B$16</f>
        <v>0</v>
      </c>
      <c r="J39" s="13">
        <f>J41*$B$16</f>
        <v>0</v>
      </c>
      <c r="K39" s="22"/>
      <c r="L39" s="32"/>
      <c r="M39" s="13">
        <f>M41*$B$16</f>
        <v>0</v>
      </c>
      <c r="N39" s="13">
        <f>N41*$B$16</f>
        <v>0</v>
      </c>
      <c r="O39" s="13">
        <f>O41*$B$16</f>
        <v>0</v>
      </c>
      <c r="P39" s="22"/>
      <c r="Q39" s="32"/>
      <c r="R39" s="13">
        <f>R41*$B$16</f>
        <v>0</v>
      </c>
      <c r="S39" s="13">
        <f>S41*$B$16</f>
        <v>0</v>
      </c>
      <c r="T39" s="13">
        <f>T41*$B$16</f>
        <v>0</v>
      </c>
      <c r="U39" s="16"/>
      <c r="V39" s="13">
        <f>V41*$B$16</f>
        <v>0</v>
      </c>
      <c r="W39" s="13">
        <f>W41*$B$16</f>
        <v>0</v>
      </c>
      <c r="X39" s="13">
        <f>X41*$B$16</f>
        <v>0</v>
      </c>
      <c r="Y39" s="22"/>
    </row>
    <row r="40" spans="1:25">
      <c r="A40" s="101" t="s">
        <v>36</v>
      </c>
      <c r="B40" s="102"/>
      <c r="C40" s="32"/>
      <c r="D40" s="10">
        <f>SUMIF($B$43:$B$57,"Undergraduate Lower Level",D43:D57)/15+SUMIF($B$43:$B$57,"Undergraduate Upper Level",D43:D57)/15+SUMIF($B$43:$B$57,"masters",D43:D57)/12+SUMIF($B$43:$B$57,"doctorate",D43:D57)/9+SUMIF($B$43:$B$57,"Special Professional",D43:D57)/12</f>
        <v>0</v>
      </c>
      <c r="E40" s="10">
        <f>SUMIF($B$43:$B$57,"Undergraduate Lower Level",E43:E57)/12+SUMIF($B$43:$B$57,"Undergraduate Upper Level",E43:E57)/12+SUMIF($B$43:$B$57,"masters",E43:E57)/10+SUMIF($B$43:$B$57,"doctorate",E43:E57)/7+SUMIF($B$43:$B$57,"Special Professional",E43:E57)/10</f>
        <v>0</v>
      </c>
      <c r="F40" s="10">
        <f>SUMIF($B$43:$B$57,"Undergraduate Lower Level",F43:F57)/15+SUMIF($B$43:$B$57,"Undergraduate Upper Level",F43:F57)/15+SUMIF($B$43:$B$57,"masters",F43:F57)/12+SUMIF($B$43:$B$57,"doctorate",F43:F57)/9+SUMIF($B$43:$B$57,"Special Professional",F43:F57)/12</f>
        <v>0</v>
      </c>
      <c r="G40" s="33"/>
      <c r="H40" s="10">
        <f>SUMIF($B$43:$B$57,"Undergraduate Lower Level",H43:H57)/15+SUMIF($B$43:$B$57,"Undergraduate Upper Level",H43:H57)/15+SUMIF($B$43:$B$57,"masters",H43:H57)/12+SUMIF($B$43:$B$57,"doctorate",H43:H57)/9+SUMIF($B$43:$B$57,"Special Professional",H43:H57)/12</f>
        <v>0</v>
      </c>
      <c r="I40" s="10">
        <f>SUMIF($B$43:$B$57,"Undergraduate Lower Level",I43:I57)/12+SUMIF($B$43:$B$57,"Undergraduate Upper Level",I43:I57)/12+SUMIF($B$43:$B$57,"masters",I43:I57)/10+SUMIF($B$43:$B$57,"doctorate",I43:I57)/7+SUMIF($B$43:$B$57,"Special Professional",I43:I57)/10</f>
        <v>0</v>
      </c>
      <c r="J40" s="10">
        <f>SUMIF($B$43:$B$57,"Undergraduate Lower Level",J43:J57)/15+SUMIF($B$43:$B$57,"Undergraduate Upper Level",J43:J57)/15+SUMIF($B$43:$B$57,"masters",J43:J57)/12+SUMIF($B$43:$B$57,"doctorate",J43:J57)/9+SUMIF($B$43:$B$57,"Special Professional",J43:J57)/12</f>
        <v>0</v>
      </c>
      <c r="K40" s="23"/>
      <c r="L40" s="33"/>
      <c r="M40" s="10">
        <f>SUMIF($B$43:$B$57,"Undergraduate Lower Level",M43:M57)/15+SUMIF($B$43:$B$57,"Undergraduate Upper Level",M43:M57)/15+SUMIF($B$43:$B$57,"masters",M43:M57)/12+SUMIF($B$43:$B$57,"doctorate",M43:M57)/9+SUMIF($B$43:$B$57,"Special Professional",M43:M57)/12</f>
        <v>0</v>
      </c>
      <c r="N40" s="10">
        <f>SUMIF($B$43:$B$57,"Undergraduate Lower Level",N43:N57)/12+SUMIF($B$43:$B$57,"Undergraduate Upper Level",N43:N57)/12+SUMIF($B$43:$B$57,"masters",N43:N57)/10+SUMIF($B$43:$B$57,"doctorate",N43:N57)/7+SUMIF($B$43:$B$57,"Special Professional",N43:N57)/10</f>
        <v>0</v>
      </c>
      <c r="O40" s="10">
        <f>SUMIF($B$43:$B$57,"Undergraduate Lower Level",O43:O57)/15+SUMIF($B$43:$B$57,"Undergraduate Upper Level",O43:O57)/15+SUMIF($B$43:$B$57,"masters",O43:O57)/12+SUMIF($B$43:$B$57,"doctorate",O43:O57)/9+SUMIF($B$43:$B$57,"Special Professional",O43:O57)/12</f>
        <v>0</v>
      </c>
      <c r="P40" s="23"/>
      <c r="Q40" s="33"/>
      <c r="R40" s="10">
        <f>SUMIF($B$43:$B$57,"Undergraduate Lower Level",R43:R57)/15+SUMIF($B$43:$B$57,"Undergraduate Upper Level",R43:R57)/15+SUMIF($B$43:$B$57,"masters",R43:R57)/12+SUMIF($B$43:$B$57,"doctorate",R43:R57)/9+SUMIF($B$43:$B$57,"Special Professional",R43:R57)/12</f>
        <v>0</v>
      </c>
      <c r="S40" s="10">
        <f>SUMIF($B$43:$B$57,"Undergraduate Lower Level",S43:S57)/12+SUMIF($B$43:$B$57,"Undergraduate Upper Level",S43:S57)/12+SUMIF($B$43:$B$57,"masters",S43:S57)/10+SUMIF($B$43:$B$57,"doctorate",S43:S57)/7+SUMIF($B$43:$B$57,"Special Professional",S43:S57)/10</f>
        <v>0</v>
      </c>
      <c r="T40" s="10">
        <f>SUMIF($B$43:$B$57,"Undergraduate Lower Level",T43:T57)/15+SUMIF($B$43:$B$57,"Undergraduate Upper Level",T43:T57)/15+SUMIF($B$43:$B$57,"masters",T43:T57)/12+SUMIF($B$43:$B$57,"doctorate",T43:T57)/9+SUMIF($B$43:$B$57,"Special Professional",T43:T57)/12</f>
        <v>0</v>
      </c>
      <c r="U40" s="17"/>
      <c r="V40" s="10">
        <f>SUMIF($B$43:$B$57,"Undergraduate Lower Level",V43:V57)/15+SUMIF($B$43:$B$57,"Undergraduate Upper Level",V43:V57)/15+SUMIF($B$43:$B$57,"masters",V43:V57)/12+SUMIF($B$43:$B$57,"doctorate",V43:V57)/9+SUMIF($B$43:$B$57,"Special Professional",V43:V57)/12</f>
        <v>0</v>
      </c>
      <c r="W40" s="10">
        <f>SUMIF($B$43:$B$57,"Undergraduate Lower Level",W43:W57)/12+SUMIF($B$43:$B$57,"Undergraduate Upper Level",W43:W57)/12+SUMIF($B$43:$B$57,"masters",W43:W57)/10+SUMIF($B$43:$B$57,"doctorate",W43:W57)/7+SUMIF($B$43:$B$57,"Special Professional",W43:W57)/10</f>
        <v>0</v>
      </c>
      <c r="X40" s="10">
        <f>SUMIF($B$43:$B$57,"Undergraduate Lower Level",X43:X57)/15+SUMIF($B$43:$B$57,"Undergraduate Upper Level",X43:X57)/15+SUMIF($B$43:$B$57,"masters",X43:X57)/12+SUMIF($B$43:$B$57,"doctorate",X43:X57)/9+SUMIF($B$43:$B$57,"Special Professional",X43:X57)/12</f>
        <v>0</v>
      </c>
      <c r="Y40" s="22"/>
    </row>
    <row r="41" spans="1:25">
      <c r="A41" s="101" t="s">
        <v>34</v>
      </c>
      <c r="B41" s="102"/>
      <c r="C41" s="33"/>
      <c r="D41" s="10">
        <f>SUM(D43:D57)</f>
        <v>0</v>
      </c>
      <c r="E41" s="10">
        <f>SUM(E43:E57)</f>
        <v>0</v>
      </c>
      <c r="F41" s="10">
        <f>SUM(F43:F57)</f>
        <v>0</v>
      </c>
      <c r="G41" s="33"/>
      <c r="H41" s="10">
        <f>SUM(H43:H57)</f>
        <v>0</v>
      </c>
      <c r="I41" s="10">
        <f>SUM(I43:I57)</f>
        <v>0</v>
      </c>
      <c r="J41" s="10">
        <f>SUM(J43:J57)</f>
        <v>0</v>
      </c>
      <c r="K41" s="23"/>
      <c r="L41" s="33"/>
      <c r="M41" s="10">
        <f>SUM(M43:M57)</f>
        <v>0</v>
      </c>
      <c r="N41" s="10">
        <f>SUM(N43:N57)</f>
        <v>0</v>
      </c>
      <c r="O41" s="10">
        <f>SUM(O43:O57)</f>
        <v>0</v>
      </c>
      <c r="P41" s="23"/>
      <c r="Q41" s="33"/>
      <c r="R41" s="10">
        <f>SUM(R43:R57)</f>
        <v>0</v>
      </c>
      <c r="S41" s="10">
        <f>SUM(S43:S57)</f>
        <v>0</v>
      </c>
      <c r="T41" s="10">
        <f>SUM(T43:T57)</f>
        <v>0</v>
      </c>
      <c r="U41" s="17"/>
      <c r="V41" s="10">
        <f>SUM(V43:V57)</f>
        <v>0</v>
      </c>
      <c r="W41" s="10">
        <f>SUM(W43:W57)</f>
        <v>0</v>
      </c>
      <c r="X41" s="10">
        <f>SUM(X43:X57)</f>
        <v>0</v>
      </c>
      <c r="Y41" s="23"/>
    </row>
    <row r="42" spans="1:25">
      <c r="A42" s="44" t="s">
        <v>64</v>
      </c>
      <c r="B42" s="77" t="s">
        <v>22</v>
      </c>
    </row>
    <row r="43" spans="1:25">
      <c r="A43" s="68" t="s">
        <v>1</v>
      </c>
      <c r="B43" s="68" t="s">
        <v>32</v>
      </c>
      <c r="C43" s="18"/>
      <c r="D43" s="69"/>
      <c r="E43" s="68"/>
      <c r="F43" s="68"/>
      <c r="G43" s="34"/>
      <c r="H43" s="68"/>
      <c r="I43" s="68"/>
      <c r="J43" s="68"/>
      <c r="K43" s="24"/>
      <c r="L43" s="34"/>
      <c r="M43" s="68"/>
      <c r="N43" s="68"/>
      <c r="O43" s="68"/>
      <c r="P43" s="24"/>
      <c r="Q43" s="34"/>
      <c r="R43" s="68"/>
      <c r="S43" s="68"/>
      <c r="T43" s="68"/>
      <c r="U43" s="18"/>
      <c r="V43" s="68"/>
      <c r="W43" s="68"/>
      <c r="X43" s="68"/>
      <c r="Y43" s="24"/>
    </row>
    <row r="44" spans="1:25">
      <c r="A44" s="68"/>
      <c r="B44" s="68"/>
      <c r="C44" s="18"/>
      <c r="D44" s="69"/>
      <c r="E44" s="68"/>
      <c r="F44" s="68"/>
      <c r="G44" s="34"/>
      <c r="H44" s="68"/>
      <c r="I44" s="68"/>
      <c r="J44" s="68"/>
      <c r="K44" s="24"/>
      <c r="L44" s="34"/>
      <c r="M44" s="68"/>
      <c r="N44" s="68"/>
      <c r="O44" s="68"/>
      <c r="P44" s="24"/>
      <c r="Q44" s="34"/>
      <c r="R44" s="68"/>
      <c r="S44" s="68"/>
      <c r="T44" s="68"/>
      <c r="U44" s="18"/>
      <c r="V44" s="68"/>
      <c r="W44" s="68"/>
      <c r="X44" s="68"/>
      <c r="Y44" s="24"/>
    </row>
    <row r="45" spans="1:25">
      <c r="A45" s="68"/>
      <c r="B45" s="68"/>
      <c r="C45" s="18"/>
      <c r="D45" s="68"/>
      <c r="E45" s="68"/>
      <c r="F45" s="68"/>
      <c r="G45" s="34"/>
      <c r="H45" s="68"/>
      <c r="I45" s="68"/>
      <c r="J45" s="68"/>
      <c r="K45" s="24"/>
      <c r="L45" s="34"/>
      <c r="M45" s="68"/>
      <c r="N45" s="68"/>
      <c r="O45" s="68"/>
      <c r="P45" s="24"/>
      <c r="Q45" s="34"/>
      <c r="R45" s="68"/>
      <c r="S45" s="68"/>
      <c r="T45" s="68"/>
      <c r="U45" s="18"/>
      <c r="V45" s="68"/>
      <c r="W45" s="68"/>
      <c r="X45" s="68"/>
      <c r="Y45" s="24"/>
    </row>
    <row r="46" spans="1:25">
      <c r="A46" s="68"/>
      <c r="B46" s="68"/>
      <c r="C46" s="18"/>
      <c r="D46" s="68"/>
      <c r="E46" s="68"/>
      <c r="F46" s="68"/>
      <c r="G46" s="34"/>
      <c r="H46" s="68"/>
      <c r="I46" s="68"/>
      <c r="J46" s="68"/>
      <c r="K46" s="24"/>
      <c r="L46" s="34"/>
      <c r="M46" s="68"/>
      <c r="N46" s="68"/>
      <c r="O46" s="68"/>
      <c r="P46" s="24"/>
      <c r="Q46" s="34"/>
      <c r="R46" s="68"/>
      <c r="S46" s="68"/>
      <c r="T46" s="68"/>
      <c r="U46" s="18"/>
      <c r="V46" s="68"/>
      <c r="W46" s="68"/>
      <c r="X46" s="68"/>
      <c r="Y46" s="24"/>
    </row>
    <row r="47" spans="1:25">
      <c r="A47" s="68"/>
      <c r="B47" s="68"/>
      <c r="C47" s="18"/>
      <c r="D47" s="68"/>
      <c r="E47" s="68"/>
      <c r="F47" s="68"/>
      <c r="G47" s="34"/>
      <c r="H47" s="68"/>
      <c r="I47" s="68"/>
      <c r="J47" s="68"/>
      <c r="K47" s="24"/>
      <c r="L47" s="34"/>
      <c r="M47" s="68"/>
      <c r="N47" s="68"/>
      <c r="O47" s="68"/>
      <c r="P47" s="24"/>
      <c r="Q47" s="34"/>
      <c r="R47" s="68"/>
      <c r="S47" s="68"/>
      <c r="T47" s="68"/>
      <c r="U47" s="18"/>
      <c r="V47" s="68"/>
      <c r="W47" s="68"/>
      <c r="X47" s="68"/>
      <c r="Y47" s="24"/>
    </row>
    <row r="48" spans="1:25">
      <c r="A48" s="68"/>
      <c r="B48" s="68"/>
      <c r="C48" s="18"/>
      <c r="D48" s="68"/>
      <c r="E48" s="68"/>
      <c r="F48" s="68"/>
      <c r="G48" s="34"/>
      <c r="H48" s="68"/>
      <c r="I48" s="68"/>
      <c r="J48" s="68"/>
      <c r="K48" s="24"/>
      <c r="L48" s="34"/>
      <c r="M48" s="68"/>
      <c r="N48" s="68"/>
      <c r="O48" s="68"/>
      <c r="P48" s="24"/>
      <c r="Q48" s="34"/>
      <c r="R48" s="68"/>
      <c r="S48" s="68"/>
      <c r="T48" s="68"/>
      <c r="U48" s="18"/>
      <c r="V48" s="68"/>
      <c r="W48" s="68"/>
      <c r="X48" s="68"/>
      <c r="Y48" s="24"/>
    </row>
    <row r="49" spans="1:26">
      <c r="A49" s="68"/>
      <c r="B49" s="68"/>
      <c r="C49" s="18"/>
      <c r="D49" s="68"/>
      <c r="E49" s="68"/>
      <c r="F49" s="68"/>
      <c r="G49" s="34"/>
      <c r="H49" s="68"/>
      <c r="I49" s="68"/>
      <c r="J49" s="68"/>
      <c r="K49" s="24"/>
      <c r="L49" s="34"/>
      <c r="M49" s="68"/>
      <c r="N49" s="68"/>
      <c r="O49" s="68"/>
      <c r="P49" s="24"/>
      <c r="Q49" s="34"/>
      <c r="R49" s="68"/>
      <c r="S49" s="68"/>
      <c r="T49" s="68"/>
      <c r="U49" s="18"/>
      <c r="V49" s="68"/>
      <c r="W49" s="68"/>
      <c r="X49" s="68"/>
      <c r="Y49" s="24"/>
    </row>
    <row r="50" spans="1:26">
      <c r="A50" s="68"/>
      <c r="B50" s="68"/>
      <c r="C50" s="18"/>
      <c r="D50" s="68"/>
      <c r="E50" s="68"/>
      <c r="F50" s="68"/>
      <c r="G50" s="34"/>
      <c r="H50" s="68"/>
      <c r="I50" s="68"/>
      <c r="J50" s="68"/>
      <c r="K50" s="24"/>
      <c r="L50" s="34"/>
      <c r="M50" s="68"/>
      <c r="N50" s="68"/>
      <c r="O50" s="68"/>
      <c r="P50" s="24"/>
      <c r="Q50" s="34"/>
      <c r="R50" s="68"/>
      <c r="S50" s="68"/>
      <c r="T50" s="68"/>
      <c r="U50" s="18"/>
      <c r="V50" s="68"/>
      <c r="W50" s="68"/>
      <c r="X50" s="68"/>
      <c r="Y50" s="24"/>
    </row>
    <row r="51" spans="1:26">
      <c r="A51" s="68"/>
      <c r="B51" s="68"/>
      <c r="C51" s="18"/>
      <c r="D51" s="68"/>
      <c r="E51" s="68"/>
      <c r="F51" s="68"/>
      <c r="G51" s="34"/>
      <c r="H51" s="68"/>
      <c r="I51" s="68"/>
      <c r="J51" s="68"/>
      <c r="K51" s="24"/>
      <c r="L51" s="34"/>
      <c r="M51" s="68"/>
      <c r="N51" s="68"/>
      <c r="O51" s="68"/>
      <c r="P51" s="24"/>
      <c r="Q51" s="34"/>
      <c r="R51" s="68"/>
      <c r="S51" s="68"/>
      <c r="T51" s="68"/>
      <c r="U51" s="18"/>
      <c r="V51" s="68"/>
      <c r="W51" s="68"/>
      <c r="X51" s="68"/>
      <c r="Y51" s="24"/>
    </row>
    <row r="52" spans="1:26">
      <c r="A52" s="68"/>
      <c r="B52" s="68"/>
      <c r="C52" s="18"/>
      <c r="D52" s="68"/>
      <c r="E52" s="68"/>
      <c r="F52" s="68"/>
      <c r="G52" s="34"/>
      <c r="H52" s="68"/>
      <c r="I52" s="68"/>
      <c r="J52" s="68"/>
      <c r="K52" s="24"/>
      <c r="L52" s="34"/>
      <c r="M52" s="68"/>
      <c r="N52" s="68"/>
      <c r="O52" s="68"/>
      <c r="P52" s="24"/>
      <c r="Q52" s="34"/>
      <c r="R52" s="68"/>
      <c r="S52" s="68"/>
      <c r="T52" s="68"/>
      <c r="U52" s="18"/>
      <c r="V52" s="68"/>
      <c r="W52" s="68"/>
      <c r="X52" s="68"/>
      <c r="Y52" s="24"/>
    </row>
    <row r="53" spans="1:26">
      <c r="A53" s="68"/>
      <c r="B53" s="68"/>
      <c r="C53" s="18"/>
      <c r="D53" s="68"/>
      <c r="E53" s="68"/>
      <c r="F53" s="68"/>
      <c r="G53" s="34"/>
      <c r="H53" s="68"/>
      <c r="I53" s="68"/>
      <c r="J53" s="68"/>
      <c r="K53" s="24"/>
      <c r="L53" s="34"/>
      <c r="M53" s="68"/>
      <c r="N53" s="68"/>
      <c r="O53" s="68"/>
      <c r="P53" s="24"/>
      <c r="Q53" s="34"/>
      <c r="R53" s="68"/>
      <c r="S53" s="68"/>
      <c r="T53" s="68"/>
      <c r="U53" s="18"/>
      <c r="V53" s="68"/>
      <c r="W53" s="68"/>
      <c r="X53" s="68"/>
      <c r="Y53" s="24"/>
    </row>
    <row r="54" spans="1:26">
      <c r="A54" s="68"/>
      <c r="B54" s="68"/>
      <c r="C54" s="18"/>
      <c r="D54" s="68"/>
      <c r="E54" s="68"/>
      <c r="F54" s="68"/>
      <c r="G54" s="34"/>
      <c r="H54" s="68"/>
      <c r="I54" s="68"/>
      <c r="J54" s="68"/>
      <c r="K54" s="24"/>
      <c r="L54" s="34"/>
      <c r="M54" s="68"/>
      <c r="N54" s="68"/>
      <c r="O54" s="68"/>
      <c r="P54" s="24"/>
      <c r="Q54" s="34"/>
      <c r="R54" s="68"/>
      <c r="S54" s="68"/>
      <c r="T54" s="68"/>
      <c r="U54" s="18"/>
      <c r="V54" s="68"/>
      <c r="W54" s="68"/>
      <c r="X54" s="68"/>
      <c r="Y54" s="24"/>
    </row>
    <row r="55" spans="1:26">
      <c r="A55" s="68"/>
      <c r="B55" s="68"/>
      <c r="C55" s="18"/>
      <c r="D55" s="68"/>
      <c r="E55" s="68"/>
      <c r="F55" s="68"/>
      <c r="G55" s="34"/>
      <c r="H55" s="68"/>
      <c r="I55" s="68"/>
      <c r="J55" s="68"/>
      <c r="K55" s="24"/>
      <c r="L55" s="34"/>
      <c r="M55" s="68"/>
      <c r="N55" s="68"/>
      <c r="O55" s="68"/>
      <c r="P55" s="24"/>
      <c r="Q55" s="34"/>
      <c r="R55" s="68"/>
      <c r="S55" s="68"/>
      <c r="T55" s="68"/>
      <c r="U55" s="18"/>
      <c r="V55" s="68"/>
      <c r="W55" s="68"/>
      <c r="X55" s="68"/>
      <c r="Y55" s="24"/>
    </row>
    <row r="56" spans="1:26">
      <c r="A56" s="68"/>
      <c r="B56" s="68"/>
      <c r="C56" s="18"/>
      <c r="D56" s="68"/>
      <c r="E56" s="68"/>
      <c r="F56" s="68"/>
      <c r="G56" s="34"/>
      <c r="H56" s="68"/>
      <c r="I56" s="68"/>
      <c r="J56" s="68"/>
      <c r="K56" s="24"/>
      <c r="L56" s="34"/>
      <c r="M56" s="68"/>
      <c r="N56" s="68"/>
      <c r="O56" s="68"/>
      <c r="P56" s="24"/>
      <c r="Q56" s="34"/>
      <c r="R56" s="68"/>
      <c r="S56" s="68"/>
      <c r="T56" s="68"/>
      <c r="U56" s="18"/>
      <c r="V56" s="68"/>
      <c r="W56" s="68"/>
      <c r="X56" s="68"/>
      <c r="Y56" s="24"/>
    </row>
    <row r="57" spans="1:26">
      <c r="A57" s="68"/>
      <c r="B57" s="68"/>
      <c r="C57" s="18"/>
      <c r="D57" s="68"/>
      <c r="E57" s="68"/>
      <c r="F57" s="68"/>
      <c r="G57" s="34"/>
      <c r="H57" s="68"/>
      <c r="I57" s="68"/>
      <c r="J57" s="68"/>
      <c r="K57" s="24"/>
      <c r="L57" s="34"/>
      <c r="M57" s="68"/>
      <c r="N57" s="68"/>
      <c r="O57" s="68"/>
      <c r="P57" s="24"/>
      <c r="Q57" s="34"/>
      <c r="R57" s="68"/>
      <c r="S57" s="68"/>
      <c r="T57" s="68"/>
      <c r="U57" s="18"/>
      <c r="V57" s="68"/>
      <c r="W57" s="68"/>
      <c r="X57" s="68"/>
      <c r="Y57" s="24"/>
    </row>
    <row r="58" spans="1:26">
      <c r="A58" s="26" t="s">
        <v>45</v>
      </c>
      <c r="B58" s="8" t="s">
        <v>22</v>
      </c>
      <c r="H58" s="47"/>
      <c r="I58" s="47"/>
      <c r="J58" s="47"/>
    </row>
    <row r="59" spans="1:26">
      <c r="A59" s="6" t="str">
        <f>IF(ISBLANK(A43),"",A43)</f>
        <v>Liberal Arts</v>
      </c>
      <c r="B59" s="6" t="str">
        <f>IF(ISBLANK(B43),"",B43)</f>
        <v>Doctorate</v>
      </c>
      <c r="C59" s="19"/>
      <c r="D59" s="12">
        <f t="shared" ref="D59:F73" si="12">D43*$Z59</f>
        <v>0</v>
      </c>
      <c r="E59" s="12">
        <f t="shared" si="12"/>
        <v>0</v>
      </c>
      <c r="F59" s="12">
        <f t="shared" si="12"/>
        <v>0</v>
      </c>
      <c r="G59" s="35"/>
      <c r="H59" s="12">
        <f t="shared" ref="H59:J73" si="13">H43*$Z59</f>
        <v>0</v>
      </c>
      <c r="I59" s="12">
        <f t="shared" si="13"/>
        <v>0</v>
      </c>
      <c r="J59" s="12">
        <f t="shared" si="13"/>
        <v>0</v>
      </c>
      <c r="K59" s="28"/>
      <c r="L59" s="35"/>
      <c r="M59" s="12">
        <f t="shared" ref="M59:O73" si="14">M43*$Z59</f>
        <v>0</v>
      </c>
      <c r="N59" s="12">
        <f t="shared" si="14"/>
        <v>0</v>
      </c>
      <c r="O59" s="12">
        <f t="shared" si="14"/>
        <v>0</v>
      </c>
      <c r="P59" s="28"/>
      <c r="Q59" s="35"/>
      <c r="R59" s="12">
        <f t="shared" ref="R59:T73" si="15">R43*$Z59</f>
        <v>0</v>
      </c>
      <c r="S59" s="12">
        <f t="shared" si="15"/>
        <v>0</v>
      </c>
      <c r="T59" s="12">
        <f t="shared" si="15"/>
        <v>0</v>
      </c>
      <c r="U59" s="19"/>
      <c r="V59" s="12">
        <f t="shared" ref="V59:X73" si="16">V43*$Z59</f>
        <v>0</v>
      </c>
      <c r="W59" s="12">
        <f t="shared" si="16"/>
        <v>0</v>
      </c>
      <c r="X59" s="12">
        <f t="shared" si="16"/>
        <v>0</v>
      </c>
      <c r="Y59" s="19"/>
      <c r="Z59" s="12">
        <f>SUMIFS(Weights!$E:$E,Weights!$B:$B,Estimate!$A59,Weights!$C:$C,Estimate!$B59)</f>
        <v>596.55029999999999</v>
      </c>
    </row>
    <row r="60" spans="1:26" collapsed="1">
      <c r="A60" s="6" t="str">
        <f t="shared" ref="A60:B60" si="17">IF(ISBLANK(A44),"",A44)</f>
        <v/>
      </c>
      <c r="B60" s="6" t="str">
        <f t="shared" si="17"/>
        <v/>
      </c>
      <c r="C60" s="20"/>
      <c r="D60" s="11">
        <f t="shared" si="12"/>
        <v>0</v>
      </c>
      <c r="E60" s="11">
        <f t="shared" si="12"/>
        <v>0</v>
      </c>
      <c r="F60" s="11">
        <f t="shared" si="12"/>
        <v>0</v>
      </c>
      <c r="G60" s="36"/>
      <c r="H60" s="11">
        <f t="shared" si="13"/>
        <v>0</v>
      </c>
      <c r="I60" s="11">
        <f t="shared" si="13"/>
        <v>0</v>
      </c>
      <c r="J60" s="11">
        <f t="shared" si="13"/>
        <v>0</v>
      </c>
      <c r="K60" s="29"/>
      <c r="L60" s="36"/>
      <c r="M60" s="11">
        <f t="shared" si="14"/>
        <v>0</v>
      </c>
      <c r="N60" s="11">
        <f t="shared" si="14"/>
        <v>0</v>
      </c>
      <c r="O60" s="11">
        <f t="shared" si="14"/>
        <v>0</v>
      </c>
      <c r="P60" s="29"/>
      <c r="Q60" s="36"/>
      <c r="R60" s="11">
        <f t="shared" si="15"/>
        <v>0</v>
      </c>
      <c r="S60" s="11">
        <f t="shared" si="15"/>
        <v>0</v>
      </c>
      <c r="T60" s="11">
        <f t="shared" si="15"/>
        <v>0</v>
      </c>
      <c r="U60" s="20"/>
      <c r="V60" s="11">
        <f t="shared" si="16"/>
        <v>0</v>
      </c>
      <c r="W60" s="11">
        <f t="shared" si="16"/>
        <v>0</v>
      </c>
      <c r="X60" s="11">
        <f t="shared" si="16"/>
        <v>0</v>
      </c>
      <c r="Y60" s="20"/>
      <c r="Z60" s="11">
        <f>SUMIFS(Weights!$E:$E,Weights!$B:$B,Estimate!$A60,Weights!$C:$C,Estimate!$B60)</f>
        <v>0</v>
      </c>
    </row>
    <row r="61" spans="1:26">
      <c r="A61" s="6" t="str">
        <f t="shared" ref="A61:B61" si="18">IF(ISBLANK(A45),"",A45)</f>
        <v/>
      </c>
      <c r="B61" s="6" t="str">
        <f t="shared" si="18"/>
        <v/>
      </c>
      <c r="C61" s="20"/>
      <c r="D61" s="11">
        <f t="shared" si="12"/>
        <v>0</v>
      </c>
      <c r="E61" s="11">
        <f t="shared" si="12"/>
        <v>0</v>
      </c>
      <c r="F61" s="11">
        <f t="shared" si="12"/>
        <v>0</v>
      </c>
      <c r="G61" s="36"/>
      <c r="H61" s="11">
        <f t="shared" si="13"/>
        <v>0</v>
      </c>
      <c r="I61" s="11">
        <f t="shared" si="13"/>
        <v>0</v>
      </c>
      <c r="J61" s="11">
        <f t="shared" si="13"/>
        <v>0</v>
      </c>
      <c r="K61" s="29"/>
      <c r="L61" s="36"/>
      <c r="M61" s="11">
        <f t="shared" si="14"/>
        <v>0</v>
      </c>
      <c r="N61" s="11">
        <f t="shared" si="14"/>
        <v>0</v>
      </c>
      <c r="O61" s="11">
        <f t="shared" si="14"/>
        <v>0</v>
      </c>
      <c r="P61" s="29"/>
      <c r="Q61" s="36"/>
      <c r="R61" s="11">
        <f t="shared" si="15"/>
        <v>0</v>
      </c>
      <c r="S61" s="11">
        <f t="shared" si="15"/>
        <v>0</v>
      </c>
      <c r="T61" s="11">
        <f t="shared" si="15"/>
        <v>0</v>
      </c>
      <c r="U61" s="20"/>
      <c r="V61" s="11">
        <f t="shared" si="16"/>
        <v>0</v>
      </c>
      <c r="W61" s="11">
        <f t="shared" si="16"/>
        <v>0</v>
      </c>
      <c r="X61" s="11">
        <f t="shared" si="16"/>
        <v>0</v>
      </c>
      <c r="Y61" s="20"/>
      <c r="Z61" s="11">
        <f>SUMIFS(Weights!$E:$E,Weights!$B:$B,Estimate!$A61,Weights!$C:$C,Estimate!$B61)</f>
        <v>0</v>
      </c>
    </row>
    <row r="62" spans="1:26">
      <c r="A62" s="6" t="str">
        <f t="shared" ref="A62:B62" si="19">IF(ISBLANK(A46),"",A46)</f>
        <v/>
      </c>
      <c r="B62" s="6" t="str">
        <f t="shared" si="19"/>
        <v/>
      </c>
      <c r="C62" s="20"/>
      <c r="D62" s="11">
        <f t="shared" si="12"/>
        <v>0</v>
      </c>
      <c r="E62" s="11">
        <f t="shared" si="12"/>
        <v>0</v>
      </c>
      <c r="F62" s="11">
        <f t="shared" si="12"/>
        <v>0</v>
      </c>
      <c r="G62" s="36"/>
      <c r="H62" s="11">
        <f t="shared" si="13"/>
        <v>0</v>
      </c>
      <c r="I62" s="11">
        <f t="shared" si="13"/>
        <v>0</v>
      </c>
      <c r="J62" s="11">
        <f t="shared" si="13"/>
        <v>0</v>
      </c>
      <c r="K62" s="29"/>
      <c r="L62" s="36"/>
      <c r="M62" s="11">
        <f t="shared" si="14"/>
        <v>0</v>
      </c>
      <c r="N62" s="11">
        <f t="shared" si="14"/>
        <v>0</v>
      </c>
      <c r="O62" s="11">
        <f t="shared" si="14"/>
        <v>0</v>
      </c>
      <c r="P62" s="29"/>
      <c r="Q62" s="36"/>
      <c r="R62" s="11">
        <f t="shared" si="15"/>
        <v>0</v>
      </c>
      <c r="S62" s="11">
        <f t="shared" si="15"/>
        <v>0</v>
      </c>
      <c r="T62" s="11">
        <f t="shared" si="15"/>
        <v>0</v>
      </c>
      <c r="U62" s="20"/>
      <c r="V62" s="11">
        <f t="shared" si="16"/>
        <v>0</v>
      </c>
      <c r="W62" s="11">
        <f t="shared" si="16"/>
        <v>0</v>
      </c>
      <c r="X62" s="11">
        <f t="shared" si="16"/>
        <v>0</v>
      </c>
      <c r="Y62" s="20"/>
      <c r="Z62" s="11">
        <f>SUMIFS(Weights!$E:$E,Weights!$B:$B,Estimate!$A62,Weights!$C:$C,Estimate!$B62)</f>
        <v>0</v>
      </c>
    </row>
    <row r="63" spans="1:26">
      <c r="A63" s="6" t="str">
        <f t="shared" ref="A63:B63" si="20">IF(ISBLANK(A47),"",A47)</f>
        <v/>
      </c>
      <c r="B63" s="6" t="str">
        <f t="shared" si="20"/>
        <v/>
      </c>
      <c r="C63" s="20"/>
      <c r="D63" s="11">
        <f t="shared" si="12"/>
        <v>0</v>
      </c>
      <c r="E63" s="11">
        <f t="shared" si="12"/>
        <v>0</v>
      </c>
      <c r="F63" s="11">
        <f t="shared" si="12"/>
        <v>0</v>
      </c>
      <c r="G63" s="36"/>
      <c r="H63" s="11">
        <f t="shared" si="13"/>
        <v>0</v>
      </c>
      <c r="I63" s="11">
        <f t="shared" si="13"/>
        <v>0</v>
      </c>
      <c r="J63" s="11">
        <f t="shared" si="13"/>
        <v>0</v>
      </c>
      <c r="K63" s="29"/>
      <c r="L63" s="36"/>
      <c r="M63" s="11">
        <f t="shared" si="14"/>
        <v>0</v>
      </c>
      <c r="N63" s="11">
        <f t="shared" si="14"/>
        <v>0</v>
      </c>
      <c r="O63" s="11">
        <f t="shared" si="14"/>
        <v>0</v>
      </c>
      <c r="P63" s="29"/>
      <c r="Q63" s="36"/>
      <c r="R63" s="11">
        <f t="shared" si="15"/>
        <v>0</v>
      </c>
      <c r="S63" s="11">
        <f t="shared" si="15"/>
        <v>0</v>
      </c>
      <c r="T63" s="11">
        <f t="shared" si="15"/>
        <v>0</v>
      </c>
      <c r="U63" s="20"/>
      <c r="V63" s="11">
        <f t="shared" si="16"/>
        <v>0</v>
      </c>
      <c r="W63" s="11">
        <f t="shared" si="16"/>
        <v>0</v>
      </c>
      <c r="X63" s="11">
        <f t="shared" si="16"/>
        <v>0</v>
      </c>
      <c r="Y63" s="20"/>
      <c r="Z63" s="11">
        <f>SUMIFS(Weights!$E:$E,Weights!$B:$B,Estimate!$A63,Weights!$C:$C,Estimate!$B63)</f>
        <v>0</v>
      </c>
    </row>
    <row r="64" spans="1:26">
      <c r="A64" s="6" t="str">
        <f t="shared" ref="A64:B64" si="21">IF(ISBLANK(A48),"",A48)</f>
        <v/>
      </c>
      <c r="B64" s="6" t="str">
        <f t="shared" si="21"/>
        <v/>
      </c>
      <c r="C64" s="20"/>
      <c r="D64" s="11">
        <f t="shared" si="12"/>
        <v>0</v>
      </c>
      <c r="E64" s="11">
        <f t="shared" si="12"/>
        <v>0</v>
      </c>
      <c r="F64" s="11">
        <f t="shared" si="12"/>
        <v>0</v>
      </c>
      <c r="G64" s="36"/>
      <c r="H64" s="11">
        <f t="shared" si="13"/>
        <v>0</v>
      </c>
      <c r="I64" s="11">
        <f t="shared" si="13"/>
        <v>0</v>
      </c>
      <c r="J64" s="11">
        <f t="shared" si="13"/>
        <v>0</v>
      </c>
      <c r="K64" s="29"/>
      <c r="L64" s="36"/>
      <c r="M64" s="11">
        <f t="shared" si="14"/>
        <v>0</v>
      </c>
      <c r="N64" s="11">
        <f t="shared" si="14"/>
        <v>0</v>
      </c>
      <c r="O64" s="11">
        <f t="shared" si="14"/>
        <v>0</v>
      </c>
      <c r="P64" s="29"/>
      <c r="Q64" s="36"/>
      <c r="R64" s="11">
        <f t="shared" si="15"/>
        <v>0</v>
      </c>
      <c r="S64" s="11">
        <f t="shared" si="15"/>
        <v>0</v>
      </c>
      <c r="T64" s="11">
        <f t="shared" si="15"/>
        <v>0</v>
      </c>
      <c r="U64" s="20"/>
      <c r="V64" s="11">
        <f t="shared" si="16"/>
        <v>0</v>
      </c>
      <c r="W64" s="11">
        <f t="shared" si="16"/>
        <v>0</v>
      </c>
      <c r="X64" s="11">
        <f t="shared" si="16"/>
        <v>0</v>
      </c>
      <c r="Y64" s="20"/>
      <c r="Z64" s="11">
        <f>SUMIFS(Weights!$E:$E,Weights!$B:$B,Estimate!$A64,Weights!$C:$C,Estimate!$B64)</f>
        <v>0</v>
      </c>
    </row>
    <row r="65" spans="1:26">
      <c r="A65" s="6" t="str">
        <f t="shared" ref="A65:B65" si="22">IF(ISBLANK(A49),"",A49)</f>
        <v/>
      </c>
      <c r="B65" s="6" t="str">
        <f t="shared" si="22"/>
        <v/>
      </c>
      <c r="C65" s="20"/>
      <c r="D65" s="11">
        <f t="shared" si="12"/>
        <v>0</v>
      </c>
      <c r="E65" s="11">
        <f t="shared" si="12"/>
        <v>0</v>
      </c>
      <c r="F65" s="11">
        <f t="shared" si="12"/>
        <v>0</v>
      </c>
      <c r="G65" s="36"/>
      <c r="H65" s="11">
        <f t="shared" si="13"/>
        <v>0</v>
      </c>
      <c r="I65" s="11">
        <f t="shared" si="13"/>
        <v>0</v>
      </c>
      <c r="J65" s="11">
        <f t="shared" si="13"/>
        <v>0</v>
      </c>
      <c r="K65" s="29"/>
      <c r="L65" s="36"/>
      <c r="M65" s="11">
        <f t="shared" si="14"/>
        <v>0</v>
      </c>
      <c r="N65" s="11">
        <f t="shared" si="14"/>
        <v>0</v>
      </c>
      <c r="O65" s="11">
        <f t="shared" si="14"/>
        <v>0</v>
      </c>
      <c r="P65" s="29"/>
      <c r="Q65" s="36"/>
      <c r="R65" s="11">
        <f t="shared" si="15"/>
        <v>0</v>
      </c>
      <c r="S65" s="11">
        <f t="shared" si="15"/>
        <v>0</v>
      </c>
      <c r="T65" s="11">
        <f t="shared" si="15"/>
        <v>0</v>
      </c>
      <c r="U65" s="20"/>
      <c r="V65" s="11">
        <f t="shared" si="16"/>
        <v>0</v>
      </c>
      <c r="W65" s="11">
        <f t="shared" si="16"/>
        <v>0</v>
      </c>
      <c r="X65" s="11">
        <f t="shared" si="16"/>
        <v>0</v>
      </c>
      <c r="Y65" s="20"/>
      <c r="Z65" s="11">
        <f>SUMIFS(Weights!$E:$E,Weights!$B:$B,Estimate!$A65,Weights!$C:$C,Estimate!$B65)</f>
        <v>0</v>
      </c>
    </row>
    <row r="66" spans="1:26">
      <c r="A66" s="6" t="str">
        <f t="shared" ref="A66:B66" si="23">IF(ISBLANK(A50),"",A50)</f>
        <v/>
      </c>
      <c r="B66" s="6" t="str">
        <f t="shared" si="23"/>
        <v/>
      </c>
      <c r="C66" s="20"/>
      <c r="D66" s="11">
        <f t="shared" si="12"/>
        <v>0</v>
      </c>
      <c r="E66" s="11">
        <f t="shared" si="12"/>
        <v>0</v>
      </c>
      <c r="F66" s="11">
        <f t="shared" si="12"/>
        <v>0</v>
      </c>
      <c r="G66" s="36"/>
      <c r="H66" s="11">
        <f t="shared" si="13"/>
        <v>0</v>
      </c>
      <c r="I66" s="11">
        <f t="shared" si="13"/>
        <v>0</v>
      </c>
      <c r="J66" s="11">
        <f t="shared" si="13"/>
        <v>0</v>
      </c>
      <c r="K66" s="29"/>
      <c r="L66" s="36"/>
      <c r="M66" s="11">
        <f t="shared" si="14"/>
        <v>0</v>
      </c>
      <c r="N66" s="11">
        <f t="shared" si="14"/>
        <v>0</v>
      </c>
      <c r="O66" s="11">
        <f t="shared" si="14"/>
        <v>0</v>
      </c>
      <c r="P66" s="29"/>
      <c r="Q66" s="36"/>
      <c r="R66" s="11">
        <f t="shared" si="15"/>
        <v>0</v>
      </c>
      <c r="S66" s="11">
        <f t="shared" si="15"/>
        <v>0</v>
      </c>
      <c r="T66" s="11">
        <f t="shared" si="15"/>
        <v>0</v>
      </c>
      <c r="U66" s="20"/>
      <c r="V66" s="11">
        <f t="shared" si="16"/>
        <v>0</v>
      </c>
      <c r="W66" s="11">
        <f t="shared" si="16"/>
        <v>0</v>
      </c>
      <c r="X66" s="11">
        <f t="shared" si="16"/>
        <v>0</v>
      </c>
      <c r="Y66" s="20"/>
      <c r="Z66" s="11">
        <f>SUMIFS(Weights!$E:$E,Weights!$B:$B,Estimate!$A66,Weights!$C:$C,Estimate!$B66)</f>
        <v>0</v>
      </c>
    </row>
    <row r="67" spans="1:26">
      <c r="A67" s="6" t="str">
        <f t="shared" ref="A67:B67" si="24">IF(ISBLANK(A51),"",A51)</f>
        <v/>
      </c>
      <c r="B67" s="6" t="str">
        <f t="shared" si="24"/>
        <v/>
      </c>
      <c r="C67" s="20"/>
      <c r="D67" s="11">
        <f t="shared" si="12"/>
        <v>0</v>
      </c>
      <c r="E67" s="11">
        <f t="shared" si="12"/>
        <v>0</v>
      </c>
      <c r="F67" s="11">
        <f t="shared" si="12"/>
        <v>0</v>
      </c>
      <c r="G67" s="36"/>
      <c r="H67" s="11">
        <f t="shared" si="13"/>
        <v>0</v>
      </c>
      <c r="I67" s="11">
        <f t="shared" si="13"/>
        <v>0</v>
      </c>
      <c r="J67" s="11">
        <f t="shared" si="13"/>
        <v>0</v>
      </c>
      <c r="K67" s="29"/>
      <c r="L67" s="36"/>
      <c r="M67" s="11">
        <f t="shared" si="14"/>
        <v>0</v>
      </c>
      <c r="N67" s="11">
        <f t="shared" si="14"/>
        <v>0</v>
      </c>
      <c r="O67" s="11">
        <f t="shared" si="14"/>
        <v>0</v>
      </c>
      <c r="P67" s="29"/>
      <c r="Q67" s="36"/>
      <c r="R67" s="11">
        <f t="shared" si="15"/>
        <v>0</v>
      </c>
      <c r="S67" s="11">
        <f t="shared" si="15"/>
        <v>0</v>
      </c>
      <c r="T67" s="11">
        <f t="shared" si="15"/>
        <v>0</v>
      </c>
      <c r="U67" s="20"/>
      <c r="V67" s="11">
        <f t="shared" si="16"/>
        <v>0</v>
      </c>
      <c r="W67" s="11">
        <f t="shared" si="16"/>
        <v>0</v>
      </c>
      <c r="X67" s="11">
        <f t="shared" si="16"/>
        <v>0</v>
      </c>
      <c r="Y67" s="20"/>
      <c r="Z67" s="11">
        <f>SUMIFS(Weights!$E:$E,Weights!$B:$B,Estimate!$A67,Weights!$C:$C,Estimate!$B67)</f>
        <v>0</v>
      </c>
    </row>
    <row r="68" spans="1:26">
      <c r="A68" s="6" t="str">
        <f t="shared" ref="A68:B68" si="25">IF(ISBLANK(A52),"",A52)</f>
        <v/>
      </c>
      <c r="B68" s="6" t="str">
        <f t="shared" si="25"/>
        <v/>
      </c>
      <c r="C68" s="20"/>
      <c r="D68" s="11">
        <f t="shared" si="12"/>
        <v>0</v>
      </c>
      <c r="E68" s="11">
        <f t="shared" si="12"/>
        <v>0</v>
      </c>
      <c r="F68" s="11">
        <f t="shared" si="12"/>
        <v>0</v>
      </c>
      <c r="G68" s="36"/>
      <c r="H68" s="11">
        <f t="shared" si="13"/>
        <v>0</v>
      </c>
      <c r="I68" s="11">
        <f t="shared" si="13"/>
        <v>0</v>
      </c>
      <c r="J68" s="11">
        <f t="shared" si="13"/>
        <v>0</v>
      </c>
      <c r="K68" s="29"/>
      <c r="L68" s="36"/>
      <c r="M68" s="11">
        <f t="shared" si="14"/>
        <v>0</v>
      </c>
      <c r="N68" s="11">
        <f t="shared" si="14"/>
        <v>0</v>
      </c>
      <c r="O68" s="11">
        <f t="shared" si="14"/>
        <v>0</v>
      </c>
      <c r="P68" s="29"/>
      <c r="Q68" s="36"/>
      <c r="R68" s="11">
        <f t="shared" si="15"/>
        <v>0</v>
      </c>
      <c r="S68" s="11">
        <f t="shared" si="15"/>
        <v>0</v>
      </c>
      <c r="T68" s="11">
        <f t="shared" si="15"/>
        <v>0</v>
      </c>
      <c r="U68" s="20"/>
      <c r="V68" s="11">
        <f t="shared" si="16"/>
        <v>0</v>
      </c>
      <c r="W68" s="11">
        <f t="shared" si="16"/>
        <v>0</v>
      </c>
      <c r="X68" s="11">
        <f t="shared" si="16"/>
        <v>0</v>
      </c>
      <c r="Y68" s="20"/>
      <c r="Z68" s="11">
        <f>SUMIFS(Weights!$E:$E,Weights!$B:$B,Estimate!$A68,Weights!$C:$C,Estimate!$B68)</f>
        <v>0</v>
      </c>
    </row>
    <row r="69" spans="1:26">
      <c r="A69" s="6" t="str">
        <f t="shared" ref="A69:B69" si="26">IF(ISBLANK(A53),"",A53)</f>
        <v/>
      </c>
      <c r="B69" s="6" t="str">
        <f t="shared" si="26"/>
        <v/>
      </c>
      <c r="C69" s="20"/>
      <c r="D69" s="11">
        <f t="shared" si="12"/>
        <v>0</v>
      </c>
      <c r="E69" s="11">
        <f t="shared" si="12"/>
        <v>0</v>
      </c>
      <c r="F69" s="11">
        <f t="shared" si="12"/>
        <v>0</v>
      </c>
      <c r="G69" s="36"/>
      <c r="H69" s="11">
        <f t="shared" si="13"/>
        <v>0</v>
      </c>
      <c r="I69" s="11">
        <f t="shared" si="13"/>
        <v>0</v>
      </c>
      <c r="J69" s="11">
        <f t="shared" si="13"/>
        <v>0</v>
      </c>
      <c r="K69" s="29"/>
      <c r="L69" s="36"/>
      <c r="M69" s="11">
        <f t="shared" si="14"/>
        <v>0</v>
      </c>
      <c r="N69" s="11">
        <f t="shared" si="14"/>
        <v>0</v>
      </c>
      <c r="O69" s="11">
        <f t="shared" si="14"/>
        <v>0</v>
      </c>
      <c r="P69" s="29"/>
      <c r="Q69" s="36"/>
      <c r="R69" s="11">
        <f t="shared" si="15"/>
        <v>0</v>
      </c>
      <c r="S69" s="11">
        <f t="shared" si="15"/>
        <v>0</v>
      </c>
      <c r="T69" s="11">
        <f t="shared" si="15"/>
        <v>0</v>
      </c>
      <c r="U69" s="20"/>
      <c r="V69" s="11">
        <f t="shared" si="16"/>
        <v>0</v>
      </c>
      <c r="W69" s="11">
        <f t="shared" si="16"/>
        <v>0</v>
      </c>
      <c r="X69" s="11">
        <f t="shared" si="16"/>
        <v>0</v>
      </c>
      <c r="Y69" s="20"/>
      <c r="Z69" s="11">
        <f>SUMIFS(Weights!$E:$E,Weights!$B:$B,Estimate!$A69,Weights!$C:$C,Estimate!$B69)</f>
        <v>0</v>
      </c>
    </row>
    <row r="70" spans="1:26">
      <c r="A70" s="6" t="str">
        <f t="shared" ref="A70:B70" si="27">IF(ISBLANK(A54),"",A54)</f>
        <v/>
      </c>
      <c r="B70" s="6" t="str">
        <f t="shared" si="27"/>
        <v/>
      </c>
      <c r="C70" s="20"/>
      <c r="D70" s="11">
        <f t="shared" si="12"/>
        <v>0</v>
      </c>
      <c r="E70" s="11">
        <f t="shared" si="12"/>
        <v>0</v>
      </c>
      <c r="F70" s="11">
        <f t="shared" si="12"/>
        <v>0</v>
      </c>
      <c r="G70" s="36"/>
      <c r="H70" s="11">
        <f t="shared" si="13"/>
        <v>0</v>
      </c>
      <c r="I70" s="11">
        <f t="shared" si="13"/>
        <v>0</v>
      </c>
      <c r="J70" s="11">
        <f t="shared" si="13"/>
        <v>0</v>
      </c>
      <c r="K70" s="29"/>
      <c r="L70" s="36"/>
      <c r="M70" s="11">
        <f t="shared" si="14"/>
        <v>0</v>
      </c>
      <c r="N70" s="11">
        <f t="shared" si="14"/>
        <v>0</v>
      </c>
      <c r="O70" s="11">
        <f t="shared" si="14"/>
        <v>0</v>
      </c>
      <c r="P70" s="29"/>
      <c r="Q70" s="36"/>
      <c r="R70" s="11">
        <f t="shared" si="15"/>
        <v>0</v>
      </c>
      <c r="S70" s="11">
        <f t="shared" si="15"/>
        <v>0</v>
      </c>
      <c r="T70" s="11">
        <f t="shared" si="15"/>
        <v>0</v>
      </c>
      <c r="U70" s="20"/>
      <c r="V70" s="11">
        <f t="shared" si="16"/>
        <v>0</v>
      </c>
      <c r="W70" s="11">
        <f t="shared" si="16"/>
        <v>0</v>
      </c>
      <c r="X70" s="11">
        <f t="shared" si="16"/>
        <v>0</v>
      </c>
      <c r="Y70" s="20"/>
      <c r="Z70" s="11">
        <f>SUMIFS(Weights!$E:$E,Weights!$B:$B,Estimate!$A70,Weights!$C:$C,Estimate!$B70)</f>
        <v>0</v>
      </c>
    </row>
    <row r="71" spans="1:26">
      <c r="A71" s="6" t="str">
        <f t="shared" ref="A71:B71" si="28">IF(ISBLANK(A55),"",A55)</f>
        <v/>
      </c>
      <c r="B71" s="6" t="str">
        <f t="shared" si="28"/>
        <v/>
      </c>
      <c r="C71" s="20"/>
      <c r="D71" s="11">
        <f t="shared" si="12"/>
        <v>0</v>
      </c>
      <c r="E71" s="11">
        <f t="shared" si="12"/>
        <v>0</v>
      </c>
      <c r="F71" s="11">
        <f t="shared" si="12"/>
        <v>0</v>
      </c>
      <c r="G71" s="36"/>
      <c r="H71" s="11">
        <f t="shared" si="13"/>
        <v>0</v>
      </c>
      <c r="I71" s="11">
        <f t="shared" si="13"/>
        <v>0</v>
      </c>
      <c r="J71" s="11">
        <f t="shared" si="13"/>
        <v>0</v>
      </c>
      <c r="K71" s="29"/>
      <c r="L71" s="36"/>
      <c r="M71" s="11">
        <f t="shared" si="14"/>
        <v>0</v>
      </c>
      <c r="N71" s="11">
        <f t="shared" si="14"/>
        <v>0</v>
      </c>
      <c r="O71" s="11">
        <f t="shared" si="14"/>
        <v>0</v>
      </c>
      <c r="P71" s="29"/>
      <c r="Q71" s="36"/>
      <c r="R71" s="11">
        <f t="shared" si="15"/>
        <v>0</v>
      </c>
      <c r="S71" s="11">
        <f t="shared" si="15"/>
        <v>0</v>
      </c>
      <c r="T71" s="11">
        <f t="shared" si="15"/>
        <v>0</v>
      </c>
      <c r="U71" s="20"/>
      <c r="V71" s="11">
        <f t="shared" si="16"/>
        <v>0</v>
      </c>
      <c r="W71" s="11">
        <f t="shared" si="16"/>
        <v>0</v>
      </c>
      <c r="X71" s="11">
        <f t="shared" si="16"/>
        <v>0</v>
      </c>
      <c r="Y71" s="20"/>
      <c r="Z71" s="11">
        <f>SUMIFS(Weights!$E:$E,Weights!$B:$B,Estimate!$A71,Weights!$C:$C,Estimate!$B71)</f>
        <v>0</v>
      </c>
    </row>
    <row r="72" spans="1:26">
      <c r="A72" s="6" t="str">
        <f t="shared" ref="A72:B72" si="29">IF(ISBLANK(A56),"",A56)</f>
        <v/>
      </c>
      <c r="B72" s="6" t="str">
        <f t="shared" si="29"/>
        <v/>
      </c>
      <c r="C72" s="20"/>
      <c r="D72" s="11">
        <f t="shared" si="12"/>
        <v>0</v>
      </c>
      <c r="E72" s="11">
        <f t="shared" si="12"/>
        <v>0</v>
      </c>
      <c r="F72" s="11">
        <f t="shared" si="12"/>
        <v>0</v>
      </c>
      <c r="G72" s="36"/>
      <c r="H72" s="11">
        <f t="shared" si="13"/>
        <v>0</v>
      </c>
      <c r="I72" s="11">
        <f t="shared" si="13"/>
        <v>0</v>
      </c>
      <c r="J72" s="11">
        <f t="shared" si="13"/>
        <v>0</v>
      </c>
      <c r="K72" s="29"/>
      <c r="L72" s="36"/>
      <c r="M72" s="11">
        <f t="shared" si="14"/>
        <v>0</v>
      </c>
      <c r="N72" s="11">
        <f t="shared" si="14"/>
        <v>0</v>
      </c>
      <c r="O72" s="11">
        <f t="shared" si="14"/>
        <v>0</v>
      </c>
      <c r="P72" s="29"/>
      <c r="Q72" s="36"/>
      <c r="R72" s="11">
        <f t="shared" si="15"/>
        <v>0</v>
      </c>
      <c r="S72" s="11">
        <f t="shared" si="15"/>
        <v>0</v>
      </c>
      <c r="T72" s="11">
        <f t="shared" si="15"/>
        <v>0</v>
      </c>
      <c r="U72" s="20"/>
      <c r="V72" s="11">
        <f t="shared" si="16"/>
        <v>0</v>
      </c>
      <c r="W72" s="11">
        <f t="shared" si="16"/>
        <v>0</v>
      </c>
      <c r="X72" s="11">
        <f t="shared" si="16"/>
        <v>0</v>
      </c>
      <c r="Y72" s="20"/>
      <c r="Z72" s="11">
        <f>SUMIFS(Weights!$E:$E,Weights!$B:$B,Estimate!$A72,Weights!$C:$C,Estimate!$B72)</f>
        <v>0</v>
      </c>
    </row>
    <row r="73" spans="1:26">
      <c r="A73" s="6" t="str">
        <f t="shared" ref="A73:B73" si="30">IF(ISBLANK(A57),"",A57)</f>
        <v/>
      </c>
      <c r="B73" s="6" t="str">
        <f t="shared" si="30"/>
        <v/>
      </c>
      <c r="C73" s="20"/>
      <c r="D73" s="11">
        <f t="shared" si="12"/>
        <v>0</v>
      </c>
      <c r="E73" s="11">
        <f t="shared" si="12"/>
        <v>0</v>
      </c>
      <c r="F73" s="11">
        <f t="shared" si="12"/>
        <v>0</v>
      </c>
      <c r="G73" s="36"/>
      <c r="H73" s="11">
        <f t="shared" si="13"/>
        <v>0</v>
      </c>
      <c r="I73" s="11">
        <f t="shared" si="13"/>
        <v>0</v>
      </c>
      <c r="J73" s="11">
        <f t="shared" si="13"/>
        <v>0</v>
      </c>
      <c r="K73" s="29"/>
      <c r="L73" s="36"/>
      <c r="M73" s="11">
        <f t="shared" si="14"/>
        <v>0</v>
      </c>
      <c r="N73" s="11">
        <f t="shared" si="14"/>
        <v>0</v>
      </c>
      <c r="O73" s="11">
        <f t="shared" si="14"/>
        <v>0</v>
      </c>
      <c r="P73" s="29"/>
      <c r="Q73" s="36"/>
      <c r="R73" s="11">
        <f t="shared" si="15"/>
        <v>0</v>
      </c>
      <c r="S73" s="11">
        <f t="shared" si="15"/>
        <v>0</v>
      </c>
      <c r="T73" s="11">
        <f t="shared" si="15"/>
        <v>0</v>
      </c>
      <c r="U73" s="20"/>
      <c r="V73" s="11">
        <f t="shared" si="16"/>
        <v>0</v>
      </c>
      <c r="W73" s="11">
        <f t="shared" si="16"/>
        <v>0</v>
      </c>
      <c r="X73" s="11">
        <f t="shared" si="16"/>
        <v>0</v>
      </c>
      <c r="Y73" s="20"/>
      <c r="Z73" s="11">
        <f>SUMIFS(Weights!$E:$E,Weights!$B:$B,Estimate!$A73,Weights!$C:$C,Estimate!$B73)</f>
        <v>0</v>
      </c>
    </row>
    <row r="76" spans="1:26" collapsed="1"/>
  </sheetData>
  <sheetProtection sheet="1" objects="1" scenarios="1" selectLockedCells="1"/>
  <mergeCells count="32">
    <mergeCell ref="A3:F3"/>
    <mergeCell ref="A5:F5"/>
    <mergeCell ref="A19:B19"/>
    <mergeCell ref="D28:J28"/>
    <mergeCell ref="D29:J29"/>
    <mergeCell ref="A28:B29"/>
    <mergeCell ref="A13:B13"/>
    <mergeCell ref="C13:D13"/>
    <mergeCell ref="A12:F12"/>
    <mergeCell ref="A6:F6"/>
    <mergeCell ref="G6:J6"/>
    <mergeCell ref="A7:F7"/>
    <mergeCell ref="G7:J7"/>
    <mergeCell ref="A10:F10"/>
    <mergeCell ref="G10:J10"/>
    <mergeCell ref="A8:F8"/>
    <mergeCell ref="A41:B41"/>
    <mergeCell ref="M31:O31"/>
    <mergeCell ref="R31:T31"/>
    <mergeCell ref="V31:X31"/>
    <mergeCell ref="D31:F31"/>
    <mergeCell ref="H31:J31"/>
    <mergeCell ref="A36:B36"/>
    <mergeCell ref="A37:B37"/>
    <mergeCell ref="A38:B38"/>
    <mergeCell ref="A39:B39"/>
    <mergeCell ref="A40:B40"/>
    <mergeCell ref="A9:F9"/>
    <mergeCell ref="A11:F11"/>
    <mergeCell ref="A33:B33"/>
    <mergeCell ref="A34:B34"/>
    <mergeCell ref="A35:B35"/>
  </mergeCells>
  <conditionalFormatting sqref="B31">
    <cfRule type="expression" dxfId="0" priority="1">
      <formula>ISTEXT(B31)</formula>
    </cfRule>
  </conditionalFormatting>
  <dataValidations count="4">
    <dataValidation type="list" allowBlank="1" showInputMessage="1" showErrorMessage="1" sqref="B32">
      <formula1>$AA$8:$AA$10</formula1>
    </dataValidation>
    <dataValidation type="list" allowBlank="1" showInputMessage="1" showErrorMessage="1" sqref="A43:A57">
      <formula1>Disciplines</formula1>
    </dataValidation>
    <dataValidation type="list" allowBlank="1" showInputMessage="1" showErrorMessage="1" sqref="B43:B57">
      <formula1>Levels</formula1>
    </dataValidation>
    <dataValidation type="whole" operator="greaterThan" allowBlank="1" showInputMessage="1" showErrorMessage="1" errorTitle="Starting Year" error="Enter the year the program will start generating semester credit hours. Enter a number greater than 2010." sqref="B31">
      <formula1>2010</formula1>
    </dataValidation>
  </dataValidations>
  <pageMargins left="0.2" right="0.2" top="0.32" bottom="0.3" header="0.3" footer="0.3"/>
  <pageSetup scale="73" orientation="landscape"/>
  <rowBreaks count="1" manualBreakCount="1">
    <brk id="30" max="25" man="1"/>
  </rowBreaks>
  <colBreaks count="1" manualBreakCount="1">
    <brk id="11" max="60" man="1"/>
  </colBreaks>
  <ignoredErrors>
    <ignoredError sqref="E38 E25:I25 E40 I40 N40 S40 W40" formula="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showGridLines="0" workbookViewId="0"/>
  </sheetViews>
  <sheetFormatPr baseColWidth="10" defaultColWidth="8.83203125" defaultRowHeight="14" x14ac:dyDescent="0"/>
  <cols>
    <col min="1" max="1" width="6.83203125" customWidth="1"/>
    <col min="2" max="2" width="25.6640625" bestFit="1" customWidth="1"/>
    <col min="3" max="3" width="23.5" bestFit="1" customWidth="1"/>
    <col min="4" max="5" width="9.6640625" bestFit="1" customWidth="1"/>
  </cols>
  <sheetData>
    <row r="1" spans="1:7" ht="15" thickBot="1">
      <c r="A1" s="81" t="s">
        <v>3126</v>
      </c>
      <c r="B1" s="81"/>
    </row>
    <row r="2" spans="1:7" ht="29" thickBot="1">
      <c r="A2" s="83" t="s">
        <v>3125</v>
      </c>
      <c r="B2" s="1" t="s">
        <v>0</v>
      </c>
      <c r="C2" s="5" t="s">
        <v>22</v>
      </c>
      <c r="D2" s="2" t="s">
        <v>23</v>
      </c>
      <c r="E2" s="2" t="s">
        <v>24</v>
      </c>
    </row>
    <row r="3" spans="1:7">
      <c r="A3" s="3">
        <v>1</v>
      </c>
      <c r="B3" s="3" t="s">
        <v>1</v>
      </c>
      <c r="C3" s="3" t="s">
        <v>29</v>
      </c>
      <c r="D3" s="4">
        <v>1</v>
      </c>
      <c r="E3" s="4">
        <f>Estimate!$B$17*Weights!D3</f>
        <v>55.39</v>
      </c>
      <c r="G3" s="9" t="s">
        <v>5</v>
      </c>
    </row>
    <row r="4" spans="1:7">
      <c r="A4" s="3">
        <v>2</v>
      </c>
      <c r="B4" s="3" t="s">
        <v>2</v>
      </c>
      <c r="C4" s="3" t="s">
        <v>29</v>
      </c>
      <c r="D4" s="4">
        <v>1.78</v>
      </c>
      <c r="E4" s="4">
        <f>Estimate!$B$17*Weights!D4</f>
        <v>98.594200000000001</v>
      </c>
      <c r="G4" s="9" t="s">
        <v>16</v>
      </c>
    </row>
    <row r="5" spans="1:7">
      <c r="A5" s="3">
        <v>3</v>
      </c>
      <c r="B5" s="3" t="s">
        <v>3</v>
      </c>
      <c r="C5" s="3" t="s">
        <v>29</v>
      </c>
      <c r="D5" s="4">
        <v>1.47</v>
      </c>
      <c r="E5" s="4">
        <f>Estimate!$B$17*Weights!D5</f>
        <v>81.423299999999998</v>
      </c>
      <c r="G5" s="9" t="s">
        <v>6</v>
      </c>
    </row>
    <row r="6" spans="1:7">
      <c r="A6" s="3">
        <v>4</v>
      </c>
      <c r="B6" s="3" t="s">
        <v>4</v>
      </c>
      <c r="C6" s="3" t="s">
        <v>29</v>
      </c>
      <c r="D6" s="4">
        <v>1.63</v>
      </c>
      <c r="E6" s="4">
        <f>Estimate!$B$17*Weights!D6</f>
        <v>90.285699999999991</v>
      </c>
      <c r="G6" s="9" t="s">
        <v>3</v>
      </c>
    </row>
    <row r="7" spans="1:7">
      <c r="A7" s="3">
        <v>5</v>
      </c>
      <c r="B7" s="3" t="s">
        <v>5</v>
      </c>
      <c r="C7" s="3" t="s">
        <v>29</v>
      </c>
      <c r="D7" s="4">
        <v>2.0699999999999998</v>
      </c>
      <c r="E7" s="4">
        <f>Estimate!$B$17*Weights!D7</f>
        <v>114.65729999999999</v>
      </c>
      <c r="G7" s="9" t="s">
        <v>14</v>
      </c>
    </row>
    <row r="8" spans="1:7">
      <c r="A8" s="3">
        <v>6</v>
      </c>
      <c r="B8" s="3" t="s">
        <v>6</v>
      </c>
      <c r="C8" s="3" t="s">
        <v>29</v>
      </c>
      <c r="D8" s="4">
        <v>2.38</v>
      </c>
      <c r="E8" s="4">
        <f>Estimate!$B$17*Weights!D8</f>
        <v>131.82820000000001</v>
      </c>
      <c r="G8" s="9" t="s">
        <v>7</v>
      </c>
    </row>
    <row r="9" spans="1:7">
      <c r="A9" s="3">
        <v>7</v>
      </c>
      <c r="B9" s="3" t="s">
        <v>7</v>
      </c>
      <c r="C9" s="3" t="s">
        <v>29</v>
      </c>
      <c r="D9" s="4">
        <v>1.1000000000000001</v>
      </c>
      <c r="E9" s="4">
        <f>Estimate!$B$17*Weights!D9</f>
        <v>60.929000000000002</v>
      </c>
      <c r="G9" s="9" t="s">
        <v>8</v>
      </c>
    </row>
    <row r="10" spans="1:7">
      <c r="A10" s="3">
        <v>8</v>
      </c>
      <c r="B10" s="3" t="s">
        <v>8</v>
      </c>
      <c r="C10" s="3" t="s">
        <v>29</v>
      </c>
      <c r="D10" s="4">
        <v>0</v>
      </c>
      <c r="E10" s="4">
        <f>Estimate!$B$17*Weights!D10</f>
        <v>0</v>
      </c>
      <c r="G10" s="9" t="s">
        <v>1</v>
      </c>
    </row>
    <row r="11" spans="1:7">
      <c r="A11" s="3">
        <v>9</v>
      </c>
      <c r="B11" s="3" t="s">
        <v>9</v>
      </c>
      <c r="C11" s="3" t="s">
        <v>29</v>
      </c>
      <c r="D11" s="4">
        <v>1.68</v>
      </c>
      <c r="E11" s="4">
        <f>Estimate!$B$17*Weights!D11</f>
        <v>93.055199999999999</v>
      </c>
      <c r="G11" s="9" t="s">
        <v>10</v>
      </c>
    </row>
    <row r="12" spans="1:7">
      <c r="A12" s="3">
        <v>10</v>
      </c>
      <c r="B12" s="3" t="s">
        <v>10</v>
      </c>
      <c r="C12" s="3" t="s">
        <v>29</v>
      </c>
      <c r="D12" s="4">
        <v>1.49</v>
      </c>
      <c r="E12" s="4">
        <f>Estimate!$B$17*Weights!D12</f>
        <v>82.531099999999995</v>
      </c>
      <c r="G12" s="9" t="s">
        <v>20</v>
      </c>
    </row>
    <row r="13" spans="1:7">
      <c r="A13" s="3">
        <v>11</v>
      </c>
      <c r="B13" s="3" t="s">
        <v>11</v>
      </c>
      <c r="C13" s="3" t="s">
        <v>29</v>
      </c>
      <c r="D13" s="4">
        <v>0</v>
      </c>
      <c r="E13" s="4">
        <f>Estimate!$B$17*Weights!D13</f>
        <v>0</v>
      </c>
      <c r="G13" s="9" t="s">
        <v>17</v>
      </c>
    </row>
    <row r="14" spans="1:7">
      <c r="A14" s="3">
        <v>12</v>
      </c>
      <c r="B14" s="3" t="s">
        <v>12</v>
      </c>
      <c r="C14" s="3" t="s">
        <v>29</v>
      </c>
      <c r="D14" s="4">
        <v>1.45</v>
      </c>
      <c r="E14" s="4">
        <f>Estimate!$B$17*Weights!D14</f>
        <v>80.3155</v>
      </c>
      <c r="G14" s="9" t="s">
        <v>15</v>
      </c>
    </row>
    <row r="15" spans="1:7">
      <c r="A15" s="3">
        <v>13</v>
      </c>
      <c r="B15" s="3" t="s">
        <v>13</v>
      </c>
      <c r="C15" s="3" t="s">
        <v>29</v>
      </c>
      <c r="D15" s="4">
        <v>1.51</v>
      </c>
      <c r="E15" s="4">
        <f>Estimate!$B$17*Weights!D15</f>
        <v>83.638900000000007</v>
      </c>
      <c r="G15" s="9" t="s">
        <v>13</v>
      </c>
    </row>
    <row r="16" spans="1:7">
      <c r="A16" s="3">
        <v>14</v>
      </c>
      <c r="B16" s="3" t="s">
        <v>14</v>
      </c>
      <c r="C16" s="3" t="s">
        <v>29</v>
      </c>
      <c r="D16" s="4">
        <v>1.07</v>
      </c>
      <c r="E16" s="4">
        <f>Estimate!$B$17*Weights!D16</f>
        <v>59.267300000000006</v>
      </c>
      <c r="G16" s="9" t="s">
        <v>2</v>
      </c>
    </row>
    <row r="17" spans="1:7">
      <c r="A17" s="3">
        <v>15</v>
      </c>
      <c r="B17" s="3" t="s">
        <v>15</v>
      </c>
      <c r="C17" s="3" t="s">
        <v>29</v>
      </c>
      <c r="D17" s="4">
        <v>1.86</v>
      </c>
      <c r="E17" s="4">
        <f>Estimate!$B$17*Weights!D17</f>
        <v>103.0254</v>
      </c>
      <c r="G17" s="9" t="s">
        <v>9</v>
      </c>
    </row>
    <row r="18" spans="1:7">
      <c r="A18" s="3">
        <v>16</v>
      </c>
      <c r="B18" s="3" t="s">
        <v>16</v>
      </c>
      <c r="C18" s="3" t="s">
        <v>29</v>
      </c>
      <c r="D18" s="4">
        <v>1.19</v>
      </c>
      <c r="E18" s="4">
        <f>Estimate!$B$17*Weights!D18</f>
        <v>65.914100000000005</v>
      </c>
      <c r="G18" s="9" t="s">
        <v>18</v>
      </c>
    </row>
    <row r="19" spans="1:7">
      <c r="A19" s="3">
        <v>17</v>
      </c>
      <c r="B19" s="3" t="s">
        <v>17</v>
      </c>
      <c r="C19" s="3" t="s">
        <v>29</v>
      </c>
      <c r="D19" s="4">
        <v>0</v>
      </c>
      <c r="E19" s="4">
        <f>Estimate!$B$17*Weights!D19</f>
        <v>0</v>
      </c>
      <c r="G19" s="9" t="s">
        <v>4</v>
      </c>
    </row>
    <row r="20" spans="1:7">
      <c r="A20" s="3">
        <v>18</v>
      </c>
      <c r="B20" s="3" t="s">
        <v>18</v>
      </c>
      <c r="C20" s="3" t="s">
        <v>29</v>
      </c>
      <c r="D20" s="4">
        <v>2.2799999999999998</v>
      </c>
      <c r="E20" s="4">
        <f>Estimate!$B$17*Weights!D20</f>
        <v>126.28919999999999</v>
      </c>
      <c r="G20" s="9" t="s">
        <v>19</v>
      </c>
    </row>
    <row r="21" spans="1:7">
      <c r="A21" s="3">
        <v>19</v>
      </c>
      <c r="B21" s="3" t="s">
        <v>19</v>
      </c>
      <c r="C21" s="3" t="s">
        <v>29</v>
      </c>
      <c r="D21" s="4">
        <v>2.2599999999999998</v>
      </c>
      <c r="E21" s="4">
        <f>Estimate!$B$17*Weights!D21</f>
        <v>125.1814</v>
      </c>
      <c r="G21" s="9" t="s">
        <v>11</v>
      </c>
    </row>
    <row r="22" spans="1:7">
      <c r="A22" s="3">
        <v>20</v>
      </c>
      <c r="B22" s="3" t="s">
        <v>20</v>
      </c>
      <c r="C22" s="3" t="s">
        <v>29</v>
      </c>
      <c r="D22" s="4">
        <v>1.72</v>
      </c>
      <c r="E22" s="4">
        <f>Estimate!$B$17*Weights!D22</f>
        <v>95.270799999999994</v>
      </c>
      <c r="G22" s="9" t="s">
        <v>12</v>
      </c>
    </row>
    <row r="23" spans="1:7">
      <c r="A23" s="3">
        <v>1</v>
      </c>
      <c r="B23" s="3" t="s">
        <v>1</v>
      </c>
      <c r="C23" s="3" t="s">
        <v>30</v>
      </c>
      <c r="D23" s="4">
        <v>1.76</v>
      </c>
      <c r="E23" s="4">
        <f>Estimate!$B$17*Weights!D23</f>
        <v>97.486400000000003</v>
      </c>
    </row>
    <row r="24" spans="1:7">
      <c r="A24" s="3">
        <v>2</v>
      </c>
      <c r="B24" s="3" t="s">
        <v>2</v>
      </c>
      <c r="C24" s="3" t="s">
        <v>30</v>
      </c>
      <c r="D24" s="4">
        <v>3.02</v>
      </c>
      <c r="E24" s="4">
        <f>Estimate!$B$17*Weights!D24</f>
        <v>167.27780000000001</v>
      </c>
    </row>
    <row r="25" spans="1:7">
      <c r="A25" s="3">
        <v>3</v>
      </c>
      <c r="B25" s="3" t="s">
        <v>3</v>
      </c>
      <c r="C25" s="3" t="s">
        <v>30</v>
      </c>
      <c r="D25" s="4">
        <v>2.52</v>
      </c>
      <c r="E25" s="4">
        <f>Estimate!$B$17*Weights!D25</f>
        <v>139.58279999999999</v>
      </c>
    </row>
    <row r="26" spans="1:7">
      <c r="A26" s="3">
        <v>4</v>
      </c>
      <c r="B26" s="3" t="s">
        <v>4</v>
      </c>
      <c r="C26" s="3" t="s">
        <v>30</v>
      </c>
      <c r="D26" s="4">
        <v>2.08</v>
      </c>
      <c r="E26" s="4">
        <f>Estimate!$B$17*Weights!D26</f>
        <v>115.21120000000001</v>
      </c>
    </row>
    <row r="27" spans="1:7">
      <c r="A27" s="3">
        <v>5</v>
      </c>
      <c r="B27" s="3" t="s">
        <v>5</v>
      </c>
      <c r="C27" s="3" t="s">
        <v>30</v>
      </c>
      <c r="D27" s="4">
        <v>2.75</v>
      </c>
      <c r="E27" s="4">
        <f>Estimate!$B$17*Weights!D27</f>
        <v>152.32249999999999</v>
      </c>
    </row>
    <row r="28" spans="1:7">
      <c r="A28" s="3">
        <v>6</v>
      </c>
      <c r="B28" s="3" t="s">
        <v>6</v>
      </c>
      <c r="C28" s="3" t="s">
        <v>30</v>
      </c>
      <c r="D28" s="4">
        <v>3.52</v>
      </c>
      <c r="E28" s="4">
        <f>Estimate!$B$17*Weights!D28</f>
        <v>194.97280000000001</v>
      </c>
    </row>
    <row r="29" spans="1:7">
      <c r="A29" s="3">
        <v>7</v>
      </c>
      <c r="B29" s="3" t="s">
        <v>7</v>
      </c>
      <c r="C29" s="3" t="s">
        <v>30</v>
      </c>
      <c r="D29" s="4">
        <v>1.75</v>
      </c>
      <c r="E29" s="4">
        <f>Estimate!$B$17*Weights!D29</f>
        <v>96.932500000000005</v>
      </c>
    </row>
    <row r="30" spans="1:7">
      <c r="A30" s="3">
        <v>8</v>
      </c>
      <c r="B30" s="3" t="s">
        <v>8</v>
      </c>
      <c r="C30" s="3" t="s">
        <v>30</v>
      </c>
      <c r="D30" s="4">
        <v>0</v>
      </c>
      <c r="E30" s="4">
        <f>Estimate!$B$17*Weights!D30</f>
        <v>0</v>
      </c>
    </row>
    <row r="31" spans="1:7">
      <c r="A31" s="3">
        <v>9</v>
      </c>
      <c r="B31" s="3" t="s">
        <v>9</v>
      </c>
      <c r="C31" s="3" t="s">
        <v>30</v>
      </c>
      <c r="D31" s="4">
        <v>2.0499999999999998</v>
      </c>
      <c r="E31" s="4">
        <f>Estimate!$B$17*Weights!D31</f>
        <v>113.54949999999999</v>
      </c>
    </row>
    <row r="32" spans="1:7">
      <c r="A32" s="3">
        <v>10</v>
      </c>
      <c r="B32" s="3" t="s">
        <v>10</v>
      </c>
      <c r="C32" s="3" t="s">
        <v>30</v>
      </c>
      <c r="D32" s="4">
        <v>1.57</v>
      </c>
      <c r="E32" s="4">
        <f>Estimate!$B$17*Weights!D32</f>
        <v>86.962299999999999</v>
      </c>
    </row>
    <row r="33" spans="1:5">
      <c r="A33" s="3">
        <v>11</v>
      </c>
      <c r="B33" s="3" t="s">
        <v>11</v>
      </c>
      <c r="C33" s="3" t="s">
        <v>30</v>
      </c>
      <c r="D33" s="4">
        <v>0</v>
      </c>
      <c r="E33" s="4">
        <f>Estimate!$B$17*Weights!D33</f>
        <v>0</v>
      </c>
    </row>
    <row r="34" spans="1:5">
      <c r="A34" s="3">
        <v>12</v>
      </c>
      <c r="B34" s="3" t="s">
        <v>12</v>
      </c>
      <c r="C34" s="3" t="s">
        <v>30</v>
      </c>
      <c r="D34" s="4">
        <v>2.64</v>
      </c>
      <c r="E34" s="4">
        <f>Estimate!$B$17*Weights!D34</f>
        <v>146.2296</v>
      </c>
    </row>
    <row r="35" spans="1:5">
      <c r="A35" s="3">
        <v>13</v>
      </c>
      <c r="B35" s="3" t="s">
        <v>13</v>
      </c>
      <c r="C35" s="3" t="s">
        <v>30</v>
      </c>
      <c r="D35" s="4">
        <v>1.26</v>
      </c>
      <c r="E35" s="4">
        <f>Estimate!$B$17*Weights!D35</f>
        <v>69.791399999999996</v>
      </c>
    </row>
    <row r="36" spans="1:5">
      <c r="A36" s="3">
        <v>14</v>
      </c>
      <c r="B36" s="3" t="s">
        <v>14</v>
      </c>
      <c r="C36" s="3" t="s">
        <v>30</v>
      </c>
      <c r="D36" s="4">
        <v>1.65</v>
      </c>
      <c r="E36" s="4">
        <f>Estimate!$B$17*Weights!D36</f>
        <v>91.393500000000003</v>
      </c>
    </row>
    <row r="37" spans="1:5">
      <c r="A37" s="3">
        <v>15</v>
      </c>
      <c r="B37" s="3" t="s">
        <v>15</v>
      </c>
      <c r="C37" s="3" t="s">
        <v>30</v>
      </c>
      <c r="D37" s="4">
        <v>5.0199999999999996</v>
      </c>
      <c r="E37" s="4">
        <f>Estimate!$B$17*Weights!D37</f>
        <v>278.05779999999999</v>
      </c>
    </row>
    <row r="38" spans="1:5">
      <c r="A38" s="3">
        <v>16</v>
      </c>
      <c r="B38" s="3" t="s">
        <v>16</v>
      </c>
      <c r="C38" s="3" t="s">
        <v>30</v>
      </c>
      <c r="D38" s="4">
        <v>1.88</v>
      </c>
      <c r="E38" s="4">
        <f>Estimate!$B$17*Weights!D38</f>
        <v>104.1332</v>
      </c>
    </row>
    <row r="39" spans="1:5">
      <c r="A39" s="3">
        <v>17</v>
      </c>
      <c r="B39" s="3" t="s">
        <v>17</v>
      </c>
      <c r="C39" s="3" t="s">
        <v>30</v>
      </c>
      <c r="D39" s="4">
        <v>0</v>
      </c>
      <c r="E39" s="4">
        <f>Estimate!$B$17*Weights!D39</f>
        <v>0</v>
      </c>
    </row>
    <row r="40" spans="1:5">
      <c r="A40" s="3">
        <v>18</v>
      </c>
      <c r="B40" s="3" t="s">
        <v>18</v>
      </c>
      <c r="C40" s="3" t="s">
        <v>30</v>
      </c>
      <c r="D40" s="4">
        <v>2.13</v>
      </c>
      <c r="E40" s="4">
        <f>Estimate!$B$17*Weights!D40</f>
        <v>117.9807</v>
      </c>
    </row>
    <row r="41" spans="1:5">
      <c r="A41" s="3">
        <v>19</v>
      </c>
      <c r="B41" s="3" t="s">
        <v>19</v>
      </c>
      <c r="C41" s="3" t="s">
        <v>30</v>
      </c>
      <c r="D41" s="4">
        <v>2.41</v>
      </c>
      <c r="E41" s="4">
        <f>Estimate!$B$17*Weights!D41</f>
        <v>133.48990000000001</v>
      </c>
    </row>
    <row r="42" spans="1:5">
      <c r="A42" s="3">
        <v>20</v>
      </c>
      <c r="B42" s="3" t="s">
        <v>20</v>
      </c>
      <c r="C42" s="3" t="s">
        <v>30</v>
      </c>
      <c r="D42" s="4">
        <v>2.11</v>
      </c>
      <c r="E42" s="4">
        <f>Estimate!$B$17*Weights!D42</f>
        <v>116.8729</v>
      </c>
    </row>
    <row r="43" spans="1:5">
      <c r="A43" s="3">
        <v>1</v>
      </c>
      <c r="B43" s="3" t="s">
        <v>1</v>
      </c>
      <c r="C43" s="3" t="s">
        <v>31</v>
      </c>
      <c r="D43" s="4">
        <v>4</v>
      </c>
      <c r="E43" s="4">
        <f>Estimate!$B$17*Weights!D43</f>
        <v>221.56</v>
      </c>
    </row>
    <row r="44" spans="1:5">
      <c r="A44" s="3">
        <v>2</v>
      </c>
      <c r="B44" s="3" t="s">
        <v>2</v>
      </c>
      <c r="C44" s="3" t="s">
        <v>31</v>
      </c>
      <c r="D44" s="4">
        <v>7.53</v>
      </c>
      <c r="E44" s="4">
        <f>Estimate!$B$17*Weights!D44</f>
        <v>417.08670000000001</v>
      </c>
    </row>
    <row r="45" spans="1:5">
      <c r="A45" s="3">
        <v>3</v>
      </c>
      <c r="B45" s="3" t="s">
        <v>3</v>
      </c>
      <c r="C45" s="3" t="s">
        <v>31</v>
      </c>
      <c r="D45" s="4">
        <v>6.03</v>
      </c>
      <c r="E45" s="4">
        <f>Estimate!$B$17*Weights!D45</f>
        <v>334.00170000000003</v>
      </c>
    </row>
    <row r="46" spans="1:5">
      <c r="A46" s="3">
        <v>4</v>
      </c>
      <c r="B46" s="3" t="s">
        <v>4</v>
      </c>
      <c r="C46" s="3" t="s">
        <v>31</v>
      </c>
      <c r="D46" s="4">
        <v>2.56</v>
      </c>
      <c r="E46" s="4">
        <f>Estimate!$B$17*Weights!D46</f>
        <v>141.79840000000002</v>
      </c>
    </row>
    <row r="47" spans="1:5">
      <c r="A47" s="3">
        <v>5</v>
      </c>
      <c r="B47" s="3" t="s">
        <v>5</v>
      </c>
      <c r="C47" s="3" t="s">
        <v>31</v>
      </c>
      <c r="D47" s="4">
        <v>7.8</v>
      </c>
      <c r="E47" s="4">
        <f>Estimate!$B$17*Weights!D47</f>
        <v>432.04199999999997</v>
      </c>
    </row>
    <row r="48" spans="1:5">
      <c r="A48" s="3">
        <v>6</v>
      </c>
      <c r="B48" s="3" t="s">
        <v>6</v>
      </c>
      <c r="C48" s="3" t="s">
        <v>31</v>
      </c>
      <c r="D48" s="4">
        <v>7.1</v>
      </c>
      <c r="E48" s="4">
        <f>Estimate!$B$17*Weights!D48</f>
        <v>393.26900000000001</v>
      </c>
    </row>
    <row r="49" spans="1:5">
      <c r="A49" s="3">
        <v>7</v>
      </c>
      <c r="B49" s="3" t="s">
        <v>7</v>
      </c>
      <c r="C49" s="3" t="s">
        <v>31</v>
      </c>
      <c r="D49" s="4">
        <v>3.01</v>
      </c>
      <c r="E49" s="4">
        <f>Estimate!$B$17*Weights!D49</f>
        <v>166.72389999999999</v>
      </c>
    </row>
    <row r="50" spans="1:5">
      <c r="A50" s="3">
        <v>8</v>
      </c>
      <c r="B50" s="3" t="s">
        <v>8</v>
      </c>
      <c r="C50" s="3" t="s">
        <v>31</v>
      </c>
      <c r="D50" s="4">
        <v>0</v>
      </c>
      <c r="E50" s="4">
        <f>Estimate!$B$17*Weights!D50</f>
        <v>0</v>
      </c>
    </row>
    <row r="51" spans="1:5">
      <c r="A51" s="3">
        <v>9</v>
      </c>
      <c r="B51" s="3" t="s">
        <v>9</v>
      </c>
      <c r="C51" s="3" t="s">
        <v>31</v>
      </c>
      <c r="D51" s="4">
        <v>2.93</v>
      </c>
      <c r="E51" s="4">
        <f>Estimate!$B$17*Weights!D51</f>
        <v>162.2927</v>
      </c>
    </row>
    <row r="52" spans="1:5">
      <c r="A52" s="3">
        <v>10</v>
      </c>
      <c r="B52" s="3" t="s">
        <v>10</v>
      </c>
      <c r="C52" s="3" t="s">
        <v>31</v>
      </c>
      <c r="D52" s="4">
        <v>3.6</v>
      </c>
      <c r="E52" s="4">
        <f>Estimate!$B$17*Weights!D52</f>
        <v>199.404</v>
      </c>
    </row>
    <row r="53" spans="1:5">
      <c r="A53" s="3">
        <v>11</v>
      </c>
      <c r="B53" s="3" t="s">
        <v>11</v>
      </c>
      <c r="C53" s="3" t="s">
        <v>31</v>
      </c>
      <c r="D53" s="4">
        <v>0</v>
      </c>
      <c r="E53" s="4">
        <f>Estimate!$B$17*Weights!D53</f>
        <v>0</v>
      </c>
    </row>
    <row r="54" spans="1:5">
      <c r="A54" s="3">
        <v>12</v>
      </c>
      <c r="B54" s="3" t="s">
        <v>12</v>
      </c>
      <c r="C54" s="3" t="s">
        <v>31</v>
      </c>
      <c r="D54" s="4">
        <v>0</v>
      </c>
      <c r="E54" s="4">
        <f>Estimate!$B$17*Weights!D54</f>
        <v>0</v>
      </c>
    </row>
    <row r="55" spans="1:5">
      <c r="A55" s="3">
        <v>13</v>
      </c>
      <c r="B55" s="3" t="s">
        <v>13</v>
      </c>
      <c r="C55" s="3" t="s">
        <v>31</v>
      </c>
      <c r="D55" s="4">
        <v>0</v>
      </c>
      <c r="E55" s="4">
        <f>Estimate!$B$17*Weights!D55</f>
        <v>0</v>
      </c>
    </row>
    <row r="56" spans="1:5">
      <c r="A56" s="3">
        <v>14</v>
      </c>
      <c r="B56" s="3" t="s">
        <v>14</v>
      </c>
      <c r="C56" s="3" t="s">
        <v>31</v>
      </c>
      <c r="D56" s="4">
        <v>2.79</v>
      </c>
      <c r="E56" s="4">
        <f>Estimate!$B$17*Weights!D56</f>
        <v>154.53810000000001</v>
      </c>
    </row>
    <row r="57" spans="1:5">
      <c r="A57" s="3">
        <v>15</v>
      </c>
      <c r="B57" s="3" t="s">
        <v>15</v>
      </c>
      <c r="C57" s="3" t="s">
        <v>31</v>
      </c>
      <c r="D57" s="4">
        <v>28.29</v>
      </c>
      <c r="E57" s="4">
        <f>Estimate!$B$17*Weights!D57</f>
        <v>1566.9830999999999</v>
      </c>
    </row>
    <row r="58" spans="1:5">
      <c r="A58" s="3">
        <v>16</v>
      </c>
      <c r="B58" s="3" t="s">
        <v>16</v>
      </c>
      <c r="C58" s="3" t="s">
        <v>31</v>
      </c>
      <c r="D58" s="4">
        <v>3.39</v>
      </c>
      <c r="E58" s="4">
        <f>Estimate!$B$17*Weights!D58</f>
        <v>187.77209999999999</v>
      </c>
    </row>
    <row r="59" spans="1:5">
      <c r="A59" s="3">
        <v>17</v>
      </c>
      <c r="B59" s="3" t="s">
        <v>17</v>
      </c>
      <c r="C59" s="3" t="s">
        <v>31</v>
      </c>
      <c r="D59" s="4">
        <v>37.520000000000003</v>
      </c>
      <c r="E59" s="4">
        <f>Estimate!$B$17*Weights!D59</f>
        <v>2078.2328000000002</v>
      </c>
    </row>
    <row r="60" spans="1:5">
      <c r="A60" s="3">
        <v>18</v>
      </c>
      <c r="B60" s="3" t="s">
        <v>18</v>
      </c>
      <c r="C60" s="3" t="s">
        <v>31</v>
      </c>
      <c r="D60" s="4">
        <v>0</v>
      </c>
      <c r="E60" s="4">
        <f>Estimate!$B$17*Weights!D60</f>
        <v>0</v>
      </c>
    </row>
    <row r="61" spans="1:5">
      <c r="A61" s="3">
        <v>19</v>
      </c>
      <c r="B61" s="3" t="s">
        <v>19</v>
      </c>
      <c r="C61" s="3" t="s">
        <v>31</v>
      </c>
      <c r="D61" s="4">
        <v>3.89</v>
      </c>
      <c r="E61" s="4">
        <f>Estimate!$B$17*Weights!D61</f>
        <v>215.46710000000002</v>
      </c>
    </row>
    <row r="62" spans="1:5">
      <c r="A62" s="3">
        <v>20</v>
      </c>
      <c r="B62" s="3" t="s">
        <v>20</v>
      </c>
      <c r="C62" s="3" t="s">
        <v>31</v>
      </c>
      <c r="D62" s="4">
        <v>3.34</v>
      </c>
      <c r="E62" s="4">
        <f>Estimate!$B$17*Weights!D62</f>
        <v>185.0026</v>
      </c>
    </row>
    <row r="63" spans="1:5">
      <c r="A63" s="3">
        <v>1</v>
      </c>
      <c r="B63" s="3" t="s">
        <v>1</v>
      </c>
      <c r="C63" s="3" t="s">
        <v>32</v>
      </c>
      <c r="D63" s="4">
        <v>10.77</v>
      </c>
      <c r="E63" s="4">
        <f>Estimate!$B$17*Weights!D63</f>
        <v>596.55029999999999</v>
      </c>
    </row>
    <row r="64" spans="1:5">
      <c r="A64" s="3">
        <v>2</v>
      </c>
      <c r="B64" s="3" t="s">
        <v>2</v>
      </c>
      <c r="C64" s="3" t="s">
        <v>32</v>
      </c>
      <c r="D64" s="4">
        <v>20.61</v>
      </c>
      <c r="E64" s="4">
        <f>Estimate!$B$17*Weights!D64</f>
        <v>1141.5879</v>
      </c>
    </row>
    <row r="65" spans="1:5">
      <c r="A65" s="3">
        <v>3</v>
      </c>
      <c r="B65" s="3" t="s">
        <v>3</v>
      </c>
      <c r="C65" s="3" t="s">
        <v>32</v>
      </c>
      <c r="D65" s="4">
        <v>7.95</v>
      </c>
      <c r="E65" s="4">
        <f>Estimate!$B$17*Weights!D65</f>
        <v>440.35050000000001</v>
      </c>
    </row>
    <row r="66" spans="1:5">
      <c r="A66" s="3">
        <v>4</v>
      </c>
      <c r="B66" s="3" t="s">
        <v>4</v>
      </c>
      <c r="C66" s="3" t="s">
        <v>32</v>
      </c>
      <c r="D66" s="4">
        <v>7.42</v>
      </c>
      <c r="E66" s="4">
        <f>Estimate!$B$17*Weights!D66</f>
        <v>410.99380000000002</v>
      </c>
    </row>
    <row r="67" spans="1:5">
      <c r="A67" s="3">
        <v>5</v>
      </c>
      <c r="B67" s="3" t="s">
        <v>5</v>
      </c>
      <c r="C67" s="3" t="s">
        <v>32</v>
      </c>
      <c r="D67" s="4">
        <v>11.77</v>
      </c>
      <c r="E67" s="4">
        <f>Estimate!$B$17*Weights!D67</f>
        <v>651.94029999999998</v>
      </c>
    </row>
    <row r="68" spans="1:5">
      <c r="A68" s="3">
        <v>6</v>
      </c>
      <c r="B68" s="3" t="s">
        <v>6</v>
      </c>
      <c r="C68" s="3" t="s">
        <v>32</v>
      </c>
      <c r="D68" s="4">
        <v>17.98</v>
      </c>
      <c r="E68" s="4">
        <f>Estimate!$B$17*Weights!D68</f>
        <v>995.91219999999998</v>
      </c>
    </row>
    <row r="69" spans="1:5">
      <c r="A69" s="3">
        <v>7</v>
      </c>
      <c r="B69" s="3" t="s">
        <v>7</v>
      </c>
      <c r="C69" s="3" t="s">
        <v>32</v>
      </c>
      <c r="D69" s="4">
        <v>8.67</v>
      </c>
      <c r="E69" s="4">
        <f>Estimate!$B$17*Weights!D69</f>
        <v>480.23129999999998</v>
      </c>
    </row>
    <row r="70" spans="1:5">
      <c r="A70" s="3">
        <v>8</v>
      </c>
      <c r="B70" s="3" t="s">
        <v>8</v>
      </c>
      <c r="C70" s="3" t="s">
        <v>32</v>
      </c>
      <c r="D70" s="4">
        <v>0</v>
      </c>
      <c r="E70" s="4">
        <f>Estimate!$B$17*Weights!D70</f>
        <v>0</v>
      </c>
    </row>
    <row r="71" spans="1:5">
      <c r="A71" s="3">
        <v>9</v>
      </c>
      <c r="B71" s="3" t="s">
        <v>9</v>
      </c>
      <c r="C71" s="3" t="s">
        <v>32</v>
      </c>
      <c r="D71" s="4">
        <v>18.18</v>
      </c>
      <c r="E71" s="4">
        <f>Estimate!$B$17*Weights!D71</f>
        <v>1006.9902</v>
      </c>
    </row>
    <row r="72" spans="1:5">
      <c r="A72" s="3">
        <v>10</v>
      </c>
      <c r="B72" s="3" t="s">
        <v>10</v>
      </c>
      <c r="C72" s="3" t="s">
        <v>32</v>
      </c>
      <c r="D72" s="4">
        <v>12.06</v>
      </c>
      <c r="E72" s="4">
        <f>Estimate!$B$17*Weights!D72</f>
        <v>668.00340000000006</v>
      </c>
    </row>
    <row r="73" spans="1:5">
      <c r="A73" s="3">
        <v>11</v>
      </c>
      <c r="B73" s="3" t="s">
        <v>11</v>
      </c>
      <c r="C73" s="3" t="s">
        <v>32</v>
      </c>
      <c r="D73" s="4">
        <v>0</v>
      </c>
      <c r="E73" s="4">
        <f>Estimate!$B$17*Weights!D73</f>
        <v>0</v>
      </c>
    </row>
    <row r="74" spans="1:5">
      <c r="A74" s="3">
        <v>12</v>
      </c>
      <c r="B74" s="3" t="s">
        <v>12</v>
      </c>
      <c r="C74" s="3" t="s">
        <v>32</v>
      </c>
      <c r="D74" s="4">
        <v>0</v>
      </c>
      <c r="E74" s="4">
        <f>Estimate!$B$17*Weights!D74</f>
        <v>0</v>
      </c>
    </row>
    <row r="75" spans="1:5">
      <c r="A75" s="3">
        <v>13</v>
      </c>
      <c r="B75" s="3" t="s">
        <v>13</v>
      </c>
      <c r="C75" s="3" t="s">
        <v>32</v>
      </c>
      <c r="D75" s="4">
        <v>0</v>
      </c>
      <c r="E75" s="4">
        <f>Estimate!$B$17*Weights!D75</f>
        <v>0</v>
      </c>
    </row>
    <row r="76" spans="1:5">
      <c r="A76" s="3">
        <v>14</v>
      </c>
      <c r="B76" s="3" t="s">
        <v>14</v>
      </c>
      <c r="C76" s="3" t="s">
        <v>32</v>
      </c>
      <c r="D76" s="4">
        <v>9.86</v>
      </c>
      <c r="E76" s="4">
        <f>Estimate!$B$17*Weights!D76</f>
        <v>546.1454</v>
      </c>
    </row>
    <row r="77" spans="1:5">
      <c r="A77" s="3">
        <v>15</v>
      </c>
      <c r="B77" s="3" t="s">
        <v>15</v>
      </c>
      <c r="C77" s="3" t="s">
        <v>32</v>
      </c>
      <c r="D77" s="4">
        <v>35.14</v>
      </c>
      <c r="E77" s="4">
        <f>Estimate!$B$17*Weights!D77</f>
        <v>1946.4046000000001</v>
      </c>
    </row>
    <row r="78" spans="1:5">
      <c r="A78" s="3">
        <v>16</v>
      </c>
      <c r="B78" s="3" t="s">
        <v>16</v>
      </c>
      <c r="C78" s="3" t="s">
        <v>32</v>
      </c>
      <c r="D78" s="4">
        <v>23.92</v>
      </c>
      <c r="E78" s="4">
        <f>Estimate!$B$17*Weights!D78</f>
        <v>1324.9288000000001</v>
      </c>
    </row>
    <row r="79" spans="1:5">
      <c r="A79" s="3">
        <v>17</v>
      </c>
      <c r="B79" s="3" t="s">
        <v>17</v>
      </c>
      <c r="C79" s="3" t="s">
        <v>32</v>
      </c>
      <c r="D79" s="4">
        <v>55.92</v>
      </c>
      <c r="E79" s="4">
        <f>Estimate!$B$17*Weights!D79</f>
        <v>3097.4088000000002</v>
      </c>
    </row>
    <row r="80" spans="1:5">
      <c r="A80" s="3">
        <v>18</v>
      </c>
      <c r="B80" s="3" t="s">
        <v>18</v>
      </c>
      <c r="C80" s="3" t="s">
        <v>32</v>
      </c>
      <c r="D80" s="4">
        <v>0</v>
      </c>
      <c r="E80" s="4">
        <f>Estimate!$B$17*Weights!D80</f>
        <v>0</v>
      </c>
    </row>
    <row r="81" spans="1:5">
      <c r="A81" s="3">
        <v>19</v>
      </c>
      <c r="B81" s="3" t="s">
        <v>19</v>
      </c>
      <c r="C81" s="3" t="s">
        <v>32</v>
      </c>
      <c r="D81" s="4">
        <v>5.2</v>
      </c>
      <c r="E81" s="4">
        <f>Estimate!$B$17*Weights!D81</f>
        <v>288.02800000000002</v>
      </c>
    </row>
    <row r="82" spans="1:5">
      <c r="A82" s="3">
        <v>20</v>
      </c>
      <c r="B82" s="3" t="s">
        <v>20</v>
      </c>
      <c r="C82" s="3" t="s">
        <v>32</v>
      </c>
      <c r="D82" s="4">
        <v>8.99</v>
      </c>
      <c r="E82" s="4">
        <f>Estimate!$B$17*Weights!D82</f>
        <v>497.95609999999999</v>
      </c>
    </row>
    <row r="83" spans="1:5">
      <c r="A83" s="3">
        <v>1</v>
      </c>
      <c r="B83" s="3" t="s">
        <v>1</v>
      </c>
      <c r="C83" s="3" t="s">
        <v>33</v>
      </c>
      <c r="D83" s="4">
        <v>0</v>
      </c>
      <c r="E83" s="4">
        <f>Estimate!$B$17*Weights!D83</f>
        <v>0</v>
      </c>
    </row>
    <row r="84" spans="1:5">
      <c r="A84" s="3">
        <v>2</v>
      </c>
      <c r="B84" s="3" t="s">
        <v>2</v>
      </c>
      <c r="C84" s="3" t="s">
        <v>33</v>
      </c>
      <c r="D84" s="4">
        <v>0</v>
      </c>
      <c r="E84" s="4">
        <f>Estimate!$B$17*Weights!D84</f>
        <v>0</v>
      </c>
    </row>
    <row r="85" spans="1:5">
      <c r="A85" s="3">
        <v>3</v>
      </c>
      <c r="B85" s="3" t="s">
        <v>3</v>
      </c>
      <c r="C85" s="3" t="s">
        <v>33</v>
      </c>
      <c r="D85" s="4">
        <v>0</v>
      </c>
      <c r="E85" s="4">
        <f>Estimate!$B$17*Weights!D85</f>
        <v>0</v>
      </c>
    </row>
    <row r="86" spans="1:5">
      <c r="A86" s="3">
        <v>4</v>
      </c>
      <c r="B86" s="3" t="s">
        <v>4</v>
      </c>
      <c r="C86" s="3" t="s">
        <v>33</v>
      </c>
      <c r="D86" s="4">
        <v>0</v>
      </c>
      <c r="E86" s="4">
        <f>Estimate!$B$17*Weights!D86</f>
        <v>0</v>
      </c>
    </row>
    <row r="87" spans="1:5">
      <c r="A87" s="3">
        <v>5</v>
      </c>
      <c r="B87" s="3" t="s">
        <v>5</v>
      </c>
      <c r="C87" s="3" t="s">
        <v>33</v>
      </c>
      <c r="D87" s="4">
        <v>0</v>
      </c>
      <c r="E87" s="4">
        <f>Estimate!$B$17*Weights!D87</f>
        <v>0</v>
      </c>
    </row>
    <row r="88" spans="1:5">
      <c r="A88" s="3">
        <v>6</v>
      </c>
      <c r="B88" s="3" t="s">
        <v>6</v>
      </c>
      <c r="C88" s="3" t="s">
        <v>33</v>
      </c>
      <c r="D88" s="4">
        <v>0</v>
      </c>
      <c r="E88" s="4">
        <f>Estimate!$B$17*Weights!D88</f>
        <v>0</v>
      </c>
    </row>
    <row r="89" spans="1:5">
      <c r="A89" s="3">
        <v>7</v>
      </c>
      <c r="B89" s="3" t="s">
        <v>7</v>
      </c>
      <c r="C89" s="3" t="s">
        <v>33</v>
      </c>
      <c r="D89" s="4">
        <v>0</v>
      </c>
      <c r="E89" s="4">
        <f>Estimate!$B$17*Weights!D89</f>
        <v>0</v>
      </c>
    </row>
    <row r="90" spans="1:5">
      <c r="A90" s="3">
        <v>8</v>
      </c>
      <c r="B90" s="3" t="s">
        <v>8</v>
      </c>
      <c r="C90" s="3" t="s">
        <v>33</v>
      </c>
      <c r="D90" s="4">
        <v>5.13</v>
      </c>
      <c r="E90" s="4">
        <f>Estimate!$B$17*Weights!D90</f>
        <v>284.15069999999997</v>
      </c>
    </row>
    <row r="91" spans="1:5">
      <c r="A91" s="3">
        <v>9</v>
      </c>
      <c r="B91" s="3" t="s">
        <v>9</v>
      </c>
      <c r="C91" s="3" t="s">
        <v>33</v>
      </c>
      <c r="D91" s="4">
        <v>0</v>
      </c>
      <c r="E91" s="4">
        <f>Estimate!$B$17*Weights!D91</f>
        <v>0</v>
      </c>
    </row>
    <row r="92" spans="1:5">
      <c r="A92" s="3">
        <v>10</v>
      </c>
      <c r="B92" s="3" t="s">
        <v>10</v>
      </c>
      <c r="C92" s="3" t="s">
        <v>33</v>
      </c>
      <c r="D92" s="4">
        <v>0</v>
      </c>
      <c r="E92" s="4">
        <f>Estimate!$B$17*Weights!D92</f>
        <v>0</v>
      </c>
    </row>
    <row r="93" spans="1:5">
      <c r="A93" s="3">
        <v>11</v>
      </c>
      <c r="B93" s="3" t="s">
        <v>11</v>
      </c>
      <c r="C93" s="3" t="s">
        <v>33</v>
      </c>
      <c r="D93" s="4">
        <v>22.03</v>
      </c>
      <c r="E93" s="4">
        <f>Estimate!$B$17*Weights!D93</f>
        <v>1220.2417</v>
      </c>
    </row>
    <row r="94" spans="1:5">
      <c r="A94" s="3">
        <v>12</v>
      </c>
      <c r="B94" s="3" t="s">
        <v>12</v>
      </c>
      <c r="C94" s="3" t="s">
        <v>33</v>
      </c>
      <c r="D94" s="4">
        <v>0</v>
      </c>
      <c r="E94" s="4">
        <f>Estimate!$B$17*Weights!D94</f>
        <v>0</v>
      </c>
    </row>
    <row r="95" spans="1:5">
      <c r="A95" s="3">
        <v>13</v>
      </c>
      <c r="B95" s="3" t="s">
        <v>13</v>
      </c>
      <c r="C95" s="3" t="s">
        <v>33</v>
      </c>
      <c r="D95" s="4">
        <v>0</v>
      </c>
      <c r="E95" s="4">
        <f>Estimate!$B$17*Weights!D95</f>
        <v>0</v>
      </c>
    </row>
    <row r="96" spans="1:5">
      <c r="A96" s="3">
        <v>14</v>
      </c>
      <c r="B96" s="3" t="s">
        <v>14</v>
      </c>
      <c r="C96" s="3" t="s">
        <v>33</v>
      </c>
      <c r="D96" s="4">
        <v>2.64</v>
      </c>
      <c r="E96" s="4">
        <f>Estimate!$B$17*Weights!D96</f>
        <v>146.2296</v>
      </c>
    </row>
    <row r="97" spans="1:5">
      <c r="A97" s="3">
        <v>15</v>
      </c>
      <c r="B97" s="3" t="s">
        <v>15</v>
      </c>
      <c r="C97" s="3" t="s">
        <v>33</v>
      </c>
      <c r="D97" s="4">
        <v>4.32</v>
      </c>
      <c r="E97" s="4">
        <f>Estimate!$B$17*Weights!D97</f>
        <v>239.28480000000002</v>
      </c>
    </row>
    <row r="98" spans="1:5">
      <c r="A98" s="3">
        <v>16</v>
      </c>
      <c r="B98" s="3" t="s">
        <v>16</v>
      </c>
      <c r="C98" s="3" t="s">
        <v>33</v>
      </c>
      <c r="D98" s="4">
        <v>0</v>
      </c>
      <c r="E98" s="4">
        <f>Estimate!$B$17*Weights!D98</f>
        <v>0</v>
      </c>
    </row>
    <row r="99" spans="1:5">
      <c r="A99" s="3">
        <v>17</v>
      </c>
      <c r="B99" s="3" t="s">
        <v>17</v>
      </c>
      <c r="C99" s="3" t="s">
        <v>33</v>
      </c>
      <c r="D99" s="4">
        <v>7.58</v>
      </c>
      <c r="E99" s="4">
        <f>Estimate!$B$17*Weights!D99</f>
        <v>419.8562</v>
      </c>
    </row>
    <row r="100" spans="1:5">
      <c r="A100" s="3">
        <v>18</v>
      </c>
      <c r="B100" s="3" t="s">
        <v>18</v>
      </c>
      <c r="C100" s="3" t="s">
        <v>33</v>
      </c>
      <c r="D100" s="4">
        <v>0</v>
      </c>
      <c r="E100" s="4">
        <f>Estimate!$B$17*Weights!D100</f>
        <v>0</v>
      </c>
    </row>
    <row r="101" spans="1:5">
      <c r="A101" s="3">
        <v>19</v>
      </c>
      <c r="B101" s="3" t="s">
        <v>19</v>
      </c>
      <c r="C101" s="3" t="s">
        <v>33</v>
      </c>
      <c r="D101" s="4">
        <v>0</v>
      </c>
      <c r="E101" s="4">
        <f>Estimate!$B$17*Weights!D101</f>
        <v>0</v>
      </c>
    </row>
    <row r="102" spans="1:5">
      <c r="A102" s="3">
        <v>20</v>
      </c>
      <c r="B102" s="3" t="s">
        <v>20</v>
      </c>
      <c r="C102" s="3" t="s">
        <v>33</v>
      </c>
      <c r="D102" s="4">
        <v>0</v>
      </c>
      <c r="E102" s="4">
        <f>Estimate!$B$17*Weights!D102</f>
        <v>0</v>
      </c>
    </row>
  </sheetData>
  <sheetProtection sheet="1" objects="1" scenarios="1"/>
  <sortState ref="G3:G22">
    <sortCondition ref="G3"/>
  </sortState>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31"/>
  <sheetViews>
    <sheetView showGridLines="0" workbookViewId="0"/>
  </sheetViews>
  <sheetFormatPr baseColWidth="10" defaultColWidth="8.83203125" defaultRowHeight="14" x14ac:dyDescent="0"/>
  <cols>
    <col min="1" max="1" width="31.33203125" style="82" customWidth="1"/>
    <col min="2" max="2" width="9.1640625" style="82" bestFit="1" customWidth="1"/>
    <col min="3" max="3" width="9.33203125" style="82" customWidth="1"/>
    <col min="4" max="4" width="13" bestFit="1" customWidth="1"/>
    <col min="5" max="5" width="10.6640625" bestFit="1" customWidth="1"/>
    <col min="6" max="6" width="13" bestFit="1" customWidth="1"/>
    <col min="7" max="7" width="10.6640625" bestFit="1" customWidth="1"/>
    <col min="8" max="8" width="13" bestFit="1" customWidth="1"/>
    <col min="9" max="9" width="10.6640625" bestFit="1" customWidth="1"/>
    <col min="10" max="10" width="13" bestFit="1" customWidth="1"/>
    <col min="11" max="11" width="13.6640625" bestFit="1" customWidth="1"/>
    <col min="12" max="12" width="13" bestFit="1" customWidth="1"/>
    <col min="13" max="13" width="10.6640625" bestFit="1" customWidth="1"/>
  </cols>
  <sheetData>
    <row r="1" spans="1:13" ht="30" customHeight="1">
      <c r="A1" s="85"/>
      <c r="B1" s="84"/>
      <c r="C1" s="84"/>
      <c r="D1" s="110" t="s">
        <v>29</v>
      </c>
      <c r="E1" s="110"/>
      <c r="F1" s="110" t="s">
        <v>30</v>
      </c>
      <c r="G1" s="110"/>
      <c r="H1" s="110" t="s">
        <v>31</v>
      </c>
      <c r="I1" s="110"/>
      <c r="J1" s="110" t="s">
        <v>32</v>
      </c>
      <c r="K1" s="110"/>
      <c r="L1" s="110" t="s">
        <v>33</v>
      </c>
      <c r="M1" s="111"/>
    </row>
    <row r="2" spans="1:13" ht="28">
      <c r="A2" s="86" t="s">
        <v>67</v>
      </c>
      <c r="B2" s="87" t="s">
        <v>68</v>
      </c>
      <c r="C2" s="88" t="s">
        <v>69</v>
      </c>
      <c r="D2" s="88" t="s">
        <v>23</v>
      </c>
      <c r="E2" s="88" t="s">
        <v>24</v>
      </c>
      <c r="F2" s="88" t="s">
        <v>23</v>
      </c>
      <c r="G2" s="88" t="s">
        <v>24</v>
      </c>
      <c r="H2" s="88" t="s">
        <v>23</v>
      </c>
      <c r="I2" s="88" t="s">
        <v>24</v>
      </c>
      <c r="J2" s="88" t="s">
        <v>23</v>
      </c>
      <c r="K2" s="88" t="s">
        <v>24</v>
      </c>
      <c r="L2" s="88" t="s">
        <v>23</v>
      </c>
      <c r="M2" s="89" t="s">
        <v>24</v>
      </c>
    </row>
    <row r="3" spans="1:13">
      <c r="A3" s="93" t="s">
        <v>172</v>
      </c>
      <c r="B3" s="90" t="s">
        <v>173</v>
      </c>
      <c r="C3" s="90">
        <v>5</v>
      </c>
      <c r="D3" s="91">
        <f>IFERROR(VLOOKUP($C3,Weights!$A$3:$E$22,4,0),0)</f>
        <v>2.0699999999999998</v>
      </c>
      <c r="E3" s="92">
        <f>IFERROR(VLOOKUP($C3,Weights!$A$3:$E$22,5,0),0)</f>
        <v>114.65729999999999</v>
      </c>
      <c r="F3" s="91">
        <f>IFERROR(VLOOKUP($C3,Weights!$A$23:$E$42,4,0),0)</f>
        <v>2.75</v>
      </c>
      <c r="G3" s="92">
        <f>IFERROR(VLOOKUP($C3,Weights!$A$23:$E$42,5,0),0)</f>
        <v>152.32249999999999</v>
      </c>
      <c r="H3" s="91">
        <f>IFERROR(VLOOKUP($C3,Weights!$A$43:$E$62,4,0),0)</f>
        <v>7.8</v>
      </c>
      <c r="I3" s="92">
        <f>IFERROR(VLOOKUP($C3,Weights!$A$43:$E$62,5,0),0)</f>
        <v>432.04199999999997</v>
      </c>
      <c r="J3" s="91">
        <f>IFERROR(VLOOKUP($C3,Weights!$A$63:$E$82,4,0),0)</f>
        <v>11.77</v>
      </c>
      <c r="K3" s="92">
        <f>IFERROR(VLOOKUP($C3,Weights!$A$63:$E$82,5,0),0)</f>
        <v>651.94029999999998</v>
      </c>
      <c r="L3" s="91">
        <f>IFERROR(VLOOKUP($C3,Weights!$A$83:$E$102,4,0),0)</f>
        <v>0</v>
      </c>
      <c r="M3" s="92">
        <f>IFERROR(VLOOKUP($C3,Weights!$A$83:$E$102,5,0),0)</f>
        <v>0</v>
      </c>
    </row>
    <row r="4" spans="1:13" ht="24">
      <c r="A4" s="93" t="s">
        <v>150</v>
      </c>
      <c r="B4" s="90" t="s">
        <v>151</v>
      </c>
      <c r="C4" s="90">
        <v>5</v>
      </c>
      <c r="D4" s="91">
        <f>IFERROR(VLOOKUP($C4,Weights!$A$3:$E$22,4,0),0)</f>
        <v>2.0699999999999998</v>
      </c>
      <c r="E4" s="92">
        <f>IFERROR(VLOOKUP($C4,Weights!$A$3:$E$22,5,0),0)</f>
        <v>114.65729999999999</v>
      </c>
      <c r="F4" s="91">
        <f>IFERROR(VLOOKUP($C4,Weights!$A$23:$E$42,4,0),0)</f>
        <v>2.75</v>
      </c>
      <c r="G4" s="92">
        <f>IFERROR(VLOOKUP($C4,Weights!$A$23:$E$42,5,0),0)</f>
        <v>152.32249999999999</v>
      </c>
      <c r="H4" s="91">
        <f>IFERROR(VLOOKUP($C4,Weights!$A$43:$E$62,4,0),0)</f>
        <v>7.8</v>
      </c>
      <c r="I4" s="92">
        <f>IFERROR(VLOOKUP($C4,Weights!$A$43:$E$62,5,0),0)</f>
        <v>432.04199999999997</v>
      </c>
      <c r="J4" s="91">
        <f>IFERROR(VLOOKUP($C4,Weights!$A$63:$E$82,4,0),0)</f>
        <v>11.77</v>
      </c>
      <c r="K4" s="92">
        <f>IFERROR(VLOOKUP($C4,Weights!$A$63:$E$82,5,0),0)</f>
        <v>651.94029999999998</v>
      </c>
      <c r="L4" s="91">
        <f>IFERROR(VLOOKUP($C4,Weights!$A$83:$E$102,4,0),0)</f>
        <v>0</v>
      </c>
      <c r="M4" s="92">
        <f>IFERROR(VLOOKUP($C4,Weights!$A$83:$E$102,5,0),0)</f>
        <v>0</v>
      </c>
    </row>
    <row r="5" spans="1:13" ht="24">
      <c r="A5" s="93" t="s">
        <v>140</v>
      </c>
      <c r="B5" s="90" t="s">
        <v>141</v>
      </c>
      <c r="C5" s="90">
        <v>5</v>
      </c>
      <c r="D5" s="91">
        <f>IFERROR(VLOOKUP($C5,Weights!$A$3:$E$22,4,0),0)</f>
        <v>2.0699999999999998</v>
      </c>
      <c r="E5" s="92">
        <f>IFERROR(VLOOKUP($C5,Weights!$A$3:$E$22,5,0),0)</f>
        <v>114.65729999999999</v>
      </c>
      <c r="F5" s="91">
        <f>IFERROR(VLOOKUP($C5,Weights!$A$23:$E$42,4,0),0)</f>
        <v>2.75</v>
      </c>
      <c r="G5" s="92">
        <f>IFERROR(VLOOKUP($C5,Weights!$A$23:$E$42,5,0),0)</f>
        <v>152.32249999999999</v>
      </c>
      <c r="H5" s="91">
        <f>IFERROR(VLOOKUP($C5,Weights!$A$43:$E$62,4,0),0)</f>
        <v>7.8</v>
      </c>
      <c r="I5" s="92">
        <f>IFERROR(VLOOKUP($C5,Weights!$A$43:$E$62,5,0),0)</f>
        <v>432.04199999999997</v>
      </c>
      <c r="J5" s="91">
        <f>IFERROR(VLOOKUP($C5,Weights!$A$63:$E$82,4,0),0)</f>
        <v>11.77</v>
      </c>
      <c r="K5" s="92">
        <f>IFERROR(VLOOKUP($C5,Weights!$A$63:$E$82,5,0),0)</f>
        <v>651.94029999999998</v>
      </c>
      <c r="L5" s="91">
        <f>IFERROR(VLOOKUP($C5,Weights!$A$83:$E$102,4,0),0)</f>
        <v>0</v>
      </c>
      <c r="M5" s="92">
        <f>IFERROR(VLOOKUP($C5,Weights!$A$83:$E$102,5,0),0)</f>
        <v>0</v>
      </c>
    </row>
    <row r="6" spans="1:13">
      <c r="A6" s="93" t="s">
        <v>156</v>
      </c>
      <c r="B6" s="90" t="s">
        <v>157</v>
      </c>
      <c r="C6" s="90">
        <v>5</v>
      </c>
      <c r="D6" s="91">
        <f>IFERROR(VLOOKUP($C6,Weights!$A$3:$E$22,4,0),0)</f>
        <v>2.0699999999999998</v>
      </c>
      <c r="E6" s="92">
        <f>IFERROR(VLOOKUP($C6,Weights!$A$3:$E$22,5,0),0)</f>
        <v>114.65729999999999</v>
      </c>
      <c r="F6" s="91">
        <f>IFERROR(VLOOKUP($C6,Weights!$A$23:$E$42,4,0),0)</f>
        <v>2.75</v>
      </c>
      <c r="G6" s="92">
        <f>IFERROR(VLOOKUP($C6,Weights!$A$23:$E$42,5,0),0)</f>
        <v>152.32249999999999</v>
      </c>
      <c r="H6" s="91">
        <f>IFERROR(VLOOKUP($C6,Weights!$A$43:$E$62,4,0),0)</f>
        <v>7.8</v>
      </c>
      <c r="I6" s="92">
        <f>IFERROR(VLOOKUP($C6,Weights!$A$43:$E$62,5,0),0)</f>
        <v>432.04199999999997</v>
      </c>
      <c r="J6" s="91">
        <f>IFERROR(VLOOKUP($C6,Weights!$A$63:$E$82,4,0),0)</f>
        <v>11.77</v>
      </c>
      <c r="K6" s="92">
        <f>IFERROR(VLOOKUP($C6,Weights!$A$63:$E$82,5,0),0)</f>
        <v>651.94029999999998</v>
      </c>
      <c r="L6" s="91">
        <f>IFERROR(VLOOKUP($C6,Weights!$A$83:$E$102,4,0),0)</f>
        <v>0</v>
      </c>
      <c r="M6" s="92">
        <f>IFERROR(VLOOKUP($C6,Weights!$A$83:$E$102,5,0),0)</f>
        <v>0</v>
      </c>
    </row>
    <row r="7" spans="1:13">
      <c r="A7" s="93" t="s">
        <v>1208</v>
      </c>
      <c r="B7" s="90" t="s">
        <v>1209</v>
      </c>
      <c r="C7" s="90">
        <v>5</v>
      </c>
      <c r="D7" s="91">
        <f>IFERROR(VLOOKUP($C7,Weights!$A$3:$E$22,4,0),0)</f>
        <v>2.0699999999999998</v>
      </c>
      <c r="E7" s="92">
        <f>IFERROR(VLOOKUP($C7,Weights!$A$3:$E$22,5,0),0)</f>
        <v>114.65729999999999</v>
      </c>
      <c r="F7" s="91">
        <f>IFERROR(VLOOKUP($C7,Weights!$A$23:$E$42,4,0),0)</f>
        <v>2.75</v>
      </c>
      <c r="G7" s="92">
        <f>IFERROR(VLOOKUP($C7,Weights!$A$23:$E$42,5,0),0)</f>
        <v>152.32249999999999</v>
      </c>
      <c r="H7" s="91">
        <f>IFERROR(VLOOKUP($C7,Weights!$A$43:$E$62,4,0),0)</f>
        <v>7.8</v>
      </c>
      <c r="I7" s="92">
        <f>IFERROR(VLOOKUP($C7,Weights!$A$43:$E$62,5,0),0)</f>
        <v>432.04199999999997</v>
      </c>
      <c r="J7" s="91">
        <f>IFERROR(VLOOKUP($C7,Weights!$A$63:$E$82,4,0),0)</f>
        <v>11.77</v>
      </c>
      <c r="K7" s="92">
        <f>IFERROR(VLOOKUP($C7,Weights!$A$63:$E$82,5,0),0)</f>
        <v>651.94029999999998</v>
      </c>
      <c r="L7" s="91">
        <f>IFERROR(VLOOKUP($C7,Weights!$A$83:$E$102,4,0),0)</f>
        <v>0</v>
      </c>
      <c r="M7" s="92">
        <f>IFERROR(VLOOKUP($C7,Weights!$A$83:$E$102,5,0),0)</f>
        <v>0</v>
      </c>
    </row>
    <row r="8" spans="1:13" ht="24">
      <c r="A8" s="93" t="s">
        <v>170</v>
      </c>
      <c r="B8" s="90" t="s">
        <v>171</v>
      </c>
      <c r="C8" s="90">
        <v>5</v>
      </c>
      <c r="D8" s="91">
        <f>IFERROR(VLOOKUP($C8,Weights!$A$3:$E$22,4,0),0)</f>
        <v>2.0699999999999998</v>
      </c>
      <c r="E8" s="92">
        <f>IFERROR(VLOOKUP($C8,Weights!$A$3:$E$22,5,0),0)</f>
        <v>114.65729999999999</v>
      </c>
      <c r="F8" s="91">
        <f>IFERROR(VLOOKUP($C8,Weights!$A$23:$E$42,4,0),0)</f>
        <v>2.75</v>
      </c>
      <c r="G8" s="92">
        <f>IFERROR(VLOOKUP($C8,Weights!$A$23:$E$42,5,0),0)</f>
        <v>152.32249999999999</v>
      </c>
      <c r="H8" s="91">
        <f>IFERROR(VLOOKUP($C8,Weights!$A$43:$E$62,4,0),0)</f>
        <v>7.8</v>
      </c>
      <c r="I8" s="92">
        <f>IFERROR(VLOOKUP($C8,Weights!$A$43:$E$62,5,0),0)</f>
        <v>432.04199999999997</v>
      </c>
      <c r="J8" s="91">
        <f>IFERROR(VLOOKUP($C8,Weights!$A$63:$E$82,4,0),0)</f>
        <v>11.77</v>
      </c>
      <c r="K8" s="92">
        <f>IFERROR(VLOOKUP($C8,Weights!$A$63:$E$82,5,0),0)</f>
        <v>651.94029999999998</v>
      </c>
      <c r="L8" s="91">
        <f>IFERROR(VLOOKUP($C8,Weights!$A$83:$E$102,4,0),0)</f>
        <v>0</v>
      </c>
      <c r="M8" s="92">
        <f>IFERROR(VLOOKUP($C8,Weights!$A$83:$E$102,5,0),0)</f>
        <v>0</v>
      </c>
    </row>
    <row r="9" spans="1:13">
      <c r="A9" s="93" t="s">
        <v>152</v>
      </c>
      <c r="B9" s="90" t="s">
        <v>153</v>
      </c>
      <c r="C9" s="90">
        <v>19</v>
      </c>
      <c r="D9" s="91">
        <f>IFERROR(VLOOKUP($C9,Weights!$A$3:$E$22,4,0),0)</f>
        <v>2.2599999999999998</v>
      </c>
      <c r="E9" s="92">
        <f>IFERROR(VLOOKUP($C9,Weights!$A$3:$E$22,5,0),0)</f>
        <v>125.1814</v>
      </c>
      <c r="F9" s="91">
        <f>IFERROR(VLOOKUP($C9,Weights!$A$23:$E$42,4,0),0)</f>
        <v>2.41</v>
      </c>
      <c r="G9" s="92">
        <f>IFERROR(VLOOKUP($C9,Weights!$A$23:$E$42,5,0),0)</f>
        <v>133.48990000000001</v>
      </c>
      <c r="H9" s="91">
        <f>IFERROR(VLOOKUP($C9,Weights!$A$43:$E$62,4,0),0)</f>
        <v>3.89</v>
      </c>
      <c r="I9" s="92">
        <f>IFERROR(VLOOKUP($C9,Weights!$A$43:$E$62,5,0),0)</f>
        <v>215.46710000000002</v>
      </c>
      <c r="J9" s="91">
        <f>IFERROR(VLOOKUP($C9,Weights!$A$63:$E$82,4,0),0)</f>
        <v>5.2</v>
      </c>
      <c r="K9" s="92">
        <f>IFERROR(VLOOKUP($C9,Weights!$A$63:$E$82,5,0),0)</f>
        <v>288.02800000000002</v>
      </c>
      <c r="L9" s="91">
        <f>IFERROR(VLOOKUP($C9,Weights!$A$83:$E$102,4,0),0)</f>
        <v>0</v>
      </c>
      <c r="M9" s="92">
        <f>IFERROR(VLOOKUP($C9,Weights!$A$83:$E$102,5,0),0)</f>
        <v>0</v>
      </c>
    </row>
    <row r="10" spans="1:13">
      <c r="A10" s="93" t="s">
        <v>162</v>
      </c>
      <c r="B10" s="90" t="s">
        <v>163</v>
      </c>
      <c r="C10" s="90">
        <v>19</v>
      </c>
      <c r="D10" s="91">
        <f>IFERROR(VLOOKUP($C10,Weights!$A$3:$E$22,4,0),0)</f>
        <v>2.2599999999999998</v>
      </c>
      <c r="E10" s="92">
        <f>IFERROR(VLOOKUP($C10,Weights!$A$3:$E$22,5,0),0)</f>
        <v>125.1814</v>
      </c>
      <c r="F10" s="91">
        <f>IFERROR(VLOOKUP($C10,Weights!$A$23:$E$42,4,0),0)</f>
        <v>2.41</v>
      </c>
      <c r="G10" s="92">
        <f>IFERROR(VLOOKUP($C10,Weights!$A$23:$E$42,5,0),0)</f>
        <v>133.48990000000001</v>
      </c>
      <c r="H10" s="91">
        <f>IFERROR(VLOOKUP($C10,Weights!$A$43:$E$62,4,0),0)</f>
        <v>3.89</v>
      </c>
      <c r="I10" s="92">
        <f>IFERROR(VLOOKUP($C10,Weights!$A$43:$E$62,5,0),0)</f>
        <v>215.46710000000002</v>
      </c>
      <c r="J10" s="91">
        <f>IFERROR(VLOOKUP($C10,Weights!$A$63:$E$82,4,0),0)</f>
        <v>5.2</v>
      </c>
      <c r="K10" s="92">
        <f>IFERROR(VLOOKUP($C10,Weights!$A$63:$E$82,5,0),0)</f>
        <v>288.02800000000002</v>
      </c>
      <c r="L10" s="91">
        <f>IFERROR(VLOOKUP($C10,Weights!$A$83:$E$102,4,0),0)</f>
        <v>0</v>
      </c>
      <c r="M10" s="92">
        <f>IFERROR(VLOOKUP($C10,Weights!$A$83:$E$102,5,0),0)</f>
        <v>0</v>
      </c>
    </row>
    <row r="11" spans="1:13">
      <c r="A11" s="93" t="s">
        <v>164</v>
      </c>
      <c r="B11" s="90" t="s">
        <v>165</v>
      </c>
      <c r="C11" s="90">
        <v>19</v>
      </c>
      <c r="D11" s="91">
        <f>IFERROR(VLOOKUP($C11,Weights!$A$3:$E$22,4,0),0)</f>
        <v>2.2599999999999998</v>
      </c>
      <c r="E11" s="92">
        <f>IFERROR(VLOOKUP($C11,Weights!$A$3:$E$22,5,0),0)</f>
        <v>125.1814</v>
      </c>
      <c r="F11" s="91">
        <f>IFERROR(VLOOKUP($C11,Weights!$A$23:$E$42,4,0),0)</f>
        <v>2.41</v>
      </c>
      <c r="G11" s="92">
        <f>IFERROR(VLOOKUP($C11,Weights!$A$23:$E$42,5,0),0)</f>
        <v>133.48990000000001</v>
      </c>
      <c r="H11" s="91">
        <f>IFERROR(VLOOKUP($C11,Weights!$A$43:$E$62,4,0),0)</f>
        <v>3.89</v>
      </c>
      <c r="I11" s="92">
        <f>IFERROR(VLOOKUP($C11,Weights!$A$43:$E$62,5,0),0)</f>
        <v>215.46710000000002</v>
      </c>
      <c r="J11" s="91">
        <f>IFERROR(VLOOKUP($C11,Weights!$A$63:$E$82,4,0),0)</f>
        <v>5.2</v>
      </c>
      <c r="K11" s="92">
        <f>IFERROR(VLOOKUP($C11,Weights!$A$63:$E$82,5,0),0)</f>
        <v>288.02800000000002</v>
      </c>
      <c r="L11" s="91">
        <f>IFERROR(VLOOKUP($C11,Weights!$A$83:$E$102,4,0),0)</f>
        <v>0</v>
      </c>
      <c r="M11" s="92">
        <f>IFERROR(VLOOKUP($C11,Weights!$A$83:$E$102,5,0),0)</f>
        <v>0</v>
      </c>
    </row>
    <row r="12" spans="1:13" ht="24">
      <c r="A12" s="93" t="s">
        <v>160</v>
      </c>
      <c r="B12" s="90" t="s">
        <v>161</v>
      </c>
      <c r="C12" s="90">
        <v>19</v>
      </c>
      <c r="D12" s="91">
        <f>IFERROR(VLOOKUP($C12,Weights!$A$3:$E$22,4,0),0)</f>
        <v>2.2599999999999998</v>
      </c>
      <c r="E12" s="92">
        <f>IFERROR(VLOOKUP($C12,Weights!$A$3:$E$22,5,0),0)</f>
        <v>125.1814</v>
      </c>
      <c r="F12" s="91">
        <f>IFERROR(VLOOKUP($C12,Weights!$A$23:$E$42,4,0),0)</f>
        <v>2.41</v>
      </c>
      <c r="G12" s="92">
        <f>IFERROR(VLOOKUP($C12,Weights!$A$23:$E$42,5,0),0)</f>
        <v>133.48990000000001</v>
      </c>
      <c r="H12" s="91">
        <f>IFERROR(VLOOKUP($C12,Weights!$A$43:$E$62,4,0),0)</f>
        <v>3.89</v>
      </c>
      <c r="I12" s="92">
        <f>IFERROR(VLOOKUP($C12,Weights!$A$43:$E$62,5,0),0)</f>
        <v>215.46710000000002</v>
      </c>
      <c r="J12" s="91">
        <f>IFERROR(VLOOKUP($C12,Weights!$A$63:$E$82,4,0),0)</f>
        <v>5.2</v>
      </c>
      <c r="K12" s="92">
        <f>IFERROR(VLOOKUP($C12,Weights!$A$63:$E$82,5,0),0)</f>
        <v>288.02800000000002</v>
      </c>
      <c r="L12" s="91">
        <f>IFERROR(VLOOKUP($C12,Weights!$A$83:$E$102,4,0),0)</f>
        <v>0</v>
      </c>
      <c r="M12" s="92">
        <f>IFERROR(VLOOKUP($C12,Weights!$A$83:$E$102,5,0),0)</f>
        <v>0</v>
      </c>
    </row>
    <row r="13" spans="1:13" ht="24">
      <c r="A13" s="93" t="s">
        <v>166</v>
      </c>
      <c r="B13" s="90" t="s">
        <v>167</v>
      </c>
      <c r="C13" s="90">
        <v>5</v>
      </c>
      <c r="D13" s="91">
        <f>IFERROR(VLOOKUP($C13,Weights!$A$3:$E$22,4,0),0)</f>
        <v>2.0699999999999998</v>
      </c>
      <c r="E13" s="92">
        <f>IFERROR(VLOOKUP($C13,Weights!$A$3:$E$22,5,0),0)</f>
        <v>114.65729999999999</v>
      </c>
      <c r="F13" s="91">
        <f>IFERROR(VLOOKUP($C13,Weights!$A$23:$E$42,4,0),0)</f>
        <v>2.75</v>
      </c>
      <c r="G13" s="92">
        <f>IFERROR(VLOOKUP($C13,Weights!$A$23:$E$42,5,0),0)</f>
        <v>152.32249999999999</v>
      </c>
      <c r="H13" s="91">
        <f>IFERROR(VLOOKUP($C13,Weights!$A$43:$E$62,4,0),0)</f>
        <v>7.8</v>
      </c>
      <c r="I13" s="92">
        <f>IFERROR(VLOOKUP($C13,Weights!$A$43:$E$62,5,0),0)</f>
        <v>432.04199999999997</v>
      </c>
      <c r="J13" s="91">
        <f>IFERROR(VLOOKUP($C13,Weights!$A$63:$E$82,4,0),0)</f>
        <v>11.77</v>
      </c>
      <c r="K13" s="92">
        <f>IFERROR(VLOOKUP($C13,Weights!$A$63:$E$82,5,0),0)</f>
        <v>651.94029999999998</v>
      </c>
      <c r="L13" s="91">
        <f>IFERROR(VLOOKUP($C13,Weights!$A$83:$E$102,4,0),0)</f>
        <v>0</v>
      </c>
      <c r="M13" s="92">
        <f>IFERROR(VLOOKUP($C13,Weights!$A$83:$E$102,5,0),0)</f>
        <v>0</v>
      </c>
    </row>
    <row r="14" spans="1:13" ht="24">
      <c r="A14" s="93" t="s">
        <v>262</v>
      </c>
      <c r="B14" s="90" t="s">
        <v>263</v>
      </c>
      <c r="C14" s="90">
        <v>5</v>
      </c>
      <c r="D14" s="91">
        <f>IFERROR(VLOOKUP($C14,Weights!$A$3:$E$22,4,0),0)</f>
        <v>2.0699999999999998</v>
      </c>
      <c r="E14" s="92">
        <f>IFERROR(VLOOKUP($C14,Weights!$A$3:$E$22,5,0),0)</f>
        <v>114.65729999999999</v>
      </c>
      <c r="F14" s="91">
        <f>IFERROR(VLOOKUP($C14,Weights!$A$23:$E$42,4,0),0)</f>
        <v>2.75</v>
      </c>
      <c r="G14" s="92">
        <f>IFERROR(VLOOKUP($C14,Weights!$A$23:$E$42,5,0),0)</f>
        <v>152.32249999999999</v>
      </c>
      <c r="H14" s="91">
        <f>IFERROR(VLOOKUP($C14,Weights!$A$43:$E$62,4,0),0)</f>
        <v>7.8</v>
      </c>
      <c r="I14" s="92">
        <f>IFERROR(VLOOKUP($C14,Weights!$A$43:$E$62,5,0),0)</f>
        <v>432.04199999999997</v>
      </c>
      <c r="J14" s="91">
        <f>IFERROR(VLOOKUP($C14,Weights!$A$63:$E$82,4,0),0)</f>
        <v>11.77</v>
      </c>
      <c r="K14" s="92">
        <f>IFERROR(VLOOKUP($C14,Weights!$A$63:$E$82,5,0),0)</f>
        <v>651.94029999999998</v>
      </c>
      <c r="L14" s="91">
        <f>IFERROR(VLOOKUP($C14,Weights!$A$83:$E$102,4,0),0)</f>
        <v>0</v>
      </c>
      <c r="M14" s="92">
        <f>IFERROR(VLOOKUP($C14,Weights!$A$83:$E$102,5,0),0)</f>
        <v>0</v>
      </c>
    </row>
    <row r="15" spans="1:13">
      <c r="A15" s="93" t="s">
        <v>302</v>
      </c>
      <c r="B15" s="90" t="s">
        <v>303</v>
      </c>
      <c r="C15" s="90">
        <v>5</v>
      </c>
      <c r="D15" s="91">
        <f>IFERROR(VLOOKUP($C15,Weights!$A$3:$E$22,4,0),0)</f>
        <v>2.0699999999999998</v>
      </c>
      <c r="E15" s="92">
        <f>IFERROR(VLOOKUP($C15,Weights!$A$3:$E$22,5,0),0)</f>
        <v>114.65729999999999</v>
      </c>
      <c r="F15" s="91">
        <f>IFERROR(VLOOKUP($C15,Weights!$A$23:$E$42,4,0),0)</f>
        <v>2.75</v>
      </c>
      <c r="G15" s="92">
        <f>IFERROR(VLOOKUP($C15,Weights!$A$23:$E$42,5,0),0)</f>
        <v>152.32249999999999</v>
      </c>
      <c r="H15" s="91">
        <f>IFERROR(VLOOKUP($C15,Weights!$A$43:$E$62,4,0),0)</f>
        <v>7.8</v>
      </c>
      <c r="I15" s="92">
        <f>IFERROR(VLOOKUP($C15,Weights!$A$43:$E$62,5,0),0)</f>
        <v>432.04199999999997</v>
      </c>
      <c r="J15" s="91">
        <f>IFERROR(VLOOKUP($C15,Weights!$A$63:$E$82,4,0),0)</f>
        <v>11.77</v>
      </c>
      <c r="K15" s="92">
        <f>IFERROR(VLOOKUP($C15,Weights!$A$63:$E$82,5,0),0)</f>
        <v>651.94029999999998</v>
      </c>
      <c r="L15" s="91">
        <f>IFERROR(VLOOKUP($C15,Weights!$A$83:$E$102,4,0),0)</f>
        <v>0</v>
      </c>
      <c r="M15" s="92">
        <f>IFERROR(VLOOKUP($C15,Weights!$A$83:$E$102,5,0),0)</f>
        <v>0</v>
      </c>
    </row>
    <row r="16" spans="1:13">
      <c r="A16" s="93" t="s">
        <v>846</v>
      </c>
      <c r="B16" s="90" t="s">
        <v>847</v>
      </c>
      <c r="C16" s="90">
        <v>5</v>
      </c>
      <c r="D16" s="91">
        <f>IFERROR(VLOOKUP($C16,Weights!$A$3:$E$22,4,0),0)</f>
        <v>2.0699999999999998</v>
      </c>
      <c r="E16" s="92">
        <f>IFERROR(VLOOKUP($C16,Weights!$A$3:$E$22,5,0),0)</f>
        <v>114.65729999999999</v>
      </c>
      <c r="F16" s="91">
        <f>IFERROR(VLOOKUP($C16,Weights!$A$23:$E$42,4,0),0)</f>
        <v>2.75</v>
      </c>
      <c r="G16" s="92">
        <f>IFERROR(VLOOKUP($C16,Weights!$A$23:$E$42,5,0),0)</f>
        <v>152.32249999999999</v>
      </c>
      <c r="H16" s="91">
        <f>IFERROR(VLOOKUP($C16,Weights!$A$43:$E$62,4,0),0)</f>
        <v>7.8</v>
      </c>
      <c r="I16" s="92">
        <f>IFERROR(VLOOKUP($C16,Weights!$A$43:$E$62,5,0),0)</f>
        <v>432.04199999999997</v>
      </c>
      <c r="J16" s="91">
        <f>IFERROR(VLOOKUP($C16,Weights!$A$63:$E$82,4,0),0)</f>
        <v>11.77</v>
      </c>
      <c r="K16" s="92">
        <f>IFERROR(VLOOKUP($C16,Weights!$A$63:$E$82,5,0),0)</f>
        <v>651.94029999999998</v>
      </c>
      <c r="L16" s="91">
        <f>IFERROR(VLOOKUP($C16,Weights!$A$83:$E$102,4,0),0)</f>
        <v>0</v>
      </c>
      <c r="M16" s="92">
        <f>IFERROR(VLOOKUP($C16,Weights!$A$83:$E$102,5,0),0)</f>
        <v>0</v>
      </c>
    </row>
    <row r="17" spans="1:13">
      <c r="A17" s="93" t="s">
        <v>880</v>
      </c>
      <c r="B17" s="90" t="s">
        <v>881</v>
      </c>
      <c r="C17" s="90">
        <v>5</v>
      </c>
      <c r="D17" s="91">
        <f>IFERROR(VLOOKUP($C17,Weights!$A$3:$E$22,4,0),0)</f>
        <v>2.0699999999999998</v>
      </c>
      <c r="E17" s="92">
        <f>IFERROR(VLOOKUP($C17,Weights!$A$3:$E$22,5,0),0)</f>
        <v>114.65729999999999</v>
      </c>
      <c r="F17" s="91">
        <f>IFERROR(VLOOKUP($C17,Weights!$A$23:$E$42,4,0),0)</f>
        <v>2.75</v>
      </c>
      <c r="G17" s="92">
        <f>IFERROR(VLOOKUP($C17,Weights!$A$23:$E$42,5,0),0)</f>
        <v>152.32249999999999</v>
      </c>
      <c r="H17" s="91">
        <f>IFERROR(VLOOKUP($C17,Weights!$A$43:$E$62,4,0),0)</f>
        <v>7.8</v>
      </c>
      <c r="I17" s="92">
        <f>IFERROR(VLOOKUP($C17,Weights!$A$43:$E$62,5,0),0)</f>
        <v>432.04199999999997</v>
      </c>
      <c r="J17" s="91">
        <f>IFERROR(VLOOKUP($C17,Weights!$A$63:$E$82,4,0),0)</f>
        <v>11.77</v>
      </c>
      <c r="K17" s="92">
        <f>IFERROR(VLOOKUP($C17,Weights!$A$63:$E$82,5,0),0)</f>
        <v>651.94029999999998</v>
      </c>
      <c r="L17" s="91">
        <f>IFERROR(VLOOKUP($C17,Weights!$A$83:$E$102,4,0),0)</f>
        <v>0</v>
      </c>
      <c r="M17" s="92">
        <f>IFERROR(VLOOKUP($C17,Weights!$A$83:$E$102,5,0),0)</f>
        <v>0</v>
      </c>
    </row>
    <row r="18" spans="1:13" ht="24">
      <c r="A18" s="93" t="s">
        <v>1496</v>
      </c>
      <c r="B18" s="90" t="s">
        <v>1497</v>
      </c>
      <c r="C18" s="90">
        <v>5</v>
      </c>
      <c r="D18" s="91">
        <f>IFERROR(VLOOKUP($C18,Weights!$A$3:$E$22,4,0),0)</f>
        <v>2.0699999999999998</v>
      </c>
      <c r="E18" s="92">
        <f>IFERROR(VLOOKUP($C18,Weights!$A$3:$E$22,5,0),0)</f>
        <v>114.65729999999999</v>
      </c>
      <c r="F18" s="91">
        <f>IFERROR(VLOOKUP($C18,Weights!$A$23:$E$42,4,0),0)</f>
        <v>2.75</v>
      </c>
      <c r="G18" s="92">
        <f>IFERROR(VLOOKUP($C18,Weights!$A$23:$E$42,5,0),0)</f>
        <v>152.32249999999999</v>
      </c>
      <c r="H18" s="91">
        <f>IFERROR(VLOOKUP($C18,Weights!$A$43:$E$62,4,0),0)</f>
        <v>7.8</v>
      </c>
      <c r="I18" s="92">
        <f>IFERROR(VLOOKUP($C18,Weights!$A$43:$E$62,5,0),0)</f>
        <v>432.04199999999997</v>
      </c>
      <c r="J18" s="91">
        <f>IFERROR(VLOOKUP($C18,Weights!$A$63:$E$82,4,0),0)</f>
        <v>11.77</v>
      </c>
      <c r="K18" s="92">
        <f>IFERROR(VLOOKUP($C18,Weights!$A$63:$E$82,5,0),0)</f>
        <v>651.94029999999998</v>
      </c>
      <c r="L18" s="91">
        <f>IFERROR(VLOOKUP($C18,Weights!$A$83:$E$102,4,0),0)</f>
        <v>0</v>
      </c>
      <c r="M18" s="92">
        <f>IFERROR(VLOOKUP($C18,Weights!$A$83:$E$102,5,0),0)</f>
        <v>0</v>
      </c>
    </row>
    <row r="19" spans="1:13" ht="24">
      <c r="A19" s="93" t="s">
        <v>174</v>
      </c>
      <c r="B19" s="90" t="s">
        <v>175</v>
      </c>
      <c r="C19" s="90">
        <v>5</v>
      </c>
      <c r="D19" s="91">
        <f>IFERROR(VLOOKUP($C19,Weights!$A$3:$E$22,4,0),0)</f>
        <v>2.0699999999999998</v>
      </c>
      <c r="E19" s="92">
        <f>IFERROR(VLOOKUP($C19,Weights!$A$3:$E$22,5,0),0)</f>
        <v>114.65729999999999</v>
      </c>
      <c r="F19" s="91">
        <f>IFERROR(VLOOKUP($C19,Weights!$A$23:$E$42,4,0),0)</f>
        <v>2.75</v>
      </c>
      <c r="G19" s="92">
        <f>IFERROR(VLOOKUP($C19,Weights!$A$23:$E$42,5,0),0)</f>
        <v>152.32249999999999</v>
      </c>
      <c r="H19" s="91">
        <f>IFERROR(VLOOKUP($C19,Weights!$A$43:$E$62,4,0),0)</f>
        <v>7.8</v>
      </c>
      <c r="I19" s="92">
        <f>IFERROR(VLOOKUP($C19,Weights!$A$43:$E$62,5,0),0)</f>
        <v>432.04199999999997</v>
      </c>
      <c r="J19" s="91">
        <f>IFERROR(VLOOKUP($C19,Weights!$A$63:$E$82,4,0),0)</f>
        <v>11.77</v>
      </c>
      <c r="K19" s="92">
        <f>IFERROR(VLOOKUP($C19,Weights!$A$63:$E$82,5,0),0)</f>
        <v>651.94029999999998</v>
      </c>
      <c r="L19" s="91">
        <f>IFERROR(VLOOKUP($C19,Weights!$A$83:$E$102,4,0),0)</f>
        <v>0</v>
      </c>
      <c r="M19" s="92">
        <f>IFERROR(VLOOKUP($C19,Weights!$A$83:$E$102,5,0),0)</f>
        <v>0</v>
      </c>
    </row>
    <row r="20" spans="1:13">
      <c r="A20" s="93" t="s">
        <v>3053</v>
      </c>
      <c r="B20" s="90" t="s">
        <v>3054</v>
      </c>
      <c r="C20" s="90">
        <v>5</v>
      </c>
      <c r="D20" s="91">
        <f>IFERROR(VLOOKUP($C20,Weights!$A$3:$E$22,4,0),0)</f>
        <v>2.0699999999999998</v>
      </c>
      <c r="E20" s="92">
        <f>IFERROR(VLOOKUP($C20,Weights!$A$3:$E$22,5,0),0)</f>
        <v>114.65729999999999</v>
      </c>
      <c r="F20" s="91">
        <f>IFERROR(VLOOKUP($C20,Weights!$A$23:$E$42,4,0),0)</f>
        <v>2.75</v>
      </c>
      <c r="G20" s="92">
        <f>IFERROR(VLOOKUP($C20,Weights!$A$23:$E$42,5,0),0)</f>
        <v>152.32249999999999</v>
      </c>
      <c r="H20" s="91">
        <f>IFERROR(VLOOKUP($C20,Weights!$A$43:$E$62,4,0),0)</f>
        <v>7.8</v>
      </c>
      <c r="I20" s="92">
        <f>IFERROR(VLOOKUP($C20,Weights!$A$43:$E$62,5,0),0)</f>
        <v>432.04199999999997</v>
      </c>
      <c r="J20" s="91">
        <f>IFERROR(VLOOKUP($C20,Weights!$A$63:$E$82,4,0),0)</f>
        <v>11.77</v>
      </c>
      <c r="K20" s="92">
        <f>IFERROR(VLOOKUP($C20,Weights!$A$63:$E$82,5,0),0)</f>
        <v>651.94029999999998</v>
      </c>
      <c r="L20" s="91">
        <f>IFERROR(VLOOKUP($C20,Weights!$A$83:$E$102,4,0),0)</f>
        <v>0</v>
      </c>
      <c r="M20" s="92">
        <f>IFERROR(VLOOKUP($C20,Weights!$A$83:$E$102,5,0),0)</f>
        <v>0</v>
      </c>
    </row>
    <row r="21" spans="1:13" ht="24">
      <c r="A21" s="93" t="s">
        <v>144</v>
      </c>
      <c r="B21" s="90" t="s">
        <v>145</v>
      </c>
      <c r="C21" s="90">
        <v>5</v>
      </c>
      <c r="D21" s="91">
        <f>IFERROR(VLOOKUP($C21,Weights!$A$3:$E$22,4,0),0)</f>
        <v>2.0699999999999998</v>
      </c>
      <c r="E21" s="92">
        <f>IFERROR(VLOOKUP($C21,Weights!$A$3:$E$22,5,0),0)</f>
        <v>114.65729999999999</v>
      </c>
      <c r="F21" s="91">
        <f>IFERROR(VLOOKUP($C21,Weights!$A$23:$E$42,4,0),0)</f>
        <v>2.75</v>
      </c>
      <c r="G21" s="92">
        <f>IFERROR(VLOOKUP($C21,Weights!$A$23:$E$42,5,0),0)</f>
        <v>152.32249999999999</v>
      </c>
      <c r="H21" s="91">
        <f>IFERROR(VLOOKUP($C21,Weights!$A$43:$E$62,4,0),0)</f>
        <v>7.8</v>
      </c>
      <c r="I21" s="92">
        <f>IFERROR(VLOOKUP($C21,Weights!$A$43:$E$62,5,0),0)</f>
        <v>432.04199999999997</v>
      </c>
      <c r="J21" s="91">
        <f>IFERROR(VLOOKUP($C21,Weights!$A$63:$E$82,4,0),0)</f>
        <v>11.77</v>
      </c>
      <c r="K21" s="92">
        <f>IFERROR(VLOOKUP($C21,Weights!$A$63:$E$82,5,0),0)</f>
        <v>651.94029999999998</v>
      </c>
      <c r="L21" s="91">
        <f>IFERROR(VLOOKUP($C21,Weights!$A$83:$E$102,4,0),0)</f>
        <v>0</v>
      </c>
      <c r="M21" s="92">
        <f>IFERROR(VLOOKUP($C21,Weights!$A$83:$E$102,5,0),0)</f>
        <v>0</v>
      </c>
    </row>
    <row r="22" spans="1:13">
      <c r="A22" s="93" t="s">
        <v>1855</v>
      </c>
      <c r="B22" s="90" t="s">
        <v>1856</v>
      </c>
      <c r="C22" s="90">
        <v>5</v>
      </c>
      <c r="D22" s="91">
        <f>IFERROR(VLOOKUP($C22,Weights!$A$3:$E$22,4,0),0)</f>
        <v>2.0699999999999998</v>
      </c>
      <c r="E22" s="92">
        <f>IFERROR(VLOOKUP($C22,Weights!$A$3:$E$22,5,0),0)</f>
        <v>114.65729999999999</v>
      </c>
      <c r="F22" s="91">
        <f>IFERROR(VLOOKUP($C22,Weights!$A$23:$E$42,4,0),0)</f>
        <v>2.75</v>
      </c>
      <c r="G22" s="92">
        <f>IFERROR(VLOOKUP($C22,Weights!$A$23:$E$42,5,0),0)</f>
        <v>152.32249999999999</v>
      </c>
      <c r="H22" s="91">
        <f>IFERROR(VLOOKUP($C22,Weights!$A$43:$E$62,4,0),0)</f>
        <v>7.8</v>
      </c>
      <c r="I22" s="92">
        <f>IFERROR(VLOOKUP($C22,Weights!$A$43:$E$62,5,0),0)</f>
        <v>432.04199999999997</v>
      </c>
      <c r="J22" s="91">
        <f>IFERROR(VLOOKUP($C22,Weights!$A$63:$E$82,4,0),0)</f>
        <v>11.77</v>
      </c>
      <c r="K22" s="92">
        <f>IFERROR(VLOOKUP($C22,Weights!$A$63:$E$82,5,0),0)</f>
        <v>651.94029999999998</v>
      </c>
      <c r="L22" s="91">
        <f>IFERROR(VLOOKUP($C22,Weights!$A$83:$E$102,4,0),0)</f>
        <v>0</v>
      </c>
      <c r="M22" s="92">
        <f>IFERROR(VLOOKUP($C22,Weights!$A$83:$E$102,5,0),0)</f>
        <v>0</v>
      </c>
    </row>
    <row r="23" spans="1:13">
      <c r="A23" s="93" t="s">
        <v>972</v>
      </c>
      <c r="B23" s="90" t="s">
        <v>973</v>
      </c>
      <c r="C23" s="90">
        <v>12</v>
      </c>
      <c r="D23" s="91">
        <f>IFERROR(VLOOKUP($C23,Weights!$A$3:$E$22,4,0),0)</f>
        <v>1.45</v>
      </c>
      <c r="E23" s="92">
        <f>IFERROR(VLOOKUP($C23,Weights!$A$3:$E$22,5,0),0)</f>
        <v>80.3155</v>
      </c>
      <c r="F23" s="91">
        <f>IFERROR(VLOOKUP($C23,Weights!$A$23:$E$42,4,0),0)</f>
        <v>2.64</v>
      </c>
      <c r="G23" s="92">
        <f>IFERROR(VLOOKUP($C23,Weights!$A$23:$E$42,5,0),0)</f>
        <v>146.2296</v>
      </c>
      <c r="H23" s="91">
        <f>IFERROR(VLOOKUP($C23,Weights!$A$43:$E$62,4,0),0)</f>
        <v>0</v>
      </c>
      <c r="I23" s="92">
        <f>IFERROR(VLOOKUP($C23,Weights!$A$43:$E$62,5,0),0)</f>
        <v>0</v>
      </c>
      <c r="J23" s="91">
        <f>IFERROR(VLOOKUP($C23,Weights!$A$63:$E$82,4,0),0)</f>
        <v>0</v>
      </c>
      <c r="K23" s="92">
        <f>IFERROR(VLOOKUP($C23,Weights!$A$63:$E$82,5,0),0)</f>
        <v>0</v>
      </c>
      <c r="L23" s="91">
        <f>IFERROR(VLOOKUP($C23,Weights!$A$83:$E$102,4,0),0)</f>
        <v>0</v>
      </c>
      <c r="M23" s="92">
        <f>IFERROR(VLOOKUP($C23,Weights!$A$83:$E$102,5,0),0)</f>
        <v>0</v>
      </c>
    </row>
    <row r="24" spans="1:13">
      <c r="A24" s="93" t="s">
        <v>258</v>
      </c>
      <c r="B24" s="90" t="s">
        <v>259</v>
      </c>
      <c r="C24" s="90">
        <v>5</v>
      </c>
      <c r="D24" s="91">
        <f>IFERROR(VLOOKUP($C24,Weights!$A$3:$E$22,4,0),0)</f>
        <v>2.0699999999999998</v>
      </c>
      <c r="E24" s="92">
        <f>IFERROR(VLOOKUP($C24,Weights!$A$3:$E$22,5,0),0)</f>
        <v>114.65729999999999</v>
      </c>
      <c r="F24" s="91">
        <f>IFERROR(VLOOKUP($C24,Weights!$A$23:$E$42,4,0),0)</f>
        <v>2.75</v>
      </c>
      <c r="G24" s="92">
        <f>IFERROR(VLOOKUP($C24,Weights!$A$23:$E$42,5,0),0)</f>
        <v>152.32249999999999</v>
      </c>
      <c r="H24" s="91">
        <f>IFERROR(VLOOKUP($C24,Weights!$A$43:$E$62,4,0),0)</f>
        <v>7.8</v>
      </c>
      <c r="I24" s="92">
        <f>IFERROR(VLOOKUP($C24,Weights!$A$43:$E$62,5,0),0)</f>
        <v>432.04199999999997</v>
      </c>
      <c r="J24" s="91">
        <f>IFERROR(VLOOKUP($C24,Weights!$A$63:$E$82,4,0),0)</f>
        <v>11.77</v>
      </c>
      <c r="K24" s="92">
        <f>IFERROR(VLOOKUP($C24,Weights!$A$63:$E$82,5,0),0)</f>
        <v>651.94029999999998</v>
      </c>
      <c r="L24" s="91">
        <f>IFERROR(VLOOKUP($C24,Weights!$A$83:$E$102,4,0),0)</f>
        <v>0</v>
      </c>
      <c r="M24" s="92">
        <f>IFERROR(VLOOKUP($C24,Weights!$A$83:$E$102,5,0),0)</f>
        <v>0</v>
      </c>
    </row>
    <row r="25" spans="1:13">
      <c r="A25" s="93" t="s">
        <v>1166</v>
      </c>
      <c r="B25" s="90" t="s">
        <v>1167</v>
      </c>
      <c r="C25" s="90">
        <v>5</v>
      </c>
      <c r="D25" s="91">
        <f>IFERROR(VLOOKUP($C25,Weights!$A$3:$E$22,4,0),0)</f>
        <v>2.0699999999999998</v>
      </c>
      <c r="E25" s="92">
        <f>IFERROR(VLOOKUP($C25,Weights!$A$3:$E$22,5,0),0)</f>
        <v>114.65729999999999</v>
      </c>
      <c r="F25" s="91">
        <f>IFERROR(VLOOKUP($C25,Weights!$A$23:$E$42,4,0),0)</f>
        <v>2.75</v>
      </c>
      <c r="G25" s="92">
        <f>IFERROR(VLOOKUP($C25,Weights!$A$23:$E$42,5,0),0)</f>
        <v>152.32249999999999</v>
      </c>
      <c r="H25" s="91">
        <f>IFERROR(VLOOKUP($C25,Weights!$A$43:$E$62,4,0),0)</f>
        <v>7.8</v>
      </c>
      <c r="I25" s="92">
        <f>IFERROR(VLOOKUP($C25,Weights!$A$43:$E$62,5,0),0)</f>
        <v>432.04199999999997</v>
      </c>
      <c r="J25" s="91">
        <f>IFERROR(VLOOKUP($C25,Weights!$A$63:$E$82,4,0),0)</f>
        <v>11.77</v>
      </c>
      <c r="K25" s="92">
        <f>IFERROR(VLOOKUP($C25,Weights!$A$63:$E$82,5,0),0)</f>
        <v>651.94029999999998</v>
      </c>
      <c r="L25" s="91">
        <f>IFERROR(VLOOKUP($C25,Weights!$A$83:$E$102,4,0),0)</f>
        <v>0</v>
      </c>
      <c r="M25" s="92">
        <f>IFERROR(VLOOKUP($C25,Weights!$A$83:$E$102,5,0),0)</f>
        <v>0</v>
      </c>
    </row>
    <row r="26" spans="1:13">
      <c r="A26" s="93" t="s">
        <v>2857</v>
      </c>
      <c r="B26" s="90" t="s">
        <v>2858</v>
      </c>
      <c r="C26" s="90">
        <v>5</v>
      </c>
      <c r="D26" s="91">
        <f>IFERROR(VLOOKUP($C26,Weights!$A$3:$E$22,4,0),0)</f>
        <v>2.0699999999999998</v>
      </c>
      <c r="E26" s="92">
        <f>IFERROR(VLOOKUP($C26,Weights!$A$3:$E$22,5,0),0)</f>
        <v>114.65729999999999</v>
      </c>
      <c r="F26" s="91">
        <f>IFERROR(VLOOKUP($C26,Weights!$A$23:$E$42,4,0),0)</f>
        <v>2.75</v>
      </c>
      <c r="G26" s="92">
        <f>IFERROR(VLOOKUP($C26,Weights!$A$23:$E$42,5,0),0)</f>
        <v>152.32249999999999</v>
      </c>
      <c r="H26" s="91">
        <f>IFERROR(VLOOKUP($C26,Weights!$A$43:$E$62,4,0),0)</f>
        <v>7.8</v>
      </c>
      <c r="I26" s="92">
        <f>IFERROR(VLOOKUP($C26,Weights!$A$43:$E$62,5,0),0)</f>
        <v>432.04199999999997</v>
      </c>
      <c r="J26" s="91">
        <f>IFERROR(VLOOKUP($C26,Weights!$A$63:$E$82,4,0),0)</f>
        <v>11.77</v>
      </c>
      <c r="K26" s="92">
        <f>IFERROR(VLOOKUP($C26,Weights!$A$63:$E$82,5,0),0)</f>
        <v>651.94029999999998</v>
      </c>
      <c r="L26" s="91">
        <f>IFERROR(VLOOKUP($C26,Weights!$A$83:$E$102,4,0),0)</f>
        <v>0</v>
      </c>
      <c r="M26" s="92">
        <f>IFERROR(VLOOKUP($C26,Weights!$A$83:$E$102,5,0),0)</f>
        <v>0</v>
      </c>
    </row>
    <row r="27" spans="1:13" ht="24">
      <c r="A27" s="93" t="s">
        <v>290</v>
      </c>
      <c r="B27" s="90" t="s">
        <v>291</v>
      </c>
      <c r="C27" s="90">
        <v>5</v>
      </c>
      <c r="D27" s="91">
        <f>IFERROR(VLOOKUP($C27,Weights!$A$3:$E$22,4,0),0)</f>
        <v>2.0699999999999998</v>
      </c>
      <c r="E27" s="92">
        <f>IFERROR(VLOOKUP($C27,Weights!$A$3:$E$22,5,0),0)</f>
        <v>114.65729999999999</v>
      </c>
      <c r="F27" s="91">
        <f>IFERROR(VLOOKUP($C27,Weights!$A$23:$E$42,4,0),0)</f>
        <v>2.75</v>
      </c>
      <c r="G27" s="92">
        <f>IFERROR(VLOOKUP($C27,Weights!$A$23:$E$42,5,0),0)</f>
        <v>152.32249999999999</v>
      </c>
      <c r="H27" s="91">
        <f>IFERROR(VLOOKUP($C27,Weights!$A$43:$E$62,4,0),0)</f>
        <v>7.8</v>
      </c>
      <c r="I27" s="92">
        <f>IFERROR(VLOOKUP($C27,Weights!$A$43:$E$62,5,0),0)</f>
        <v>432.04199999999997</v>
      </c>
      <c r="J27" s="91">
        <f>IFERROR(VLOOKUP($C27,Weights!$A$63:$E$82,4,0),0)</f>
        <v>11.77</v>
      </c>
      <c r="K27" s="92">
        <f>IFERROR(VLOOKUP($C27,Weights!$A$63:$E$82,5,0),0)</f>
        <v>651.94029999999998</v>
      </c>
      <c r="L27" s="91">
        <f>IFERROR(VLOOKUP($C27,Weights!$A$83:$E$102,4,0),0)</f>
        <v>0</v>
      </c>
      <c r="M27" s="92">
        <f>IFERROR(VLOOKUP($C27,Weights!$A$83:$E$102,5,0),0)</f>
        <v>0</v>
      </c>
    </row>
    <row r="28" spans="1:13">
      <c r="A28" s="93" t="s">
        <v>2198</v>
      </c>
      <c r="B28" s="90" t="s">
        <v>2199</v>
      </c>
      <c r="C28" s="90">
        <v>5</v>
      </c>
      <c r="D28" s="91">
        <f>IFERROR(VLOOKUP($C28,Weights!$A$3:$E$22,4,0),0)</f>
        <v>2.0699999999999998</v>
      </c>
      <c r="E28" s="92">
        <f>IFERROR(VLOOKUP($C28,Weights!$A$3:$E$22,5,0),0)</f>
        <v>114.65729999999999</v>
      </c>
      <c r="F28" s="91">
        <f>IFERROR(VLOOKUP($C28,Weights!$A$23:$E$42,4,0),0)</f>
        <v>2.75</v>
      </c>
      <c r="G28" s="92">
        <f>IFERROR(VLOOKUP($C28,Weights!$A$23:$E$42,5,0),0)</f>
        <v>152.32249999999999</v>
      </c>
      <c r="H28" s="91">
        <f>IFERROR(VLOOKUP($C28,Weights!$A$43:$E$62,4,0),0)</f>
        <v>7.8</v>
      </c>
      <c r="I28" s="92">
        <f>IFERROR(VLOOKUP($C28,Weights!$A$43:$E$62,5,0),0)</f>
        <v>432.04199999999997</v>
      </c>
      <c r="J28" s="91">
        <f>IFERROR(VLOOKUP($C28,Weights!$A$63:$E$82,4,0),0)</f>
        <v>11.77</v>
      </c>
      <c r="K28" s="92">
        <f>IFERROR(VLOOKUP($C28,Weights!$A$63:$E$82,5,0),0)</f>
        <v>651.94029999999998</v>
      </c>
      <c r="L28" s="91">
        <f>IFERROR(VLOOKUP($C28,Weights!$A$83:$E$102,4,0),0)</f>
        <v>0</v>
      </c>
      <c r="M28" s="92">
        <f>IFERROR(VLOOKUP($C28,Weights!$A$83:$E$102,5,0),0)</f>
        <v>0</v>
      </c>
    </row>
    <row r="29" spans="1:13" ht="24">
      <c r="A29" s="93" t="s">
        <v>1384</v>
      </c>
      <c r="B29" s="90" t="s">
        <v>1385</v>
      </c>
      <c r="C29" s="90">
        <v>5</v>
      </c>
      <c r="D29" s="91">
        <f>IFERROR(VLOOKUP($C29,Weights!$A$3:$E$22,4,0),0)</f>
        <v>2.0699999999999998</v>
      </c>
      <c r="E29" s="92">
        <f>IFERROR(VLOOKUP($C29,Weights!$A$3:$E$22,5,0),0)</f>
        <v>114.65729999999999</v>
      </c>
      <c r="F29" s="91">
        <f>IFERROR(VLOOKUP($C29,Weights!$A$23:$E$42,4,0),0)</f>
        <v>2.75</v>
      </c>
      <c r="G29" s="92">
        <f>IFERROR(VLOOKUP($C29,Weights!$A$23:$E$42,5,0),0)</f>
        <v>152.32249999999999</v>
      </c>
      <c r="H29" s="91">
        <f>IFERROR(VLOOKUP($C29,Weights!$A$43:$E$62,4,0),0)</f>
        <v>7.8</v>
      </c>
      <c r="I29" s="92">
        <f>IFERROR(VLOOKUP($C29,Weights!$A$43:$E$62,5,0),0)</f>
        <v>432.04199999999997</v>
      </c>
      <c r="J29" s="91">
        <f>IFERROR(VLOOKUP($C29,Weights!$A$63:$E$82,4,0),0)</f>
        <v>11.77</v>
      </c>
      <c r="K29" s="92">
        <f>IFERROR(VLOOKUP($C29,Weights!$A$63:$E$82,5,0),0)</f>
        <v>651.94029999999998</v>
      </c>
      <c r="L29" s="91">
        <f>IFERROR(VLOOKUP($C29,Weights!$A$83:$E$102,4,0),0)</f>
        <v>0</v>
      </c>
      <c r="M29" s="92">
        <f>IFERROR(VLOOKUP($C29,Weights!$A$83:$E$102,5,0),0)</f>
        <v>0</v>
      </c>
    </row>
    <row r="30" spans="1:13">
      <c r="A30" s="93" t="s">
        <v>1714</v>
      </c>
      <c r="B30" s="90" t="s">
        <v>1715</v>
      </c>
      <c r="C30" s="90">
        <v>5</v>
      </c>
      <c r="D30" s="91">
        <f>IFERROR(VLOOKUP($C30,Weights!$A$3:$E$22,4,0),0)</f>
        <v>2.0699999999999998</v>
      </c>
      <c r="E30" s="92">
        <f>IFERROR(VLOOKUP($C30,Weights!$A$3:$E$22,5,0),0)</f>
        <v>114.65729999999999</v>
      </c>
      <c r="F30" s="91">
        <f>IFERROR(VLOOKUP($C30,Weights!$A$23:$E$42,4,0),0)</f>
        <v>2.75</v>
      </c>
      <c r="G30" s="92">
        <f>IFERROR(VLOOKUP($C30,Weights!$A$23:$E$42,5,0),0)</f>
        <v>152.32249999999999</v>
      </c>
      <c r="H30" s="91">
        <f>IFERROR(VLOOKUP($C30,Weights!$A$43:$E$62,4,0),0)</f>
        <v>7.8</v>
      </c>
      <c r="I30" s="92">
        <f>IFERROR(VLOOKUP($C30,Weights!$A$43:$E$62,5,0),0)</f>
        <v>432.04199999999997</v>
      </c>
      <c r="J30" s="91">
        <f>IFERROR(VLOOKUP($C30,Weights!$A$63:$E$82,4,0),0)</f>
        <v>11.77</v>
      </c>
      <c r="K30" s="92">
        <f>IFERROR(VLOOKUP($C30,Weights!$A$63:$E$82,5,0),0)</f>
        <v>651.94029999999998</v>
      </c>
      <c r="L30" s="91">
        <f>IFERROR(VLOOKUP($C30,Weights!$A$83:$E$102,4,0),0)</f>
        <v>0</v>
      </c>
      <c r="M30" s="92">
        <f>IFERROR(VLOOKUP($C30,Weights!$A$83:$E$102,5,0),0)</f>
        <v>0</v>
      </c>
    </row>
    <row r="31" spans="1:13" ht="24">
      <c r="A31" s="93" t="s">
        <v>2397</v>
      </c>
      <c r="B31" s="90" t="s">
        <v>2398</v>
      </c>
      <c r="C31" s="90">
        <v>5</v>
      </c>
      <c r="D31" s="91">
        <f>IFERROR(VLOOKUP($C31,Weights!$A$3:$E$22,4,0),0)</f>
        <v>2.0699999999999998</v>
      </c>
      <c r="E31" s="92">
        <f>IFERROR(VLOOKUP($C31,Weights!$A$3:$E$22,5,0),0)</f>
        <v>114.65729999999999</v>
      </c>
      <c r="F31" s="91">
        <f>IFERROR(VLOOKUP($C31,Weights!$A$23:$E$42,4,0),0)</f>
        <v>2.75</v>
      </c>
      <c r="G31" s="92">
        <f>IFERROR(VLOOKUP($C31,Weights!$A$23:$E$42,5,0),0)</f>
        <v>152.32249999999999</v>
      </c>
      <c r="H31" s="91">
        <f>IFERROR(VLOOKUP($C31,Weights!$A$43:$E$62,4,0),0)</f>
        <v>7.8</v>
      </c>
      <c r="I31" s="92">
        <f>IFERROR(VLOOKUP($C31,Weights!$A$43:$E$62,5,0),0)</f>
        <v>432.04199999999997</v>
      </c>
      <c r="J31" s="91">
        <f>IFERROR(VLOOKUP($C31,Weights!$A$63:$E$82,4,0),0)</f>
        <v>11.77</v>
      </c>
      <c r="K31" s="92">
        <f>IFERROR(VLOOKUP($C31,Weights!$A$63:$E$82,5,0),0)</f>
        <v>651.94029999999998</v>
      </c>
      <c r="L31" s="91">
        <f>IFERROR(VLOOKUP($C31,Weights!$A$83:$E$102,4,0),0)</f>
        <v>0</v>
      </c>
      <c r="M31" s="92">
        <f>IFERROR(VLOOKUP($C31,Weights!$A$83:$E$102,5,0),0)</f>
        <v>0</v>
      </c>
    </row>
    <row r="32" spans="1:13">
      <c r="A32" s="93" t="s">
        <v>2943</v>
      </c>
      <c r="B32" s="90" t="s">
        <v>2944</v>
      </c>
      <c r="C32" s="90">
        <v>5</v>
      </c>
      <c r="D32" s="91">
        <f>IFERROR(VLOOKUP($C32,Weights!$A$3:$E$22,4,0),0)</f>
        <v>2.0699999999999998</v>
      </c>
      <c r="E32" s="92">
        <f>IFERROR(VLOOKUP($C32,Weights!$A$3:$E$22,5,0),0)</f>
        <v>114.65729999999999</v>
      </c>
      <c r="F32" s="91">
        <f>IFERROR(VLOOKUP($C32,Weights!$A$23:$E$42,4,0),0)</f>
        <v>2.75</v>
      </c>
      <c r="G32" s="92">
        <f>IFERROR(VLOOKUP($C32,Weights!$A$23:$E$42,5,0),0)</f>
        <v>152.32249999999999</v>
      </c>
      <c r="H32" s="91">
        <f>IFERROR(VLOOKUP($C32,Weights!$A$43:$E$62,4,0),0)</f>
        <v>7.8</v>
      </c>
      <c r="I32" s="92">
        <f>IFERROR(VLOOKUP($C32,Weights!$A$43:$E$62,5,0),0)</f>
        <v>432.04199999999997</v>
      </c>
      <c r="J32" s="91">
        <f>IFERROR(VLOOKUP($C32,Weights!$A$63:$E$82,4,0),0)</f>
        <v>11.77</v>
      </c>
      <c r="K32" s="92">
        <f>IFERROR(VLOOKUP($C32,Weights!$A$63:$E$82,5,0),0)</f>
        <v>651.94029999999998</v>
      </c>
      <c r="L32" s="91">
        <f>IFERROR(VLOOKUP($C32,Weights!$A$83:$E$102,4,0),0)</f>
        <v>0</v>
      </c>
      <c r="M32" s="92">
        <f>IFERROR(VLOOKUP($C32,Weights!$A$83:$E$102,5,0),0)</f>
        <v>0</v>
      </c>
    </row>
    <row r="33" spans="1:13" ht="24">
      <c r="A33" s="93" t="s">
        <v>1252</v>
      </c>
      <c r="B33" s="90" t="s">
        <v>1253</v>
      </c>
      <c r="C33" s="90">
        <v>5</v>
      </c>
      <c r="D33" s="91">
        <f>IFERROR(VLOOKUP($C33,Weights!$A$3:$E$22,4,0),0)</f>
        <v>2.0699999999999998</v>
      </c>
      <c r="E33" s="92">
        <f>IFERROR(VLOOKUP($C33,Weights!$A$3:$E$22,5,0),0)</f>
        <v>114.65729999999999</v>
      </c>
      <c r="F33" s="91">
        <f>IFERROR(VLOOKUP($C33,Weights!$A$23:$E$42,4,0),0)</f>
        <v>2.75</v>
      </c>
      <c r="G33" s="92">
        <f>IFERROR(VLOOKUP($C33,Weights!$A$23:$E$42,5,0),0)</f>
        <v>152.32249999999999</v>
      </c>
      <c r="H33" s="91">
        <f>IFERROR(VLOOKUP($C33,Weights!$A$43:$E$62,4,0),0)</f>
        <v>7.8</v>
      </c>
      <c r="I33" s="92">
        <f>IFERROR(VLOOKUP($C33,Weights!$A$43:$E$62,5,0),0)</f>
        <v>432.04199999999997</v>
      </c>
      <c r="J33" s="91">
        <f>IFERROR(VLOOKUP($C33,Weights!$A$63:$E$82,4,0),0)</f>
        <v>11.77</v>
      </c>
      <c r="K33" s="92">
        <f>IFERROR(VLOOKUP($C33,Weights!$A$63:$E$82,5,0),0)</f>
        <v>651.94029999999998</v>
      </c>
      <c r="L33" s="91">
        <f>IFERROR(VLOOKUP($C33,Weights!$A$83:$E$102,4,0),0)</f>
        <v>0</v>
      </c>
      <c r="M33" s="92">
        <f>IFERROR(VLOOKUP($C33,Weights!$A$83:$E$102,5,0),0)</f>
        <v>0</v>
      </c>
    </row>
    <row r="34" spans="1:13">
      <c r="A34" s="93" t="s">
        <v>1618</v>
      </c>
      <c r="B34" s="90" t="s">
        <v>1619</v>
      </c>
      <c r="C34" s="90">
        <v>5</v>
      </c>
      <c r="D34" s="91">
        <f>IFERROR(VLOOKUP($C34,Weights!$A$3:$E$22,4,0),0)</f>
        <v>2.0699999999999998</v>
      </c>
      <c r="E34" s="92">
        <f>IFERROR(VLOOKUP($C34,Weights!$A$3:$E$22,5,0),0)</f>
        <v>114.65729999999999</v>
      </c>
      <c r="F34" s="91">
        <f>IFERROR(VLOOKUP($C34,Weights!$A$23:$E$42,4,0),0)</f>
        <v>2.75</v>
      </c>
      <c r="G34" s="92">
        <f>IFERROR(VLOOKUP($C34,Weights!$A$23:$E$42,5,0),0)</f>
        <v>152.32249999999999</v>
      </c>
      <c r="H34" s="91">
        <f>IFERROR(VLOOKUP($C34,Weights!$A$43:$E$62,4,0),0)</f>
        <v>7.8</v>
      </c>
      <c r="I34" s="92">
        <f>IFERROR(VLOOKUP($C34,Weights!$A$43:$E$62,5,0),0)</f>
        <v>432.04199999999997</v>
      </c>
      <c r="J34" s="91">
        <f>IFERROR(VLOOKUP($C34,Weights!$A$63:$E$82,4,0),0)</f>
        <v>11.77</v>
      </c>
      <c r="K34" s="92">
        <f>IFERROR(VLOOKUP($C34,Weights!$A$63:$E$82,5,0),0)</f>
        <v>651.94029999999998</v>
      </c>
      <c r="L34" s="91">
        <f>IFERROR(VLOOKUP($C34,Weights!$A$83:$E$102,4,0),0)</f>
        <v>0</v>
      </c>
      <c r="M34" s="92">
        <f>IFERROR(VLOOKUP($C34,Weights!$A$83:$E$102,5,0),0)</f>
        <v>0</v>
      </c>
    </row>
    <row r="35" spans="1:13" ht="24">
      <c r="A35" s="93" t="s">
        <v>142</v>
      </c>
      <c r="B35" s="90" t="s">
        <v>143</v>
      </c>
      <c r="C35" s="90">
        <v>5</v>
      </c>
      <c r="D35" s="91">
        <f>IFERROR(VLOOKUP($C35,Weights!$A$3:$E$22,4,0),0)</f>
        <v>2.0699999999999998</v>
      </c>
      <c r="E35" s="92">
        <f>IFERROR(VLOOKUP($C35,Weights!$A$3:$E$22,5,0),0)</f>
        <v>114.65729999999999</v>
      </c>
      <c r="F35" s="91">
        <f>IFERROR(VLOOKUP($C35,Weights!$A$23:$E$42,4,0),0)</f>
        <v>2.75</v>
      </c>
      <c r="G35" s="92">
        <f>IFERROR(VLOOKUP($C35,Weights!$A$23:$E$42,5,0),0)</f>
        <v>152.32249999999999</v>
      </c>
      <c r="H35" s="91">
        <f>IFERROR(VLOOKUP($C35,Weights!$A$43:$E$62,4,0),0)</f>
        <v>7.8</v>
      </c>
      <c r="I35" s="92">
        <f>IFERROR(VLOOKUP($C35,Weights!$A$43:$E$62,5,0),0)</f>
        <v>432.04199999999997</v>
      </c>
      <c r="J35" s="91">
        <f>IFERROR(VLOOKUP($C35,Weights!$A$63:$E$82,4,0),0)</f>
        <v>11.77</v>
      </c>
      <c r="K35" s="92">
        <f>IFERROR(VLOOKUP($C35,Weights!$A$63:$E$82,5,0),0)</f>
        <v>651.94029999999998</v>
      </c>
      <c r="L35" s="91">
        <f>IFERROR(VLOOKUP($C35,Weights!$A$83:$E$102,4,0),0)</f>
        <v>0</v>
      </c>
      <c r="M35" s="92">
        <f>IFERROR(VLOOKUP($C35,Weights!$A$83:$E$102,5,0),0)</f>
        <v>0</v>
      </c>
    </row>
    <row r="36" spans="1:13">
      <c r="A36" s="93" t="s">
        <v>154</v>
      </c>
      <c r="B36" s="90" t="s">
        <v>155</v>
      </c>
      <c r="C36" s="90">
        <v>1</v>
      </c>
      <c r="D36" s="91">
        <f>IFERROR(VLOOKUP($C36,Weights!$A$3:$E$22,4,0),0)</f>
        <v>1</v>
      </c>
      <c r="E36" s="92">
        <f>IFERROR(VLOOKUP($C36,Weights!$A$3:$E$22,5,0),0)</f>
        <v>55.39</v>
      </c>
      <c r="F36" s="91">
        <f>IFERROR(VLOOKUP($C36,Weights!$A$23:$E$42,4,0),0)</f>
        <v>1.76</v>
      </c>
      <c r="G36" s="92">
        <f>IFERROR(VLOOKUP($C36,Weights!$A$23:$E$42,5,0),0)</f>
        <v>97.486400000000003</v>
      </c>
      <c r="H36" s="91">
        <f>IFERROR(VLOOKUP($C36,Weights!$A$43:$E$62,4,0),0)</f>
        <v>4</v>
      </c>
      <c r="I36" s="92">
        <f>IFERROR(VLOOKUP($C36,Weights!$A$43:$E$62,5,0),0)</f>
        <v>221.56</v>
      </c>
      <c r="J36" s="91">
        <f>IFERROR(VLOOKUP($C36,Weights!$A$63:$E$82,4,0),0)</f>
        <v>10.77</v>
      </c>
      <c r="K36" s="92">
        <f>IFERROR(VLOOKUP($C36,Weights!$A$63:$E$82,5,0),0)</f>
        <v>596.55029999999999</v>
      </c>
      <c r="L36" s="91">
        <f>IFERROR(VLOOKUP($C36,Weights!$A$83:$E$102,4,0),0)</f>
        <v>0</v>
      </c>
      <c r="M36" s="92">
        <f>IFERROR(VLOOKUP($C36,Weights!$A$83:$E$102,5,0),0)</f>
        <v>0</v>
      </c>
    </row>
    <row r="37" spans="1:13">
      <c r="A37" s="93" t="s">
        <v>256</v>
      </c>
      <c r="B37" s="90" t="s">
        <v>257</v>
      </c>
      <c r="C37" s="90">
        <v>5</v>
      </c>
      <c r="D37" s="91">
        <f>IFERROR(VLOOKUP($C37,Weights!$A$3:$E$22,4,0),0)</f>
        <v>2.0699999999999998</v>
      </c>
      <c r="E37" s="92">
        <f>IFERROR(VLOOKUP($C37,Weights!$A$3:$E$22,5,0),0)</f>
        <v>114.65729999999999</v>
      </c>
      <c r="F37" s="91">
        <f>IFERROR(VLOOKUP($C37,Weights!$A$23:$E$42,4,0),0)</f>
        <v>2.75</v>
      </c>
      <c r="G37" s="92">
        <f>IFERROR(VLOOKUP($C37,Weights!$A$23:$E$42,5,0),0)</f>
        <v>152.32249999999999</v>
      </c>
      <c r="H37" s="91">
        <f>IFERROR(VLOOKUP($C37,Weights!$A$43:$E$62,4,0),0)</f>
        <v>7.8</v>
      </c>
      <c r="I37" s="92">
        <f>IFERROR(VLOOKUP($C37,Weights!$A$43:$E$62,5,0),0)</f>
        <v>432.04199999999997</v>
      </c>
      <c r="J37" s="91">
        <f>IFERROR(VLOOKUP($C37,Weights!$A$63:$E$82,4,0),0)</f>
        <v>11.77</v>
      </c>
      <c r="K37" s="92">
        <f>IFERROR(VLOOKUP($C37,Weights!$A$63:$E$82,5,0),0)</f>
        <v>651.94029999999998</v>
      </c>
      <c r="L37" s="91">
        <f>IFERROR(VLOOKUP($C37,Weights!$A$83:$E$102,4,0),0)</f>
        <v>0</v>
      </c>
      <c r="M37" s="92">
        <f>IFERROR(VLOOKUP($C37,Weights!$A$83:$E$102,5,0),0)</f>
        <v>0</v>
      </c>
    </row>
    <row r="38" spans="1:13">
      <c r="A38" s="93" t="s">
        <v>148</v>
      </c>
      <c r="B38" s="90" t="s">
        <v>149</v>
      </c>
      <c r="C38" s="90">
        <v>5</v>
      </c>
      <c r="D38" s="91">
        <f>IFERROR(VLOOKUP($C38,Weights!$A$3:$E$22,4,0),0)</f>
        <v>2.0699999999999998</v>
      </c>
      <c r="E38" s="92">
        <f>IFERROR(VLOOKUP($C38,Weights!$A$3:$E$22,5,0),0)</f>
        <v>114.65729999999999</v>
      </c>
      <c r="F38" s="91">
        <f>IFERROR(VLOOKUP($C38,Weights!$A$23:$E$42,4,0),0)</f>
        <v>2.75</v>
      </c>
      <c r="G38" s="92">
        <f>IFERROR(VLOOKUP($C38,Weights!$A$23:$E$42,5,0),0)</f>
        <v>152.32249999999999</v>
      </c>
      <c r="H38" s="91">
        <f>IFERROR(VLOOKUP($C38,Weights!$A$43:$E$62,4,0),0)</f>
        <v>7.8</v>
      </c>
      <c r="I38" s="92">
        <f>IFERROR(VLOOKUP($C38,Weights!$A$43:$E$62,5,0),0)</f>
        <v>432.04199999999997</v>
      </c>
      <c r="J38" s="91">
        <f>IFERROR(VLOOKUP($C38,Weights!$A$63:$E$82,4,0),0)</f>
        <v>11.77</v>
      </c>
      <c r="K38" s="92">
        <f>IFERROR(VLOOKUP($C38,Weights!$A$63:$E$82,5,0),0)</f>
        <v>651.94029999999998</v>
      </c>
      <c r="L38" s="91">
        <f>IFERROR(VLOOKUP($C38,Weights!$A$83:$E$102,4,0),0)</f>
        <v>0</v>
      </c>
      <c r="M38" s="92">
        <f>IFERROR(VLOOKUP($C38,Weights!$A$83:$E$102,5,0),0)</f>
        <v>0</v>
      </c>
    </row>
    <row r="39" spans="1:13">
      <c r="A39" s="93" t="s">
        <v>250</v>
      </c>
      <c r="B39" s="90" t="s">
        <v>251</v>
      </c>
      <c r="C39" s="90">
        <v>5</v>
      </c>
      <c r="D39" s="91">
        <f>IFERROR(VLOOKUP($C39,Weights!$A$3:$E$22,4,0),0)</f>
        <v>2.0699999999999998</v>
      </c>
      <c r="E39" s="92">
        <f>IFERROR(VLOOKUP($C39,Weights!$A$3:$E$22,5,0),0)</f>
        <v>114.65729999999999</v>
      </c>
      <c r="F39" s="91">
        <f>IFERROR(VLOOKUP($C39,Weights!$A$23:$E$42,4,0),0)</f>
        <v>2.75</v>
      </c>
      <c r="G39" s="92">
        <f>IFERROR(VLOOKUP($C39,Weights!$A$23:$E$42,5,0),0)</f>
        <v>152.32249999999999</v>
      </c>
      <c r="H39" s="91">
        <f>IFERROR(VLOOKUP($C39,Weights!$A$43:$E$62,4,0),0)</f>
        <v>7.8</v>
      </c>
      <c r="I39" s="92">
        <f>IFERROR(VLOOKUP($C39,Weights!$A$43:$E$62,5,0),0)</f>
        <v>432.04199999999997</v>
      </c>
      <c r="J39" s="91">
        <f>IFERROR(VLOOKUP($C39,Weights!$A$63:$E$82,4,0),0)</f>
        <v>11.77</v>
      </c>
      <c r="K39" s="92">
        <f>IFERROR(VLOOKUP($C39,Weights!$A$63:$E$82,5,0),0)</f>
        <v>651.94029999999998</v>
      </c>
      <c r="L39" s="91">
        <f>IFERROR(VLOOKUP($C39,Weights!$A$83:$E$102,4,0),0)</f>
        <v>0</v>
      </c>
      <c r="M39" s="92">
        <f>IFERROR(VLOOKUP($C39,Weights!$A$83:$E$102,5,0),0)</f>
        <v>0</v>
      </c>
    </row>
    <row r="40" spans="1:13">
      <c r="A40" s="93" t="s">
        <v>252</v>
      </c>
      <c r="B40" s="90" t="s">
        <v>253</v>
      </c>
      <c r="C40" s="90">
        <v>5</v>
      </c>
      <c r="D40" s="91">
        <f>IFERROR(VLOOKUP($C40,Weights!$A$3:$E$22,4,0),0)</f>
        <v>2.0699999999999998</v>
      </c>
      <c r="E40" s="92">
        <f>IFERROR(VLOOKUP($C40,Weights!$A$3:$E$22,5,0),0)</f>
        <v>114.65729999999999</v>
      </c>
      <c r="F40" s="91">
        <f>IFERROR(VLOOKUP($C40,Weights!$A$23:$E$42,4,0),0)</f>
        <v>2.75</v>
      </c>
      <c r="G40" s="92">
        <f>IFERROR(VLOOKUP($C40,Weights!$A$23:$E$42,5,0),0)</f>
        <v>152.32249999999999</v>
      </c>
      <c r="H40" s="91">
        <f>IFERROR(VLOOKUP($C40,Weights!$A$43:$E$62,4,0),0)</f>
        <v>7.8</v>
      </c>
      <c r="I40" s="92">
        <f>IFERROR(VLOOKUP($C40,Weights!$A$43:$E$62,5,0),0)</f>
        <v>432.04199999999997</v>
      </c>
      <c r="J40" s="91">
        <f>IFERROR(VLOOKUP($C40,Weights!$A$63:$E$82,4,0),0)</f>
        <v>11.77</v>
      </c>
      <c r="K40" s="92">
        <f>IFERROR(VLOOKUP($C40,Weights!$A$63:$E$82,5,0),0)</f>
        <v>651.94029999999998</v>
      </c>
      <c r="L40" s="91">
        <f>IFERROR(VLOOKUP($C40,Weights!$A$83:$E$102,4,0),0)</f>
        <v>0</v>
      </c>
      <c r="M40" s="92">
        <f>IFERROR(VLOOKUP($C40,Weights!$A$83:$E$102,5,0),0)</f>
        <v>0</v>
      </c>
    </row>
    <row r="41" spans="1:13">
      <c r="A41" s="93" t="s">
        <v>882</v>
      </c>
      <c r="B41" s="90" t="s">
        <v>883</v>
      </c>
      <c r="C41" s="90">
        <v>5</v>
      </c>
      <c r="D41" s="91">
        <f>IFERROR(VLOOKUP($C41,Weights!$A$3:$E$22,4,0),0)</f>
        <v>2.0699999999999998</v>
      </c>
      <c r="E41" s="92">
        <f>IFERROR(VLOOKUP($C41,Weights!$A$3:$E$22,5,0),0)</f>
        <v>114.65729999999999</v>
      </c>
      <c r="F41" s="91">
        <f>IFERROR(VLOOKUP($C41,Weights!$A$23:$E$42,4,0),0)</f>
        <v>2.75</v>
      </c>
      <c r="G41" s="92">
        <f>IFERROR(VLOOKUP($C41,Weights!$A$23:$E$42,5,0),0)</f>
        <v>152.32249999999999</v>
      </c>
      <c r="H41" s="91">
        <f>IFERROR(VLOOKUP($C41,Weights!$A$43:$E$62,4,0),0)</f>
        <v>7.8</v>
      </c>
      <c r="I41" s="92">
        <f>IFERROR(VLOOKUP($C41,Weights!$A$43:$E$62,5,0),0)</f>
        <v>432.04199999999997</v>
      </c>
      <c r="J41" s="91">
        <f>IFERROR(VLOOKUP($C41,Weights!$A$63:$E$82,4,0),0)</f>
        <v>11.77</v>
      </c>
      <c r="K41" s="92">
        <f>IFERROR(VLOOKUP($C41,Weights!$A$63:$E$82,5,0),0)</f>
        <v>651.94029999999998</v>
      </c>
      <c r="L41" s="91">
        <f>IFERROR(VLOOKUP($C41,Weights!$A$83:$E$102,4,0),0)</f>
        <v>0</v>
      </c>
      <c r="M41" s="92">
        <f>IFERROR(VLOOKUP($C41,Weights!$A$83:$E$102,5,0),0)</f>
        <v>0</v>
      </c>
    </row>
    <row r="42" spans="1:13">
      <c r="A42" s="93" t="s">
        <v>1769</v>
      </c>
      <c r="B42" s="90" t="s">
        <v>1770</v>
      </c>
      <c r="C42" s="90">
        <v>5</v>
      </c>
      <c r="D42" s="91">
        <f>IFERROR(VLOOKUP($C42,Weights!$A$3:$E$22,4,0),0)</f>
        <v>2.0699999999999998</v>
      </c>
      <c r="E42" s="92">
        <f>IFERROR(VLOOKUP($C42,Weights!$A$3:$E$22,5,0),0)</f>
        <v>114.65729999999999</v>
      </c>
      <c r="F42" s="91">
        <f>IFERROR(VLOOKUP($C42,Weights!$A$23:$E$42,4,0),0)</f>
        <v>2.75</v>
      </c>
      <c r="G42" s="92">
        <f>IFERROR(VLOOKUP($C42,Weights!$A$23:$E$42,5,0),0)</f>
        <v>152.32249999999999</v>
      </c>
      <c r="H42" s="91">
        <f>IFERROR(VLOOKUP($C42,Weights!$A$43:$E$62,4,0),0)</f>
        <v>7.8</v>
      </c>
      <c r="I42" s="92">
        <f>IFERROR(VLOOKUP($C42,Weights!$A$43:$E$62,5,0),0)</f>
        <v>432.04199999999997</v>
      </c>
      <c r="J42" s="91">
        <f>IFERROR(VLOOKUP($C42,Weights!$A$63:$E$82,4,0),0)</f>
        <v>11.77</v>
      </c>
      <c r="K42" s="92">
        <f>IFERROR(VLOOKUP($C42,Weights!$A$63:$E$82,5,0),0)</f>
        <v>651.94029999999998</v>
      </c>
      <c r="L42" s="91">
        <f>IFERROR(VLOOKUP($C42,Weights!$A$83:$E$102,4,0),0)</f>
        <v>0</v>
      </c>
      <c r="M42" s="92">
        <f>IFERROR(VLOOKUP($C42,Weights!$A$83:$E$102,5,0),0)</f>
        <v>0</v>
      </c>
    </row>
    <row r="43" spans="1:13">
      <c r="A43" s="93" t="s">
        <v>2449</v>
      </c>
      <c r="B43" s="90" t="s">
        <v>2450</v>
      </c>
      <c r="C43" s="90">
        <v>5</v>
      </c>
      <c r="D43" s="91">
        <f>IFERROR(VLOOKUP($C43,Weights!$A$3:$E$22,4,0),0)</f>
        <v>2.0699999999999998</v>
      </c>
      <c r="E43" s="92">
        <f>IFERROR(VLOOKUP($C43,Weights!$A$3:$E$22,5,0),0)</f>
        <v>114.65729999999999</v>
      </c>
      <c r="F43" s="91">
        <f>IFERROR(VLOOKUP($C43,Weights!$A$23:$E$42,4,0),0)</f>
        <v>2.75</v>
      </c>
      <c r="G43" s="92">
        <f>IFERROR(VLOOKUP($C43,Weights!$A$23:$E$42,5,0),0)</f>
        <v>152.32249999999999</v>
      </c>
      <c r="H43" s="91">
        <f>IFERROR(VLOOKUP($C43,Weights!$A$43:$E$62,4,0),0)</f>
        <v>7.8</v>
      </c>
      <c r="I43" s="92">
        <f>IFERROR(VLOOKUP($C43,Weights!$A$43:$E$62,5,0),0)</f>
        <v>432.04199999999997</v>
      </c>
      <c r="J43" s="91">
        <f>IFERROR(VLOOKUP($C43,Weights!$A$63:$E$82,4,0),0)</f>
        <v>11.77</v>
      </c>
      <c r="K43" s="92">
        <f>IFERROR(VLOOKUP($C43,Weights!$A$63:$E$82,5,0),0)</f>
        <v>651.94029999999998</v>
      </c>
      <c r="L43" s="91">
        <f>IFERROR(VLOOKUP($C43,Weights!$A$83:$E$102,4,0),0)</f>
        <v>0</v>
      </c>
      <c r="M43" s="92">
        <f>IFERROR(VLOOKUP($C43,Weights!$A$83:$E$102,5,0),0)</f>
        <v>0</v>
      </c>
    </row>
    <row r="44" spans="1:13">
      <c r="A44" s="93" t="s">
        <v>1258</v>
      </c>
      <c r="B44" s="90" t="s">
        <v>1259</v>
      </c>
      <c r="C44" s="90">
        <v>5</v>
      </c>
      <c r="D44" s="91">
        <f>IFERROR(VLOOKUP($C44,Weights!$A$3:$E$22,4,0),0)</f>
        <v>2.0699999999999998</v>
      </c>
      <c r="E44" s="92">
        <f>IFERROR(VLOOKUP($C44,Weights!$A$3:$E$22,5,0),0)</f>
        <v>114.65729999999999</v>
      </c>
      <c r="F44" s="91">
        <f>IFERROR(VLOOKUP($C44,Weights!$A$23:$E$42,4,0),0)</f>
        <v>2.75</v>
      </c>
      <c r="G44" s="92">
        <f>IFERROR(VLOOKUP($C44,Weights!$A$23:$E$42,5,0),0)</f>
        <v>152.32249999999999</v>
      </c>
      <c r="H44" s="91">
        <f>IFERROR(VLOOKUP($C44,Weights!$A$43:$E$62,4,0),0)</f>
        <v>7.8</v>
      </c>
      <c r="I44" s="92">
        <f>IFERROR(VLOOKUP($C44,Weights!$A$43:$E$62,5,0),0)</f>
        <v>432.04199999999997</v>
      </c>
      <c r="J44" s="91">
        <f>IFERROR(VLOOKUP($C44,Weights!$A$63:$E$82,4,0),0)</f>
        <v>11.77</v>
      </c>
      <c r="K44" s="92">
        <f>IFERROR(VLOOKUP($C44,Weights!$A$63:$E$82,5,0),0)</f>
        <v>651.94029999999998</v>
      </c>
      <c r="L44" s="91">
        <f>IFERROR(VLOOKUP($C44,Weights!$A$83:$E$102,4,0),0)</f>
        <v>0</v>
      </c>
      <c r="M44" s="92">
        <f>IFERROR(VLOOKUP($C44,Weights!$A$83:$E$102,5,0),0)</f>
        <v>0</v>
      </c>
    </row>
    <row r="45" spans="1:13">
      <c r="A45" s="93" t="s">
        <v>1262</v>
      </c>
      <c r="B45" s="90" t="s">
        <v>1263</v>
      </c>
      <c r="C45" s="90">
        <v>5</v>
      </c>
      <c r="D45" s="91">
        <f>IFERROR(VLOOKUP($C45,Weights!$A$3:$E$22,4,0),0)</f>
        <v>2.0699999999999998</v>
      </c>
      <c r="E45" s="92">
        <f>IFERROR(VLOOKUP($C45,Weights!$A$3:$E$22,5,0),0)</f>
        <v>114.65729999999999</v>
      </c>
      <c r="F45" s="91">
        <f>IFERROR(VLOOKUP($C45,Weights!$A$23:$E$42,4,0),0)</f>
        <v>2.75</v>
      </c>
      <c r="G45" s="92">
        <f>IFERROR(VLOOKUP($C45,Weights!$A$23:$E$42,5,0),0)</f>
        <v>152.32249999999999</v>
      </c>
      <c r="H45" s="91">
        <f>IFERROR(VLOOKUP($C45,Weights!$A$43:$E$62,4,0),0)</f>
        <v>7.8</v>
      </c>
      <c r="I45" s="92">
        <f>IFERROR(VLOOKUP($C45,Weights!$A$43:$E$62,5,0),0)</f>
        <v>432.04199999999997</v>
      </c>
      <c r="J45" s="91">
        <f>IFERROR(VLOOKUP($C45,Weights!$A$63:$E$82,4,0),0)</f>
        <v>11.77</v>
      </c>
      <c r="K45" s="92">
        <f>IFERROR(VLOOKUP($C45,Weights!$A$63:$E$82,5,0),0)</f>
        <v>651.94029999999998</v>
      </c>
      <c r="L45" s="91">
        <f>IFERROR(VLOOKUP($C45,Weights!$A$83:$E$102,4,0),0)</f>
        <v>0</v>
      </c>
      <c r="M45" s="92">
        <f>IFERROR(VLOOKUP($C45,Weights!$A$83:$E$102,5,0),0)</f>
        <v>0</v>
      </c>
    </row>
    <row r="46" spans="1:13">
      <c r="A46" s="93" t="s">
        <v>2405</v>
      </c>
      <c r="B46" s="90" t="s">
        <v>2406</v>
      </c>
      <c r="C46" s="90">
        <v>5</v>
      </c>
      <c r="D46" s="91">
        <f>IFERROR(VLOOKUP($C46,Weights!$A$3:$E$22,4,0),0)</f>
        <v>2.0699999999999998</v>
      </c>
      <c r="E46" s="92">
        <f>IFERROR(VLOOKUP($C46,Weights!$A$3:$E$22,5,0),0)</f>
        <v>114.65729999999999</v>
      </c>
      <c r="F46" s="91">
        <f>IFERROR(VLOOKUP($C46,Weights!$A$23:$E$42,4,0),0)</f>
        <v>2.75</v>
      </c>
      <c r="G46" s="92">
        <f>IFERROR(VLOOKUP($C46,Weights!$A$23:$E$42,5,0),0)</f>
        <v>152.32249999999999</v>
      </c>
      <c r="H46" s="91">
        <f>IFERROR(VLOOKUP($C46,Weights!$A$43:$E$62,4,0),0)</f>
        <v>7.8</v>
      </c>
      <c r="I46" s="92">
        <f>IFERROR(VLOOKUP($C46,Weights!$A$43:$E$62,5,0),0)</f>
        <v>432.04199999999997</v>
      </c>
      <c r="J46" s="91">
        <f>IFERROR(VLOOKUP($C46,Weights!$A$63:$E$82,4,0),0)</f>
        <v>11.77</v>
      </c>
      <c r="K46" s="92">
        <f>IFERROR(VLOOKUP($C46,Weights!$A$63:$E$82,5,0),0)</f>
        <v>651.94029999999998</v>
      </c>
      <c r="L46" s="91">
        <f>IFERROR(VLOOKUP($C46,Weights!$A$83:$E$102,4,0),0)</f>
        <v>0</v>
      </c>
      <c r="M46" s="92">
        <f>IFERROR(VLOOKUP($C46,Weights!$A$83:$E$102,5,0),0)</f>
        <v>0</v>
      </c>
    </row>
    <row r="47" spans="1:13">
      <c r="A47" s="93" t="s">
        <v>176</v>
      </c>
      <c r="B47" s="90" t="s">
        <v>177</v>
      </c>
      <c r="C47" s="90">
        <v>5</v>
      </c>
      <c r="D47" s="91">
        <f>IFERROR(VLOOKUP($C47,Weights!$A$3:$E$22,4,0),0)</f>
        <v>2.0699999999999998</v>
      </c>
      <c r="E47" s="92">
        <f>IFERROR(VLOOKUP($C47,Weights!$A$3:$E$22,5,0),0)</f>
        <v>114.65729999999999</v>
      </c>
      <c r="F47" s="91">
        <f>IFERROR(VLOOKUP($C47,Weights!$A$23:$E$42,4,0),0)</f>
        <v>2.75</v>
      </c>
      <c r="G47" s="92">
        <f>IFERROR(VLOOKUP($C47,Weights!$A$23:$E$42,5,0),0)</f>
        <v>152.32249999999999</v>
      </c>
      <c r="H47" s="91">
        <f>IFERROR(VLOOKUP($C47,Weights!$A$43:$E$62,4,0),0)</f>
        <v>7.8</v>
      </c>
      <c r="I47" s="92">
        <f>IFERROR(VLOOKUP($C47,Weights!$A$43:$E$62,5,0),0)</f>
        <v>432.04199999999997</v>
      </c>
      <c r="J47" s="91">
        <f>IFERROR(VLOOKUP($C47,Weights!$A$63:$E$82,4,0),0)</f>
        <v>11.77</v>
      </c>
      <c r="K47" s="92">
        <f>IFERROR(VLOOKUP($C47,Weights!$A$63:$E$82,5,0),0)</f>
        <v>651.94029999999998</v>
      </c>
      <c r="L47" s="91">
        <f>IFERROR(VLOOKUP($C47,Weights!$A$83:$E$102,4,0),0)</f>
        <v>0</v>
      </c>
      <c r="M47" s="92">
        <f>IFERROR(VLOOKUP($C47,Weights!$A$83:$E$102,5,0),0)</f>
        <v>0</v>
      </c>
    </row>
    <row r="48" spans="1:13">
      <c r="A48" s="93" t="s">
        <v>1498</v>
      </c>
      <c r="B48" s="90" t="s">
        <v>1499</v>
      </c>
      <c r="C48" s="90">
        <v>5</v>
      </c>
      <c r="D48" s="91">
        <f>IFERROR(VLOOKUP($C48,Weights!$A$3:$E$22,4,0),0)</f>
        <v>2.0699999999999998</v>
      </c>
      <c r="E48" s="92">
        <f>IFERROR(VLOOKUP($C48,Weights!$A$3:$E$22,5,0),0)</f>
        <v>114.65729999999999</v>
      </c>
      <c r="F48" s="91">
        <f>IFERROR(VLOOKUP($C48,Weights!$A$23:$E$42,4,0),0)</f>
        <v>2.75</v>
      </c>
      <c r="G48" s="92">
        <f>IFERROR(VLOOKUP($C48,Weights!$A$23:$E$42,5,0),0)</f>
        <v>152.32249999999999</v>
      </c>
      <c r="H48" s="91">
        <f>IFERROR(VLOOKUP($C48,Weights!$A$43:$E$62,4,0),0)</f>
        <v>7.8</v>
      </c>
      <c r="I48" s="92">
        <f>IFERROR(VLOOKUP($C48,Weights!$A$43:$E$62,5,0),0)</f>
        <v>432.04199999999997</v>
      </c>
      <c r="J48" s="91">
        <f>IFERROR(VLOOKUP($C48,Weights!$A$63:$E$82,4,0),0)</f>
        <v>11.77</v>
      </c>
      <c r="K48" s="92">
        <f>IFERROR(VLOOKUP($C48,Weights!$A$63:$E$82,5,0),0)</f>
        <v>651.94029999999998</v>
      </c>
      <c r="L48" s="91">
        <f>IFERROR(VLOOKUP($C48,Weights!$A$83:$E$102,4,0),0)</f>
        <v>0</v>
      </c>
      <c r="M48" s="92">
        <f>IFERROR(VLOOKUP($C48,Weights!$A$83:$E$102,5,0),0)</f>
        <v>0</v>
      </c>
    </row>
    <row r="49" spans="1:13" ht="24">
      <c r="A49" s="93" t="s">
        <v>146</v>
      </c>
      <c r="B49" s="90" t="s">
        <v>147</v>
      </c>
      <c r="C49" s="90">
        <v>5</v>
      </c>
      <c r="D49" s="91">
        <f>IFERROR(VLOOKUP($C49,Weights!$A$3:$E$22,4,0),0)</f>
        <v>2.0699999999999998</v>
      </c>
      <c r="E49" s="92">
        <f>IFERROR(VLOOKUP($C49,Weights!$A$3:$E$22,5,0),0)</f>
        <v>114.65729999999999</v>
      </c>
      <c r="F49" s="91">
        <f>IFERROR(VLOOKUP($C49,Weights!$A$23:$E$42,4,0),0)</f>
        <v>2.75</v>
      </c>
      <c r="G49" s="92">
        <f>IFERROR(VLOOKUP($C49,Weights!$A$23:$E$42,5,0),0)</f>
        <v>152.32249999999999</v>
      </c>
      <c r="H49" s="91">
        <f>IFERROR(VLOOKUP($C49,Weights!$A$43:$E$62,4,0),0)</f>
        <v>7.8</v>
      </c>
      <c r="I49" s="92">
        <f>IFERROR(VLOOKUP($C49,Weights!$A$43:$E$62,5,0),0)</f>
        <v>432.04199999999997</v>
      </c>
      <c r="J49" s="91">
        <f>IFERROR(VLOOKUP($C49,Weights!$A$63:$E$82,4,0),0)</f>
        <v>11.77</v>
      </c>
      <c r="K49" s="92">
        <f>IFERROR(VLOOKUP($C49,Weights!$A$63:$E$82,5,0),0)</f>
        <v>651.94029999999998</v>
      </c>
      <c r="L49" s="91">
        <f>IFERROR(VLOOKUP($C49,Weights!$A$83:$E$102,4,0),0)</f>
        <v>0</v>
      </c>
      <c r="M49" s="92">
        <f>IFERROR(VLOOKUP($C49,Weights!$A$83:$E$102,5,0),0)</f>
        <v>0</v>
      </c>
    </row>
    <row r="50" spans="1:13" ht="24">
      <c r="A50" s="93" t="s">
        <v>2403</v>
      </c>
      <c r="B50" s="90" t="s">
        <v>2404</v>
      </c>
      <c r="C50" s="90">
        <v>5</v>
      </c>
      <c r="D50" s="91">
        <f>IFERROR(VLOOKUP($C50,Weights!$A$3:$E$22,4,0),0)</f>
        <v>2.0699999999999998</v>
      </c>
      <c r="E50" s="92">
        <f>IFERROR(VLOOKUP($C50,Weights!$A$3:$E$22,5,0),0)</f>
        <v>114.65729999999999</v>
      </c>
      <c r="F50" s="91">
        <f>IFERROR(VLOOKUP($C50,Weights!$A$23:$E$42,4,0),0)</f>
        <v>2.75</v>
      </c>
      <c r="G50" s="92">
        <f>IFERROR(VLOOKUP($C50,Weights!$A$23:$E$42,5,0),0)</f>
        <v>152.32249999999999</v>
      </c>
      <c r="H50" s="91">
        <f>IFERROR(VLOOKUP($C50,Weights!$A$43:$E$62,4,0),0)</f>
        <v>7.8</v>
      </c>
      <c r="I50" s="92">
        <f>IFERROR(VLOOKUP($C50,Weights!$A$43:$E$62,5,0),0)</f>
        <v>432.04199999999997</v>
      </c>
      <c r="J50" s="91">
        <f>IFERROR(VLOOKUP($C50,Weights!$A$63:$E$82,4,0),0)</f>
        <v>11.77</v>
      </c>
      <c r="K50" s="92">
        <f>IFERROR(VLOOKUP($C50,Weights!$A$63:$E$82,5,0),0)</f>
        <v>651.94029999999998</v>
      </c>
      <c r="L50" s="91">
        <f>IFERROR(VLOOKUP($C50,Weights!$A$83:$E$102,4,0),0)</f>
        <v>0</v>
      </c>
      <c r="M50" s="92">
        <f>IFERROR(VLOOKUP($C50,Weights!$A$83:$E$102,5,0),0)</f>
        <v>0</v>
      </c>
    </row>
    <row r="51" spans="1:13">
      <c r="A51" s="93" t="s">
        <v>2573</v>
      </c>
      <c r="B51" s="90" t="s">
        <v>2574</v>
      </c>
      <c r="C51" s="90">
        <v>5</v>
      </c>
      <c r="D51" s="91">
        <f>IFERROR(VLOOKUP($C51,Weights!$A$3:$E$22,4,0),0)</f>
        <v>2.0699999999999998</v>
      </c>
      <c r="E51" s="92">
        <f>IFERROR(VLOOKUP($C51,Weights!$A$3:$E$22,5,0),0)</f>
        <v>114.65729999999999</v>
      </c>
      <c r="F51" s="91">
        <f>IFERROR(VLOOKUP($C51,Weights!$A$23:$E$42,4,0),0)</f>
        <v>2.75</v>
      </c>
      <c r="G51" s="92">
        <f>IFERROR(VLOOKUP($C51,Weights!$A$23:$E$42,5,0),0)</f>
        <v>152.32249999999999</v>
      </c>
      <c r="H51" s="91">
        <f>IFERROR(VLOOKUP($C51,Weights!$A$43:$E$62,4,0),0)</f>
        <v>7.8</v>
      </c>
      <c r="I51" s="92">
        <f>IFERROR(VLOOKUP($C51,Weights!$A$43:$E$62,5,0),0)</f>
        <v>432.04199999999997</v>
      </c>
      <c r="J51" s="91">
        <f>IFERROR(VLOOKUP($C51,Weights!$A$63:$E$82,4,0),0)</f>
        <v>11.77</v>
      </c>
      <c r="K51" s="92">
        <f>IFERROR(VLOOKUP($C51,Weights!$A$63:$E$82,5,0),0)</f>
        <v>651.94029999999998</v>
      </c>
      <c r="L51" s="91">
        <f>IFERROR(VLOOKUP($C51,Weights!$A$83:$E$102,4,0),0)</f>
        <v>0</v>
      </c>
      <c r="M51" s="92">
        <f>IFERROR(VLOOKUP($C51,Weights!$A$83:$E$102,5,0),0)</f>
        <v>0</v>
      </c>
    </row>
    <row r="52" spans="1:13">
      <c r="A52" s="93" t="s">
        <v>2739</v>
      </c>
      <c r="B52" s="90" t="s">
        <v>2740</v>
      </c>
      <c r="C52" s="90">
        <v>5</v>
      </c>
      <c r="D52" s="91">
        <f>IFERROR(VLOOKUP($C52,Weights!$A$3:$E$22,4,0),0)</f>
        <v>2.0699999999999998</v>
      </c>
      <c r="E52" s="92">
        <f>IFERROR(VLOOKUP($C52,Weights!$A$3:$E$22,5,0),0)</f>
        <v>114.65729999999999</v>
      </c>
      <c r="F52" s="91">
        <f>IFERROR(VLOOKUP($C52,Weights!$A$23:$E$42,4,0),0)</f>
        <v>2.75</v>
      </c>
      <c r="G52" s="92">
        <f>IFERROR(VLOOKUP($C52,Weights!$A$23:$E$42,5,0),0)</f>
        <v>152.32249999999999</v>
      </c>
      <c r="H52" s="91">
        <f>IFERROR(VLOOKUP($C52,Weights!$A$43:$E$62,4,0),0)</f>
        <v>7.8</v>
      </c>
      <c r="I52" s="92">
        <f>IFERROR(VLOOKUP($C52,Weights!$A$43:$E$62,5,0),0)</f>
        <v>432.04199999999997</v>
      </c>
      <c r="J52" s="91">
        <f>IFERROR(VLOOKUP($C52,Weights!$A$63:$E$82,4,0),0)</f>
        <v>11.77</v>
      </c>
      <c r="K52" s="92">
        <f>IFERROR(VLOOKUP($C52,Weights!$A$63:$E$82,5,0),0)</f>
        <v>651.94029999999998</v>
      </c>
      <c r="L52" s="91">
        <f>IFERROR(VLOOKUP($C52,Weights!$A$83:$E$102,4,0),0)</f>
        <v>0</v>
      </c>
      <c r="M52" s="92">
        <f>IFERROR(VLOOKUP($C52,Weights!$A$83:$E$102,5,0),0)</f>
        <v>0</v>
      </c>
    </row>
    <row r="53" spans="1:13">
      <c r="A53" s="93" t="s">
        <v>2735</v>
      </c>
      <c r="B53" s="90" t="s">
        <v>2736</v>
      </c>
      <c r="C53" s="90">
        <v>5</v>
      </c>
      <c r="D53" s="91">
        <f>IFERROR(VLOOKUP($C53,Weights!$A$3:$E$22,4,0),0)</f>
        <v>2.0699999999999998</v>
      </c>
      <c r="E53" s="92">
        <f>IFERROR(VLOOKUP($C53,Weights!$A$3:$E$22,5,0),0)</f>
        <v>114.65729999999999</v>
      </c>
      <c r="F53" s="91">
        <f>IFERROR(VLOOKUP($C53,Weights!$A$23:$E$42,4,0),0)</f>
        <v>2.75</v>
      </c>
      <c r="G53" s="92">
        <f>IFERROR(VLOOKUP($C53,Weights!$A$23:$E$42,5,0),0)</f>
        <v>152.32249999999999</v>
      </c>
      <c r="H53" s="91">
        <f>IFERROR(VLOOKUP($C53,Weights!$A$43:$E$62,4,0),0)</f>
        <v>7.8</v>
      </c>
      <c r="I53" s="92">
        <f>IFERROR(VLOOKUP($C53,Weights!$A$43:$E$62,5,0),0)</f>
        <v>432.04199999999997</v>
      </c>
      <c r="J53" s="91">
        <f>IFERROR(VLOOKUP($C53,Weights!$A$63:$E$82,4,0),0)</f>
        <v>11.77</v>
      </c>
      <c r="K53" s="92">
        <f>IFERROR(VLOOKUP($C53,Weights!$A$63:$E$82,5,0),0)</f>
        <v>651.94029999999998</v>
      </c>
      <c r="L53" s="91">
        <f>IFERROR(VLOOKUP($C53,Weights!$A$83:$E$102,4,0),0)</f>
        <v>0</v>
      </c>
      <c r="M53" s="92">
        <f>IFERROR(VLOOKUP($C53,Weights!$A$83:$E$102,5,0),0)</f>
        <v>0</v>
      </c>
    </row>
    <row r="54" spans="1:13">
      <c r="A54" s="93" t="s">
        <v>2737</v>
      </c>
      <c r="B54" s="90" t="s">
        <v>2738</v>
      </c>
      <c r="C54" s="90">
        <v>5</v>
      </c>
      <c r="D54" s="91">
        <f>IFERROR(VLOOKUP($C54,Weights!$A$3:$E$22,4,0),0)</f>
        <v>2.0699999999999998</v>
      </c>
      <c r="E54" s="92">
        <f>IFERROR(VLOOKUP($C54,Weights!$A$3:$E$22,5,0),0)</f>
        <v>114.65729999999999</v>
      </c>
      <c r="F54" s="91">
        <f>IFERROR(VLOOKUP($C54,Weights!$A$23:$E$42,4,0),0)</f>
        <v>2.75</v>
      </c>
      <c r="G54" s="92">
        <f>IFERROR(VLOOKUP($C54,Weights!$A$23:$E$42,5,0),0)</f>
        <v>152.32249999999999</v>
      </c>
      <c r="H54" s="91">
        <f>IFERROR(VLOOKUP($C54,Weights!$A$43:$E$62,4,0),0)</f>
        <v>7.8</v>
      </c>
      <c r="I54" s="92">
        <f>IFERROR(VLOOKUP($C54,Weights!$A$43:$E$62,5,0),0)</f>
        <v>432.04199999999997</v>
      </c>
      <c r="J54" s="91">
        <f>IFERROR(VLOOKUP($C54,Weights!$A$63:$E$82,4,0),0)</f>
        <v>11.77</v>
      </c>
      <c r="K54" s="92">
        <f>IFERROR(VLOOKUP($C54,Weights!$A$63:$E$82,5,0),0)</f>
        <v>651.94029999999998</v>
      </c>
      <c r="L54" s="91">
        <f>IFERROR(VLOOKUP($C54,Weights!$A$83:$E$102,4,0),0)</f>
        <v>0</v>
      </c>
      <c r="M54" s="92">
        <f>IFERROR(VLOOKUP($C54,Weights!$A$83:$E$102,5,0),0)</f>
        <v>0</v>
      </c>
    </row>
    <row r="55" spans="1:13" ht="24">
      <c r="A55" s="93" t="s">
        <v>2057</v>
      </c>
      <c r="B55" s="90" t="s">
        <v>2058</v>
      </c>
      <c r="C55" s="90">
        <v>5</v>
      </c>
      <c r="D55" s="91">
        <f>IFERROR(VLOOKUP($C55,Weights!$A$3:$E$22,4,0),0)</f>
        <v>2.0699999999999998</v>
      </c>
      <c r="E55" s="92">
        <f>IFERROR(VLOOKUP($C55,Weights!$A$3:$E$22,5,0),0)</f>
        <v>114.65729999999999</v>
      </c>
      <c r="F55" s="91">
        <f>IFERROR(VLOOKUP($C55,Weights!$A$23:$E$42,4,0),0)</f>
        <v>2.75</v>
      </c>
      <c r="G55" s="92">
        <f>IFERROR(VLOOKUP($C55,Weights!$A$23:$E$42,5,0),0)</f>
        <v>152.32249999999999</v>
      </c>
      <c r="H55" s="91">
        <f>IFERROR(VLOOKUP($C55,Weights!$A$43:$E$62,4,0),0)</f>
        <v>7.8</v>
      </c>
      <c r="I55" s="92">
        <f>IFERROR(VLOOKUP($C55,Weights!$A$43:$E$62,5,0),0)</f>
        <v>432.04199999999997</v>
      </c>
      <c r="J55" s="91">
        <f>IFERROR(VLOOKUP($C55,Weights!$A$63:$E$82,4,0),0)</f>
        <v>11.77</v>
      </c>
      <c r="K55" s="92">
        <f>IFERROR(VLOOKUP($C55,Weights!$A$63:$E$82,5,0),0)</f>
        <v>651.94029999999998</v>
      </c>
      <c r="L55" s="91">
        <f>IFERROR(VLOOKUP($C55,Weights!$A$83:$E$102,4,0),0)</f>
        <v>0</v>
      </c>
      <c r="M55" s="92">
        <f>IFERROR(VLOOKUP($C55,Weights!$A$83:$E$102,5,0),0)</f>
        <v>0</v>
      </c>
    </row>
    <row r="56" spans="1:13">
      <c r="A56" s="93" t="s">
        <v>1158</v>
      </c>
      <c r="B56" s="90" t="s">
        <v>1159</v>
      </c>
      <c r="C56" s="90">
        <v>2</v>
      </c>
      <c r="D56" s="91">
        <f>IFERROR(VLOOKUP($C56,Weights!$A$3:$E$22,4,0),0)</f>
        <v>1.78</v>
      </c>
      <c r="E56" s="92">
        <f>IFERROR(VLOOKUP($C56,Weights!$A$3:$E$22,5,0),0)</f>
        <v>98.594200000000001</v>
      </c>
      <c r="F56" s="91">
        <f>IFERROR(VLOOKUP($C56,Weights!$A$23:$E$42,4,0),0)</f>
        <v>3.02</v>
      </c>
      <c r="G56" s="92">
        <f>IFERROR(VLOOKUP($C56,Weights!$A$23:$E$42,5,0),0)</f>
        <v>167.27780000000001</v>
      </c>
      <c r="H56" s="91">
        <f>IFERROR(VLOOKUP($C56,Weights!$A$43:$E$62,4,0),0)</f>
        <v>7.53</v>
      </c>
      <c r="I56" s="92">
        <f>IFERROR(VLOOKUP($C56,Weights!$A$43:$E$62,5,0),0)</f>
        <v>417.08670000000001</v>
      </c>
      <c r="J56" s="91">
        <f>IFERROR(VLOOKUP($C56,Weights!$A$63:$E$82,4,0),0)</f>
        <v>20.61</v>
      </c>
      <c r="K56" s="92">
        <f>IFERROR(VLOOKUP($C56,Weights!$A$63:$E$82,5,0),0)</f>
        <v>1141.5879</v>
      </c>
      <c r="L56" s="91">
        <f>IFERROR(VLOOKUP($C56,Weights!$A$83:$E$102,4,0),0)</f>
        <v>0</v>
      </c>
      <c r="M56" s="92">
        <f>IFERROR(VLOOKUP($C56,Weights!$A$83:$E$102,5,0),0)</f>
        <v>0</v>
      </c>
    </row>
    <row r="57" spans="1:13">
      <c r="A57" s="93" t="s">
        <v>1156</v>
      </c>
      <c r="B57" s="90" t="s">
        <v>1157</v>
      </c>
      <c r="C57" s="90">
        <v>2</v>
      </c>
      <c r="D57" s="91">
        <f>IFERROR(VLOOKUP($C57,Weights!$A$3:$E$22,4,0),0)</f>
        <v>1.78</v>
      </c>
      <c r="E57" s="92">
        <f>IFERROR(VLOOKUP($C57,Weights!$A$3:$E$22,5,0),0)</f>
        <v>98.594200000000001</v>
      </c>
      <c r="F57" s="91">
        <f>IFERROR(VLOOKUP($C57,Weights!$A$23:$E$42,4,0),0)</f>
        <v>3.02</v>
      </c>
      <c r="G57" s="92">
        <f>IFERROR(VLOOKUP($C57,Weights!$A$23:$E$42,5,0),0)</f>
        <v>167.27780000000001</v>
      </c>
      <c r="H57" s="91">
        <f>IFERROR(VLOOKUP($C57,Weights!$A$43:$E$62,4,0),0)</f>
        <v>7.53</v>
      </c>
      <c r="I57" s="92">
        <f>IFERROR(VLOOKUP($C57,Weights!$A$43:$E$62,5,0),0)</f>
        <v>417.08670000000001</v>
      </c>
      <c r="J57" s="91">
        <f>IFERROR(VLOOKUP($C57,Weights!$A$63:$E$82,4,0),0)</f>
        <v>20.61</v>
      </c>
      <c r="K57" s="92">
        <f>IFERROR(VLOOKUP($C57,Weights!$A$63:$E$82,5,0),0)</f>
        <v>1141.5879</v>
      </c>
      <c r="L57" s="91">
        <f>IFERROR(VLOOKUP($C57,Weights!$A$83:$E$102,4,0),0)</f>
        <v>0</v>
      </c>
      <c r="M57" s="92">
        <f>IFERROR(VLOOKUP($C57,Weights!$A$83:$E$102,5,0),0)</f>
        <v>0</v>
      </c>
    </row>
    <row r="58" spans="1:13" ht="24">
      <c r="A58" s="93" t="s">
        <v>2051</v>
      </c>
      <c r="B58" s="90" t="s">
        <v>2052</v>
      </c>
      <c r="C58" s="90">
        <v>5</v>
      </c>
      <c r="D58" s="91">
        <f>IFERROR(VLOOKUP($C58,Weights!$A$3:$E$22,4,0),0)</f>
        <v>2.0699999999999998</v>
      </c>
      <c r="E58" s="92">
        <f>IFERROR(VLOOKUP($C58,Weights!$A$3:$E$22,5,0),0)</f>
        <v>114.65729999999999</v>
      </c>
      <c r="F58" s="91">
        <f>IFERROR(VLOOKUP($C58,Weights!$A$23:$E$42,4,0),0)</f>
        <v>2.75</v>
      </c>
      <c r="G58" s="92">
        <f>IFERROR(VLOOKUP($C58,Weights!$A$23:$E$42,5,0),0)</f>
        <v>152.32249999999999</v>
      </c>
      <c r="H58" s="91">
        <f>IFERROR(VLOOKUP($C58,Weights!$A$43:$E$62,4,0),0)</f>
        <v>7.8</v>
      </c>
      <c r="I58" s="92">
        <f>IFERROR(VLOOKUP($C58,Weights!$A$43:$E$62,5,0),0)</f>
        <v>432.04199999999997</v>
      </c>
      <c r="J58" s="91">
        <f>IFERROR(VLOOKUP($C58,Weights!$A$63:$E$82,4,0),0)</f>
        <v>11.77</v>
      </c>
      <c r="K58" s="92">
        <f>IFERROR(VLOOKUP($C58,Weights!$A$63:$E$82,5,0),0)</f>
        <v>651.94029999999998</v>
      </c>
      <c r="L58" s="91">
        <f>IFERROR(VLOOKUP($C58,Weights!$A$83:$E$102,4,0),0)</f>
        <v>0</v>
      </c>
      <c r="M58" s="92">
        <f>IFERROR(VLOOKUP($C58,Weights!$A$83:$E$102,5,0),0)</f>
        <v>0</v>
      </c>
    </row>
    <row r="59" spans="1:13" ht="24">
      <c r="A59" s="93" t="s">
        <v>2055</v>
      </c>
      <c r="B59" s="90" t="s">
        <v>2056</v>
      </c>
      <c r="C59" s="90">
        <v>2</v>
      </c>
      <c r="D59" s="91">
        <f>IFERROR(VLOOKUP($C59,Weights!$A$3:$E$22,4,0),0)</f>
        <v>1.78</v>
      </c>
      <c r="E59" s="92">
        <f>IFERROR(VLOOKUP($C59,Weights!$A$3:$E$22,5,0),0)</f>
        <v>98.594200000000001</v>
      </c>
      <c r="F59" s="91">
        <f>IFERROR(VLOOKUP($C59,Weights!$A$23:$E$42,4,0),0)</f>
        <v>3.02</v>
      </c>
      <c r="G59" s="92">
        <f>IFERROR(VLOOKUP($C59,Weights!$A$23:$E$42,5,0),0)</f>
        <v>167.27780000000001</v>
      </c>
      <c r="H59" s="91">
        <f>IFERROR(VLOOKUP($C59,Weights!$A$43:$E$62,4,0),0)</f>
        <v>7.53</v>
      </c>
      <c r="I59" s="92">
        <f>IFERROR(VLOOKUP($C59,Weights!$A$43:$E$62,5,0),0)</f>
        <v>417.08670000000001</v>
      </c>
      <c r="J59" s="91">
        <f>IFERROR(VLOOKUP($C59,Weights!$A$63:$E$82,4,0),0)</f>
        <v>20.61</v>
      </c>
      <c r="K59" s="92">
        <f>IFERROR(VLOOKUP($C59,Weights!$A$63:$E$82,5,0),0)</f>
        <v>1141.5879</v>
      </c>
      <c r="L59" s="91">
        <f>IFERROR(VLOOKUP($C59,Weights!$A$83:$E$102,4,0),0)</f>
        <v>0</v>
      </c>
      <c r="M59" s="92">
        <f>IFERROR(VLOOKUP($C59,Weights!$A$83:$E$102,5,0),0)</f>
        <v>0</v>
      </c>
    </row>
    <row r="60" spans="1:13">
      <c r="A60" s="93" t="s">
        <v>2047</v>
      </c>
      <c r="B60" s="90" t="s">
        <v>2048</v>
      </c>
      <c r="C60" s="90">
        <v>5</v>
      </c>
      <c r="D60" s="91">
        <f>IFERROR(VLOOKUP($C60,Weights!$A$3:$E$22,4,0),0)</f>
        <v>2.0699999999999998</v>
      </c>
      <c r="E60" s="92">
        <f>IFERROR(VLOOKUP($C60,Weights!$A$3:$E$22,5,0),0)</f>
        <v>114.65729999999999</v>
      </c>
      <c r="F60" s="91">
        <f>IFERROR(VLOOKUP($C60,Weights!$A$23:$E$42,4,0),0)</f>
        <v>2.75</v>
      </c>
      <c r="G60" s="92">
        <f>IFERROR(VLOOKUP($C60,Weights!$A$23:$E$42,5,0),0)</f>
        <v>152.32249999999999</v>
      </c>
      <c r="H60" s="91">
        <f>IFERROR(VLOOKUP($C60,Weights!$A$43:$E$62,4,0),0)</f>
        <v>7.8</v>
      </c>
      <c r="I60" s="92">
        <f>IFERROR(VLOOKUP($C60,Weights!$A$43:$E$62,5,0),0)</f>
        <v>432.04199999999997</v>
      </c>
      <c r="J60" s="91">
        <f>IFERROR(VLOOKUP($C60,Weights!$A$63:$E$82,4,0),0)</f>
        <v>11.77</v>
      </c>
      <c r="K60" s="92">
        <f>IFERROR(VLOOKUP($C60,Weights!$A$63:$E$82,5,0),0)</f>
        <v>651.94029999999998</v>
      </c>
      <c r="L60" s="91">
        <f>IFERROR(VLOOKUP($C60,Weights!$A$83:$E$102,4,0),0)</f>
        <v>0</v>
      </c>
      <c r="M60" s="92">
        <f>IFERROR(VLOOKUP($C60,Weights!$A$83:$E$102,5,0),0)</f>
        <v>0</v>
      </c>
    </row>
    <row r="61" spans="1:13" ht="24">
      <c r="A61" s="93" t="s">
        <v>3069</v>
      </c>
      <c r="B61" s="90" t="s">
        <v>3070</v>
      </c>
      <c r="C61" s="90">
        <v>5</v>
      </c>
      <c r="D61" s="91">
        <f>IFERROR(VLOOKUP($C61,Weights!$A$3:$E$22,4,0),0)</f>
        <v>2.0699999999999998</v>
      </c>
      <c r="E61" s="92">
        <f>IFERROR(VLOOKUP($C61,Weights!$A$3:$E$22,5,0),0)</f>
        <v>114.65729999999999</v>
      </c>
      <c r="F61" s="91">
        <f>IFERROR(VLOOKUP($C61,Weights!$A$23:$E$42,4,0),0)</f>
        <v>2.75</v>
      </c>
      <c r="G61" s="92">
        <f>IFERROR(VLOOKUP($C61,Weights!$A$23:$E$42,5,0),0)</f>
        <v>152.32249999999999</v>
      </c>
      <c r="H61" s="91">
        <f>IFERROR(VLOOKUP($C61,Weights!$A$43:$E$62,4,0),0)</f>
        <v>7.8</v>
      </c>
      <c r="I61" s="92">
        <f>IFERROR(VLOOKUP($C61,Weights!$A$43:$E$62,5,0),0)</f>
        <v>432.04199999999997</v>
      </c>
      <c r="J61" s="91">
        <f>IFERROR(VLOOKUP($C61,Weights!$A$63:$E$82,4,0),0)</f>
        <v>11.77</v>
      </c>
      <c r="K61" s="92">
        <f>IFERROR(VLOOKUP($C61,Weights!$A$63:$E$82,5,0),0)</f>
        <v>651.94029999999998</v>
      </c>
      <c r="L61" s="91">
        <f>IFERROR(VLOOKUP($C61,Weights!$A$83:$E$102,4,0),0)</f>
        <v>0</v>
      </c>
      <c r="M61" s="92">
        <f>IFERROR(VLOOKUP($C61,Weights!$A$83:$E$102,5,0),0)</f>
        <v>0</v>
      </c>
    </row>
    <row r="62" spans="1:13" ht="24">
      <c r="A62" s="93" t="s">
        <v>1710</v>
      </c>
      <c r="B62" s="90" t="s">
        <v>1711</v>
      </c>
      <c r="C62" s="90">
        <v>5</v>
      </c>
      <c r="D62" s="91">
        <f>IFERROR(VLOOKUP($C62,Weights!$A$3:$E$22,4,0),0)</f>
        <v>2.0699999999999998</v>
      </c>
      <c r="E62" s="92">
        <f>IFERROR(VLOOKUP($C62,Weights!$A$3:$E$22,5,0),0)</f>
        <v>114.65729999999999</v>
      </c>
      <c r="F62" s="91">
        <f>IFERROR(VLOOKUP($C62,Weights!$A$23:$E$42,4,0),0)</f>
        <v>2.75</v>
      </c>
      <c r="G62" s="92">
        <f>IFERROR(VLOOKUP($C62,Weights!$A$23:$E$42,5,0),0)</f>
        <v>152.32249999999999</v>
      </c>
      <c r="H62" s="91">
        <f>IFERROR(VLOOKUP($C62,Weights!$A$43:$E$62,4,0),0)</f>
        <v>7.8</v>
      </c>
      <c r="I62" s="92">
        <f>IFERROR(VLOOKUP($C62,Weights!$A$43:$E$62,5,0),0)</f>
        <v>432.04199999999997</v>
      </c>
      <c r="J62" s="91">
        <f>IFERROR(VLOOKUP($C62,Weights!$A$63:$E$82,4,0),0)</f>
        <v>11.77</v>
      </c>
      <c r="K62" s="92">
        <f>IFERROR(VLOOKUP($C62,Weights!$A$63:$E$82,5,0),0)</f>
        <v>651.94029999999998</v>
      </c>
      <c r="L62" s="91">
        <f>IFERROR(VLOOKUP($C62,Weights!$A$83:$E$102,4,0),0)</f>
        <v>0</v>
      </c>
      <c r="M62" s="92">
        <f>IFERROR(VLOOKUP($C62,Weights!$A$83:$E$102,5,0),0)</f>
        <v>0</v>
      </c>
    </row>
    <row r="63" spans="1:13" ht="24">
      <c r="A63" s="93" t="s">
        <v>2049</v>
      </c>
      <c r="B63" s="90" t="s">
        <v>2050</v>
      </c>
      <c r="C63" s="90">
        <v>5</v>
      </c>
      <c r="D63" s="91">
        <f>IFERROR(VLOOKUP($C63,Weights!$A$3:$E$22,4,0),0)</f>
        <v>2.0699999999999998</v>
      </c>
      <c r="E63" s="92">
        <f>IFERROR(VLOOKUP($C63,Weights!$A$3:$E$22,5,0),0)</f>
        <v>114.65729999999999</v>
      </c>
      <c r="F63" s="91">
        <f>IFERROR(VLOOKUP($C63,Weights!$A$23:$E$42,4,0),0)</f>
        <v>2.75</v>
      </c>
      <c r="G63" s="92">
        <f>IFERROR(VLOOKUP($C63,Weights!$A$23:$E$42,5,0),0)</f>
        <v>152.32249999999999</v>
      </c>
      <c r="H63" s="91">
        <f>IFERROR(VLOOKUP($C63,Weights!$A$43:$E$62,4,0),0)</f>
        <v>7.8</v>
      </c>
      <c r="I63" s="92">
        <f>IFERROR(VLOOKUP($C63,Weights!$A$43:$E$62,5,0),0)</f>
        <v>432.04199999999997</v>
      </c>
      <c r="J63" s="91">
        <f>IFERROR(VLOOKUP($C63,Weights!$A$63:$E$82,4,0),0)</f>
        <v>11.77</v>
      </c>
      <c r="K63" s="92">
        <f>IFERROR(VLOOKUP($C63,Weights!$A$63:$E$82,5,0),0)</f>
        <v>651.94029999999998</v>
      </c>
      <c r="L63" s="91">
        <f>IFERROR(VLOOKUP($C63,Weights!$A$83:$E$102,4,0),0)</f>
        <v>0</v>
      </c>
      <c r="M63" s="92">
        <f>IFERROR(VLOOKUP($C63,Weights!$A$83:$E$102,5,0),0)</f>
        <v>0</v>
      </c>
    </row>
    <row r="64" spans="1:13" ht="24">
      <c r="A64" s="93" t="s">
        <v>2053</v>
      </c>
      <c r="B64" s="90" t="s">
        <v>2054</v>
      </c>
      <c r="C64" s="90">
        <v>5</v>
      </c>
      <c r="D64" s="91">
        <f>IFERROR(VLOOKUP($C64,Weights!$A$3:$E$22,4,0),0)</f>
        <v>2.0699999999999998</v>
      </c>
      <c r="E64" s="92">
        <f>IFERROR(VLOOKUP($C64,Weights!$A$3:$E$22,5,0),0)</f>
        <v>114.65729999999999</v>
      </c>
      <c r="F64" s="91">
        <f>IFERROR(VLOOKUP($C64,Weights!$A$23:$E$42,4,0),0)</f>
        <v>2.75</v>
      </c>
      <c r="G64" s="92">
        <f>IFERROR(VLOOKUP($C64,Weights!$A$23:$E$42,5,0),0)</f>
        <v>152.32249999999999</v>
      </c>
      <c r="H64" s="91">
        <f>IFERROR(VLOOKUP($C64,Weights!$A$43:$E$62,4,0),0)</f>
        <v>7.8</v>
      </c>
      <c r="I64" s="92">
        <f>IFERROR(VLOOKUP($C64,Weights!$A$43:$E$62,5,0),0)</f>
        <v>432.04199999999997</v>
      </c>
      <c r="J64" s="91">
        <f>IFERROR(VLOOKUP($C64,Weights!$A$63:$E$82,4,0),0)</f>
        <v>11.77</v>
      </c>
      <c r="K64" s="92">
        <f>IFERROR(VLOOKUP($C64,Weights!$A$63:$E$82,5,0),0)</f>
        <v>651.94029999999998</v>
      </c>
      <c r="L64" s="91">
        <f>IFERROR(VLOOKUP($C64,Weights!$A$83:$E$102,4,0),0)</f>
        <v>0</v>
      </c>
      <c r="M64" s="92">
        <f>IFERROR(VLOOKUP($C64,Weights!$A$83:$E$102,5,0),0)</f>
        <v>0</v>
      </c>
    </row>
    <row r="65" spans="1:13" ht="24">
      <c r="A65" s="93" t="s">
        <v>1246</v>
      </c>
      <c r="B65" s="90" t="s">
        <v>1247</v>
      </c>
      <c r="C65" s="90">
        <v>5</v>
      </c>
      <c r="D65" s="91">
        <f>IFERROR(VLOOKUP($C65,Weights!$A$3:$E$22,4,0),0)</f>
        <v>2.0699999999999998</v>
      </c>
      <c r="E65" s="92">
        <f>IFERROR(VLOOKUP($C65,Weights!$A$3:$E$22,5,0),0)</f>
        <v>114.65729999999999</v>
      </c>
      <c r="F65" s="91">
        <f>IFERROR(VLOOKUP($C65,Weights!$A$23:$E$42,4,0),0)</f>
        <v>2.75</v>
      </c>
      <c r="G65" s="92">
        <f>IFERROR(VLOOKUP($C65,Weights!$A$23:$E$42,5,0),0)</f>
        <v>152.32249999999999</v>
      </c>
      <c r="H65" s="91">
        <f>IFERROR(VLOOKUP($C65,Weights!$A$43:$E$62,4,0),0)</f>
        <v>7.8</v>
      </c>
      <c r="I65" s="92">
        <f>IFERROR(VLOOKUP($C65,Weights!$A$43:$E$62,5,0),0)</f>
        <v>432.04199999999997</v>
      </c>
      <c r="J65" s="91">
        <f>IFERROR(VLOOKUP($C65,Weights!$A$63:$E$82,4,0),0)</f>
        <v>11.77</v>
      </c>
      <c r="K65" s="92">
        <f>IFERROR(VLOOKUP($C65,Weights!$A$63:$E$82,5,0),0)</f>
        <v>651.94029999999998</v>
      </c>
      <c r="L65" s="91">
        <f>IFERROR(VLOOKUP($C65,Weights!$A$83:$E$102,4,0),0)</f>
        <v>0</v>
      </c>
      <c r="M65" s="92">
        <f>IFERROR(VLOOKUP($C65,Weights!$A$83:$E$102,5,0),0)</f>
        <v>0</v>
      </c>
    </row>
    <row r="66" spans="1:13">
      <c r="A66" s="93" t="s">
        <v>1292</v>
      </c>
      <c r="B66" s="90" t="s">
        <v>1293</v>
      </c>
      <c r="C66" s="90">
        <v>5</v>
      </c>
      <c r="D66" s="91">
        <f>IFERROR(VLOOKUP($C66,Weights!$A$3:$E$22,4,0),0)</f>
        <v>2.0699999999999998</v>
      </c>
      <c r="E66" s="92">
        <f>IFERROR(VLOOKUP($C66,Weights!$A$3:$E$22,5,0),0)</f>
        <v>114.65729999999999</v>
      </c>
      <c r="F66" s="91">
        <f>IFERROR(VLOOKUP($C66,Weights!$A$23:$E$42,4,0),0)</f>
        <v>2.75</v>
      </c>
      <c r="G66" s="92">
        <f>IFERROR(VLOOKUP($C66,Weights!$A$23:$E$42,5,0),0)</f>
        <v>152.32249999999999</v>
      </c>
      <c r="H66" s="91">
        <f>IFERROR(VLOOKUP($C66,Weights!$A$43:$E$62,4,0),0)</f>
        <v>7.8</v>
      </c>
      <c r="I66" s="92">
        <f>IFERROR(VLOOKUP($C66,Weights!$A$43:$E$62,5,0),0)</f>
        <v>432.04199999999997</v>
      </c>
      <c r="J66" s="91">
        <f>IFERROR(VLOOKUP($C66,Weights!$A$63:$E$82,4,0),0)</f>
        <v>11.77</v>
      </c>
      <c r="K66" s="92">
        <f>IFERROR(VLOOKUP($C66,Weights!$A$63:$E$82,5,0),0)</f>
        <v>651.94029999999998</v>
      </c>
      <c r="L66" s="91">
        <f>IFERROR(VLOOKUP($C66,Weights!$A$83:$E$102,4,0),0)</f>
        <v>0</v>
      </c>
      <c r="M66" s="92">
        <f>IFERROR(VLOOKUP($C66,Weights!$A$83:$E$102,5,0),0)</f>
        <v>0</v>
      </c>
    </row>
    <row r="67" spans="1:13">
      <c r="A67" s="93" t="s">
        <v>1288</v>
      </c>
      <c r="B67" s="90" t="s">
        <v>1289</v>
      </c>
      <c r="C67" s="90">
        <v>5</v>
      </c>
      <c r="D67" s="91">
        <f>IFERROR(VLOOKUP($C67,Weights!$A$3:$E$22,4,0),0)</f>
        <v>2.0699999999999998</v>
      </c>
      <c r="E67" s="92">
        <f>IFERROR(VLOOKUP($C67,Weights!$A$3:$E$22,5,0),0)</f>
        <v>114.65729999999999</v>
      </c>
      <c r="F67" s="91">
        <f>IFERROR(VLOOKUP($C67,Weights!$A$23:$E$42,4,0),0)</f>
        <v>2.75</v>
      </c>
      <c r="G67" s="92">
        <f>IFERROR(VLOOKUP($C67,Weights!$A$23:$E$42,5,0),0)</f>
        <v>152.32249999999999</v>
      </c>
      <c r="H67" s="91">
        <f>IFERROR(VLOOKUP($C67,Weights!$A$43:$E$62,4,0),0)</f>
        <v>7.8</v>
      </c>
      <c r="I67" s="92">
        <f>IFERROR(VLOOKUP($C67,Weights!$A$43:$E$62,5,0),0)</f>
        <v>432.04199999999997</v>
      </c>
      <c r="J67" s="91">
        <f>IFERROR(VLOOKUP($C67,Weights!$A$63:$E$82,4,0),0)</f>
        <v>11.77</v>
      </c>
      <c r="K67" s="92">
        <f>IFERROR(VLOOKUP($C67,Weights!$A$63:$E$82,5,0),0)</f>
        <v>651.94029999999998</v>
      </c>
      <c r="L67" s="91">
        <f>IFERROR(VLOOKUP($C67,Weights!$A$83:$E$102,4,0),0)</f>
        <v>0</v>
      </c>
      <c r="M67" s="92">
        <f>IFERROR(VLOOKUP($C67,Weights!$A$83:$E$102,5,0),0)</f>
        <v>0</v>
      </c>
    </row>
    <row r="68" spans="1:13" ht="24">
      <c r="A68" s="93" t="s">
        <v>1284</v>
      </c>
      <c r="B68" s="90" t="s">
        <v>1285</v>
      </c>
      <c r="C68" s="90">
        <v>5</v>
      </c>
      <c r="D68" s="91">
        <f>IFERROR(VLOOKUP($C68,Weights!$A$3:$E$22,4,0),0)</f>
        <v>2.0699999999999998</v>
      </c>
      <c r="E68" s="92">
        <f>IFERROR(VLOOKUP($C68,Weights!$A$3:$E$22,5,0),0)</f>
        <v>114.65729999999999</v>
      </c>
      <c r="F68" s="91">
        <f>IFERROR(VLOOKUP($C68,Weights!$A$23:$E$42,4,0),0)</f>
        <v>2.75</v>
      </c>
      <c r="G68" s="92">
        <f>IFERROR(VLOOKUP($C68,Weights!$A$23:$E$42,5,0),0)</f>
        <v>152.32249999999999</v>
      </c>
      <c r="H68" s="91">
        <f>IFERROR(VLOOKUP($C68,Weights!$A$43:$E$62,4,0),0)</f>
        <v>7.8</v>
      </c>
      <c r="I68" s="92">
        <f>IFERROR(VLOOKUP($C68,Weights!$A$43:$E$62,5,0),0)</f>
        <v>432.04199999999997</v>
      </c>
      <c r="J68" s="91">
        <f>IFERROR(VLOOKUP($C68,Weights!$A$63:$E$82,4,0),0)</f>
        <v>11.77</v>
      </c>
      <c r="K68" s="92">
        <f>IFERROR(VLOOKUP($C68,Weights!$A$63:$E$82,5,0),0)</f>
        <v>651.94029999999998</v>
      </c>
      <c r="L68" s="91">
        <f>IFERROR(VLOOKUP($C68,Weights!$A$83:$E$102,4,0),0)</f>
        <v>0</v>
      </c>
      <c r="M68" s="92">
        <f>IFERROR(VLOOKUP($C68,Weights!$A$83:$E$102,5,0),0)</f>
        <v>0</v>
      </c>
    </row>
    <row r="69" spans="1:13">
      <c r="A69" s="93" t="s">
        <v>2969</v>
      </c>
      <c r="B69" s="90" t="s">
        <v>2970</v>
      </c>
      <c r="C69" s="90">
        <v>5</v>
      </c>
      <c r="D69" s="91">
        <f>IFERROR(VLOOKUP($C69,Weights!$A$3:$E$22,4,0),0)</f>
        <v>2.0699999999999998</v>
      </c>
      <c r="E69" s="92">
        <f>IFERROR(VLOOKUP($C69,Weights!$A$3:$E$22,5,0),0)</f>
        <v>114.65729999999999</v>
      </c>
      <c r="F69" s="91">
        <f>IFERROR(VLOOKUP($C69,Weights!$A$23:$E$42,4,0),0)</f>
        <v>2.75</v>
      </c>
      <c r="G69" s="92">
        <f>IFERROR(VLOOKUP($C69,Weights!$A$23:$E$42,5,0),0)</f>
        <v>152.32249999999999</v>
      </c>
      <c r="H69" s="91">
        <f>IFERROR(VLOOKUP($C69,Weights!$A$43:$E$62,4,0),0)</f>
        <v>7.8</v>
      </c>
      <c r="I69" s="92">
        <f>IFERROR(VLOOKUP($C69,Weights!$A$43:$E$62,5,0),0)</f>
        <v>432.04199999999997</v>
      </c>
      <c r="J69" s="91">
        <f>IFERROR(VLOOKUP($C69,Weights!$A$63:$E$82,4,0),0)</f>
        <v>11.77</v>
      </c>
      <c r="K69" s="92">
        <f>IFERROR(VLOOKUP($C69,Weights!$A$63:$E$82,5,0),0)</f>
        <v>651.94029999999998</v>
      </c>
      <c r="L69" s="91">
        <f>IFERROR(VLOOKUP($C69,Weights!$A$83:$E$102,4,0),0)</f>
        <v>0</v>
      </c>
      <c r="M69" s="92">
        <f>IFERROR(VLOOKUP($C69,Weights!$A$83:$E$102,5,0),0)</f>
        <v>0</v>
      </c>
    </row>
    <row r="70" spans="1:13" ht="24">
      <c r="A70" s="93" t="s">
        <v>3099</v>
      </c>
      <c r="B70" s="90" t="s">
        <v>3100</v>
      </c>
      <c r="C70" s="90">
        <v>5</v>
      </c>
      <c r="D70" s="91">
        <f>IFERROR(VLOOKUP($C70,Weights!$A$3:$E$22,4,0),0)</f>
        <v>2.0699999999999998</v>
      </c>
      <c r="E70" s="92">
        <f>IFERROR(VLOOKUP($C70,Weights!$A$3:$E$22,5,0),0)</f>
        <v>114.65729999999999</v>
      </c>
      <c r="F70" s="91">
        <f>IFERROR(VLOOKUP($C70,Weights!$A$23:$E$42,4,0),0)</f>
        <v>2.75</v>
      </c>
      <c r="G70" s="92">
        <f>IFERROR(VLOOKUP($C70,Weights!$A$23:$E$42,5,0),0)</f>
        <v>152.32249999999999</v>
      </c>
      <c r="H70" s="91">
        <f>IFERROR(VLOOKUP($C70,Weights!$A$43:$E$62,4,0),0)</f>
        <v>7.8</v>
      </c>
      <c r="I70" s="92">
        <f>IFERROR(VLOOKUP($C70,Weights!$A$43:$E$62,5,0),0)</f>
        <v>432.04199999999997</v>
      </c>
      <c r="J70" s="91">
        <f>IFERROR(VLOOKUP($C70,Weights!$A$63:$E$82,4,0),0)</f>
        <v>11.77</v>
      </c>
      <c r="K70" s="92">
        <f>IFERROR(VLOOKUP($C70,Weights!$A$63:$E$82,5,0),0)</f>
        <v>651.94029999999998</v>
      </c>
      <c r="L70" s="91">
        <f>IFERROR(VLOOKUP($C70,Weights!$A$83:$E$102,4,0),0)</f>
        <v>0</v>
      </c>
      <c r="M70" s="92">
        <f>IFERROR(VLOOKUP($C70,Weights!$A$83:$E$102,5,0),0)</f>
        <v>0</v>
      </c>
    </row>
    <row r="71" spans="1:13" ht="24">
      <c r="A71" s="93" t="s">
        <v>1286</v>
      </c>
      <c r="B71" s="90" t="s">
        <v>1287</v>
      </c>
      <c r="C71" s="90">
        <v>5</v>
      </c>
      <c r="D71" s="91">
        <f>IFERROR(VLOOKUP($C71,Weights!$A$3:$E$22,4,0),0)</f>
        <v>2.0699999999999998</v>
      </c>
      <c r="E71" s="92">
        <f>IFERROR(VLOOKUP($C71,Weights!$A$3:$E$22,5,0),0)</f>
        <v>114.65729999999999</v>
      </c>
      <c r="F71" s="91">
        <f>IFERROR(VLOOKUP($C71,Weights!$A$23:$E$42,4,0),0)</f>
        <v>2.75</v>
      </c>
      <c r="G71" s="92">
        <f>IFERROR(VLOOKUP($C71,Weights!$A$23:$E$42,5,0),0)</f>
        <v>152.32249999999999</v>
      </c>
      <c r="H71" s="91">
        <f>IFERROR(VLOOKUP($C71,Weights!$A$43:$E$62,4,0),0)</f>
        <v>7.8</v>
      </c>
      <c r="I71" s="92">
        <f>IFERROR(VLOOKUP($C71,Weights!$A$43:$E$62,5,0),0)</f>
        <v>432.04199999999997</v>
      </c>
      <c r="J71" s="91">
        <f>IFERROR(VLOOKUP($C71,Weights!$A$63:$E$82,4,0),0)</f>
        <v>11.77</v>
      </c>
      <c r="K71" s="92">
        <f>IFERROR(VLOOKUP($C71,Weights!$A$63:$E$82,5,0),0)</f>
        <v>651.94029999999998</v>
      </c>
      <c r="L71" s="91">
        <f>IFERROR(VLOOKUP($C71,Weights!$A$83:$E$102,4,0),0)</f>
        <v>0</v>
      </c>
      <c r="M71" s="92">
        <f>IFERROR(VLOOKUP($C71,Weights!$A$83:$E$102,5,0),0)</f>
        <v>0</v>
      </c>
    </row>
    <row r="72" spans="1:13">
      <c r="A72" s="93" t="s">
        <v>1290</v>
      </c>
      <c r="B72" s="90" t="s">
        <v>1291</v>
      </c>
      <c r="C72" s="90">
        <v>5</v>
      </c>
      <c r="D72" s="91">
        <f>IFERROR(VLOOKUP($C72,Weights!$A$3:$E$22,4,0),0)</f>
        <v>2.0699999999999998</v>
      </c>
      <c r="E72" s="92">
        <f>IFERROR(VLOOKUP($C72,Weights!$A$3:$E$22,5,0),0)</f>
        <v>114.65729999999999</v>
      </c>
      <c r="F72" s="91">
        <f>IFERROR(VLOOKUP($C72,Weights!$A$23:$E$42,4,0),0)</f>
        <v>2.75</v>
      </c>
      <c r="G72" s="92">
        <f>IFERROR(VLOOKUP($C72,Weights!$A$23:$E$42,5,0),0)</f>
        <v>152.32249999999999</v>
      </c>
      <c r="H72" s="91">
        <f>IFERROR(VLOOKUP($C72,Weights!$A$43:$E$62,4,0),0)</f>
        <v>7.8</v>
      </c>
      <c r="I72" s="92">
        <f>IFERROR(VLOOKUP($C72,Weights!$A$43:$E$62,5,0),0)</f>
        <v>432.04199999999997</v>
      </c>
      <c r="J72" s="91">
        <f>IFERROR(VLOOKUP($C72,Weights!$A$63:$E$82,4,0),0)</f>
        <v>11.77</v>
      </c>
      <c r="K72" s="92">
        <f>IFERROR(VLOOKUP($C72,Weights!$A$63:$E$82,5,0),0)</f>
        <v>651.94029999999998</v>
      </c>
      <c r="L72" s="91">
        <f>IFERROR(VLOOKUP($C72,Weights!$A$83:$E$102,4,0),0)</f>
        <v>0</v>
      </c>
      <c r="M72" s="92">
        <f>IFERROR(VLOOKUP($C72,Weights!$A$83:$E$102,5,0),0)</f>
        <v>0</v>
      </c>
    </row>
    <row r="73" spans="1:13" ht="24">
      <c r="A73" s="93" t="s">
        <v>3089</v>
      </c>
      <c r="B73" s="90" t="s">
        <v>3090</v>
      </c>
      <c r="C73" s="90">
        <v>5</v>
      </c>
      <c r="D73" s="91">
        <f>IFERROR(VLOOKUP($C73,Weights!$A$3:$E$22,4,0),0)</f>
        <v>2.0699999999999998</v>
      </c>
      <c r="E73" s="92">
        <f>IFERROR(VLOOKUP($C73,Weights!$A$3:$E$22,5,0),0)</f>
        <v>114.65729999999999</v>
      </c>
      <c r="F73" s="91">
        <f>IFERROR(VLOOKUP($C73,Weights!$A$23:$E$42,4,0),0)</f>
        <v>2.75</v>
      </c>
      <c r="G73" s="92">
        <f>IFERROR(VLOOKUP($C73,Weights!$A$23:$E$42,5,0),0)</f>
        <v>152.32249999999999</v>
      </c>
      <c r="H73" s="91">
        <f>IFERROR(VLOOKUP($C73,Weights!$A$43:$E$62,4,0),0)</f>
        <v>7.8</v>
      </c>
      <c r="I73" s="92">
        <f>IFERROR(VLOOKUP($C73,Weights!$A$43:$E$62,5,0),0)</f>
        <v>432.04199999999997</v>
      </c>
      <c r="J73" s="91">
        <f>IFERROR(VLOOKUP($C73,Weights!$A$63:$E$82,4,0),0)</f>
        <v>11.77</v>
      </c>
      <c r="K73" s="92">
        <f>IFERROR(VLOOKUP($C73,Weights!$A$63:$E$82,5,0),0)</f>
        <v>651.94029999999998</v>
      </c>
      <c r="L73" s="91">
        <f>IFERROR(VLOOKUP($C73,Weights!$A$83:$E$102,4,0),0)</f>
        <v>0</v>
      </c>
      <c r="M73" s="92">
        <f>IFERROR(VLOOKUP($C73,Weights!$A$83:$E$102,5,0),0)</f>
        <v>0</v>
      </c>
    </row>
    <row r="74" spans="1:13">
      <c r="A74" s="93" t="s">
        <v>322</v>
      </c>
      <c r="B74" s="90" t="s">
        <v>323</v>
      </c>
      <c r="C74" s="90">
        <v>6</v>
      </c>
      <c r="D74" s="91">
        <f>IFERROR(VLOOKUP($C74,Weights!$A$3:$E$22,4,0),0)</f>
        <v>2.38</v>
      </c>
      <c r="E74" s="92">
        <f>IFERROR(VLOOKUP($C74,Weights!$A$3:$E$22,5,0),0)</f>
        <v>131.82820000000001</v>
      </c>
      <c r="F74" s="91">
        <f>IFERROR(VLOOKUP($C74,Weights!$A$23:$E$42,4,0),0)</f>
        <v>3.52</v>
      </c>
      <c r="G74" s="92">
        <f>IFERROR(VLOOKUP($C74,Weights!$A$23:$E$42,5,0),0)</f>
        <v>194.97280000000001</v>
      </c>
      <c r="H74" s="91">
        <f>IFERROR(VLOOKUP($C74,Weights!$A$43:$E$62,4,0),0)</f>
        <v>7.1</v>
      </c>
      <c r="I74" s="92">
        <f>IFERROR(VLOOKUP($C74,Weights!$A$43:$E$62,5,0),0)</f>
        <v>393.26900000000001</v>
      </c>
      <c r="J74" s="91">
        <f>IFERROR(VLOOKUP($C74,Weights!$A$63:$E$82,4,0),0)</f>
        <v>17.98</v>
      </c>
      <c r="K74" s="92">
        <f>IFERROR(VLOOKUP($C74,Weights!$A$63:$E$82,5,0),0)</f>
        <v>995.91219999999998</v>
      </c>
      <c r="L74" s="91">
        <f>IFERROR(VLOOKUP($C74,Weights!$A$83:$E$102,4,0),0)</f>
        <v>0</v>
      </c>
      <c r="M74" s="92">
        <f>IFERROR(VLOOKUP($C74,Weights!$A$83:$E$102,5,0),0)</f>
        <v>0</v>
      </c>
    </row>
    <row r="75" spans="1:13" ht="24">
      <c r="A75" s="93" t="s">
        <v>618</v>
      </c>
      <c r="B75" s="90" t="s">
        <v>619</v>
      </c>
      <c r="C75" s="90">
        <v>6</v>
      </c>
      <c r="D75" s="91">
        <f>IFERROR(VLOOKUP($C75,Weights!$A$3:$E$22,4,0),0)</f>
        <v>2.38</v>
      </c>
      <c r="E75" s="92">
        <f>IFERROR(VLOOKUP($C75,Weights!$A$3:$E$22,5,0),0)</f>
        <v>131.82820000000001</v>
      </c>
      <c r="F75" s="91">
        <f>IFERROR(VLOOKUP($C75,Weights!$A$23:$E$42,4,0),0)</f>
        <v>3.52</v>
      </c>
      <c r="G75" s="92">
        <f>IFERROR(VLOOKUP($C75,Weights!$A$23:$E$42,5,0),0)</f>
        <v>194.97280000000001</v>
      </c>
      <c r="H75" s="91">
        <f>IFERROR(VLOOKUP($C75,Weights!$A$43:$E$62,4,0),0)</f>
        <v>7.1</v>
      </c>
      <c r="I75" s="92">
        <f>IFERROR(VLOOKUP($C75,Weights!$A$43:$E$62,5,0),0)</f>
        <v>393.26900000000001</v>
      </c>
      <c r="J75" s="91">
        <f>IFERROR(VLOOKUP($C75,Weights!$A$63:$E$82,4,0),0)</f>
        <v>17.98</v>
      </c>
      <c r="K75" s="92">
        <f>IFERROR(VLOOKUP($C75,Weights!$A$63:$E$82,5,0),0)</f>
        <v>995.91219999999998</v>
      </c>
      <c r="L75" s="91">
        <f>IFERROR(VLOOKUP($C75,Weights!$A$83:$E$102,4,0),0)</f>
        <v>0</v>
      </c>
      <c r="M75" s="92">
        <f>IFERROR(VLOOKUP($C75,Weights!$A$83:$E$102,5,0),0)</f>
        <v>0</v>
      </c>
    </row>
    <row r="76" spans="1:13">
      <c r="A76" s="93" t="s">
        <v>1144</v>
      </c>
      <c r="B76" s="90" t="s">
        <v>1145</v>
      </c>
      <c r="C76" s="90">
        <v>6</v>
      </c>
      <c r="D76" s="91">
        <f>IFERROR(VLOOKUP($C76,Weights!$A$3:$E$22,4,0),0)</f>
        <v>2.38</v>
      </c>
      <c r="E76" s="92">
        <f>IFERROR(VLOOKUP($C76,Weights!$A$3:$E$22,5,0),0)</f>
        <v>131.82820000000001</v>
      </c>
      <c r="F76" s="91">
        <f>IFERROR(VLOOKUP($C76,Weights!$A$23:$E$42,4,0),0)</f>
        <v>3.52</v>
      </c>
      <c r="G76" s="92">
        <f>IFERROR(VLOOKUP($C76,Weights!$A$23:$E$42,5,0),0)</f>
        <v>194.97280000000001</v>
      </c>
      <c r="H76" s="91">
        <f>IFERROR(VLOOKUP($C76,Weights!$A$43:$E$62,4,0),0)</f>
        <v>7.1</v>
      </c>
      <c r="I76" s="92">
        <f>IFERROR(VLOOKUP($C76,Weights!$A$43:$E$62,5,0),0)</f>
        <v>393.26900000000001</v>
      </c>
      <c r="J76" s="91">
        <f>IFERROR(VLOOKUP($C76,Weights!$A$63:$E$82,4,0),0)</f>
        <v>17.98</v>
      </c>
      <c r="K76" s="92">
        <f>IFERROR(VLOOKUP($C76,Weights!$A$63:$E$82,5,0),0)</f>
        <v>995.91219999999998</v>
      </c>
      <c r="L76" s="91">
        <f>IFERROR(VLOOKUP($C76,Weights!$A$83:$E$102,4,0),0)</f>
        <v>0</v>
      </c>
      <c r="M76" s="92">
        <f>IFERROR(VLOOKUP($C76,Weights!$A$83:$E$102,5,0),0)</f>
        <v>0</v>
      </c>
    </row>
    <row r="77" spans="1:13">
      <c r="A77" s="93" t="s">
        <v>1610</v>
      </c>
      <c r="B77" s="90" t="s">
        <v>1611</v>
      </c>
      <c r="C77" s="90">
        <v>3</v>
      </c>
      <c r="D77" s="91">
        <f>IFERROR(VLOOKUP($C77,Weights!$A$3:$E$22,4,0),0)</f>
        <v>1.47</v>
      </c>
      <c r="E77" s="92">
        <f>IFERROR(VLOOKUP($C77,Weights!$A$3:$E$22,5,0),0)</f>
        <v>81.423299999999998</v>
      </c>
      <c r="F77" s="91">
        <f>IFERROR(VLOOKUP($C77,Weights!$A$23:$E$42,4,0),0)</f>
        <v>2.52</v>
      </c>
      <c r="G77" s="92">
        <f>IFERROR(VLOOKUP($C77,Weights!$A$23:$E$42,5,0),0)</f>
        <v>139.58279999999999</v>
      </c>
      <c r="H77" s="91">
        <f>IFERROR(VLOOKUP($C77,Weights!$A$43:$E$62,4,0),0)</f>
        <v>6.03</v>
      </c>
      <c r="I77" s="92">
        <f>IFERROR(VLOOKUP($C77,Weights!$A$43:$E$62,5,0),0)</f>
        <v>334.00170000000003</v>
      </c>
      <c r="J77" s="91">
        <f>IFERROR(VLOOKUP($C77,Weights!$A$63:$E$82,4,0),0)</f>
        <v>7.95</v>
      </c>
      <c r="K77" s="92">
        <f>IFERROR(VLOOKUP($C77,Weights!$A$63:$E$82,5,0),0)</f>
        <v>440.35050000000001</v>
      </c>
      <c r="L77" s="91">
        <f>IFERROR(VLOOKUP($C77,Weights!$A$83:$E$102,4,0),0)</f>
        <v>0</v>
      </c>
      <c r="M77" s="92">
        <f>IFERROR(VLOOKUP($C77,Weights!$A$83:$E$102,5,0),0)</f>
        <v>0</v>
      </c>
    </row>
    <row r="78" spans="1:13">
      <c r="A78" s="93" t="s">
        <v>1712</v>
      </c>
      <c r="B78" s="90" t="s">
        <v>1713</v>
      </c>
      <c r="C78" s="90">
        <v>6</v>
      </c>
      <c r="D78" s="91">
        <f>IFERROR(VLOOKUP($C78,Weights!$A$3:$E$22,4,0),0)</f>
        <v>2.38</v>
      </c>
      <c r="E78" s="92">
        <f>IFERROR(VLOOKUP($C78,Weights!$A$3:$E$22,5,0),0)</f>
        <v>131.82820000000001</v>
      </c>
      <c r="F78" s="91">
        <f>IFERROR(VLOOKUP($C78,Weights!$A$23:$E$42,4,0),0)</f>
        <v>3.52</v>
      </c>
      <c r="G78" s="92">
        <f>IFERROR(VLOOKUP($C78,Weights!$A$23:$E$42,5,0),0)</f>
        <v>194.97280000000001</v>
      </c>
      <c r="H78" s="91">
        <f>IFERROR(VLOOKUP($C78,Weights!$A$43:$E$62,4,0),0)</f>
        <v>7.1</v>
      </c>
      <c r="I78" s="92">
        <f>IFERROR(VLOOKUP($C78,Weights!$A$43:$E$62,5,0),0)</f>
        <v>393.26900000000001</v>
      </c>
      <c r="J78" s="91">
        <f>IFERROR(VLOOKUP($C78,Weights!$A$63:$E$82,4,0),0)</f>
        <v>17.98</v>
      </c>
      <c r="K78" s="92">
        <f>IFERROR(VLOOKUP($C78,Weights!$A$63:$E$82,5,0),0)</f>
        <v>995.91219999999998</v>
      </c>
      <c r="L78" s="91">
        <f>IFERROR(VLOOKUP($C78,Weights!$A$83:$E$102,4,0),0)</f>
        <v>0</v>
      </c>
      <c r="M78" s="92">
        <f>IFERROR(VLOOKUP($C78,Weights!$A$83:$E$102,5,0),0)</f>
        <v>0</v>
      </c>
    </row>
    <row r="79" spans="1:13" ht="24">
      <c r="A79" s="93" t="s">
        <v>318</v>
      </c>
      <c r="B79" s="90" t="s">
        <v>319</v>
      </c>
      <c r="C79" s="90">
        <v>6</v>
      </c>
      <c r="D79" s="91">
        <f>IFERROR(VLOOKUP($C79,Weights!$A$3:$E$22,4,0),0)</f>
        <v>2.38</v>
      </c>
      <c r="E79" s="92">
        <f>IFERROR(VLOOKUP($C79,Weights!$A$3:$E$22,5,0),0)</f>
        <v>131.82820000000001</v>
      </c>
      <c r="F79" s="91">
        <f>IFERROR(VLOOKUP($C79,Weights!$A$23:$E$42,4,0),0)</f>
        <v>3.52</v>
      </c>
      <c r="G79" s="92">
        <f>IFERROR(VLOOKUP($C79,Weights!$A$23:$E$42,5,0),0)</f>
        <v>194.97280000000001</v>
      </c>
      <c r="H79" s="91">
        <f>IFERROR(VLOOKUP($C79,Weights!$A$43:$E$62,4,0),0)</f>
        <v>7.1</v>
      </c>
      <c r="I79" s="92">
        <f>IFERROR(VLOOKUP($C79,Weights!$A$43:$E$62,5,0),0)</f>
        <v>393.26900000000001</v>
      </c>
      <c r="J79" s="91">
        <f>IFERROR(VLOOKUP($C79,Weights!$A$63:$E$82,4,0),0)</f>
        <v>17.98</v>
      </c>
      <c r="K79" s="92">
        <f>IFERROR(VLOOKUP($C79,Weights!$A$63:$E$82,5,0),0)</f>
        <v>995.91219999999998</v>
      </c>
      <c r="L79" s="91">
        <f>IFERROR(VLOOKUP($C79,Weights!$A$83:$E$102,4,0),0)</f>
        <v>0</v>
      </c>
      <c r="M79" s="92">
        <f>IFERROR(VLOOKUP($C79,Weights!$A$83:$E$102,5,0),0)</f>
        <v>0</v>
      </c>
    </row>
    <row r="80" spans="1:13">
      <c r="A80" s="93" t="s">
        <v>320</v>
      </c>
      <c r="B80" s="90" t="s">
        <v>321</v>
      </c>
      <c r="C80" s="90">
        <v>19</v>
      </c>
      <c r="D80" s="91">
        <f>IFERROR(VLOOKUP($C80,Weights!$A$3:$E$22,4,0),0)</f>
        <v>2.2599999999999998</v>
      </c>
      <c r="E80" s="92">
        <f>IFERROR(VLOOKUP($C80,Weights!$A$3:$E$22,5,0),0)</f>
        <v>125.1814</v>
      </c>
      <c r="F80" s="91">
        <f>IFERROR(VLOOKUP($C80,Weights!$A$23:$E$42,4,0),0)</f>
        <v>2.41</v>
      </c>
      <c r="G80" s="92">
        <f>IFERROR(VLOOKUP($C80,Weights!$A$23:$E$42,5,0),0)</f>
        <v>133.48990000000001</v>
      </c>
      <c r="H80" s="91">
        <f>IFERROR(VLOOKUP($C80,Weights!$A$43:$E$62,4,0),0)</f>
        <v>3.89</v>
      </c>
      <c r="I80" s="92">
        <f>IFERROR(VLOOKUP($C80,Weights!$A$43:$E$62,5,0),0)</f>
        <v>215.46710000000002</v>
      </c>
      <c r="J80" s="91">
        <f>IFERROR(VLOOKUP($C80,Weights!$A$63:$E$82,4,0),0)</f>
        <v>5.2</v>
      </c>
      <c r="K80" s="92">
        <f>IFERROR(VLOOKUP($C80,Weights!$A$63:$E$82,5,0),0)</f>
        <v>288.02800000000002</v>
      </c>
      <c r="L80" s="91">
        <f>IFERROR(VLOOKUP($C80,Weights!$A$83:$E$102,4,0),0)</f>
        <v>0</v>
      </c>
      <c r="M80" s="92">
        <f>IFERROR(VLOOKUP($C80,Weights!$A$83:$E$102,5,0),0)</f>
        <v>0</v>
      </c>
    </row>
    <row r="81" spans="1:13" ht="24">
      <c r="A81" s="93" t="s">
        <v>310</v>
      </c>
      <c r="B81" s="90" t="s">
        <v>311</v>
      </c>
      <c r="C81" s="90">
        <v>19</v>
      </c>
      <c r="D81" s="91">
        <f>IFERROR(VLOOKUP($C81,Weights!$A$3:$E$22,4,0),0)</f>
        <v>2.2599999999999998</v>
      </c>
      <c r="E81" s="92">
        <f>IFERROR(VLOOKUP($C81,Weights!$A$3:$E$22,5,0),0)</f>
        <v>125.1814</v>
      </c>
      <c r="F81" s="91">
        <f>IFERROR(VLOOKUP($C81,Weights!$A$23:$E$42,4,0),0)</f>
        <v>2.41</v>
      </c>
      <c r="G81" s="92">
        <f>IFERROR(VLOOKUP($C81,Weights!$A$23:$E$42,5,0),0)</f>
        <v>133.48990000000001</v>
      </c>
      <c r="H81" s="91">
        <f>IFERROR(VLOOKUP($C81,Weights!$A$43:$E$62,4,0),0)</f>
        <v>3.89</v>
      </c>
      <c r="I81" s="92">
        <f>IFERROR(VLOOKUP($C81,Weights!$A$43:$E$62,5,0),0)</f>
        <v>215.46710000000002</v>
      </c>
      <c r="J81" s="91">
        <f>IFERROR(VLOOKUP($C81,Weights!$A$63:$E$82,4,0),0)</f>
        <v>5.2</v>
      </c>
      <c r="K81" s="92">
        <f>IFERROR(VLOOKUP($C81,Weights!$A$63:$E$82,5,0),0)</f>
        <v>288.02800000000002</v>
      </c>
      <c r="L81" s="91">
        <f>IFERROR(VLOOKUP($C81,Weights!$A$83:$E$102,4,0),0)</f>
        <v>0</v>
      </c>
      <c r="M81" s="92">
        <f>IFERROR(VLOOKUP($C81,Weights!$A$83:$E$102,5,0),0)</f>
        <v>0</v>
      </c>
    </row>
    <row r="82" spans="1:13">
      <c r="A82" s="93" t="s">
        <v>2581</v>
      </c>
      <c r="B82" s="90" t="s">
        <v>2582</v>
      </c>
      <c r="C82" s="90">
        <v>16</v>
      </c>
      <c r="D82" s="91">
        <f>IFERROR(VLOOKUP($C82,Weights!$A$3:$E$22,4,0),0)</f>
        <v>1.19</v>
      </c>
      <c r="E82" s="92">
        <f>IFERROR(VLOOKUP($C82,Weights!$A$3:$E$22,5,0),0)</f>
        <v>65.914100000000005</v>
      </c>
      <c r="F82" s="91">
        <f>IFERROR(VLOOKUP($C82,Weights!$A$23:$E$42,4,0),0)</f>
        <v>1.88</v>
      </c>
      <c r="G82" s="92">
        <f>IFERROR(VLOOKUP($C82,Weights!$A$23:$E$42,5,0),0)</f>
        <v>104.1332</v>
      </c>
      <c r="H82" s="91">
        <f>IFERROR(VLOOKUP($C82,Weights!$A$43:$E$62,4,0),0)</f>
        <v>3.39</v>
      </c>
      <c r="I82" s="92">
        <f>IFERROR(VLOOKUP($C82,Weights!$A$43:$E$62,5,0),0)</f>
        <v>187.77209999999999</v>
      </c>
      <c r="J82" s="91">
        <f>IFERROR(VLOOKUP($C82,Weights!$A$63:$E$82,4,0),0)</f>
        <v>23.92</v>
      </c>
      <c r="K82" s="92">
        <f>IFERROR(VLOOKUP($C82,Weights!$A$63:$E$82,5,0),0)</f>
        <v>1324.9288000000001</v>
      </c>
      <c r="L82" s="91">
        <f>IFERROR(VLOOKUP($C82,Weights!$A$83:$E$102,4,0),0)</f>
        <v>0</v>
      </c>
      <c r="M82" s="92">
        <f>IFERROR(VLOOKUP($C82,Weights!$A$83:$E$102,5,0),0)</f>
        <v>0</v>
      </c>
    </row>
    <row r="83" spans="1:13">
      <c r="A83" s="93" t="s">
        <v>2753</v>
      </c>
      <c r="B83" s="90" t="s">
        <v>2754</v>
      </c>
      <c r="C83" s="90">
        <v>6</v>
      </c>
      <c r="D83" s="91">
        <f>IFERROR(VLOOKUP($C83,Weights!$A$3:$E$22,4,0),0)</f>
        <v>2.38</v>
      </c>
      <c r="E83" s="92">
        <f>IFERROR(VLOOKUP($C83,Weights!$A$3:$E$22,5,0),0)</f>
        <v>131.82820000000001</v>
      </c>
      <c r="F83" s="91">
        <f>IFERROR(VLOOKUP($C83,Weights!$A$23:$E$42,4,0),0)</f>
        <v>3.52</v>
      </c>
      <c r="G83" s="92">
        <f>IFERROR(VLOOKUP($C83,Weights!$A$23:$E$42,5,0),0)</f>
        <v>194.97280000000001</v>
      </c>
      <c r="H83" s="91">
        <f>IFERROR(VLOOKUP($C83,Weights!$A$43:$E$62,4,0),0)</f>
        <v>7.1</v>
      </c>
      <c r="I83" s="92">
        <f>IFERROR(VLOOKUP($C83,Weights!$A$43:$E$62,5,0),0)</f>
        <v>393.26900000000001</v>
      </c>
      <c r="J83" s="91">
        <f>IFERROR(VLOOKUP($C83,Weights!$A$63:$E$82,4,0),0)</f>
        <v>17.98</v>
      </c>
      <c r="K83" s="92">
        <f>IFERROR(VLOOKUP($C83,Weights!$A$63:$E$82,5,0),0)</f>
        <v>995.91219999999998</v>
      </c>
      <c r="L83" s="91">
        <f>IFERROR(VLOOKUP($C83,Weights!$A$83:$E$102,4,0),0)</f>
        <v>0</v>
      </c>
      <c r="M83" s="92">
        <f>IFERROR(VLOOKUP($C83,Weights!$A$83:$E$102,5,0),0)</f>
        <v>0</v>
      </c>
    </row>
    <row r="84" spans="1:13">
      <c r="A84" s="93" t="s">
        <v>136</v>
      </c>
      <c r="B84" s="90" t="s">
        <v>137</v>
      </c>
      <c r="C84" s="90">
        <v>1</v>
      </c>
      <c r="D84" s="91">
        <f>IFERROR(VLOOKUP($C84,Weights!$A$3:$E$22,4,0),0)</f>
        <v>1</v>
      </c>
      <c r="E84" s="92">
        <f>IFERROR(VLOOKUP($C84,Weights!$A$3:$E$22,5,0),0)</f>
        <v>55.39</v>
      </c>
      <c r="F84" s="91">
        <f>IFERROR(VLOOKUP($C84,Weights!$A$23:$E$42,4,0),0)</f>
        <v>1.76</v>
      </c>
      <c r="G84" s="92">
        <f>IFERROR(VLOOKUP($C84,Weights!$A$23:$E$42,5,0),0)</f>
        <v>97.486400000000003</v>
      </c>
      <c r="H84" s="91">
        <f>IFERROR(VLOOKUP($C84,Weights!$A$43:$E$62,4,0),0)</f>
        <v>4</v>
      </c>
      <c r="I84" s="92">
        <f>IFERROR(VLOOKUP($C84,Weights!$A$43:$E$62,5,0),0)</f>
        <v>221.56</v>
      </c>
      <c r="J84" s="91">
        <f>IFERROR(VLOOKUP($C84,Weights!$A$63:$E$82,4,0),0)</f>
        <v>10.77</v>
      </c>
      <c r="K84" s="92">
        <f>IFERROR(VLOOKUP($C84,Weights!$A$63:$E$82,5,0),0)</f>
        <v>596.55029999999999</v>
      </c>
      <c r="L84" s="91">
        <f>IFERROR(VLOOKUP($C84,Weights!$A$83:$E$102,4,0),0)</f>
        <v>0</v>
      </c>
      <c r="M84" s="92">
        <f>IFERROR(VLOOKUP($C84,Weights!$A$83:$E$102,5,0),0)</f>
        <v>0</v>
      </c>
    </row>
    <row r="85" spans="1:13" ht="24">
      <c r="A85" s="93" t="s">
        <v>228</v>
      </c>
      <c r="B85" s="90" t="s">
        <v>229</v>
      </c>
      <c r="C85" s="90">
        <v>1</v>
      </c>
      <c r="D85" s="91">
        <f>IFERROR(VLOOKUP($C85,Weights!$A$3:$E$22,4,0),0)</f>
        <v>1</v>
      </c>
      <c r="E85" s="92">
        <f>IFERROR(VLOOKUP($C85,Weights!$A$3:$E$22,5,0),0)</f>
        <v>55.39</v>
      </c>
      <c r="F85" s="91">
        <f>IFERROR(VLOOKUP($C85,Weights!$A$23:$E$42,4,0),0)</f>
        <v>1.76</v>
      </c>
      <c r="G85" s="92">
        <f>IFERROR(VLOOKUP($C85,Weights!$A$23:$E$42,5,0),0)</f>
        <v>97.486400000000003</v>
      </c>
      <c r="H85" s="91">
        <f>IFERROR(VLOOKUP($C85,Weights!$A$43:$E$62,4,0),0)</f>
        <v>4</v>
      </c>
      <c r="I85" s="92">
        <f>IFERROR(VLOOKUP($C85,Weights!$A$43:$E$62,5,0),0)</f>
        <v>221.56</v>
      </c>
      <c r="J85" s="91">
        <f>IFERROR(VLOOKUP($C85,Weights!$A$63:$E$82,4,0),0)</f>
        <v>10.77</v>
      </c>
      <c r="K85" s="92">
        <f>IFERROR(VLOOKUP($C85,Weights!$A$63:$E$82,5,0),0)</f>
        <v>596.55029999999999</v>
      </c>
      <c r="L85" s="91">
        <f>IFERROR(VLOOKUP($C85,Weights!$A$83:$E$102,4,0),0)</f>
        <v>0</v>
      </c>
      <c r="M85" s="92">
        <f>IFERROR(VLOOKUP($C85,Weights!$A$83:$E$102,5,0),0)</f>
        <v>0</v>
      </c>
    </row>
    <row r="86" spans="1:13">
      <c r="A86" s="93" t="s">
        <v>1604</v>
      </c>
      <c r="B86" s="90" t="s">
        <v>1605</v>
      </c>
      <c r="C86" s="90">
        <v>1</v>
      </c>
      <c r="D86" s="91">
        <f>IFERROR(VLOOKUP($C86,Weights!$A$3:$E$22,4,0),0)</f>
        <v>1</v>
      </c>
      <c r="E86" s="92">
        <f>IFERROR(VLOOKUP($C86,Weights!$A$3:$E$22,5,0),0)</f>
        <v>55.39</v>
      </c>
      <c r="F86" s="91">
        <f>IFERROR(VLOOKUP($C86,Weights!$A$23:$E$42,4,0),0)</f>
        <v>1.76</v>
      </c>
      <c r="G86" s="92">
        <f>IFERROR(VLOOKUP($C86,Weights!$A$23:$E$42,5,0),0)</f>
        <v>97.486400000000003</v>
      </c>
      <c r="H86" s="91">
        <f>IFERROR(VLOOKUP($C86,Weights!$A$43:$E$62,4,0),0)</f>
        <v>4</v>
      </c>
      <c r="I86" s="92">
        <f>IFERROR(VLOOKUP($C86,Weights!$A$43:$E$62,5,0),0)</f>
        <v>221.56</v>
      </c>
      <c r="J86" s="91">
        <f>IFERROR(VLOOKUP($C86,Weights!$A$63:$E$82,4,0),0)</f>
        <v>10.77</v>
      </c>
      <c r="K86" s="92">
        <f>IFERROR(VLOOKUP($C86,Weights!$A$63:$E$82,5,0),0)</f>
        <v>596.55029999999999</v>
      </c>
      <c r="L86" s="91">
        <f>IFERROR(VLOOKUP($C86,Weights!$A$83:$E$102,4,0),0)</f>
        <v>0</v>
      </c>
      <c r="M86" s="92">
        <f>IFERROR(VLOOKUP($C86,Weights!$A$83:$E$102,5,0),0)</f>
        <v>0</v>
      </c>
    </row>
    <row r="87" spans="1:13">
      <c r="A87" s="93" t="s">
        <v>348</v>
      </c>
      <c r="B87" s="90" t="s">
        <v>349</v>
      </c>
      <c r="C87" s="90">
        <v>1</v>
      </c>
      <c r="D87" s="91">
        <f>IFERROR(VLOOKUP($C87,Weights!$A$3:$E$22,4,0),0)</f>
        <v>1</v>
      </c>
      <c r="E87" s="92">
        <f>IFERROR(VLOOKUP($C87,Weights!$A$3:$E$22,5,0),0)</f>
        <v>55.39</v>
      </c>
      <c r="F87" s="91">
        <f>IFERROR(VLOOKUP($C87,Weights!$A$23:$E$42,4,0),0)</f>
        <v>1.76</v>
      </c>
      <c r="G87" s="92">
        <f>IFERROR(VLOOKUP($C87,Weights!$A$23:$E$42,5,0),0)</f>
        <v>97.486400000000003</v>
      </c>
      <c r="H87" s="91">
        <f>IFERROR(VLOOKUP($C87,Weights!$A$43:$E$62,4,0),0)</f>
        <v>4</v>
      </c>
      <c r="I87" s="92">
        <f>IFERROR(VLOOKUP($C87,Weights!$A$43:$E$62,5,0),0)</f>
        <v>221.56</v>
      </c>
      <c r="J87" s="91">
        <f>IFERROR(VLOOKUP($C87,Weights!$A$63:$E$82,4,0),0)</f>
        <v>10.77</v>
      </c>
      <c r="K87" s="92">
        <f>IFERROR(VLOOKUP($C87,Weights!$A$63:$E$82,5,0),0)</f>
        <v>596.55029999999999</v>
      </c>
      <c r="L87" s="91">
        <f>IFERROR(VLOOKUP($C87,Weights!$A$83:$E$102,4,0),0)</f>
        <v>0</v>
      </c>
      <c r="M87" s="92">
        <f>IFERROR(VLOOKUP($C87,Weights!$A$83:$E$102,5,0),0)</f>
        <v>0</v>
      </c>
    </row>
    <row r="88" spans="1:13">
      <c r="A88" s="93" t="s">
        <v>996</v>
      </c>
      <c r="B88" s="90" t="s">
        <v>997</v>
      </c>
      <c r="C88" s="90">
        <v>1</v>
      </c>
      <c r="D88" s="91">
        <f>IFERROR(VLOOKUP($C88,Weights!$A$3:$E$22,4,0),0)</f>
        <v>1</v>
      </c>
      <c r="E88" s="92">
        <f>IFERROR(VLOOKUP($C88,Weights!$A$3:$E$22,5,0),0)</f>
        <v>55.39</v>
      </c>
      <c r="F88" s="91">
        <f>IFERROR(VLOOKUP($C88,Weights!$A$23:$E$42,4,0),0)</f>
        <v>1.76</v>
      </c>
      <c r="G88" s="92">
        <f>IFERROR(VLOOKUP($C88,Weights!$A$23:$E$42,5,0),0)</f>
        <v>97.486400000000003</v>
      </c>
      <c r="H88" s="91">
        <f>IFERROR(VLOOKUP($C88,Weights!$A$43:$E$62,4,0),0)</f>
        <v>4</v>
      </c>
      <c r="I88" s="92">
        <f>IFERROR(VLOOKUP($C88,Weights!$A$43:$E$62,5,0),0)</f>
        <v>221.56</v>
      </c>
      <c r="J88" s="91">
        <f>IFERROR(VLOOKUP($C88,Weights!$A$63:$E$82,4,0),0)</f>
        <v>10.77</v>
      </c>
      <c r="K88" s="92">
        <f>IFERROR(VLOOKUP($C88,Weights!$A$63:$E$82,5,0),0)</f>
        <v>596.55029999999999</v>
      </c>
      <c r="L88" s="91">
        <f>IFERROR(VLOOKUP($C88,Weights!$A$83:$E$102,4,0),0)</f>
        <v>0</v>
      </c>
      <c r="M88" s="92">
        <f>IFERROR(VLOOKUP($C88,Weights!$A$83:$E$102,5,0),0)</f>
        <v>0</v>
      </c>
    </row>
    <row r="89" spans="1:13" ht="24">
      <c r="A89" s="93" t="s">
        <v>2649</v>
      </c>
      <c r="B89" s="90" t="s">
        <v>2650</v>
      </c>
      <c r="C89" s="90">
        <v>1</v>
      </c>
      <c r="D89" s="91">
        <f>IFERROR(VLOOKUP($C89,Weights!$A$3:$E$22,4,0),0)</f>
        <v>1</v>
      </c>
      <c r="E89" s="92">
        <f>IFERROR(VLOOKUP($C89,Weights!$A$3:$E$22,5,0),0)</f>
        <v>55.39</v>
      </c>
      <c r="F89" s="91">
        <f>IFERROR(VLOOKUP($C89,Weights!$A$23:$E$42,4,0),0)</f>
        <v>1.76</v>
      </c>
      <c r="G89" s="92">
        <f>IFERROR(VLOOKUP($C89,Weights!$A$23:$E$42,5,0),0)</f>
        <v>97.486400000000003</v>
      </c>
      <c r="H89" s="91">
        <f>IFERROR(VLOOKUP($C89,Weights!$A$43:$E$62,4,0),0)</f>
        <v>4</v>
      </c>
      <c r="I89" s="92">
        <f>IFERROR(VLOOKUP($C89,Weights!$A$43:$E$62,5,0),0)</f>
        <v>221.56</v>
      </c>
      <c r="J89" s="91">
        <f>IFERROR(VLOOKUP($C89,Weights!$A$63:$E$82,4,0),0)</f>
        <v>10.77</v>
      </c>
      <c r="K89" s="92">
        <f>IFERROR(VLOOKUP($C89,Weights!$A$63:$E$82,5,0),0)</f>
        <v>596.55029999999999</v>
      </c>
      <c r="L89" s="91">
        <f>IFERROR(VLOOKUP($C89,Weights!$A$83:$E$102,4,0),0)</f>
        <v>0</v>
      </c>
      <c r="M89" s="92">
        <f>IFERROR(VLOOKUP($C89,Weights!$A$83:$E$102,5,0),0)</f>
        <v>0</v>
      </c>
    </row>
    <row r="90" spans="1:13">
      <c r="A90" s="93" t="s">
        <v>1174</v>
      </c>
      <c r="B90" s="90" t="s">
        <v>1175</v>
      </c>
      <c r="C90" s="90">
        <v>1</v>
      </c>
      <c r="D90" s="91">
        <f>IFERROR(VLOOKUP($C90,Weights!$A$3:$E$22,4,0),0)</f>
        <v>1</v>
      </c>
      <c r="E90" s="92">
        <f>IFERROR(VLOOKUP($C90,Weights!$A$3:$E$22,5,0),0)</f>
        <v>55.39</v>
      </c>
      <c r="F90" s="91">
        <f>IFERROR(VLOOKUP($C90,Weights!$A$23:$E$42,4,0),0)</f>
        <v>1.76</v>
      </c>
      <c r="G90" s="92">
        <f>IFERROR(VLOOKUP($C90,Weights!$A$23:$E$42,5,0),0)</f>
        <v>97.486400000000003</v>
      </c>
      <c r="H90" s="91">
        <f>IFERROR(VLOOKUP($C90,Weights!$A$43:$E$62,4,0),0)</f>
        <v>4</v>
      </c>
      <c r="I90" s="92">
        <f>IFERROR(VLOOKUP($C90,Weights!$A$43:$E$62,5,0),0)</f>
        <v>221.56</v>
      </c>
      <c r="J90" s="91">
        <f>IFERROR(VLOOKUP($C90,Weights!$A$63:$E$82,4,0),0)</f>
        <v>10.77</v>
      </c>
      <c r="K90" s="92">
        <f>IFERROR(VLOOKUP($C90,Weights!$A$63:$E$82,5,0),0)</f>
        <v>596.55029999999999</v>
      </c>
      <c r="L90" s="91">
        <f>IFERROR(VLOOKUP($C90,Weights!$A$83:$E$102,4,0),0)</f>
        <v>0</v>
      </c>
      <c r="M90" s="92">
        <f>IFERROR(VLOOKUP($C90,Weights!$A$83:$E$102,5,0),0)</f>
        <v>0</v>
      </c>
    </row>
    <row r="91" spans="1:13">
      <c r="A91" s="93" t="s">
        <v>1728</v>
      </c>
      <c r="B91" s="90" t="s">
        <v>1729</v>
      </c>
      <c r="C91" s="90">
        <v>1</v>
      </c>
      <c r="D91" s="91">
        <f>IFERROR(VLOOKUP($C91,Weights!$A$3:$E$22,4,0),0)</f>
        <v>1</v>
      </c>
      <c r="E91" s="92">
        <f>IFERROR(VLOOKUP($C91,Weights!$A$3:$E$22,5,0),0)</f>
        <v>55.39</v>
      </c>
      <c r="F91" s="91">
        <f>IFERROR(VLOOKUP($C91,Weights!$A$23:$E$42,4,0),0)</f>
        <v>1.76</v>
      </c>
      <c r="G91" s="92">
        <f>IFERROR(VLOOKUP($C91,Weights!$A$23:$E$42,5,0),0)</f>
        <v>97.486400000000003</v>
      </c>
      <c r="H91" s="91">
        <f>IFERROR(VLOOKUP($C91,Weights!$A$43:$E$62,4,0),0)</f>
        <v>4</v>
      </c>
      <c r="I91" s="92">
        <f>IFERROR(VLOOKUP($C91,Weights!$A$43:$E$62,5,0),0)</f>
        <v>221.56</v>
      </c>
      <c r="J91" s="91">
        <f>IFERROR(VLOOKUP($C91,Weights!$A$63:$E$82,4,0),0)</f>
        <v>10.77</v>
      </c>
      <c r="K91" s="92">
        <f>IFERROR(VLOOKUP($C91,Weights!$A$63:$E$82,5,0),0)</f>
        <v>596.55029999999999</v>
      </c>
      <c r="L91" s="91">
        <f>IFERROR(VLOOKUP($C91,Weights!$A$83:$E$102,4,0),0)</f>
        <v>0</v>
      </c>
      <c r="M91" s="92">
        <f>IFERROR(VLOOKUP($C91,Weights!$A$83:$E$102,5,0),0)</f>
        <v>0</v>
      </c>
    </row>
    <row r="92" spans="1:13">
      <c r="A92" s="93" t="s">
        <v>2071</v>
      </c>
      <c r="B92" s="90" t="s">
        <v>2072</v>
      </c>
      <c r="C92" s="90">
        <v>1</v>
      </c>
      <c r="D92" s="91">
        <f>IFERROR(VLOOKUP($C92,Weights!$A$3:$E$22,4,0),0)</f>
        <v>1</v>
      </c>
      <c r="E92" s="92">
        <f>IFERROR(VLOOKUP($C92,Weights!$A$3:$E$22,5,0),0)</f>
        <v>55.39</v>
      </c>
      <c r="F92" s="91">
        <f>IFERROR(VLOOKUP($C92,Weights!$A$23:$E$42,4,0),0)</f>
        <v>1.76</v>
      </c>
      <c r="G92" s="92">
        <f>IFERROR(VLOOKUP($C92,Weights!$A$23:$E$42,5,0),0)</f>
        <v>97.486400000000003</v>
      </c>
      <c r="H92" s="91">
        <f>IFERROR(VLOOKUP($C92,Weights!$A$43:$E$62,4,0),0)</f>
        <v>4</v>
      </c>
      <c r="I92" s="92">
        <f>IFERROR(VLOOKUP($C92,Weights!$A$43:$E$62,5,0),0)</f>
        <v>221.56</v>
      </c>
      <c r="J92" s="91">
        <f>IFERROR(VLOOKUP($C92,Weights!$A$63:$E$82,4,0),0)</f>
        <v>10.77</v>
      </c>
      <c r="K92" s="92">
        <f>IFERROR(VLOOKUP($C92,Weights!$A$63:$E$82,5,0),0)</f>
        <v>596.55029999999999</v>
      </c>
      <c r="L92" s="91">
        <f>IFERROR(VLOOKUP($C92,Weights!$A$83:$E$102,4,0),0)</f>
        <v>0</v>
      </c>
      <c r="M92" s="92">
        <f>IFERROR(VLOOKUP($C92,Weights!$A$83:$E$102,5,0),0)</f>
        <v>0</v>
      </c>
    </row>
    <row r="93" spans="1:13">
      <c r="A93" s="93" t="s">
        <v>2220</v>
      </c>
      <c r="B93" s="90" t="s">
        <v>2221</v>
      </c>
      <c r="C93" s="90">
        <v>1</v>
      </c>
      <c r="D93" s="91">
        <f>IFERROR(VLOOKUP($C93,Weights!$A$3:$E$22,4,0),0)</f>
        <v>1</v>
      </c>
      <c r="E93" s="92">
        <f>IFERROR(VLOOKUP($C93,Weights!$A$3:$E$22,5,0),0)</f>
        <v>55.39</v>
      </c>
      <c r="F93" s="91">
        <f>IFERROR(VLOOKUP($C93,Weights!$A$23:$E$42,4,0),0)</f>
        <v>1.76</v>
      </c>
      <c r="G93" s="92">
        <f>IFERROR(VLOOKUP($C93,Weights!$A$23:$E$42,5,0),0)</f>
        <v>97.486400000000003</v>
      </c>
      <c r="H93" s="91">
        <f>IFERROR(VLOOKUP($C93,Weights!$A$43:$E$62,4,0),0)</f>
        <v>4</v>
      </c>
      <c r="I93" s="92">
        <f>IFERROR(VLOOKUP($C93,Weights!$A$43:$E$62,5,0),0)</f>
        <v>221.56</v>
      </c>
      <c r="J93" s="91">
        <f>IFERROR(VLOOKUP($C93,Weights!$A$63:$E$82,4,0),0)</f>
        <v>10.77</v>
      </c>
      <c r="K93" s="92">
        <f>IFERROR(VLOOKUP($C93,Weights!$A$63:$E$82,5,0),0)</f>
        <v>596.55029999999999</v>
      </c>
      <c r="L93" s="91">
        <f>IFERROR(VLOOKUP($C93,Weights!$A$83:$E$102,4,0),0)</f>
        <v>0</v>
      </c>
      <c r="M93" s="92">
        <f>IFERROR(VLOOKUP($C93,Weights!$A$83:$E$102,5,0),0)</f>
        <v>0</v>
      </c>
    </row>
    <row r="94" spans="1:13">
      <c r="A94" s="93" t="s">
        <v>2647</v>
      </c>
      <c r="B94" s="90" t="s">
        <v>2648</v>
      </c>
      <c r="C94" s="90">
        <v>1</v>
      </c>
      <c r="D94" s="91">
        <f>IFERROR(VLOOKUP($C94,Weights!$A$3:$E$22,4,0),0)</f>
        <v>1</v>
      </c>
      <c r="E94" s="92">
        <f>IFERROR(VLOOKUP($C94,Weights!$A$3:$E$22,5,0),0)</f>
        <v>55.39</v>
      </c>
      <c r="F94" s="91">
        <f>IFERROR(VLOOKUP($C94,Weights!$A$23:$E$42,4,0),0)</f>
        <v>1.76</v>
      </c>
      <c r="G94" s="92">
        <f>IFERROR(VLOOKUP($C94,Weights!$A$23:$E$42,5,0),0)</f>
        <v>97.486400000000003</v>
      </c>
      <c r="H94" s="91">
        <f>IFERROR(VLOOKUP($C94,Weights!$A$43:$E$62,4,0),0)</f>
        <v>4</v>
      </c>
      <c r="I94" s="92">
        <f>IFERROR(VLOOKUP($C94,Weights!$A$43:$E$62,5,0),0)</f>
        <v>221.56</v>
      </c>
      <c r="J94" s="91">
        <f>IFERROR(VLOOKUP($C94,Weights!$A$63:$E$82,4,0),0)</f>
        <v>10.77</v>
      </c>
      <c r="K94" s="92">
        <f>IFERROR(VLOOKUP($C94,Weights!$A$63:$E$82,5,0),0)</f>
        <v>596.55029999999999</v>
      </c>
      <c r="L94" s="91">
        <f>IFERROR(VLOOKUP($C94,Weights!$A$83:$E$102,4,0),0)</f>
        <v>0</v>
      </c>
      <c r="M94" s="92">
        <f>IFERROR(VLOOKUP($C94,Weights!$A$83:$E$102,5,0),0)</f>
        <v>0</v>
      </c>
    </row>
    <row r="95" spans="1:13">
      <c r="A95" s="93" t="s">
        <v>2661</v>
      </c>
      <c r="B95" s="90" t="s">
        <v>2662</v>
      </c>
      <c r="C95" s="90">
        <v>1</v>
      </c>
      <c r="D95" s="91">
        <f>IFERROR(VLOOKUP($C95,Weights!$A$3:$E$22,4,0),0)</f>
        <v>1</v>
      </c>
      <c r="E95" s="92">
        <f>IFERROR(VLOOKUP($C95,Weights!$A$3:$E$22,5,0),0)</f>
        <v>55.39</v>
      </c>
      <c r="F95" s="91">
        <f>IFERROR(VLOOKUP($C95,Weights!$A$23:$E$42,4,0),0)</f>
        <v>1.76</v>
      </c>
      <c r="G95" s="92">
        <f>IFERROR(VLOOKUP($C95,Weights!$A$23:$E$42,5,0),0)</f>
        <v>97.486400000000003</v>
      </c>
      <c r="H95" s="91">
        <f>IFERROR(VLOOKUP($C95,Weights!$A$43:$E$62,4,0),0)</f>
        <v>4</v>
      </c>
      <c r="I95" s="92">
        <f>IFERROR(VLOOKUP($C95,Weights!$A$43:$E$62,5,0),0)</f>
        <v>221.56</v>
      </c>
      <c r="J95" s="91">
        <f>IFERROR(VLOOKUP($C95,Weights!$A$63:$E$82,4,0),0)</f>
        <v>10.77</v>
      </c>
      <c r="K95" s="92">
        <f>IFERROR(VLOOKUP($C95,Weights!$A$63:$E$82,5,0),0)</f>
        <v>596.55029999999999</v>
      </c>
      <c r="L95" s="91">
        <f>IFERROR(VLOOKUP($C95,Weights!$A$83:$E$102,4,0),0)</f>
        <v>0</v>
      </c>
      <c r="M95" s="92">
        <f>IFERROR(VLOOKUP($C95,Weights!$A$83:$E$102,5,0),0)</f>
        <v>0</v>
      </c>
    </row>
    <row r="96" spans="1:13">
      <c r="A96" s="93" t="s">
        <v>2747</v>
      </c>
      <c r="B96" s="90" t="s">
        <v>2748</v>
      </c>
      <c r="C96" s="90">
        <v>1</v>
      </c>
      <c r="D96" s="91">
        <f>IFERROR(VLOOKUP($C96,Weights!$A$3:$E$22,4,0),0)</f>
        <v>1</v>
      </c>
      <c r="E96" s="92">
        <f>IFERROR(VLOOKUP($C96,Weights!$A$3:$E$22,5,0),0)</f>
        <v>55.39</v>
      </c>
      <c r="F96" s="91">
        <f>IFERROR(VLOOKUP($C96,Weights!$A$23:$E$42,4,0),0)</f>
        <v>1.76</v>
      </c>
      <c r="G96" s="92">
        <f>IFERROR(VLOOKUP($C96,Weights!$A$23:$E$42,5,0),0)</f>
        <v>97.486400000000003</v>
      </c>
      <c r="H96" s="91">
        <f>IFERROR(VLOOKUP($C96,Weights!$A$43:$E$62,4,0),0)</f>
        <v>4</v>
      </c>
      <c r="I96" s="92">
        <f>IFERROR(VLOOKUP($C96,Weights!$A$43:$E$62,5,0),0)</f>
        <v>221.56</v>
      </c>
      <c r="J96" s="91">
        <f>IFERROR(VLOOKUP($C96,Weights!$A$63:$E$82,4,0),0)</f>
        <v>10.77</v>
      </c>
      <c r="K96" s="92">
        <f>IFERROR(VLOOKUP($C96,Weights!$A$63:$E$82,5,0),0)</f>
        <v>596.55029999999999</v>
      </c>
      <c r="L96" s="91">
        <f>IFERROR(VLOOKUP($C96,Weights!$A$83:$E$102,4,0),0)</f>
        <v>0</v>
      </c>
      <c r="M96" s="92">
        <f>IFERROR(VLOOKUP($C96,Weights!$A$83:$E$102,5,0),0)</f>
        <v>0</v>
      </c>
    </row>
    <row r="97" spans="1:13">
      <c r="A97" s="93" t="s">
        <v>2751</v>
      </c>
      <c r="B97" s="90" t="s">
        <v>2752</v>
      </c>
      <c r="C97" s="90">
        <v>1</v>
      </c>
      <c r="D97" s="91">
        <f>IFERROR(VLOOKUP($C97,Weights!$A$3:$E$22,4,0),0)</f>
        <v>1</v>
      </c>
      <c r="E97" s="92">
        <f>IFERROR(VLOOKUP($C97,Weights!$A$3:$E$22,5,0),0)</f>
        <v>55.39</v>
      </c>
      <c r="F97" s="91">
        <f>IFERROR(VLOOKUP($C97,Weights!$A$23:$E$42,4,0),0)</f>
        <v>1.76</v>
      </c>
      <c r="G97" s="92">
        <f>IFERROR(VLOOKUP($C97,Weights!$A$23:$E$42,5,0),0)</f>
        <v>97.486400000000003</v>
      </c>
      <c r="H97" s="91">
        <f>IFERROR(VLOOKUP($C97,Weights!$A$43:$E$62,4,0),0)</f>
        <v>4</v>
      </c>
      <c r="I97" s="92">
        <f>IFERROR(VLOOKUP($C97,Weights!$A$43:$E$62,5,0),0)</f>
        <v>221.56</v>
      </c>
      <c r="J97" s="91">
        <f>IFERROR(VLOOKUP($C97,Weights!$A$63:$E$82,4,0),0)</f>
        <v>10.77</v>
      </c>
      <c r="K97" s="92">
        <f>IFERROR(VLOOKUP($C97,Weights!$A$63:$E$82,5,0),0)</f>
        <v>596.55029999999999</v>
      </c>
      <c r="L97" s="91">
        <f>IFERROR(VLOOKUP($C97,Weights!$A$83:$E$102,4,0),0)</f>
        <v>0</v>
      </c>
      <c r="M97" s="92">
        <f>IFERROR(VLOOKUP($C97,Weights!$A$83:$E$102,5,0),0)</f>
        <v>0</v>
      </c>
    </row>
    <row r="98" spans="1:13">
      <c r="A98" s="93" t="s">
        <v>3083</v>
      </c>
      <c r="B98" s="90" t="s">
        <v>3084</v>
      </c>
      <c r="C98" s="90">
        <v>1</v>
      </c>
      <c r="D98" s="91">
        <f>IFERROR(VLOOKUP($C98,Weights!$A$3:$E$22,4,0),0)</f>
        <v>1</v>
      </c>
      <c r="E98" s="92">
        <f>IFERROR(VLOOKUP($C98,Weights!$A$3:$E$22,5,0),0)</f>
        <v>55.39</v>
      </c>
      <c r="F98" s="91">
        <f>IFERROR(VLOOKUP($C98,Weights!$A$23:$E$42,4,0),0)</f>
        <v>1.76</v>
      </c>
      <c r="G98" s="92">
        <f>IFERROR(VLOOKUP($C98,Weights!$A$23:$E$42,5,0),0)</f>
        <v>97.486400000000003</v>
      </c>
      <c r="H98" s="91">
        <f>IFERROR(VLOOKUP($C98,Weights!$A$43:$E$62,4,0),0)</f>
        <v>4</v>
      </c>
      <c r="I98" s="92">
        <f>IFERROR(VLOOKUP($C98,Weights!$A$43:$E$62,5,0),0)</f>
        <v>221.56</v>
      </c>
      <c r="J98" s="91">
        <f>IFERROR(VLOOKUP($C98,Weights!$A$63:$E$82,4,0),0)</f>
        <v>10.77</v>
      </c>
      <c r="K98" s="92">
        <f>IFERROR(VLOOKUP($C98,Weights!$A$63:$E$82,5,0),0)</f>
        <v>596.55029999999999</v>
      </c>
      <c r="L98" s="91">
        <f>IFERROR(VLOOKUP($C98,Weights!$A$83:$E$102,4,0),0)</f>
        <v>0</v>
      </c>
      <c r="M98" s="92">
        <f>IFERROR(VLOOKUP($C98,Weights!$A$83:$E$102,5,0),0)</f>
        <v>0</v>
      </c>
    </row>
    <row r="99" spans="1:13">
      <c r="A99" s="93" t="s">
        <v>532</v>
      </c>
      <c r="B99" s="90" t="s">
        <v>533</v>
      </c>
      <c r="C99" s="90">
        <v>1</v>
      </c>
      <c r="D99" s="91">
        <f>IFERROR(VLOOKUP($C99,Weights!$A$3:$E$22,4,0),0)</f>
        <v>1</v>
      </c>
      <c r="E99" s="92">
        <f>IFERROR(VLOOKUP($C99,Weights!$A$3:$E$22,5,0),0)</f>
        <v>55.39</v>
      </c>
      <c r="F99" s="91">
        <f>IFERROR(VLOOKUP($C99,Weights!$A$23:$E$42,4,0),0)</f>
        <v>1.76</v>
      </c>
      <c r="G99" s="92">
        <f>IFERROR(VLOOKUP($C99,Weights!$A$23:$E$42,5,0),0)</f>
        <v>97.486400000000003</v>
      </c>
      <c r="H99" s="91">
        <f>IFERROR(VLOOKUP($C99,Weights!$A$43:$E$62,4,0),0)</f>
        <v>4</v>
      </c>
      <c r="I99" s="92">
        <f>IFERROR(VLOOKUP($C99,Weights!$A$43:$E$62,5,0),0)</f>
        <v>221.56</v>
      </c>
      <c r="J99" s="91">
        <f>IFERROR(VLOOKUP($C99,Weights!$A$63:$E$82,4,0),0)</f>
        <v>10.77</v>
      </c>
      <c r="K99" s="92">
        <f>IFERROR(VLOOKUP($C99,Weights!$A$63:$E$82,5,0),0)</f>
        <v>596.55029999999999</v>
      </c>
      <c r="L99" s="91">
        <f>IFERROR(VLOOKUP($C99,Weights!$A$83:$E$102,4,0),0)</f>
        <v>0</v>
      </c>
      <c r="M99" s="92">
        <f>IFERROR(VLOOKUP($C99,Weights!$A$83:$E$102,5,0),0)</f>
        <v>0</v>
      </c>
    </row>
    <row r="100" spans="1:13">
      <c r="A100" s="93" t="s">
        <v>396</v>
      </c>
      <c r="B100" s="90" t="s">
        <v>397</v>
      </c>
      <c r="C100" s="90">
        <v>1</v>
      </c>
      <c r="D100" s="91">
        <f>IFERROR(VLOOKUP($C100,Weights!$A$3:$E$22,4,0),0)</f>
        <v>1</v>
      </c>
      <c r="E100" s="92">
        <f>IFERROR(VLOOKUP($C100,Weights!$A$3:$E$22,5,0),0)</f>
        <v>55.39</v>
      </c>
      <c r="F100" s="91">
        <f>IFERROR(VLOOKUP($C100,Weights!$A$23:$E$42,4,0),0)</f>
        <v>1.76</v>
      </c>
      <c r="G100" s="92">
        <f>IFERROR(VLOOKUP($C100,Weights!$A$23:$E$42,5,0),0)</f>
        <v>97.486400000000003</v>
      </c>
      <c r="H100" s="91">
        <f>IFERROR(VLOOKUP($C100,Weights!$A$43:$E$62,4,0),0)</f>
        <v>4</v>
      </c>
      <c r="I100" s="92">
        <f>IFERROR(VLOOKUP($C100,Weights!$A$43:$E$62,5,0),0)</f>
        <v>221.56</v>
      </c>
      <c r="J100" s="91">
        <f>IFERROR(VLOOKUP($C100,Weights!$A$63:$E$82,4,0),0)</f>
        <v>10.77</v>
      </c>
      <c r="K100" s="92">
        <f>IFERROR(VLOOKUP($C100,Weights!$A$63:$E$82,5,0),0)</f>
        <v>596.55029999999999</v>
      </c>
      <c r="L100" s="91">
        <f>IFERROR(VLOOKUP($C100,Weights!$A$83:$E$102,4,0),0)</f>
        <v>0</v>
      </c>
      <c r="M100" s="92">
        <f>IFERROR(VLOOKUP($C100,Weights!$A$83:$E$102,5,0),0)</f>
        <v>0</v>
      </c>
    </row>
    <row r="101" spans="1:13">
      <c r="A101" s="93" t="s">
        <v>402</v>
      </c>
      <c r="B101" s="90" t="s">
        <v>403</v>
      </c>
      <c r="C101" s="90">
        <v>1</v>
      </c>
      <c r="D101" s="91">
        <f>IFERROR(VLOOKUP($C101,Weights!$A$3:$E$22,4,0),0)</f>
        <v>1</v>
      </c>
      <c r="E101" s="92">
        <f>IFERROR(VLOOKUP($C101,Weights!$A$3:$E$22,5,0),0)</f>
        <v>55.39</v>
      </c>
      <c r="F101" s="91">
        <f>IFERROR(VLOOKUP($C101,Weights!$A$23:$E$42,4,0),0)</f>
        <v>1.76</v>
      </c>
      <c r="G101" s="92">
        <f>IFERROR(VLOOKUP($C101,Weights!$A$23:$E$42,5,0),0)</f>
        <v>97.486400000000003</v>
      </c>
      <c r="H101" s="91">
        <f>IFERROR(VLOOKUP($C101,Weights!$A$43:$E$62,4,0),0)</f>
        <v>4</v>
      </c>
      <c r="I101" s="92">
        <f>IFERROR(VLOOKUP($C101,Weights!$A$43:$E$62,5,0),0)</f>
        <v>221.56</v>
      </c>
      <c r="J101" s="91">
        <f>IFERROR(VLOOKUP($C101,Weights!$A$63:$E$82,4,0),0)</f>
        <v>10.77</v>
      </c>
      <c r="K101" s="92">
        <f>IFERROR(VLOOKUP($C101,Weights!$A$63:$E$82,5,0),0)</f>
        <v>596.55029999999999</v>
      </c>
      <c r="L101" s="91">
        <f>IFERROR(VLOOKUP($C101,Weights!$A$83:$E$102,4,0),0)</f>
        <v>0</v>
      </c>
      <c r="M101" s="92">
        <f>IFERROR(VLOOKUP($C101,Weights!$A$83:$E$102,5,0),0)</f>
        <v>0</v>
      </c>
    </row>
    <row r="102" spans="1:13">
      <c r="A102" s="93" t="s">
        <v>2707</v>
      </c>
      <c r="B102" s="90" t="s">
        <v>2708</v>
      </c>
      <c r="C102" s="90">
        <v>1</v>
      </c>
      <c r="D102" s="91">
        <f>IFERROR(VLOOKUP($C102,Weights!$A$3:$E$22,4,0),0)</f>
        <v>1</v>
      </c>
      <c r="E102" s="92">
        <f>IFERROR(VLOOKUP($C102,Weights!$A$3:$E$22,5,0),0)</f>
        <v>55.39</v>
      </c>
      <c r="F102" s="91">
        <f>IFERROR(VLOOKUP($C102,Weights!$A$23:$E$42,4,0),0)</f>
        <v>1.76</v>
      </c>
      <c r="G102" s="92">
        <f>IFERROR(VLOOKUP($C102,Weights!$A$23:$E$42,5,0),0)</f>
        <v>97.486400000000003</v>
      </c>
      <c r="H102" s="91">
        <f>IFERROR(VLOOKUP($C102,Weights!$A$43:$E$62,4,0),0)</f>
        <v>4</v>
      </c>
      <c r="I102" s="92">
        <f>IFERROR(VLOOKUP($C102,Weights!$A$43:$E$62,5,0),0)</f>
        <v>221.56</v>
      </c>
      <c r="J102" s="91">
        <f>IFERROR(VLOOKUP($C102,Weights!$A$63:$E$82,4,0),0)</f>
        <v>10.77</v>
      </c>
      <c r="K102" s="92">
        <f>IFERROR(VLOOKUP($C102,Weights!$A$63:$E$82,5,0),0)</f>
        <v>596.55029999999999</v>
      </c>
      <c r="L102" s="91">
        <f>IFERROR(VLOOKUP($C102,Weights!$A$83:$E$102,4,0),0)</f>
        <v>0</v>
      </c>
      <c r="M102" s="92">
        <f>IFERROR(VLOOKUP($C102,Weights!$A$83:$E$102,5,0),0)</f>
        <v>0</v>
      </c>
    </row>
    <row r="103" spans="1:13">
      <c r="A103" s="93" t="s">
        <v>544</v>
      </c>
      <c r="B103" s="90" t="s">
        <v>545</v>
      </c>
      <c r="C103" s="90">
        <v>1</v>
      </c>
      <c r="D103" s="91">
        <f>IFERROR(VLOOKUP($C103,Weights!$A$3:$E$22,4,0),0)</f>
        <v>1</v>
      </c>
      <c r="E103" s="92">
        <f>IFERROR(VLOOKUP($C103,Weights!$A$3:$E$22,5,0),0)</f>
        <v>55.39</v>
      </c>
      <c r="F103" s="91">
        <f>IFERROR(VLOOKUP($C103,Weights!$A$23:$E$42,4,0),0)</f>
        <v>1.76</v>
      </c>
      <c r="G103" s="92">
        <f>IFERROR(VLOOKUP($C103,Weights!$A$23:$E$42,5,0),0)</f>
        <v>97.486400000000003</v>
      </c>
      <c r="H103" s="91">
        <f>IFERROR(VLOOKUP($C103,Weights!$A$43:$E$62,4,0),0)</f>
        <v>4</v>
      </c>
      <c r="I103" s="92">
        <f>IFERROR(VLOOKUP($C103,Weights!$A$43:$E$62,5,0),0)</f>
        <v>221.56</v>
      </c>
      <c r="J103" s="91">
        <f>IFERROR(VLOOKUP($C103,Weights!$A$63:$E$82,4,0),0)</f>
        <v>10.77</v>
      </c>
      <c r="K103" s="92">
        <f>IFERROR(VLOOKUP($C103,Weights!$A$63:$E$82,5,0),0)</f>
        <v>596.55029999999999</v>
      </c>
      <c r="L103" s="91">
        <f>IFERROR(VLOOKUP($C103,Weights!$A$83:$E$102,4,0),0)</f>
        <v>0</v>
      </c>
      <c r="M103" s="92">
        <f>IFERROR(VLOOKUP($C103,Weights!$A$83:$E$102,5,0),0)</f>
        <v>0</v>
      </c>
    </row>
    <row r="104" spans="1:13">
      <c r="A104" s="93" t="s">
        <v>2963</v>
      </c>
      <c r="B104" s="90" t="s">
        <v>2964</v>
      </c>
      <c r="C104" s="90">
        <v>1</v>
      </c>
      <c r="D104" s="91">
        <f>IFERROR(VLOOKUP($C104,Weights!$A$3:$E$22,4,0),0)</f>
        <v>1</v>
      </c>
      <c r="E104" s="92">
        <f>IFERROR(VLOOKUP($C104,Weights!$A$3:$E$22,5,0),0)</f>
        <v>55.39</v>
      </c>
      <c r="F104" s="91">
        <f>IFERROR(VLOOKUP($C104,Weights!$A$23:$E$42,4,0),0)</f>
        <v>1.76</v>
      </c>
      <c r="G104" s="92">
        <f>IFERROR(VLOOKUP($C104,Weights!$A$23:$E$42,5,0),0)</f>
        <v>97.486400000000003</v>
      </c>
      <c r="H104" s="91">
        <f>IFERROR(VLOOKUP($C104,Weights!$A$43:$E$62,4,0),0)</f>
        <v>4</v>
      </c>
      <c r="I104" s="92">
        <f>IFERROR(VLOOKUP($C104,Weights!$A$43:$E$62,5,0),0)</f>
        <v>221.56</v>
      </c>
      <c r="J104" s="91">
        <f>IFERROR(VLOOKUP($C104,Weights!$A$63:$E$82,4,0),0)</f>
        <v>10.77</v>
      </c>
      <c r="K104" s="92">
        <f>IFERROR(VLOOKUP($C104,Weights!$A$63:$E$82,5,0),0)</f>
        <v>596.55029999999999</v>
      </c>
      <c r="L104" s="91">
        <f>IFERROR(VLOOKUP($C104,Weights!$A$83:$E$102,4,0),0)</f>
        <v>0</v>
      </c>
      <c r="M104" s="92">
        <f>IFERROR(VLOOKUP($C104,Weights!$A$83:$E$102,5,0),0)</f>
        <v>0</v>
      </c>
    </row>
    <row r="105" spans="1:13">
      <c r="A105" s="93" t="s">
        <v>690</v>
      </c>
      <c r="B105" s="90" t="s">
        <v>691</v>
      </c>
      <c r="C105" s="90">
        <v>1</v>
      </c>
      <c r="D105" s="91">
        <f>IFERROR(VLOOKUP($C105,Weights!$A$3:$E$22,4,0),0)</f>
        <v>1</v>
      </c>
      <c r="E105" s="92">
        <f>IFERROR(VLOOKUP($C105,Weights!$A$3:$E$22,5,0),0)</f>
        <v>55.39</v>
      </c>
      <c r="F105" s="91">
        <f>IFERROR(VLOOKUP($C105,Weights!$A$23:$E$42,4,0),0)</f>
        <v>1.76</v>
      </c>
      <c r="G105" s="92">
        <f>IFERROR(VLOOKUP($C105,Weights!$A$23:$E$42,5,0),0)</f>
        <v>97.486400000000003</v>
      </c>
      <c r="H105" s="91">
        <f>IFERROR(VLOOKUP($C105,Weights!$A$43:$E$62,4,0),0)</f>
        <v>4</v>
      </c>
      <c r="I105" s="92">
        <f>IFERROR(VLOOKUP($C105,Weights!$A$43:$E$62,5,0),0)</f>
        <v>221.56</v>
      </c>
      <c r="J105" s="91">
        <f>IFERROR(VLOOKUP($C105,Weights!$A$63:$E$82,4,0),0)</f>
        <v>10.77</v>
      </c>
      <c r="K105" s="92">
        <f>IFERROR(VLOOKUP($C105,Weights!$A$63:$E$82,5,0),0)</f>
        <v>596.55029999999999</v>
      </c>
      <c r="L105" s="91">
        <f>IFERROR(VLOOKUP($C105,Weights!$A$83:$E$102,4,0),0)</f>
        <v>0</v>
      </c>
      <c r="M105" s="92">
        <f>IFERROR(VLOOKUP($C105,Weights!$A$83:$E$102,5,0),0)</f>
        <v>0</v>
      </c>
    </row>
    <row r="106" spans="1:13" ht="24">
      <c r="A106" s="93" t="s">
        <v>2589</v>
      </c>
      <c r="B106" s="90" t="s">
        <v>2590</v>
      </c>
      <c r="C106" s="90">
        <v>1</v>
      </c>
      <c r="D106" s="91">
        <f>IFERROR(VLOOKUP($C106,Weights!$A$3:$E$22,4,0),0)</f>
        <v>1</v>
      </c>
      <c r="E106" s="92">
        <f>IFERROR(VLOOKUP($C106,Weights!$A$3:$E$22,5,0),0)</f>
        <v>55.39</v>
      </c>
      <c r="F106" s="91">
        <f>IFERROR(VLOOKUP($C106,Weights!$A$23:$E$42,4,0),0)</f>
        <v>1.76</v>
      </c>
      <c r="G106" s="92">
        <f>IFERROR(VLOOKUP($C106,Weights!$A$23:$E$42,5,0),0)</f>
        <v>97.486400000000003</v>
      </c>
      <c r="H106" s="91">
        <f>IFERROR(VLOOKUP($C106,Weights!$A$43:$E$62,4,0),0)</f>
        <v>4</v>
      </c>
      <c r="I106" s="92">
        <f>IFERROR(VLOOKUP($C106,Weights!$A$43:$E$62,5,0),0)</f>
        <v>221.56</v>
      </c>
      <c r="J106" s="91">
        <f>IFERROR(VLOOKUP($C106,Weights!$A$63:$E$82,4,0),0)</f>
        <v>10.77</v>
      </c>
      <c r="K106" s="92">
        <f>IFERROR(VLOOKUP($C106,Weights!$A$63:$E$82,5,0),0)</f>
        <v>596.55029999999999</v>
      </c>
      <c r="L106" s="91">
        <f>IFERROR(VLOOKUP($C106,Weights!$A$83:$E$102,4,0),0)</f>
        <v>0</v>
      </c>
      <c r="M106" s="92">
        <f>IFERROR(VLOOKUP($C106,Weights!$A$83:$E$102,5,0),0)</f>
        <v>0</v>
      </c>
    </row>
    <row r="107" spans="1:13">
      <c r="A107" s="93" t="s">
        <v>606</v>
      </c>
      <c r="B107" s="90" t="s">
        <v>607</v>
      </c>
      <c r="C107" s="90">
        <v>1</v>
      </c>
      <c r="D107" s="91">
        <f>IFERROR(VLOOKUP($C107,Weights!$A$3:$E$22,4,0),0)</f>
        <v>1</v>
      </c>
      <c r="E107" s="92">
        <f>IFERROR(VLOOKUP($C107,Weights!$A$3:$E$22,5,0),0)</f>
        <v>55.39</v>
      </c>
      <c r="F107" s="91">
        <f>IFERROR(VLOOKUP($C107,Weights!$A$23:$E$42,4,0),0)</f>
        <v>1.76</v>
      </c>
      <c r="G107" s="92">
        <f>IFERROR(VLOOKUP($C107,Weights!$A$23:$E$42,5,0),0)</f>
        <v>97.486400000000003</v>
      </c>
      <c r="H107" s="91">
        <f>IFERROR(VLOOKUP($C107,Weights!$A$43:$E$62,4,0),0)</f>
        <v>4</v>
      </c>
      <c r="I107" s="92">
        <f>IFERROR(VLOOKUP($C107,Weights!$A$43:$E$62,5,0),0)</f>
        <v>221.56</v>
      </c>
      <c r="J107" s="91">
        <f>IFERROR(VLOOKUP($C107,Weights!$A$63:$E$82,4,0),0)</f>
        <v>10.77</v>
      </c>
      <c r="K107" s="92">
        <f>IFERROR(VLOOKUP($C107,Weights!$A$63:$E$82,5,0),0)</f>
        <v>596.55029999999999</v>
      </c>
      <c r="L107" s="91">
        <f>IFERROR(VLOOKUP($C107,Weights!$A$83:$E$102,4,0),0)</f>
        <v>0</v>
      </c>
      <c r="M107" s="92">
        <f>IFERROR(VLOOKUP($C107,Weights!$A$83:$E$102,5,0),0)</f>
        <v>0</v>
      </c>
    </row>
    <row r="108" spans="1:13">
      <c r="A108" s="93" t="s">
        <v>1300</v>
      </c>
      <c r="B108" s="90" t="s">
        <v>1301</v>
      </c>
      <c r="C108" s="90">
        <v>1</v>
      </c>
      <c r="D108" s="91">
        <f>IFERROR(VLOOKUP($C108,Weights!$A$3:$E$22,4,0),0)</f>
        <v>1</v>
      </c>
      <c r="E108" s="92">
        <f>IFERROR(VLOOKUP($C108,Weights!$A$3:$E$22,5,0),0)</f>
        <v>55.39</v>
      </c>
      <c r="F108" s="91">
        <f>IFERROR(VLOOKUP($C108,Weights!$A$23:$E$42,4,0),0)</f>
        <v>1.76</v>
      </c>
      <c r="G108" s="92">
        <f>IFERROR(VLOOKUP($C108,Weights!$A$23:$E$42,5,0),0)</f>
        <v>97.486400000000003</v>
      </c>
      <c r="H108" s="91">
        <f>IFERROR(VLOOKUP($C108,Weights!$A$43:$E$62,4,0),0)</f>
        <v>4</v>
      </c>
      <c r="I108" s="92">
        <f>IFERROR(VLOOKUP($C108,Weights!$A$43:$E$62,5,0),0)</f>
        <v>221.56</v>
      </c>
      <c r="J108" s="91">
        <f>IFERROR(VLOOKUP($C108,Weights!$A$63:$E$82,4,0),0)</f>
        <v>10.77</v>
      </c>
      <c r="K108" s="92">
        <f>IFERROR(VLOOKUP($C108,Weights!$A$63:$E$82,5,0),0)</f>
        <v>596.55029999999999</v>
      </c>
      <c r="L108" s="91">
        <f>IFERROR(VLOOKUP($C108,Weights!$A$83:$E$102,4,0),0)</f>
        <v>0</v>
      </c>
      <c r="M108" s="92">
        <f>IFERROR(VLOOKUP($C108,Weights!$A$83:$E$102,5,0),0)</f>
        <v>0</v>
      </c>
    </row>
    <row r="109" spans="1:13">
      <c r="A109" s="93" t="s">
        <v>1366</v>
      </c>
      <c r="B109" s="90" t="s">
        <v>1367</v>
      </c>
      <c r="C109" s="90">
        <v>1</v>
      </c>
      <c r="D109" s="91">
        <f>IFERROR(VLOOKUP($C109,Weights!$A$3:$E$22,4,0),0)</f>
        <v>1</v>
      </c>
      <c r="E109" s="92">
        <f>IFERROR(VLOOKUP($C109,Weights!$A$3:$E$22,5,0),0)</f>
        <v>55.39</v>
      </c>
      <c r="F109" s="91">
        <f>IFERROR(VLOOKUP($C109,Weights!$A$23:$E$42,4,0),0)</f>
        <v>1.76</v>
      </c>
      <c r="G109" s="92">
        <f>IFERROR(VLOOKUP($C109,Weights!$A$23:$E$42,5,0),0)</f>
        <v>97.486400000000003</v>
      </c>
      <c r="H109" s="91">
        <f>IFERROR(VLOOKUP($C109,Weights!$A$43:$E$62,4,0),0)</f>
        <v>4</v>
      </c>
      <c r="I109" s="92">
        <f>IFERROR(VLOOKUP($C109,Weights!$A$43:$E$62,5,0),0)</f>
        <v>221.56</v>
      </c>
      <c r="J109" s="91">
        <f>IFERROR(VLOOKUP($C109,Weights!$A$63:$E$82,4,0),0)</f>
        <v>10.77</v>
      </c>
      <c r="K109" s="92">
        <f>IFERROR(VLOOKUP($C109,Weights!$A$63:$E$82,5,0),0)</f>
        <v>596.55029999999999</v>
      </c>
      <c r="L109" s="91">
        <f>IFERROR(VLOOKUP($C109,Weights!$A$83:$E$102,4,0),0)</f>
        <v>0</v>
      </c>
      <c r="M109" s="92">
        <f>IFERROR(VLOOKUP($C109,Weights!$A$83:$E$102,5,0),0)</f>
        <v>0</v>
      </c>
    </row>
    <row r="110" spans="1:13">
      <c r="A110" s="93" t="s">
        <v>1662</v>
      </c>
      <c r="B110" s="90" t="s">
        <v>1663</v>
      </c>
      <c r="C110" s="90">
        <v>1</v>
      </c>
      <c r="D110" s="91">
        <f>IFERROR(VLOOKUP($C110,Weights!$A$3:$E$22,4,0),0)</f>
        <v>1</v>
      </c>
      <c r="E110" s="92">
        <f>IFERROR(VLOOKUP($C110,Weights!$A$3:$E$22,5,0),0)</f>
        <v>55.39</v>
      </c>
      <c r="F110" s="91">
        <f>IFERROR(VLOOKUP($C110,Weights!$A$23:$E$42,4,0),0)</f>
        <v>1.76</v>
      </c>
      <c r="G110" s="92">
        <f>IFERROR(VLOOKUP($C110,Weights!$A$23:$E$42,5,0),0)</f>
        <v>97.486400000000003</v>
      </c>
      <c r="H110" s="91">
        <f>IFERROR(VLOOKUP($C110,Weights!$A$43:$E$62,4,0),0)</f>
        <v>4</v>
      </c>
      <c r="I110" s="92">
        <f>IFERROR(VLOOKUP($C110,Weights!$A$43:$E$62,5,0),0)</f>
        <v>221.56</v>
      </c>
      <c r="J110" s="91">
        <f>IFERROR(VLOOKUP($C110,Weights!$A$63:$E$82,4,0),0)</f>
        <v>10.77</v>
      </c>
      <c r="K110" s="92">
        <f>IFERROR(VLOOKUP($C110,Weights!$A$63:$E$82,5,0),0)</f>
        <v>596.55029999999999</v>
      </c>
      <c r="L110" s="91">
        <f>IFERROR(VLOOKUP($C110,Weights!$A$83:$E$102,4,0),0)</f>
        <v>0</v>
      </c>
      <c r="M110" s="92">
        <f>IFERROR(VLOOKUP($C110,Weights!$A$83:$E$102,5,0),0)</f>
        <v>0</v>
      </c>
    </row>
    <row r="111" spans="1:13">
      <c r="A111" s="93" t="s">
        <v>1666</v>
      </c>
      <c r="B111" s="90" t="s">
        <v>1667</v>
      </c>
      <c r="C111" s="90">
        <v>1</v>
      </c>
      <c r="D111" s="91">
        <f>IFERROR(VLOOKUP($C111,Weights!$A$3:$E$22,4,0),0)</f>
        <v>1</v>
      </c>
      <c r="E111" s="92">
        <f>IFERROR(VLOOKUP($C111,Weights!$A$3:$E$22,5,0),0)</f>
        <v>55.39</v>
      </c>
      <c r="F111" s="91">
        <f>IFERROR(VLOOKUP($C111,Weights!$A$23:$E$42,4,0),0)</f>
        <v>1.76</v>
      </c>
      <c r="G111" s="92">
        <f>IFERROR(VLOOKUP($C111,Weights!$A$23:$E$42,5,0),0)</f>
        <v>97.486400000000003</v>
      </c>
      <c r="H111" s="91">
        <f>IFERROR(VLOOKUP($C111,Weights!$A$43:$E$62,4,0),0)</f>
        <v>4</v>
      </c>
      <c r="I111" s="92">
        <f>IFERROR(VLOOKUP($C111,Weights!$A$43:$E$62,5,0),0)</f>
        <v>221.56</v>
      </c>
      <c r="J111" s="91">
        <f>IFERROR(VLOOKUP($C111,Weights!$A$63:$E$82,4,0),0)</f>
        <v>10.77</v>
      </c>
      <c r="K111" s="92">
        <f>IFERROR(VLOOKUP($C111,Weights!$A$63:$E$82,5,0),0)</f>
        <v>596.55029999999999</v>
      </c>
      <c r="L111" s="91">
        <f>IFERROR(VLOOKUP($C111,Weights!$A$83:$E$102,4,0),0)</f>
        <v>0</v>
      </c>
      <c r="M111" s="92">
        <f>IFERROR(VLOOKUP($C111,Weights!$A$83:$E$102,5,0),0)</f>
        <v>0</v>
      </c>
    </row>
    <row r="112" spans="1:13">
      <c r="A112" s="93" t="s">
        <v>1698</v>
      </c>
      <c r="B112" s="90" t="s">
        <v>1699</v>
      </c>
      <c r="C112" s="90">
        <v>1</v>
      </c>
      <c r="D112" s="91">
        <f>IFERROR(VLOOKUP($C112,Weights!$A$3:$E$22,4,0),0)</f>
        <v>1</v>
      </c>
      <c r="E112" s="92">
        <f>IFERROR(VLOOKUP($C112,Weights!$A$3:$E$22,5,0),0)</f>
        <v>55.39</v>
      </c>
      <c r="F112" s="91">
        <f>IFERROR(VLOOKUP($C112,Weights!$A$23:$E$42,4,0),0)</f>
        <v>1.76</v>
      </c>
      <c r="G112" s="92">
        <f>IFERROR(VLOOKUP($C112,Weights!$A$23:$E$42,5,0),0)</f>
        <v>97.486400000000003</v>
      </c>
      <c r="H112" s="91">
        <f>IFERROR(VLOOKUP($C112,Weights!$A$43:$E$62,4,0),0)</f>
        <v>4</v>
      </c>
      <c r="I112" s="92">
        <f>IFERROR(VLOOKUP($C112,Weights!$A$43:$E$62,5,0),0)</f>
        <v>221.56</v>
      </c>
      <c r="J112" s="91">
        <f>IFERROR(VLOOKUP($C112,Weights!$A$63:$E$82,4,0),0)</f>
        <v>10.77</v>
      </c>
      <c r="K112" s="92">
        <f>IFERROR(VLOOKUP($C112,Weights!$A$63:$E$82,5,0),0)</f>
        <v>596.55029999999999</v>
      </c>
      <c r="L112" s="91">
        <f>IFERROR(VLOOKUP($C112,Weights!$A$83:$E$102,4,0),0)</f>
        <v>0</v>
      </c>
      <c r="M112" s="92">
        <f>IFERROR(VLOOKUP($C112,Weights!$A$83:$E$102,5,0),0)</f>
        <v>0</v>
      </c>
    </row>
    <row r="113" spans="1:13">
      <c r="A113" s="93" t="s">
        <v>2431</v>
      </c>
      <c r="B113" s="90" t="s">
        <v>2432</v>
      </c>
      <c r="C113" s="90">
        <v>1</v>
      </c>
      <c r="D113" s="91">
        <f>IFERROR(VLOOKUP($C113,Weights!$A$3:$E$22,4,0),0)</f>
        <v>1</v>
      </c>
      <c r="E113" s="92">
        <f>IFERROR(VLOOKUP($C113,Weights!$A$3:$E$22,5,0),0)</f>
        <v>55.39</v>
      </c>
      <c r="F113" s="91">
        <f>IFERROR(VLOOKUP($C113,Weights!$A$23:$E$42,4,0),0)</f>
        <v>1.76</v>
      </c>
      <c r="G113" s="92">
        <f>IFERROR(VLOOKUP($C113,Weights!$A$23:$E$42,5,0),0)</f>
        <v>97.486400000000003</v>
      </c>
      <c r="H113" s="91">
        <f>IFERROR(VLOOKUP($C113,Weights!$A$43:$E$62,4,0),0)</f>
        <v>4</v>
      </c>
      <c r="I113" s="92">
        <f>IFERROR(VLOOKUP($C113,Weights!$A$43:$E$62,5,0),0)</f>
        <v>221.56</v>
      </c>
      <c r="J113" s="91">
        <f>IFERROR(VLOOKUP($C113,Weights!$A$63:$E$82,4,0),0)</f>
        <v>10.77</v>
      </c>
      <c r="K113" s="92">
        <f>IFERROR(VLOOKUP($C113,Weights!$A$63:$E$82,5,0),0)</f>
        <v>596.55029999999999</v>
      </c>
      <c r="L113" s="91">
        <f>IFERROR(VLOOKUP($C113,Weights!$A$83:$E$102,4,0),0)</f>
        <v>0</v>
      </c>
      <c r="M113" s="92">
        <f>IFERROR(VLOOKUP($C113,Weights!$A$83:$E$102,5,0),0)</f>
        <v>0</v>
      </c>
    </row>
    <row r="114" spans="1:13">
      <c r="A114" s="93" t="s">
        <v>2757</v>
      </c>
      <c r="B114" s="90" t="s">
        <v>2758</v>
      </c>
      <c r="C114" s="90">
        <v>1</v>
      </c>
      <c r="D114" s="91">
        <f>IFERROR(VLOOKUP($C114,Weights!$A$3:$E$22,4,0),0)</f>
        <v>1</v>
      </c>
      <c r="E114" s="92">
        <f>IFERROR(VLOOKUP($C114,Weights!$A$3:$E$22,5,0),0)</f>
        <v>55.39</v>
      </c>
      <c r="F114" s="91">
        <f>IFERROR(VLOOKUP($C114,Weights!$A$23:$E$42,4,0),0)</f>
        <v>1.76</v>
      </c>
      <c r="G114" s="92">
        <f>IFERROR(VLOOKUP($C114,Weights!$A$23:$E$42,5,0),0)</f>
        <v>97.486400000000003</v>
      </c>
      <c r="H114" s="91">
        <f>IFERROR(VLOOKUP($C114,Weights!$A$43:$E$62,4,0),0)</f>
        <v>4</v>
      </c>
      <c r="I114" s="92">
        <f>IFERROR(VLOOKUP($C114,Weights!$A$43:$E$62,5,0),0)</f>
        <v>221.56</v>
      </c>
      <c r="J114" s="91">
        <f>IFERROR(VLOOKUP($C114,Weights!$A$63:$E$82,4,0),0)</f>
        <v>10.77</v>
      </c>
      <c r="K114" s="92">
        <f>IFERROR(VLOOKUP($C114,Weights!$A$63:$E$82,5,0),0)</f>
        <v>596.55029999999999</v>
      </c>
      <c r="L114" s="91">
        <f>IFERROR(VLOOKUP($C114,Weights!$A$83:$E$102,4,0),0)</f>
        <v>0</v>
      </c>
      <c r="M114" s="92">
        <f>IFERROR(VLOOKUP($C114,Weights!$A$83:$E$102,5,0),0)</f>
        <v>0</v>
      </c>
    </row>
    <row r="115" spans="1:13">
      <c r="A115" s="93" t="s">
        <v>2913</v>
      </c>
      <c r="B115" s="90" t="s">
        <v>2914</v>
      </c>
      <c r="C115" s="90">
        <v>1</v>
      </c>
      <c r="D115" s="91">
        <f>IFERROR(VLOOKUP($C115,Weights!$A$3:$E$22,4,0),0)</f>
        <v>1</v>
      </c>
      <c r="E115" s="92">
        <f>IFERROR(VLOOKUP($C115,Weights!$A$3:$E$22,5,0),0)</f>
        <v>55.39</v>
      </c>
      <c r="F115" s="91">
        <f>IFERROR(VLOOKUP($C115,Weights!$A$23:$E$42,4,0),0)</f>
        <v>1.76</v>
      </c>
      <c r="G115" s="92">
        <f>IFERROR(VLOOKUP($C115,Weights!$A$23:$E$42,5,0),0)</f>
        <v>97.486400000000003</v>
      </c>
      <c r="H115" s="91">
        <f>IFERROR(VLOOKUP($C115,Weights!$A$43:$E$62,4,0),0)</f>
        <v>4</v>
      </c>
      <c r="I115" s="92">
        <f>IFERROR(VLOOKUP($C115,Weights!$A$43:$E$62,5,0),0)</f>
        <v>221.56</v>
      </c>
      <c r="J115" s="91">
        <f>IFERROR(VLOOKUP($C115,Weights!$A$63:$E$82,4,0),0)</f>
        <v>10.77</v>
      </c>
      <c r="K115" s="92">
        <f>IFERROR(VLOOKUP($C115,Weights!$A$63:$E$82,5,0),0)</f>
        <v>596.55029999999999</v>
      </c>
      <c r="L115" s="91">
        <f>IFERROR(VLOOKUP($C115,Weights!$A$83:$E$102,4,0),0)</f>
        <v>0</v>
      </c>
      <c r="M115" s="92">
        <f>IFERROR(VLOOKUP($C115,Weights!$A$83:$E$102,5,0),0)</f>
        <v>0</v>
      </c>
    </row>
    <row r="116" spans="1:13">
      <c r="A116" s="93" t="s">
        <v>2949</v>
      </c>
      <c r="B116" s="90" t="s">
        <v>2950</v>
      </c>
      <c r="C116" s="90">
        <v>1</v>
      </c>
      <c r="D116" s="91">
        <f>IFERROR(VLOOKUP($C116,Weights!$A$3:$E$22,4,0),0)</f>
        <v>1</v>
      </c>
      <c r="E116" s="92">
        <f>IFERROR(VLOOKUP($C116,Weights!$A$3:$E$22,5,0),0)</f>
        <v>55.39</v>
      </c>
      <c r="F116" s="91">
        <f>IFERROR(VLOOKUP($C116,Weights!$A$23:$E$42,4,0),0)</f>
        <v>1.76</v>
      </c>
      <c r="G116" s="92">
        <f>IFERROR(VLOOKUP($C116,Weights!$A$23:$E$42,5,0),0)</f>
        <v>97.486400000000003</v>
      </c>
      <c r="H116" s="91">
        <f>IFERROR(VLOOKUP($C116,Weights!$A$43:$E$62,4,0),0)</f>
        <v>4</v>
      </c>
      <c r="I116" s="92">
        <f>IFERROR(VLOOKUP($C116,Weights!$A$43:$E$62,5,0),0)</f>
        <v>221.56</v>
      </c>
      <c r="J116" s="91">
        <f>IFERROR(VLOOKUP($C116,Weights!$A$63:$E$82,4,0),0)</f>
        <v>10.77</v>
      </c>
      <c r="K116" s="92">
        <f>IFERROR(VLOOKUP($C116,Weights!$A$63:$E$82,5,0),0)</f>
        <v>596.55029999999999</v>
      </c>
      <c r="L116" s="91">
        <f>IFERROR(VLOOKUP($C116,Weights!$A$83:$E$102,4,0),0)</f>
        <v>0</v>
      </c>
      <c r="M116" s="92">
        <f>IFERROR(VLOOKUP($C116,Weights!$A$83:$E$102,5,0),0)</f>
        <v>0</v>
      </c>
    </row>
    <row r="117" spans="1:13">
      <c r="A117" s="93" t="s">
        <v>1654</v>
      </c>
      <c r="B117" s="90" t="s">
        <v>1655</v>
      </c>
      <c r="C117" s="90">
        <v>1</v>
      </c>
      <c r="D117" s="91">
        <f>IFERROR(VLOOKUP($C117,Weights!$A$3:$E$22,4,0),0)</f>
        <v>1</v>
      </c>
      <c r="E117" s="92">
        <f>IFERROR(VLOOKUP($C117,Weights!$A$3:$E$22,5,0),0)</f>
        <v>55.39</v>
      </c>
      <c r="F117" s="91">
        <f>IFERROR(VLOOKUP($C117,Weights!$A$23:$E$42,4,0),0)</f>
        <v>1.76</v>
      </c>
      <c r="G117" s="92">
        <f>IFERROR(VLOOKUP($C117,Weights!$A$23:$E$42,5,0),0)</f>
        <v>97.486400000000003</v>
      </c>
      <c r="H117" s="91">
        <f>IFERROR(VLOOKUP($C117,Weights!$A$43:$E$62,4,0),0)</f>
        <v>4</v>
      </c>
      <c r="I117" s="92">
        <f>IFERROR(VLOOKUP($C117,Weights!$A$43:$E$62,5,0),0)</f>
        <v>221.56</v>
      </c>
      <c r="J117" s="91">
        <f>IFERROR(VLOOKUP($C117,Weights!$A$63:$E$82,4,0),0)</f>
        <v>10.77</v>
      </c>
      <c r="K117" s="92">
        <f>IFERROR(VLOOKUP($C117,Weights!$A$63:$E$82,5,0),0)</f>
        <v>596.55029999999999</v>
      </c>
      <c r="L117" s="91">
        <f>IFERROR(VLOOKUP($C117,Weights!$A$83:$E$102,4,0),0)</f>
        <v>0</v>
      </c>
      <c r="M117" s="92">
        <f>IFERROR(VLOOKUP($C117,Weights!$A$83:$E$102,5,0),0)</f>
        <v>0</v>
      </c>
    </row>
    <row r="118" spans="1:13">
      <c r="A118" s="93" t="s">
        <v>1726</v>
      </c>
      <c r="B118" s="90" t="s">
        <v>1727</v>
      </c>
      <c r="C118" s="90">
        <v>1</v>
      </c>
      <c r="D118" s="91">
        <f>IFERROR(VLOOKUP($C118,Weights!$A$3:$E$22,4,0),0)</f>
        <v>1</v>
      </c>
      <c r="E118" s="92">
        <f>IFERROR(VLOOKUP($C118,Weights!$A$3:$E$22,5,0),0)</f>
        <v>55.39</v>
      </c>
      <c r="F118" s="91">
        <f>IFERROR(VLOOKUP($C118,Weights!$A$23:$E$42,4,0),0)</f>
        <v>1.76</v>
      </c>
      <c r="G118" s="92">
        <f>IFERROR(VLOOKUP($C118,Weights!$A$23:$E$42,5,0),0)</f>
        <v>97.486400000000003</v>
      </c>
      <c r="H118" s="91">
        <f>IFERROR(VLOOKUP($C118,Weights!$A$43:$E$62,4,0),0)</f>
        <v>4</v>
      </c>
      <c r="I118" s="92">
        <f>IFERROR(VLOOKUP($C118,Weights!$A$43:$E$62,5,0),0)</f>
        <v>221.56</v>
      </c>
      <c r="J118" s="91">
        <f>IFERROR(VLOOKUP($C118,Weights!$A$63:$E$82,4,0),0)</f>
        <v>10.77</v>
      </c>
      <c r="K118" s="92">
        <f>IFERROR(VLOOKUP($C118,Weights!$A$63:$E$82,5,0),0)</f>
        <v>596.55029999999999</v>
      </c>
      <c r="L118" s="91">
        <f>IFERROR(VLOOKUP($C118,Weights!$A$83:$E$102,4,0),0)</f>
        <v>0</v>
      </c>
      <c r="M118" s="92">
        <f>IFERROR(VLOOKUP($C118,Weights!$A$83:$E$102,5,0),0)</f>
        <v>0</v>
      </c>
    </row>
    <row r="119" spans="1:13">
      <c r="A119" s="93" t="s">
        <v>1170</v>
      </c>
      <c r="B119" s="90" t="s">
        <v>1171</v>
      </c>
      <c r="C119" s="90">
        <v>1</v>
      </c>
      <c r="D119" s="91">
        <f>IFERROR(VLOOKUP($C119,Weights!$A$3:$E$22,4,0),0)</f>
        <v>1</v>
      </c>
      <c r="E119" s="92">
        <f>IFERROR(VLOOKUP($C119,Weights!$A$3:$E$22,5,0),0)</f>
        <v>55.39</v>
      </c>
      <c r="F119" s="91">
        <f>IFERROR(VLOOKUP($C119,Weights!$A$23:$E$42,4,0),0)</f>
        <v>1.76</v>
      </c>
      <c r="G119" s="92">
        <f>IFERROR(VLOOKUP($C119,Weights!$A$23:$E$42,5,0),0)</f>
        <v>97.486400000000003</v>
      </c>
      <c r="H119" s="91">
        <f>IFERROR(VLOOKUP($C119,Weights!$A$43:$E$62,4,0),0)</f>
        <v>4</v>
      </c>
      <c r="I119" s="92">
        <f>IFERROR(VLOOKUP($C119,Weights!$A$43:$E$62,5,0),0)</f>
        <v>221.56</v>
      </c>
      <c r="J119" s="91">
        <f>IFERROR(VLOOKUP($C119,Weights!$A$63:$E$82,4,0),0)</f>
        <v>10.77</v>
      </c>
      <c r="K119" s="92">
        <f>IFERROR(VLOOKUP($C119,Weights!$A$63:$E$82,5,0),0)</f>
        <v>596.55029999999999</v>
      </c>
      <c r="L119" s="91">
        <f>IFERROR(VLOOKUP($C119,Weights!$A$83:$E$102,4,0),0)</f>
        <v>0</v>
      </c>
      <c r="M119" s="92">
        <f>IFERROR(VLOOKUP($C119,Weights!$A$83:$E$102,5,0),0)</f>
        <v>0</v>
      </c>
    </row>
    <row r="120" spans="1:13">
      <c r="A120" s="93" t="s">
        <v>138</v>
      </c>
      <c r="B120" s="90" t="s">
        <v>139</v>
      </c>
      <c r="C120" s="90">
        <v>1</v>
      </c>
      <c r="D120" s="91">
        <f>IFERROR(VLOOKUP($C120,Weights!$A$3:$E$22,4,0),0)</f>
        <v>1</v>
      </c>
      <c r="E120" s="92">
        <f>IFERROR(VLOOKUP($C120,Weights!$A$3:$E$22,5,0),0)</f>
        <v>55.39</v>
      </c>
      <c r="F120" s="91">
        <f>IFERROR(VLOOKUP($C120,Weights!$A$23:$E$42,4,0),0)</f>
        <v>1.76</v>
      </c>
      <c r="G120" s="92">
        <f>IFERROR(VLOOKUP($C120,Weights!$A$23:$E$42,5,0),0)</f>
        <v>97.486400000000003</v>
      </c>
      <c r="H120" s="91">
        <f>IFERROR(VLOOKUP($C120,Weights!$A$43:$E$62,4,0),0)</f>
        <v>4</v>
      </c>
      <c r="I120" s="92">
        <f>IFERROR(VLOOKUP($C120,Weights!$A$43:$E$62,5,0),0)</f>
        <v>221.56</v>
      </c>
      <c r="J120" s="91">
        <f>IFERROR(VLOOKUP($C120,Weights!$A$63:$E$82,4,0),0)</f>
        <v>10.77</v>
      </c>
      <c r="K120" s="92">
        <f>IFERROR(VLOOKUP($C120,Weights!$A$63:$E$82,5,0),0)</f>
        <v>596.55029999999999</v>
      </c>
      <c r="L120" s="91">
        <f>IFERROR(VLOOKUP($C120,Weights!$A$83:$E$102,4,0),0)</f>
        <v>0</v>
      </c>
      <c r="M120" s="92">
        <f>IFERROR(VLOOKUP($C120,Weights!$A$83:$E$102,5,0),0)</f>
        <v>0</v>
      </c>
    </row>
    <row r="121" spans="1:13" ht="24">
      <c r="A121" s="93" t="s">
        <v>218</v>
      </c>
      <c r="B121" s="90" t="s">
        <v>219</v>
      </c>
      <c r="C121" s="90">
        <v>1</v>
      </c>
      <c r="D121" s="91">
        <f>IFERROR(VLOOKUP($C121,Weights!$A$3:$E$22,4,0),0)</f>
        <v>1</v>
      </c>
      <c r="E121" s="92">
        <f>IFERROR(VLOOKUP($C121,Weights!$A$3:$E$22,5,0),0)</f>
        <v>55.39</v>
      </c>
      <c r="F121" s="91">
        <f>IFERROR(VLOOKUP($C121,Weights!$A$23:$E$42,4,0),0)</f>
        <v>1.76</v>
      </c>
      <c r="G121" s="92">
        <f>IFERROR(VLOOKUP($C121,Weights!$A$23:$E$42,5,0),0)</f>
        <v>97.486400000000003</v>
      </c>
      <c r="H121" s="91">
        <f>IFERROR(VLOOKUP($C121,Weights!$A$43:$E$62,4,0),0)</f>
        <v>4</v>
      </c>
      <c r="I121" s="92">
        <f>IFERROR(VLOOKUP($C121,Weights!$A$43:$E$62,5,0),0)</f>
        <v>221.56</v>
      </c>
      <c r="J121" s="91">
        <f>IFERROR(VLOOKUP($C121,Weights!$A$63:$E$82,4,0),0)</f>
        <v>10.77</v>
      </c>
      <c r="K121" s="92">
        <f>IFERROR(VLOOKUP($C121,Weights!$A$63:$E$82,5,0),0)</f>
        <v>596.55029999999999</v>
      </c>
      <c r="L121" s="91">
        <f>IFERROR(VLOOKUP($C121,Weights!$A$83:$E$102,4,0),0)</f>
        <v>0</v>
      </c>
      <c r="M121" s="92">
        <f>IFERROR(VLOOKUP($C121,Weights!$A$83:$E$102,5,0),0)</f>
        <v>0</v>
      </c>
    </row>
    <row r="122" spans="1:13" ht="24">
      <c r="A122" s="93" t="s">
        <v>1466</v>
      </c>
      <c r="B122" s="90" t="s">
        <v>1467</v>
      </c>
      <c r="C122" s="90">
        <v>1</v>
      </c>
      <c r="D122" s="91">
        <f>IFERROR(VLOOKUP($C122,Weights!$A$3:$E$22,4,0),0)</f>
        <v>1</v>
      </c>
      <c r="E122" s="92">
        <f>IFERROR(VLOOKUP($C122,Weights!$A$3:$E$22,5,0),0)</f>
        <v>55.39</v>
      </c>
      <c r="F122" s="91">
        <f>IFERROR(VLOOKUP($C122,Weights!$A$23:$E$42,4,0),0)</f>
        <v>1.76</v>
      </c>
      <c r="G122" s="92">
        <f>IFERROR(VLOOKUP($C122,Weights!$A$23:$E$42,5,0),0)</f>
        <v>97.486400000000003</v>
      </c>
      <c r="H122" s="91">
        <f>IFERROR(VLOOKUP($C122,Weights!$A$43:$E$62,4,0),0)</f>
        <v>4</v>
      </c>
      <c r="I122" s="92">
        <f>IFERROR(VLOOKUP($C122,Weights!$A$43:$E$62,5,0),0)</f>
        <v>221.56</v>
      </c>
      <c r="J122" s="91">
        <f>IFERROR(VLOOKUP($C122,Weights!$A$63:$E$82,4,0),0)</f>
        <v>10.77</v>
      </c>
      <c r="K122" s="92">
        <f>IFERROR(VLOOKUP($C122,Weights!$A$63:$E$82,5,0),0)</f>
        <v>596.55029999999999</v>
      </c>
      <c r="L122" s="91">
        <f>IFERROR(VLOOKUP($C122,Weights!$A$83:$E$102,4,0),0)</f>
        <v>0</v>
      </c>
      <c r="M122" s="92">
        <f>IFERROR(VLOOKUP($C122,Weights!$A$83:$E$102,5,0),0)</f>
        <v>0</v>
      </c>
    </row>
    <row r="123" spans="1:13">
      <c r="A123" s="93" t="s">
        <v>350</v>
      </c>
      <c r="B123" s="90" t="s">
        <v>351</v>
      </c>
      <c r="C123" s="90">
        <v>1</v>
      </c>
      <c r="D123" s="91">
        <f>IFERROR(VLOOKUP($C123,Weights!$A$3:$E$22,4,0),0)</f>
        <v>1</v>
      </c>
      <c r="E123" s="92">
        <f>IFERROR(VLOOKUP($C123,Weights!$A$3:$E$22,5,0),0)</f>
        <v>55.39</v>
      </c>
      <c r="F123" s="91">
        <f>IFERROR(VLOOKUP($C123,Weights!$A$23:$E$42,4,0),0)</f>
        <v>1.76</v>
      </c>
      <c r="G123" s="92">
        <f>IFERROR(VLOOKUP($C123,Weights!$A$23:$E$42,5,0),0)</f>
        <v>97.486400000000003</v>
      </c>
      <c r="H123" s="91">
        <f>IFERROR(VLOOKUP($C123,Weights!$A$43:$E$62,4,0),0)</f>
        <v>4</v>
      </c>
      <c r="I123" s="92">
        <f>IFERROR(VLOOKUP($C123,Weights!$A$43:$E$62,5,0),0)</f>
        <v>221.56</v>
      </c>
      <c r="J123" s="91">
        <f>IFERROR(VLOOKUP($C123,Weights!$A$63:$E$82,4,0),0)</f>
        <v>10.77</v>
      </c>
      <c r="K123" s="92">
        <f>IFERROR(VLOOKUP($C123,Weights!$A$63:$E$82,5,0),0)</f>
        <v>596.55029999999999</v>
      </c>
      <c r="L123" s="91">
        <f>IFERROR(VLOOKUP($C123,Weights!$A$83:$E$102,4,0),0)</f>
        <v>0</v>
      </c>
      <c r="M123" s="92">
        <f>IFERROR(VLOOKUP($C123,Weights!$A$83:$E$102,5,0),0)</f>
        <v>0</v>
      </c>
    </row>
    <row r="124" spans="1:13">
      <c r="A124" s="93" t="s">
        <v>3097</v>
      </c>
      <c r="B124" s="90" t="s">
        <v>3098</v>
      </c>
      <c r="C124" s="90">
        <v>1</v>
      </c>
      <c r="D124" s="91">
        <f>IFERROR(VLOOKUP($C124,Weights!$A$3:$E$22,4,0),0)</f>
        <v>1</v>
      </c>
      <c r="E124" s="92">
        <f>IFERROR(VLOOKUP($C124,Weights!$A$3:$E$22,5,0),0)</f>
        <v>55.39</v>
      </c>
      <c r="F124" s="91">
        <f>IFERROR(VLOOKUP($C124,Weights!$A$23:$E$42,4,0),0)</f>
        <v>1.76</v>
      </c>
      <c r="G124" s="92">
        <f>IFERROR(VLOOKUP($C124,Weights!$A$23:$E$42,5,0),0)</f>
        <v>97.486400000000003</v>
      </c>
      <c r="H124" s="91">
        <f>IFERROR(VLOOKUP($C124,Weights!$A$43:$E$62,4,0),0)</f>
        <v>4</v>
      </c>
      <c r="I124" s="92">
        <f>IFERROR(VLOOKUP($C124,Weights!$A$43:$E$62,5,0),0)</f>
        <v>221.56</v>
      </c>
      <c r="J124" s="91">
        <f>IFERROR(VLOOKUP($C124,Weights!$A$63:$E$82,4,0),0)</f>
        <v>10.77</v>
      </c>
      <c r="K124" s="92">
        <f>IFERROR(VLOOKUP($C124,Weights!$A$63:$E$82,5,0),0)</f>
        <v>596.55029999999999</v>
      </c>
      <c r="L124" s="91">
        <f>IFERROR(VLOOKUP($C124,Weights!$A$83:$E$102,4,0),0)</f>
        <v>0</v>
      </c>
      <c r="M124" s="92">
        <f>IFERROR(VLOOKUP($C124,Weights!$A$83:$E$102,5,0),0)</f>
        <v>0</v>
      </c>
    </row>
    <row r="125" spans="1:13">
      <c r="A125" s="93" t="s">
        <v>1312</v>
      </c>
      <c r="B125" s="90" t="s">
        <v>1313</v>
      </c>
      <c r="C125" s="90">
        <v>1</v>
      </c>
      <c r="D125" s="91">
        <f>IFERROR(VLOOKUP($C125,Weights!$A$3:$E$22,4,0),0)</f>
        <v>1</v>
      </c>
      <c r="E125" s="92">
        <f>IFERROR(VLOOKUP($C125,Weights!$A$3:$E$22,5,0),0)</f>
        <v>55.39</v>
      </c>
      <c r="F125" s="91">
        <f>IFERROR(VLOOKUP($C125,Weights!$A$23:$E$42,4,0),0)</f>
        <v>1.76</v>
      </c>
      <c r="G125" s="92">
        <f>IFERROR(VLOOKUP($C125,Weights!$A$23:$E$42,5,0),0)</f>
        <v>97.486400000000003</v>
      </c>
      <c r="H125" s="91">
        <f>IFERROR(VLOOKUP($C125,Weights!$A$43:$E$62,4,0),0)</f>
        <v>4</v>
      </c>
      <c r="I125" s="92">
        <f>IFERROR(VLOOKUP($C125,Weights!$A$43:$E$62,5,0),0)</f>
        <v>221.56</v>
      </c>
      <c r="J125" s="91">
        <f>IFERROR(VLOOKUP($C125,Weights!$A$63:$E$82,4,0),0)</f>
        <v>10.77</v>
      </c>
      <c r="K125" s="92">
        <f>IFERROR(VLOOKUP($C125,Weights!$A$63:$E$82,5,0),0)</f>
        <v>596.55029999999999</v>
      </c>
      <c r="L125" s="91">
        <f>IFERROR(VLOOKUP($C125,Weights!$A$83:$E$102,4,0),0)</f>
        <v>0</v>
      </c>
      <c r="M125" s="92">
        <f>IFERROR(VLOOKUP($C125,Weights!$A$83:$E$102,5,0),0)</f>
        <v>0</v>
      </c>
    </row>
    <row r="126" spans="1:13">
      <c r="A126" s="93" t="s">
        <v>1254</v>
      </c>
      <c r="B126" s="90" t="s">
        <v>1255</v>
      </c>
      <c r="C126" s="90">
        <v>1</v>
      </c>
      <c r="D126" s="91">
        <f>IFERROR(VLOOKUP($C126,Weights!$A$3:$E$22,4,0),0)</f>
        <v>1</v>
      </c>
      <c r="E126" s="92">
        <f>IFERROR(VLOOKUP($C126,Weights!$A$3:$E$22,5,0),0)</f>
        <v>55.39</v>
      </c>
      <c r="F126" s="91">
        <f>IFERROR(VLOOKUP($C126,Weights!$A$23:$E$42,4,0),0)</f>
        <v>1.76</v>
      </c>
      <c r="G126" s="92">
        <f>IFERROR(VLOOKUP($C126,Weights!$A$23:$E$42,5,0),0)</f>
        <v>97.486400000000003</v>
      </c>
      <c r="H126" s="91">
        <f>IFERROR(VLOOKUP($C126,Weights!$A$43:$E$62,4,0),0)</f>
        <v>4</v>
      </c>
      <c r="I126" s="92">
        <f>IFERROR(VLOOKUP($C126,Weights!$A$43:$E$62,5,0),0)</f>
        <v>221.56</v>
      </c>
      <c r="J126" s="91">
        <f>IFERROR(VLOOKUP($C126,Weights!$A$63:$E$82,4,0),0)</f>
        <v>10.77</v>
      </c>
      <c r="K126" s="92">
        <f>IFERROR(VLOOKUP($C126,Weights!$A$63:$E$82,5,0),0)</f>
        <v>596.55029999999999</v>
      </c>
      <c r="L126" s="91">
        <f>IFERROR(VLOOKUP($C126,Weights!$A$83:$E$102,4,0),0)</f>
        <v>0</v>
      </c>
      <c r="M126" s="92">
        <f>IFERROR(VLOOKUP($C126,Weights!$A$83:$E$102,5,0),0)</f>
        <v>0</v>
      </c>
    </row>
    <row r="127" spans="1:13">
      <c r="A127" s="93" t="s">
        <v>962</v>
      </c>
      <c r="B127" s="90" t="s">
        <v>963</v>
      </c>
      <c r="C127" s="90">
        <v>1</v>
      </c>
      <c r="D127" s="91">
        <f>IFERROR(VLOOKUP($C127,Weights!$A$3:$E$22,4,0),0)</f>
        <v>1</v>
      </c>
      <c r="E127" s="92">
        <f>IFERROR(VLOOKUP($C127,Weights!$A$3:$E$22,5,0),0)</f>
        <v>55.39</v>
      </c>
      <c r="F127" s="91">
        <f>IFERROR(VLOOKUP($C127,Weights!$A$23:$E$42,4,0),0)</f>
        <v>1.76</v>
      </c>
      <c r="G127" s="92">
        <f>IFERROR(VLOOKUP($C127,Weights!$A$23:$E$42,5,0),0)</f>
        <v>97.486400000000003</v>
      </c>
      <c r="H127" s="91">
        <f>IFERROR(VLOOKUP($C127,Weights!$A$43:$E$62,4,0),0)</f>
        <v>4</v>
      </c>
      <c r="I127" s="92">
        <f>IFERROR(VLOOKUP($C127,Weights!$A$43:$E$62,5,0),0)</f>
        <v>221.56</v>
      </c>
      <c r="J127" s="91">
        <f>IFERROR(VLOOKUP($C127,Weights!$A$63:$E$82,4,0),0)</f>
        <v>10.77</v>
      </c>
      <c r="K127" s="92">
        <f>IFERROR(VLOOKUP($C127,Weights!$A$63:$E$82,5,0),0)</f>
        <v>596.55029999999999</v>
      </c>
      <c r="L127" s="91">
        <f>IFERROR(VLOOKUP($C127,Weights!$A$83:$E$102,4,0),0)</f>
        <v>0</v>
      </c>
      <c r="M127" s="92">
        <f>IFERROR(VLOOKUP($C127,Weights!$A$83:$E$102,5,0),0)</f>
        <v>0</v>
      </c>
    </row>
    <row r="128" spans="1:13">
      <c r="A128" s="93" t="s">
        <v>898</v>
      </c>
      <c r="B128" s="90" t="s">
        <v>899</v>
      </c>
      <c r="C128" s="90">
        <v>1</v>
      </c>
      <c r="D128" s="91">
        <f>IFERROR(VLOOKUP($C128,Weights!$A$3:$E$22,4,0),0)</f>
        <v>1</v>
      </c>
      <c r="E128" s="92">
        <f>IFERROR(VLOOKUP($C128,Weights!$A$3:$E$22,5,0),0)</f>
        <v>55.39</v>
      </c>
      <c r="F128" s="91">
        <f>IFERROR(VLOOKUP($C128,Weights!$A$23:$E$42,4,0),0)</f>
        <v>1.76</v>
      </c>
      <c r="G128" s="92">
        <f>IFERROR(VLOOKUP($C128,Weights!$A$23:$E$42,5,0),0)</f>
        <v>97.486400000000003</v>
      </c>
      <c r="H128" s="91">
        <f>IFERROR(VLOOKUP($C128,Weights!$A$43:$E$62,4,0),0)</f>
        <v>4</v>
      </c>
      <c r="I128" s="92">
        <f>IFERROR(VLOOKUP($C128,Weights!$A$43:$E$62,5,0),0)</f>
        <v>221.56</v>
      </c>
      <c r="J128" s="91">
        <f>IFERROR(VLOOKUP($C128,Weights!$A$63:$E$82,4,0),0)</f>
        <v>10.77</v>
      </c>
      <c r="K128" s="92">
        <f>IFERROR(VLOOKUP($C128,Weights!$A$63:$E$82,5,0),0)</f>
        <v>596.55029999999999</v>
      </c>
      <c r="L128" s="91">
        <f>IFERROR(VLOOKUP($C128,Weights!$A$83:$E$102,4,0),0)</f>
        <v>0</v>
      </c>
      <c r="M128" s="92">
        <f>IFERROR(VLOOKUP($C128,Weights!$A$83:$E$102,5,0),0)</f>
        <v>0</v>
      </c>
    </row>
    <row r="129" spans="1:13">
      <c r="A129" s="93" t="s">
        <v>1314</v>
      </c>
      <c r="B129" s="90" t="s">
        <v>1315</v>
      </c>
      <c r="C129" s="90">
        <v>1</v>
      </c>
      <c r="D129" s="91">
        <f>IFERROR(VLOOKUP($C129,Weights!$A$3:$E$22,4,0),0)</f>
        <v>1</v>
      </c>
      <c r="E129" s="92">
        <f>IFERROR(VLOOKUP($C129,Weights!$A$3:$E$22,5,0),0)</f>
        <v>55.39</v>
      </c>
      <c r="F129" s="91">
        <f>IFERROR(VLOOKUP($C129,Weights!$A$23:$E$42,4,0),0)</f>
        <v>1.76</v>
      </c>
      <c r="G129" s="92">
        <f>IFERROR(VLOOKUP($C129,Weights!$A$23:$E$42,5,0),0)</f>
        <v>97.486400000000003</v>
      </c>
      <c r="H129" s="91">
        <f>IFERROR(VLOOKUP($C129,Weights!$A$43:$E$62,4,0),0)</f>
        <v>4</v>
      </c>
      <c r="I129" s="92">
        <f>IFERROR(VLOOKUP($C129,Weights!$A$43:$E$62,5,0),0)</f>
        <v>221.56</v>
      </c>
      <c r="J129" s="91">
        <f>IFERROR(VLOOKUP($C129,Weights!$A$63:$E$82,4,0),0)</f>
        <v>10.77</v>
      </c>
      <c r="K129" s="92">
        <f>IFERROR(VLOOKUP($C129,Weights!$A$63:$E$82,5,0),0)</f>
        <v>596.55029999999999</v>
      </c>
      <c r="L129" s="91">
        <f>IFERROR(VLOOKUP($C129,Weights!$A$83:$E$102,4,0),0)</f>
        <v>0</v>
      </c>
      <c r="M129" s="92">
        <f>IFERROR(VLOOKUP($C129,Weights!$A$83:$E$102,5,0),0)</f>
        <v>0</v>
      </c>
    </row>
    <row r="130" spans="1:13">
      <c r="A130" s="93" t="s">
        <v>694</v>
      </c>
      <c r="B130" s="90" t="s">
        <v>695</v>
      </c>
      <c r="C130" s="90">
        <v>1</v>
      </c>
      <c r="D130" s="91">
        <f>IFERROR(VLOOKUP($C130,Weights!$A$3:$E$22,4,0),0)</f>
        <v>1</v>
      </c>
      <c r="E130" s="92">
        <f>IFERROR(VLOOKUP($C130,Weights!$A$3:$E$22,5,0),0)</f>
        <v>55.39</v>
      </c>
      <c r="F130" s="91">
        <f>IFERROR(VLOOKUP($C130,Weights!$A$23:$E$42,4,0),0)</f>
        <v>1.76</v>
      </c>
      <c r="G130" s="92">
        <f>IFERROR(VLOOKUP($C130,Weights!$A$23:$E$42,5,0),0)</f>
        <v>97.486400000000003</v>
      </c>
      <c r="H130" s="91">
        <f>IFERROR(VLOOKUP($C130,Weights!$A$43:$E$62,4,0),0)</f>
        <v>4</v>
      </c>
      <c r="I130" s="92">
        <f>IFERROR(VLOOKUP($C130,Weights!$A$43:$E$62,5,0),0)</f>
        <v>221.56</v>
      </c>
      <c r="J130" s="91">
        <f>IFERROR(VLOOKUP($C130,Weights!$A$63:$E$82,4,0),0)</f>
        <v>10.77</v>
      </c>
      <c r="K130" s="92">
        <f>IFERROR(VLOOKUP($C130,Weights!$A$63:$E$82,5,0),0)</f>
        <v>596.55029999999999</v>
      </c>
      <c r="L130" s="91">
        <f>IFERROR(VLOOKUP($C130,Weights!$A$83:$E$102,4,0),0)</f>
        <v>0</v>
      </c>
      <c r="M130" s="92">
        <f>IFERROR(VLOOKUP($C130,Weights!$A$83:$E$102,5,0),0)</f>
        <v>0</v>
      </c>
    </row>
    <row r="131" spans="1:13">
      <c r="A131" s="93" t="s">
        <v>2769</v>
      </c>
      <c r="B131" s="90" t="s">
        <v>2770</v>
      </c>
      <c r="C131" s="90">
        <v>1</v>
      </c>
      <c r="D131" s="91">
        <f>IFERROR(VLOOKUP($C131,Weights!$A$3:$E$22,4,0),0)</f>
        <v>1</v>
      </c>
      <c r="E131" s="92">
        <f>IFERROR(VLOOKUP($C131,Weights!$A$3:$E$22,5,0),0)</f>
        <v>55.39</v>
      </c>
      <c r="F131" s="91">
        <f>IFERROR(VLOOKUP($C131,Weights!$A$23:$E$42,4,0),0)</f>
        <v>1.76</v>
      </c>
      <c r="G131" s="92">
        <f>IFERROR(VLOOKUP($C131,Weights!$A$23:$E$42,5,0),0)</f>
        <v>97.486400000000003</v>
      </c>
      <c r="H131" s="91">
        <f>IFERROR(VLOOKUP($C131,Weights!$A$43:$E$62,4,0),0)</f>
        <v>4</v>
      </c>
      <c r="I131" s="92">
        <f>IFERROR(VLOOKUP($C131,Weights!$A$43:$E$62,5,0),0)</f>
        <v>221.56</v>
      </c>
      <c r="J131" s="91">
        <f>IFERROR(VLOOKUP($C131,Weights!$A$63:$E$82,4,0),0)</f>
        <v>10.77</v>
      </c>
      <c r="K131" s="92">
        <f>IFERROR(VLOOKUP($C131,Weights!$A$63:$E$82,5,0),0)</f>
        <v>596.55029999999999</v>
      </c>
      <c r="L131" s="91">
        <f>IFERROR(VLOOKUP($C131,Weights!$A$83:$E$102,4,0),0)</f>
        <v>0</v>
      </c>
      <c r="M131" s="92">
        <f>IFERROR(VLOOKUP($C131,Weights!$A$83:$E$102,5,0),0)</f>
        <v>0</v>
      </c>
    </row>
    <row r="132" spans="1:13">
      <c r="A132" s="93" t="s">
        <v>1821</v>
      </c>
      <c r="B132" s="90" t="s">
        <v>1822</v>
      </c>
      <c r="C132" s="90">
        <v>1</v>
      </c>
      <c r="D132" s="91">
        <f>IFERROR(VLOOKUP($C132,Weights!$A$3:$E$22,4,0),0)</f>
        <v>1</v>
      </c>
      <c r="E132" s="92">
        <f>IFERROR(VLOOKUP($C132,Weights!$A$3:$E$22,5,0),0)</f>
        <v>55.39</v>
      </c>
      <c r="F132" s="91">
        <f>IFERROR(VLOOKUP($C132,Weights!$A$23:$E$42,4,0),0)</f>
        <v>1.76</v>
      </c>
      <c r="G132" s="92">
        <f>IFERROR(VLOOKUP($C132,Weights!$A$23:$E$42,5,0),0)</f>
        <v>97.486400000000003</v>
      </c>
      <c r="H132" s="91">
        <f>IFERROR(VLOOKUP($C132,Weights!$A$43:$E$62,4,0),0)</f>
        <v>4</v>
      </c>
      <c r="I132" s="92">
        <f>IFERROR(VLOOKUP($C132,Weights!$A$43:$E$62,5,0),0)</f>
        <v>221.56</v>
      </c>
      <c r="J132" s="91">
        <f>IFERROR(VLOOKUP($C132,Weights!$A$63:$E$82,4,0),0)</f>
        <v>10.77</v>
      </c>
      <c r="K132" s="92">
        <f>IFERROR(VLOOKUP($C132,Weights!$A$63:$E$82,5,0),0)</f>
        <v>596.55029999999999</v>
      </c>
      <c r="L132" s="91">
        <f>IFERROR(VLOOKUP($C132,Weights!$A$83:$E$102,4,0),0)</f>
        <v>0</v>
      </c>
      <c r="M132" s="92">
        <f>IFERROR(VLOOKUP($C132,Weights!$A$83:$E$102,5,0),0)</f>
        <v>0</v>
      </c>
    </row>
    <row r="133" spans="1:13">
      <c r="A133" s="93" t="s">
        <v>1678</v>
      </c>
      <c r="B133" s="90" t="s">
        <v>1679</v>
      </c>
      <c r="C133" s="90">
        <v>1</v>
      </c>
      <c r="D133" s="91">
        <f>IFERROR(VLOOKUP($C133,Weights!$A$3:$E$22,4,0),0)</f>
        <v>1</v>
      </c>
      <c r="E133" s="92">
        <f>IFERROR(VLOOKUP($C133,Weights!$A$3:$E$22,5,0),0)</f>
        <v>55.39</v>
      </c>
      <c r="F133" s="91">
        <f>IFERROR(VLOOKUP($C133,Weights!$A$23:$E$42,4,0),0)</f>
        <v>1.76</v>
      </c>
      <c r="G133" s="92">
        <f>IFERROR(VLOOKUP($C133,Weights!$A$23:$E$42,5,0),0)</f>
        <v>97.486400000000003</v>
      </c>
      <c r="H133" s="91">
        <f>IFERROR(VLOOKUP($C133,Weights!$A$43:$E$62,4,0),0)</f>
        <v>4</v>
      </c>
      <c r="I133" s="92">
        <f>IFERROR(VLOOKUP($C133,Weights!$A$43:$E$62,5,0),0)</f>
        <v>221.56</v>
      </c>
      <c r="J133" s="91">
        <f>IFERROR(VLOOKUP($C133,Weights!$A$63:$E$82,4,0),0)</f>
        <v>10.77</v>
      </c>
      <c r="K133" s="92">
        <f>IFERROR(VLOOKUP($C133,Weights!$A$63:$E$82,5,0),0)</f>
        <v>596.55029999999999</v>
      </c>
      <c r="L133" s="91">
        <f>IFERROR(VLOOKUP($C133,Weights!$A$83:$E$102,4,0),0)</f>
        <v>0</v>
      </c>
      <c r="M133" s="92">
        <f>IFERROR(VLOOKUP($C133,Weights!$A$83:$E$102,5,0),0)</f>
        <v>0</v>
      </c>
    </row>
    <row r="134" spans="1:13">
      <c r="A134" s="93" t="s">
        <v>482</v>
      </c>
      <c r="B134" s="90" t="s">
        <v>483</v>
      </c>
      <c r="C134" s="90">
        <v>1</v>
      </c>
      <c r="D134" s="91">
        <f>IFERROR(VLOOKUP($C134,Weights!$A$3:$E$22,4,0),0)</f>
        <v>1</v>
      </c>
      <c r="E134" s="92">
        <f>IFERROR(VLOOKUP($C134,Weights!$A$3:$E$22,5,0),0)</f>
        <v>55.39</v>
      </c>
      <c r="F134" s="91">
        <f>IFERROR(VLOOKUP($C134,Weights!$A$23:$E$42,4,0),0)</f>
        <v>1.76</v>
      </c>
      <c r="G134" s="92">
        <f>IFERROR(VLOOKUP($C134,Weights!$A$23:$E$42,5,0),0)</f>
        <v>97.486400000000003</v>
      </c>
      <c r="H134" s="91">
        <f>IFERROR(VLOOKUP($C134,Weights!$A$43:$E$62,4,0),0)</f>
        <v>4</v>
      </c>
      <c r="I134" s="92">
        <f>IFERROR(VLOOKUP($C134,Weights!$A$43:$E$62,5,0),0)</f>
        <v>221.56</v>
      </c>
      <c r="J134" s="91">
        <f>IFERROR(VLOOKUP($C134,Weights!$A$63:$E$82,4,0),0)</f>
        <v>10.77</v>
      </c>
      <c r="K134" s="92">
        <f>IFERROR(VLOOKUP($C134,Weights!$A$63:$E$82,5,0),0)</f>
        <v>596.55029999999999</v>
      </c>
      <c r="L134" s="91">
        <f>IFERROR(VLOOKUP($C134,Weights!$A$83:$E$102,4,0),0)</f>
        <v>0</v>
      </c>
      <c r="M134" s="92">
        <f>IFERROR(VLOOKUP($C134,Weights!$A$83:$E$102,5,0),0)</f>
        <v>0</v>
      </c>
    </row>
    <row r="135" spans="1:13">
      <c r="A135" s="93" t="s">
        <v>2359</v>
      </c>
      <c r="B135" s="90" t="s">
        <v>2360</v>
      </c>
      <c r="C135" s="90">
        <v>1</v>
      </c>
      <c r="D135" s="91">
        <f>IFERROR(VLOOKUP($C135,Weights!$A$3:$E$22,4,0),0)</f>
        <v>1</v>
      </c>
      <c r="E135" s="92">
        <f>IFERROR(VLOOKUP($C135,Weights!$A$3:$E$22,5,0),0)</f>
        <v>55.39</v>
      </c>
      <c r="F135" s="91">
        <f>IFERROR(VLOOKUP($C135,Weights!$A$23:$E$42,4,0),0)</f>
        <v>1.76</v>
      </c>
      <c r="G135" s="92">
        <f>IFERROR(VLOOKUP($C135,Weights!$A$23:$E$42,5,0),0)</f>
        <v>97.486400000000003</v>
      </c>
      <c r="H135" s="91">
        <f>IFERROR(VLOOKUP($C135,Weights!$A$43:$E$62,4,0),0)</f>
        <v>4</v>
      </c>
      <c r="I135" s="92">
        <f>IFERROR(VLOOKUP($C135,Weights!$A$43:$E$62,5,0),0)</f>
        <v>221.56</v>
      </c>
      <c r="J135" s="91">
        <f>IFERROR(VLOOKUP($C135,Weights!$A$63:$E$82,4,0),0)</f>
        <v>10.77</v>
      </c>
      <c r="K135" s="92">
        <f>IFERROR(VLOOKUP($C135,Weights!$A$63:$E$82,5,0),0)</f>
        <v>596.55029999999999</v>
      </c>
      <c r="L135" s="91">
        <f>IFERROR(VLOOKUP($C135,Weights!$A$83:$E$102,4,0),0)</f>
        <v>0</v>
      </c>
      <c r="M135" s="92">
        <f>IFERROR(VLOOKUP($C135,Weights!$A$83:$E$102,5,0),0)</f>
        <v>0</v>
      </c>
    </row>
    <row r="136" spans="1:13">
      <c r="A136" s="93" t="s">
        <v>2559</v>
      </c>
      <c r="B136" s="90" t="s">
        <v>2560</v>
      </c>
      <c r="C136" s="90">
        <v>3</v>
      </c>
      <c r="D136" s="91">
        <f>IFERROR(VLOOKUP($C136,Weights!$A$3:$E$22,4,0),0)</f>
        <v>1.47</v>
      </c>
      <c r="E136" s="92">
        <f>IFERROR(VLOOKUP($C136,Weights!$A$3:$E$22,5,0),0)</f>
        <v>81.423299999999998</v>
      </c>
      <c r="F136" s="91">
        <f>IFERROR(VLOOKUP($C136,Weights!$A$23:$E$42,4,0),0)</f>
        <v>2.52</v>
      </c>
      <c r="G136" s="92">
        <f>IFERROR(VLOOKUP($C136,Weights!$A$23:$E$42,5,0),0)</f>
        <v>139.58279999999999</v>
      </c>
      <c r="H136" s="91">
        <f>IFERROR(VLOOKUP($C136,Weights!$A$43:$E$62,4,0),0)</f>
        <v>6.03</v>
      </c>
      <c r="I136" s="92">
        <f>IFERROR(VLOOKUP($C136,Weights!$A$43:$E$62,5,0),0)</f>
        <v>334.00170000000003</v>
      </c>
      <c r="J136" s="91">
        <f>IFERROR(VLOOKUP($C136,Weights!$A$63:$E$82,4,0),0)</f>
        <v>7.95</v>
      </c>
      <c r="K136" s="92">
        <f>IFERROR(VLOOKUP($C136,Weights!$A$63:$E$82,5,0),0)</f>
        <v>440.35050000000001</v>
      </c>
      <c r="L136" s="91">
        <f>IFERROR(VLOOKUP($C136,Weights!$A$83:$E$102,4,0),0)</f>
        <v>0</v>
      </c>
      <c r="M136" s="92">
        <f>IFERROR(VLOOKUP($C136,Weights!$A$83:$E$102,5,0),0)</f>
        <v>0</v>
      </c>
    </row>
    <row r="137" spans="1:13" ht="24">
      <c r="A137" s="93" t="s">
        <v>954</v>
      </c>
      <c r="B137" s="90" t="s">
        <v>955</v>
      </c>
      <c r="C137" s="90">
        <v>1</v>
      </c>
      <c r="D137" s="91">
        <f>IFERROR(VLOOKUP($C137,Weights!$A$3:$E$22,4,0),0)</f>
        <v>1</v>
      </c>
      <c r="E137" s="92">
        <f>IFERROR(VLOOKUP($C137,Weights!$A$3:$E$22,5,0),0)</f>
        <v>55.39</v>
      </c>
      <c r="F137" s="91">
        <f>IFERROR(VLOOKUP($C137,Weights!$A$23:$E$42,4,0),0)</f>
        <v>1.76</v>
      </c>
      <c r="G137" s="92">
        <f>IFERROR(VLOOKUP($C137,Weights!$A$23:$E$42,5,0),0)</f>
        <v>97.486400000000003</v>
      </c>
      <c r="H137" s="91">
        <f>IFERROR(VLOOKUP($C137,Weights!$A$43:$E$62,4,0),0)</f>
        <v>4</v>
      </c>
      <c r="I137" s="92">
        <f>IFERROR(VLOOKUP($C137,Weights!$A$43:$E$62,5,0),0)</f>
        <v>221.56</v>
      </c>
      <c r="J137" s="91">
        <f>IFERROR(VLOOKUP($C137,Weights!$A$63:$E$82,4,0),0)</f>
        <v>10.77</v>
      </c>
      <c r="K137" s="92">
        <f>IFERROR(VLOOKUP($C137,Weights!$A$63:$E$82,5,0),0)</f>
        <v>596.55029999999999</v>
      </c>
      <c r="L137" s="91">
        <f>IFERROR(VLOOKUP($C137,Weights!$A$83:$E$102,4,0),0)</f>
        <v>0</v>
      </c>
      <c r="M137" s="92">
        <f>IFERROR(VLOOKUP($C137,Weights!$A$83:$E$102,5,0),0)</f>
        <v>0</v>
      </c>
    </row>
    <row r="138" spans="1:13" ht="24">
      <c r="A138" s="93" t="s">
        <v>2533</v>
      </c>
      <c r="B138" s="90" t="s">
        <v>2534</v>
      </c>
      <c r="C138" s="90">
        <v>1</v>
      </c>
      <c r="D138" s="91">
        <f>IFERROR(VLOOKUP($C138,Weights!$A$3:$E$22,4,0),0)</f>
        <v>1</v>
      </c>
      <c r="E138" s="92">
        <f>IFERROR(VLOOKUP($C138,Weights!$A$3:$E$22,5,0),0)</f>
        <v>55.39</v>
      </c>
      <c r="F138" s="91">
        <f>IFERROR(VLOOKUP($C138,Weights!$A$23:$E$42,4,0),0)</f>
        <v>1.76</v>
      </c>
      <c r="G138" s="92">
        <f>IFERROR(VLOOKUP($C138,Weights!$A$23:$E$42,5,0),0)</f>
        <v>97.486400000000003</v>
      </c>
      <c r="H138" s="91">
        <f>IFERROR(VLOOKUP($C138,Weights!$A$43:$E$62,4,0),0)</f>
        <v>4</v>
      </c>
      <c r="I138" s="92">
        <f>IFERROR(VLOOKUP($C138,Weights!$A$43:$E$62,5,0),0)</f>
        <v>221.56</v>
      </c>
      <c r="J138" s="91">
        <f>IFERROR(VLOOKUP($C138,Weights!$A$63:$E$82,4,0),0)</f>
        <v>10.77</v>
      </c>
      <c r="K138" s="92">
        <f>IFERROR(VLOOKUP($C138,Weights!$A$63:$E$82,5,0),0)</f>
        <v>596.55029999999999</v>
      </c>
      <c r="L138" s="91">
        <f>IFERROR(VLOOKUP($C138,Weights!$A$83:$E$102,4,0),0)</f>
        <v>0</v>
      </c>
      <c r="M138" s="92">
        <f>IFERROR(VLOOKUP($C138,Weights!$A$83:$E$102,5,0),0)</f>
        <v>0</v>
      </c>
    </row>
    <row r="139" spans="1:13">
      <c r="A139" s="93" t="s">
        <v>2194</v>
      </c>
      <c r="B139" s="90" t="s">
        <v>2195</v>
      </c>
      <c r="C139" s="90">
        <v>1</v>
      </c>
      <c r="D139" s="91">
        <f>IFERROR(VLOOKUP($C139,Weights!$A$3:$E$22,4,0),0)</f>
        <v>1</v>
      </c>
      <c r="E139" s="92">
        <f>IFERROR(VLOOKUP($C139,Weights!$A$3:$E$22,5,0),0)</f>
        <v>55.39</v>
      </c>
      <c r="F139" s="91">
        <f>IFERROR(VLOOKUP($C139,Weights!$A$23:$E$42,4,0),0)</f>
        <v>1.76</v>
      </c>
      <c r="G139" s="92">
        <f>IFERROR(VLOOKUP($C139,Weights!$A$23:$E$42,5,0),0)</f>
        <v>97.486400000000003</v>
      </c>
      <c r="H139" s="91">
        <f>IFERROR(VLOOKUP($C139,Weights!$A$43:$E$62,4,0),0)</f>
        <v>4</v>
      </c>
      <c r="I139" s="92">
        <f>IFERROR(VLOOKUP($C139,Weights!$A$43:$E$62,5,0),0)</f>
        <v>221.56</v>
      </c>
      <c r="J139" s="91">
        <f>IFERROR(VLOOKUP($C139,Weights!$A$63:$E$82,4,0),0)</f>
        <v>10.77</v>
      </c>
      <c r="K139" s="92">
        <f>IFERROR(VLOOKUP($C139,Weights!$A$63:$E$82,5,0),0)</f>
        <v>596.55029999999999</v>
      </c>
      <c r="L139" s="91">
        <f>IFERROR(VLOOKUP($C139,Weights!$A$83:$E$102,4,0),0)</f>
        <v>0</v>
      </c>
      <c r="M139" s="92">
        <f>IFERROR(VLOOKUP($C139,Weights!$A$83:$E$102,5,0),0)</f>
        <v>0</v>
      </c>
    </row>
    <row r="140" spans="1:13">
      <c r="A140" s="93" t="s">
        <v>2535</v>
      </c>
      <c r="B140" s="90" t="s">
        <v>2536</v>
      </c>
      <c r="C140" s="90">
        <v>1</v>
      </c>
      <c r="D140" s="91">
        <f>IFERROR(VLOOKUP($C140,Weights!$A$3:$E$22,4,0),0)</f>
        <v>1</v>
      </c>
      <c r="E140" s="92">
        <f>IFERROR(VLOOKUP($C140,Weights!$A$3:$E$22,5,0),0)</f>
        <v>55.39</v>
      </c>
      <c r="F140" s="91">
        <f>IFERROR(VLOOKUP($C140,Weights!$A$23:$E$42,4,0),0)</f>
        <v>1.76</v>
      </c>
      <c r="G140" s="92">
        <f>IFERROR(VLOOKUP($C140,Weights!$A$23:$E$42,5,0),0)</f>
        <v>97.486400000000003</v>
      </c>
      <c r="H140" s="91">
        <f>IFERROR(VLOOKUP($C140,Weights!$A$43:$E$62,4,0),0)</f>
        <v>4</v>
      </c>
      <c r="I140" s="92">
        <f>IFERROR(VLOOKUP($C140,Weights!$A$43:$E$62,5,0),0)</f>
        <v>221.56</v>
      </c>
      <c r="J140" s="91">
        <f>IFERROR(VLOOKUP($C140,Weights!$A$63:$E$82,4,0),0)</f>
        <v>10.77</v>
      </c>
      <c r="K140" s="92">
        <f>IFERROR(VLOOKUP($C140,Weights!$A$63:$E$82,5,0),0)</f>
        <v>596.55029999999999</v>
      </c>
      <c r="L140" s="91">
        <f>IFERROR(VLOOKUP($C140,Weights!$A$83:$E$102,4,0),0)</f>
        <v>0</v>
      </c>
      <c r="M140" s="92">
        <f>IFERROR(VLOOKUP($C140,Weights!$A$83:$E$102,5,0),0)</f>
        <v>0</v>
      </c>
    </row>
    <row r="141" spans="1:13">
      <c r="A141" s="93" t="s">
        <v>118</v>
      </c>
      <c r="B141" s="90" t="s">
        <v>119</v>
      </c>
      <c r="C141" s="90">
        <v>1</v>
      </c>
      <c r="D141" s="91">
        <f>IFERROR(VLOOKUP($C141,Weights!$A$3:$E$22,4,0),0)</f>
        <v>1</v>
      </c>
      <c r="E141" s="92">
        <f>IFERROR(VLOOKUP($C141,Weights!$A$3:$E$22,5,0),0)</f>
        <v>55.39</v>
      </c>
      <c r="F141" s="91">
        <f>IFERROR(VLOOKUP($C141,Weights!$A$23:$E$42,4,0),0)</f>
        <v>1.76</v>
      </c>
      <c r="G141" s="92">
        <f>IFERROR(VLOOKUP($C141,Weights!$A$23:$E$42,5,0),0)</f>
        <v>97.486400000000003</v>
      </c>
      <c r="H141" s="91">
        <f>IFERROR(VLOOKUP($C141,Weights!$A$43:$E$62,4,0),0)</f>
        <v>4</v>
      </c>
      <c r="I141" s="92">
        <f>IFERROR(VLOOKUP($C141,Weights!$A$43:$E$62,5,0),0)</f>
        <v>221.56</v>
      </c>
      <c r="J141" s="91">
        <f>IFERROR(VLOOKUP($C141,Weights!$A$63:$E$82,4,0),0)</f>
        <v>10.77</v>
      </c>
      <c r="K141" s="92">
        <f>IFERROR(VLOOKUP($C141,Weights!$A$63:$E$82,5,0),0)</f>
        <v>596.55029999999999</v>
      </c>
      <c r="L141" s="91">
        <f>IFERROR(VLOOKUP($C141,Weights!$A$83:$E$102,4,0),0)</f>
        <v>0</v>
      </c>
      <c r="M141" s="92">
        <f>IFERROR(VLOOKUP($C141,Weights!$A$83:$E$102,5,0),0)</f>
        <v>0</v>
      </c>
    </row>
    <row r="142" spans="1:13">
      <c r="A142" s="93" t="s">
        <v>2433</v>
      </c>
      <c r="B142" s="90" t="s">
        <v>2434</v>
      </c>
      <c r="C142" s="90">
        <v>1</v>
      </c>
      <c r="D142" s="91">
        <f>IFERROR(VLOOKUP($C142,Weights!$A$3:$E$22,4,0),0)</f>
        <v>1</v>
      </c>
      <c r="E142" s="92">
        <f>IFERROR(VLOOKUP($C142,Weights!$A$3:$E$22,5,0),0)</f>
        <v>55.39</v>
      </c>
      <c r="F142" s="91">
        <f>IFERROR(VLOOKUP($C142,Weights!$A$23:$E$42,4,0),0)</f>
        <v>1.76</v>
      </c>
      <c r="G142" s="92">
        <f>IFERROR(VLOOKUP($C142,Weights!$A$23:$E$42,5,0),0)</f>
        <v>97.486400000000003</v>
      </c>
      <c r="H142" s="91">
        <f>IFERROR(VLOOKUP($C142,Weights!$A$43:$E$62,4,0),0)</f>
        <v>4</v>
      </c>
      <c r="I142" s="92">
        <f>IFERROR(VLOOKUP($C142,Weights!$A$43:$E$62,5,0),0)</f>
        <v>221.56</v>
      </c>
      <c r="J142" s="91">
        <f>IFERROR(VLOOKUP($C142,Weights!$A$63:$E$82,4,0),0)</f>
        <v>10.77</v>
      </c>
      <c r="K142" s="92">
        <f>IFERROR(VLOOKUP($C142,Weights!$A$63:$E$82,5,0),0)</f>
        <v>596.55029999999999</v>
      </c>
      <c r="L142" s="91">
        <f>IFERROR(VLOOKUP($C142,Weights!$A$83:$E$102,4,0),0)</f>
        <v>0</v>
      </c>
      <c r="M142" s="92">
        <f>IFERROR(VLOOKUP($C142,Weights!$A$83:$E$102,5,0),0)</f>
        <v>0</v>
      </c>
    </row>
    <row r="143" spans="1:13">
      <c r="A143" s="93" t="s">
        <v>1404</v>
      </c>
      <c r="B143" s="90" t="s">
        <v>1405</v>
      </c>
      <c r="C143" s="90">
        <v>1</v>
      </c>
      <c r="D143" s="91">
        <f>IFERROR(VLOOKUP($C143,Weights!$A$3:$E$22,4,0),0)</f>
        <v>1</v>
      </c>
      <c r="E143" s="92">
        <f>IFERROR(VLOOKUP($C143,Weights!$A$3:$E$22,5,0),0)</f>
        <v>55.39</v>
      </c>
      <c r="F143" s="91">
        <f>IFERROR(VLOOKUP($C143,Weights!$A$23:$E$42,4,0),0)</f>
        <v>1.76</v>
      </c>
      <c r="G143" s="92">
        <f>IFERROR(VLOOKUP($C143,Weights!$A$23:$E$42,5,0),0)</f>
        <v>97.486400000000003</v>
      </c>
      <c r="H143" s="91">
        <f>IFERROR(VLOOKUP($C143,Weights!$A$43:$E$62,4,0),0)</f>
        <v>4</v>
      </c>
      <c r="I143" s="92">
        <f>IFERROR(VLOOKUP($C143,Weights!$A$43:$E$62,5,0),0)</f>
        <v>221.56</v>
      </c>
      <c r="J143" s="91">
        <f>IFERROR(VLOOKUP($C143,Weights!$A$63:$E$82,4,0),0)</f>
        <v>10.77</v>
      </c>
      <c r="K143" s="92">
        <f>IFERROR(VLOOKUP($C143,Weights!$A$63:$E$82,5,0),0)</f>
        <v>596.55029999999999</v>
      </c>
      <c r="L143" s="91">
        <f>IFERROR(VLOOKUP($C143,Weights!$A$83:$E$102,4,0),0)</f>
        <v>0</v>
      </c>
      <c r="M143" s="92">
        <f>IFERROR(VLOOKUP($C143,Weights!$A$83:$E$102,5,0),0)</f>
        <v>0</v>
      </c>
    </row>
    <row r="144" spans="1:13">
      <c r="A144" s="93" t="s">
        <v>2783</v>
      </c>
      <c r="B144" s="90" t="s">
        <v>2784</v>
      </c>
      <c r="C144" s="90">
        <v>1</v>
      </c>
      <c r="D144" s="91">
        <f>IFERROR(VLOOKUP($C144,Weights!$A$3:$E$22,4,0),0)</f>
        <v>1</v>
      </c>
      <c r="E144" s="92">
        <f>IFERROR(VLOOKUP($C144,Weights!$A$3:$E$22,5,0),0)</f>
        <v>55.39</v>
      </c>
      <c r="F144" s="91">
        <f>IFERROR(VLOOKUP($C144,Weights!$A$23:$E$42,4,0),0)</f>
        <v>1.76</v>
      </c>
      <c r="G144" s="92">
        <f>IFERROR(VLOOKUP($C144,Weights!$A$23:$E$42,5,0),0)</f>
        <v>97.486400000000003</v>
      </c>
      <c r="H144" s="91">
        <f>IFERROR(VLOOKUP($C144,Weights!$A$43:$E$62,4,0),0)</f>
        <v>4</v>
      </c>
      <c r="I144" s="92">
        <f>IFERROR(VLOOKUP($C144,Weights!$A$43:$E$62,5,0),0)</f>
        <v>221.56</v>
      </c>
      <c r="J144" s="91">
        <f>IFERROR(VLOOKUP($C144,Weights!$A$63:$E$82,4,0),0)</f>
        <v>10.77</v>
      </c>
      <c r="K144" s="92">
        <f>IFERROR(VLOOKUP($C144,Weights!$A$63:$E$82,5,0),0)</f>
        <v>596.55029999999999</v>
      </c>
      <c r="L144" s="91">
        <f>IFERROR(VLOOKUP($C144,Weights!$A$83:$E$102,4,0),0)</f>
        <v>0</v>
      </c>
      <c r="M144" s="92">
        <f>IFERROR(VLOOKUP($C144,Weights!$A$83:$E$102,5,0),0)</f>
        <v>0</v>
      </c>
    </row>
    <row r="145" spans="1:13" ht="24">
      <c r="A145" s="93" t="s">
        <v>1622</v>
      </c>
      <c r="B145" s="90" t="s">
        <v>1623</v>
      </c>
      <c r="C145" s="90">
        <v>1</v>
      </c>
      <c r="D145" s="91">
        <f>IFERROR(VLOOKUP($C145,Weights!$A$3:$E$22,4,0),0)</f>
        <v>1</v>
      </c>
      <c r="E145" s="92">
        <f>IFERROR(VLOOKUP($C145,Weights!$A$3:$E$22,5,0),0)</f>
        <v>55.39</v>
      </c>
      <c r="F145" s="91">
        <f>IFERROR(VLOOKUP($C145,Weights!$A$23:$E$42,4,0),0)</f>
        <v>1.76</v>
      </c>
      <c r="G145" s="92">
        <f>IFERROR(VLOOKUP($C145,Weights!$A$23:$E$42,5,0),0)</f>
        <v>97.486400000000003</v>
      </c>
      <c r="H145" s="91">
        <f>IFERROR(VLOOKUP($C145,Weights!$A$43:$E$62,4,0),0)</f>
        <v>4</v>
      </c>
      <c r="I145" s="92">
        <f>IFERROR(VLOOKUP($C145,Weights!$A$43:$E$62,5,0),0)</f>
        <v>221.56</v>
      </c>
      <c r="J145" s="91">
        <f>IFERROR(VLOOKUP($C145,Weights!$A$63:$E$82,4,0),0)</f>
        <v>10.77</v>
      </c>
      <c r="K145" s="92">
        <f>IFERROR(VLOOKUP($C145,Weights!$A$63:$E$82,5,0),0)</f>
        <v>596.55029999999999</v>
      </c>
      <c r="L145" s="91">
        <f>IFERROR(VLOOKUP($C145,Weights!$A$83:$E$102,4,0),0)</f>
        <v>0</v>
      </c>
      <c r="M145" s="92">
        <f>IFERROR(VLOOKUP($C145,Weights!$A$83:$E$102,5,0),0)</f>
        <v>0</v>
      </c>
    </row>
    <row r="146" spans="1:13">
      <c r="A146" s="93" t="s">
        <v>2867</v>
      </c>
      <c r="B146" s="90" t="s">
        <v>2868</v>
      </c>
      <c r="C146" s="90">
        <v>1</v>
      </c>
      <c r="D146" s="91">
        <f>IFERROR(VLOOKUP($C146,Weights!$A$3:$E$22,4,0),0)</f>
        <v>1</v>
      </c>
      <c r="E146" s="92">
        <f>IFERROR(VLOOKUP($C146,Weights!$A$3:$E$22,5,0),0)</f>
        <v>55.39</v>
      </c>
      <c r="F146" s="91">
        <f>IFERROR(VLOOKUP($C146,Weights!$A$23:$E$42,4,0),0)</f>
        <v>1.76</v>
      </c>
      <c r="G146" s="92">
        <f>IFERROR(VLOOKUP($C146,Weights!$A$23:$E$42,5,0),0)</f>
        <v>97.486400000000003</v>
      </c>
      <c r="H146" s="91">
        <f>IFERROR(VLOOKUP($C146,Weights!$A$43:$E$62,4,0),0)</f>
        <v>4</v>
      </c>
      <c r="I146" s="92">
        <f>IFERROR(VLOOKUP($C146,Weights!$A$43:$E$62,5,0),0)</f>
        <v>221.56</v>
      </c>
      <c r="J146" s="91">
        <f>IFERROR(VLOOKUP($C146,Weights!$A$63:$E$82,4,0),0)</f>
        <v>10.77</v>
      </c>
      <c r="K146" s="92">
        <f>IFERROR(VLOOKUP($C146,Weights!$A$63:$E$82,5,0),0)</f>
        <v>596.55029999999999</v>
      </c>
      <c r="L146" s="91">
        <f>IFERROR(VLOOKUP($C146,Weights!$A$83:$E$102,4,0),0)</f>
        <v>0</v>
      </c>
      <c r="M146" s="92">
        <f>IFERROR(VLOOKUP($C146,Weights!$A$83:$E$102,5,0),0)</f>
        <v>0</v>
      </c>
    </row>
    <row r="147" spans="1:13">
      <c r="A147" s="93" t="s">
        <v>2541</v>
      </c>
      <c r="B147" s="90" t="s">
        <v>2542</v>
      </c>
      <c r="C147" s="90">
        <v>1</v>
      </c>
      <c r="D147" s="91">
        <f>IFERROR(VLOOKUP($C147,Weights!$A$3:$E$22,4,0),0)</f>
        <v>1</v>
      </c>
      <c r="E147" s="92">
        <f>IFERROR(VLOOKUP($C147,Weights!$A$3:$E$22,5,0),0)</f>
        <v>55.39</v>
      </c>
      <c r="F147" s="91">
        <f>IFERROR(VLOOKUP($C147,Weights!$A$23:$E$42,4,0),0)</f>
        <v>1.76</v>
      </c>
      <c r="G147" s="92">
        <f>IFERROR(VLOOKUP($C147,Weights!$A$23:$E$42,5,0),0)</f>
        <v>97.486400000000003</v>
      </c>
      <c r="H147" s="91">
        <f>IFERROR(VLOOKUP($C147,Weights!$A$43:$E$62,4,0),0)</f>
        <v>4</v>
      </c>
      <c r="I147" s="92">
        <f>IFERROR(VLOOKUP($C147,Weights!$A$43:$E$62,5,0),0)</f>
        <v>221.56</v>
      </c>
      <c r="J147" s="91">
        <f>IFERROR(VLOOKUP($C147,Weights!$A$63:$E$82,4,0),0)</f>
        <v>10.77</v>
      </c>
      <c r="K147" s="92">
        <f>IFERROR(VLOOKUP($C147,Weights!$A$63:$E$82,5,0),0)</f>
        <v>596.55029999999999</v>
      </c>
      <c r="L147" s="91">
        <f>IFERROR(VLOOKUP($C147,Weights!$A$83:$E$102,4,0),0)</f>
        <v>0</v>
      </c>
      <c r="M147" s="92">
        <f>IFERROR(VLOOKUP($C147,Weights!$A$83:$E$102,5,0),0)</f>
        <v>0</v>
      </c>
    </row>
    <row r="148" spans="1:13">
      <c r="A148" s="93" t="s">
        <v>698</v>
      </c>
      <c r="B148" s="90" t="s">
        <v>699</v>
      </c>
      <c r="C148" s="90">
        <v>19</v>
      </c>
      <c r="D148" s="91">
        <f>IFERROR(VLOOKUP($C148,Weights!$A$3:$E$22,4,0),0)</f>
        <v>2.2599999999999998</v>
      </c>
      <c r="E148" s="92">
        <f>IFERROR(VLOOKUP($C148,Weights!$A$3:$E$22,5,0),0)</f>
        <v>125.1814</v>
      </c>
      <c r="F148" s="91">
        <f>IFERROR(VLOOKUP($C148,Weights!$A$23:$E$42,4,0),0)</f>
        <v>2.41</v>
      </c>
      <c r="G148" s="92">
        <f>IFERROR(VLOOKUP($C148,Weights!$A$23:$E$42,5,0),0)</f>
        <v>133.48990000000001</v>
      </c>
      <c r="H148" s="91">
        <f>IFERROR(VLOOKUP($C148,Weights!$A$43:$E$62,4,0),0)</f>
        <v>3.89</v>
      </c>
      <c r="I148" s="92">
        <f>IFERROR(VLOOKUP($C148,Weights!$A$43:$E$62,5,0),0)</f>
        <v>215.46710000000002</v>
      </c>
      <c r="J148" s="91">
        <f>IFERROR(VLOOKUP($C148,Weights!$A$63:$E$82,4,0),0)</f>
        <v>5.2</v>
      </c>
      <c r="K148" s="92">
        <f>IFERROR(VLOOKUP($C148,Weights!$A$63:$E$82,5,0),0)</f>
        <v>288.02800000000002</v>
      </c>
      <c r="L148" s="91">
        <f>IFERROR(VLOOKUP($C148,Weights!$A$83:$E$102,4,0),0)</f>
        <v>0</v>
      </c>
      <c r="M148" s="92">
        <f>IFERROR(VLOOKUP($C148,Weights!$A$83:$E$102,5,0),0)</f>
        <v>0</v>
      </c>
    </row>
    <row r="149" spans="1:13" ht="24">
      <c r="A149" s="93" t="s">
        <v>2355</v>
      </c>
      <c r="B149" s="90" t="s">
        <v>2356</v>
      </c>
      <c r="C149" s="90">
        <v>19</v>
      </c>
      <c r="D149" s="91">
        <f>IFERROR(VLOOKUP($C149,Weights!$A$3:$E$22,4,0),0)</f>
        <v>2.2599999999999998</v>
      </c>
      <c r="E149" s="92">
        <f>IFERROR(VLOOKUP($C149,Weights!$A$3:$E$22,5,0),0)</f>
        <v>125.1814</v>
      </c>
      <c r="F149" s="91">
        <f>IFERROR(VLOOKUP($C149,Weights!$A$23:$E$42,4,0),0)</f>
        <v>2.41</v>
      </c>
      <c r="G149" s="92">
        <f>IFERROR(VLOOKUP($C149,Weights!$A$23:$E$42,5,0),0)</f>
        <v>133.48990000000001</v>
      </c>
      <c r="H149" s="91">
        <f>IFERROR(VLOOKUP($C149,Weights!$A$43:$E$62,4,0),0)</f>
        <v>3.89</v>
      </c>
      <c r="I149" s="92">
        <f>IFERROR(VLOOKUP($C149,Weights!$A$43:$E$62,5,0),0)</f>
        <v>215.46710000000002</v>
      </c>
      <c r="J149" s="91">
        <f>IFERROR(VLOOKUP($C149,Weights!$A$63:$E$82,4,0),0)</f>
        <v>5.2</v>
      </c>
      <c r="K149" s="92">
        <f>IFERROR(VLOOKUP($C149,Weights!$A$63:$E$82,5,0),0)</f>
        <v>288.02800000000002</v>
      </c>
      <c r="L149" s="91">
        <f>IFERROR(VLOOKUP($C149,Weights!$A$83:$E$102,4,0),0)</f>
        <v>0</v>
      </c>
      <c r="M149" s="92">
        <f>IFERROR(VLOOKUP($C149,Weights!$A$83:$E$102,5,0),0)</f>
        <v>0</v>
      </c>
    </row>
    <row r="150" spans="1:13" ht="24">
      <c r="A150" s="93" t="s">
        <v>2561</v>
      </c>
      <c r="B150" s="90" t="s">
        <v>2562</v>
      </c>
      <c r="C150" s="90">
        <v>19</v>
      </c>
      <c r="D150" s="91">
        <f>IFERROR(VLOOKUP($C150,Weights!$A$3:$E$22,4,0),0)</f>
        <v>2.2599999999999998</v>
      </c>
      <c r="E150" s="92">
        <f>IFERROR(VLOOKUP($C150,Weights!$A$3:$E$22,5,0),0)</f>
        <v>125.1814</v>
      </c>
      <c r="F150" s="91">
        <f>IFERROR(VLOOKUP($C150,Weights!$A$23:$E$42,4,0),0)</f>
        <v>2.41</v>
      </c>
      <c r="G150" s="92">
        <f>IFERROR(VLOOKUP($C150,Weights!$A$23:$E$42,5,0),0)</f>
        <v>133.48990000000001</v>
      </c>
      <c r="H150" s="91">
        <f>IFERROR(VLOOKUP($C150,Weights!$A$43:$E$62,4,0),0)</f>
        <v>3.89</v>
      </c>
      <c r="I150" s="92">
        <f>IFERROR(VLOOKUP($C150,Weights!$A$43:$E$62,5,0),0)</f>
        <v>215.46710000000002</v>
      </c>
      <c r="J150" s="91">
        <f>IFERROR(VLOOKUP($C150,Weights!$A$63:$E$82,4,0),0)</f>
        <v>5.2</v>
      </c>
      <c r="K150" s="92">
        <f>IFERROR(VLOOKUP($C150,Weights!$A$63:$E$82,5,0),0)</f>
        <v>288.02800000000002</v>
      </c>
      <c r="L150" s="91">
        <f>IFERROR(VLOOKUP($C150,Weights!$A$83:$E$102,4,0),0)</f>
        <v>0</v>
      </c>
      <c r="M150" s="92">
        <f>IFERROR(VLOOKUP($C150,Weights!$A$83:$E$102,5,0),0)</f>
        <v>0</v>
      </c>
    </row>
    <row r="151" spans="1:13">
      <c r="A151" s="93" t="s">
        <v>2585</v>
      </c>
      <c r="B151" s="90" t="s">
        <v>2586</v>
      </c>
      <c r="C151" s="90">
        <v>19</v>
      </c>
      <c r="D151" s="91">
        <f>IFERROR(VLOOKUP($C151,Weights!$A$3:$E$22,4,0),0)</f>
        <v>2.2599999999999998</v>
      </c>
      <c r="E151" s="92">
        <f>IFERROR(VLOOKUP($C151,Weights!$A$3:$E$22,5,0),0)</f>
        <v>125.1814</v>
      </c>
      <c r="F151" s="91">
        <f>IFERROR(VLOOKUP($C151,Weights!$A$23:$E$42,4,0),0)</f>
        <v>2.41</v>
      </c>
      <c r="G151" s="92">
        <f>IFERROR(VLOOKUP($C151,Weights!$A$23:$E$42,5,0),0)</f>
        <v>133.48990000000001</v>
      </c>
      <c r="H151" s="91">
        <f>IFERROR(VLOOKUP($C151,Weights!$A$43:$E$62,4,0),0)</f>
        <v>3.89</v>
      </c>
      <c r="I151" s="92">
        <f>IFERROR(VLOOKUP($C151,Weights!$A$43:$E$62,5,0),0)</f>
        <v>215.46710000000002</v>
      </c>
      <c r="J151" s="91">
        <f>IFERROR(VLOOKUP($C151,Weights!$A$63:$E$82,4,0),0)</f>
        <v>5.2</v>
      </c>
      <c r="K151" s="92">
        <f>IFERROR(VLOOKUP($C151,Weights!$A$63:$E$82,5,0),0)</f>
        <v>288.02800000000002</v>
      </c>
      <c r="L151" s="91">
        <f>IFERROR(VLOOKUP($C151,Weights!$A$83:$E$102,4,0),0)</f>
        <v>0</v>
      </c>
      <c r="M151" s="92">
        <f>IFERROR(VLOOKUP($C151,Weights!$A$83:$E$102,5,0),0)</f>
        <v>0</v>
      </c>
    </row>
    <row r="152" spans="1:13">
      <c r="A152" s="93" t="s">
        <v>1380</v>
      </c>
      <c r="B152" s="90" t="s">
        <v>1381</v>
      </c>
      <c r="C152" s="90">
        <v>12</v>
      </c>
      <c r="D152" s="91">
        <f>IFERROR(VLOOKUP($C152,Weights!$A$3:$E$22,4,0),0)</f>
        <v>1.45</v>
      </c>
      <c r="E152" s="92">
        <f>IFERROR(VLOOKUP($C152,Weights!$A$3:$E$22,5,0),0)</f>
        <v>80.3155</v>
      </c>
      <c r="F152" s="91">
        <f>IFERROR(VLOOKUP($C152,Weights!$A$23:$E$42,4,0),0)</f>
        <v>2.64</v>
      </c>
      <c r="G152" s="92">
        <f>IFERROR(VLOOKUP($C152,Weights!$A$23:$E$42,5,0),0)</f>
        <v>146.2296</v>
      </c>
      <c r="H152" s="91">
        <f>IFERROR(VLOOKUP($C152,Weights!$A$43:$E$62,4,0),0)</f>
        <v>0</v>
      </c>
      <c r="I152" s="92">
        <f>IFERROR(VLOOKUP($C152,Weights!$A$43:$E$62,5,0),0)</f>
        <v>0</v>
      </c>
      <c r="J152" s="91">
        <f>IFERROR(VLOOKUP($C152,Weights!$A$63:$E$82,4,0),0)</f>
        <v>0</v>
      </c>
      <c r="K152" s="92">
        <f>IFERROR(VLOOKUP($C152,Weights!$A$63:$E$82,5,0),0)</f>
        <v>0</v>
      </c>
      <c r="L152" s="91">
        <f>IFERROR(VLOOKUP($C152,Weights!$A$83:$E$102,4,0),0)</f>
        <v>0</v>
      </c>
      <c r="M152" s="92">
        <f>IFERROR(VLOOKUP($C152,Weights!$A$83:$E$102,5,0),0)</f>
        <v>0</v>
      </c>
    </row>
    <row r="153" spans="1:13">
      <c r="A153" s="93" t="s">
        <v>2483</v>
      </c>
      <c r="B153" s="90" t="s">
        <v>2484</v>
      </c>
      <c r="C153" s="90">
        <v>1</v>
      </c>
      <c r="D153" s="91">
        <f>IFERROR(VLOOKUP($C153,Weights!$A$3:$E$22,4,0),0)</f>
        <v>1</v>
      </c>
      <c r="E153" s="92">
        <f>IFERROR(VLOOKUP($C153,Weights!$A$3:$E$22,5,0),0)</f>
        <v>55.39</v>
      </c>
      <c r="F153" s="91">
        <f>IFERROR(VLOOKUP($C153,Weights!$A$23:$E$42,4,0),0)</f>
        <v>1.76</v>
      </c>
      <c r="G153" s="92">
        <f>IFERROR(VLOOKUP($C153,Weights!$A$23:$E$42,5,0),0)</f>
        <v>97.486400000000003</v>
      </c>
      <c r="H153" s="91">
        <f>IFERROR(VLOOKUP($C153,Weights!$A$43:$E$62,4,0),0)</f>
        <v>4</v>
      </c>
      <c r="I153" s="92">
        <f>IFERROR(VLOOKUP($C153,Weights!$A$43:$E$62,5,0),0)</f>
        <v>221.56</v>
      </c>
      <c r="J153" s="91">
        <f>IFERROR(VLOOKUP($C153,Weights!$A$63:$E$82,4,0),0)</f>
        <v>10.77</v>
      </c>
      <c r="K153" s="92">
        <f>IFERROR(VLOOKUP($C153,Weights!$A$63:$E$82,5,0),0)</f>
        <v>596.55029999999999</v>
      </c>
      <c r="L153" s="91">
        <f>IFERROR(VLOOKUP($C153,Weights!$A$83:$E$102,4,0),0)</f>
        <v>0</v>
      </c>
      <c r="M153" s="92">
        <f>IFERROR(VLOOKUP($C153,Weights!$A$83:$E$102,5,0),0)</f>
        <v>0</v>
      </c>
    </row>
    <row r="154" spans="1:13" ht="24">
      <c r="A154" s="93" t="s">
        <v>2481</v>
      </c>
      <c r="B154" s="90" t="s">
        <v>2482</v>
      </c>
      <c r="C154" s="90">
        <v>19</v>
      </c>
      <c r="D154" s="91">
        <f>IFERROR(VLOOKUP($C154,Weights!$A$3:$E$22,4,0),0)</f>
        <v>2.2599999999999998</v>
      </c>
      <c r="E154" s="92">
        <f>IFERROR(VLOOKUP($C154,Weights!$A$3:$E$22,5,0),0)</f>
        <v>125.1814</v>
      </c>
      <c r="F154" s="91">
        <f>IFERROR(VLOOKUP($C154,Weights!$A$23:$E$42,4,0),0)</f>
        <v>2.41</v>
      </c>
      <c r="G154" s="92">
        <f>IFERROR(VLOOKUP($C154,Weights!$A$23:$E$42,5,0),0)</f>
        <v>133.48990000000001</v>
      </c>
      <c r="H154" s="91">
        <f>IFERROR(VLOOKUP($C154,Weights!$A$43:$E$62,4,0),0)</f>
        <v>3.89</v>
      </c>
      <c r="I154" s="92">
        <f>IFERROR(VLOOKUP($C154,Weights!$A$43:$E$62,5,0),0)</f>
        <v>215.46710000000002</v>
      </c>
      <c r="J154" s="91">
        <f>IFERROR(VLOOKUP($C154,Weights!$A$63:$E$82,4,0),0)</f>
        <v>5.2</v>
      </c>
      <c r="K154" s="92">
        <f>IFERROR(VLOOKUP($C154,Weights!$A$63:$E$82,5,0),0)</f>
        <v>288.02800000000002</v>
      </c>
      <c r="L154" s="91">
        <f>IFERROR(VLOOKUP($C154,Weights!$A$83:$E$102,4,0),0)</f>
        <v>0</v>
      </c>
      <c r="M154" s="92">
        <f>IFERROR(VLOOKUP($C154,Weights!$A$83:$E$102,5,0),0)</f>
        <v>0</v>
      </c>
    </row>
    <row r="155" spans="1:13" ht="24">
      <c r="A155" s="93" t="s">
        <v>264</v>
      </c>
      <c r="B155" s="90" t="s">
        <v>265</v>
      </c>
      <c r="C155" s="90">
        <v>3</v>
      </c>
      <c r="D155" s="91">
        <f>IFERROR(VLOOKUP($C155,Weights!$A$3:$E$22,4,0),0)</f>
        <v>1.47</v>
      </c>
      <c r="E155" s="92">
        <f>IFERROR(VLOOKUP($C155,Weights!$A$3:$E$22,5,0),0)</f>
        <v>81.423299999999998</v>
      </c>
      <c r="F155" s="91">
        <f>IFERROR(VLOOKUP($C155,Weights!$A$23:$E$42,4,0),0)</f>
        <v>2.52</v>
      </c>
      <c r="G155" s="92">
        <f>IFERROR(VLOOKUP($C155,Weights!$A$23:$E$42,5,0),0)</f>
        <v>139.58279999999999</v>
      </c>
      <c r="H155" s="91">
        <f>IFERROR(VLOOKUP($C155,Weights!$A$43:$E$62,4,0),0)</f>
        <v>6.03</v>
      </c>
      <c r="I155" s="92">
        <f>IFERROR(VLOOKUP($C155,Weights!$A$43:$E$62,5,0),0)</f>
        <v>334.00170000000003</v>
      </c>
      <c r="J155" s="91">
        <f>IFERROR(VLOOKUP($C155,Weights!$A$63:$E$82,4,0),0)</f>
        <v>7.95</v>
      </c>
      <c r="K155" s="92">
        <f>IFERROR(VLOOKUP($C155,Weights!$A$63:$E$82,5,0),0)</f>
        <v>440.35050000000001</v>
      </c>
      <c r="L155" s="91">
        <f>IFERROR(VLOOKUP($C155,Weights!$A$83:$E$102,4,0),0)</f>
        <v>0</v>
      </c>
      <c r="M155" s="92">
        <f>IFERROR(VLOOKUP($C155,Weights!$A$83:$E$102,5,0),0)</f>
        <v>0</v>
      </c>
    </row>
    <row r="156" spans="1:13" ht="24">
      <c r="A156" s="93" t="s">
        <v>1378</v>
      </c>
      <c r="B156" s="90" t="s">
        <v>1379</v>
      </c>
      <c r="C156" s="90">
        <v>19</v>
      </c>
      <c r="D156" s="91">
        <f>IFERROR(VLOOKUP($C156,Weights!$A$3:$E$22,4,0),0)</f>
        <v>2.2599999999999998</v>
      </c>
      <c r="E156" s="92">
        <f>IFERROR(VLOOKUP($C156,Weights!$A$3:$E$22,5,0),0)</f>
        <v>125.1814</v>
      </c>
      <c r="F156" s="91">
        <f>IFERROR(VLOOKUP($C156,Weights!$A$23:$E$42,4,0),0)</f>
        <v>2.41</v>
      </c>
      <c r="G156" s="92">
        <f>IFERROR(VLOOKUP($C156,Weights!$A$23:$E$42,5,0),0)</f>
        <v>133.48990000000001</v>
      </c>
      <c r="H156" s="91">
        <f>IFERROR(VLOOKUP($C156,Weights!$A$43:$E$62,4,0),0)</f>
        <v>3.89</v>
      </c>
      <c r="I156" s="92">
        <f>IFERROR(VLOOKUP($C156,Weights!$A$43:$E$62,5,0),0)</f>
        <v>215.46710000000002</v>
      </c>
      <c r="J156" s="91">
        <f>IFERROR(VLOOKUP($C156,Weights!$A$63:$E$82,4,0),0)</f>
        <v>5.2</v>
      </c>
      <c r="K156" s="92">
        <f>IFERROR(VLOOKUP($C156,Weights!$A$63:$E$82,5,0),0)</f>
        <v>288.02800000000002</v>
      </c>
      <c r="L156" s="91">
        <f>IFERROR(VLOOKUP($C156,Weights!$A$83:$E$102,4,0),0)</f>
        <v>0</v>
      </c>
      <c r="M156" s="92">
        <f>IFERROR(VLOOKUP($C156,Weights!$A$83:$E$102,5,0),0)</f>
        <v>0</v>
      </c>
    </row>
    <row r="157" spans="1:13">
      <c r="A157" s="93" t="s">
        <v>2415</v>
      </c>
      <c r="B157" s="90" t="s">
        <v>2416</v>
      </c>
      <c r="C157" s="90">
        <v>19</v>
      </c>
      <c r="D157" s="91">
        <f>IFERROR(VLOOKUP($C157,Weights!$A$3:$E$22,4,0),0)</f>
        <v>2.2599999999999998</v>
      </c>
      <c r="E157" s="92">
        <f>IFERROR(VLOOKUP($C157,Weights!$A$3:$E$22,5,0),0)</f>
        <v>125.1814</v>
      </c>
      <c r="F157" s="91">
        <f>IFERROR(VLOOKUP($C157,Weights!$A$23:$E$42,4,0),0)</f>
        <v>2.41</v>
      </c>
      <c r="G157" s="92">
        <f>IFERROR(VLOOKUP($C157,Weights!$A$23:$E$42,5,0),0)</f>
        <v>133.48990000000001</v>
      </c>
      <c r="H157" s="91">
        <f>IFERROR(VLOOKUP($C157,Weights!$A$43:$E$62,4,0),0)</f>
        <v>3.89</v>
      </c>
      <c r="I157" s="92">
        <f>IFERROR(VLOOKUP($C157,Weights!$A$43:$E$62,5,0),0)</f>
        <v>215.46710000000002</v>
      </c>
      <c r="J157" s="91">
        <f>IFERROR(VLOOKUP($C157,Weights!$A$63:$E$82,4,0),0)</f>
        <v>5.2</v>
      </c>
      <c r="K157" s="92">
        <f>IFERROR(VLOOKUP($C157,Weights!$A$63:$E$82,5,0),0)</f>
        <v>288.02800000000002</v>
      </c>
      <c r="L157" s="91">
        <f>IFERROR(VLOOKUP($C157,Weights!$A$83:$E$102,4,0),0)</f>
        <v>0</v>
      </c>
      <c r="M157" s="92">
        <f>IFERROR(VLOOKUP($C157,Weights!$A$83:$E$102,5,0),0)</f>
        <v>0</v>
      </c>
    </row>
    <row r="158" spans="1:13">
      <c r="A158" s="93" t="s">
        <v>2485</v>
      </c>
      <c r="B158" s="90" t="s">
        <v>2486</v>
      </c>
      <c r="C158" s="90">
        <v>19</v>
      </c>
      <c r="D158" s="91">
        <f>IFERROR(VLOOKUP($C158,Weights!$A$3:$E$22,4,0),0)</f>
        <v>2.2599999999999998</v>
      </c>
      <c r="E158" s="92">
        <f>IFERROR(VLOOKUP($C158,Weights!$A$3:$E$22,5,0),0)</f>
        <v>125.1814</v>
      </c>
      <c r="F158" s="91">
        <f>IFERROR(VLOOKUP($C158,Weights!$A$23:$E$42,4,0),0)</f>
        <v>2.41</v>
      </c>
      <c r="G158" s="92">
        <f>IFERROR(VLOOKUP($C158,Weights!$A$23:$E$42,5,0),0)</f>
        <v>133.48990000000001</v>
      </c>
      <c r="H158" s="91">
        <f>IFERROR(VLOOKUP($C158,Weights!$A$43:$E$62,4,0),0)</f>
        <v>3.89</v>
      </c>
      <c r="I158" s="92">
        <f>IFERROR(VLOOKUP($C158,Weights!$A$43:$E$62,5,0),0)</f>
        <v>215.46710000000002</v>
      </c>
      <c r="J158" s="91">
        <f>IFERROR(VLOOKUP($C158,Weights!$A$63:$E$82,4,0),0)</f>
        <v>5.2</v>
      </c>
      <c r="K158" s="92">
        <f>IFERROR(VLOOKUP($C158,Weights!$A$63:$E$82,5,0),0)</f>
        <v>288.02800000000002</v>
      </c>
      <c r="L158" s="91">
        <f>IFERROR(VLOOKUP($C158,Weights!$A$83:$E$102,4,0),0)</f>
        <v>0</v>
      </c>
      <c r="M158" s="92">
        <f>IFERROR(VLOOKUP($C158,Weights!$A$83:$E$102,5,0),0)</f>
        <v>0</v>
      </c>
    </row>
    <row r="159" spans="1:13" ht="24">
      <c r="A159" s="93" t="s">
        <v>772</v>
      </c>
      <c r="B159" s="90" t="s">
        <v>773</v>
      </c>
      <c r="C159" s="90">
        <v>19</v>
      </c>
      <c r="D159" s="91">
        <f>IFERROR(VLOOKUP($C159,Weights!$A$3:$E$22,4,0),0)</f>
        <v>2.2599999999999998</v>
      </c>
      <c r="E159" s="92">
        <f>IFERROR(VLOOKUP($C159,Weights!$A$3:$E$22,5,0),0)</f>
        <v>125.1814</v>
      </c>
      <c r="F159" s="91">
        <f>IFERROR(VLOOKUP($C159,Weights!$A$23:$E$42,4,0),0)</f>
        <v>2.41</v>
      </c>
      <c r="G159" s="92">
        <f>IFERROR(VLOOKUP($C159,Weights!$A$23:$E$42,5,0),0)</f>
        <v>133.48990000000001</v>
      </c>
      <c r="H159" s="91">
        <f>IFERROR(VLOOKUP($C159,Weights!$A$43:$E$62,4,0),0)</f>
        <v>3.89</v>
      </c>
      <c r="I159" s="92">
        <f>IFERROR(VLOOKUP($C159,Weights!$A$43:$E$62,5,0),0)</f>
        <v>215.46710000000002</v>
      </c>
      <c r="J159" s="91">
        <f>IFERROR(VLOOKUP($C159,Weights!$A$63:$E$82,4,0),0)</f>
        <v>5.2</v>
      </c>
      <c r="K159" s="92">
        <f>IFERROR(VLOOKUP($C159,Weights!$A$63:$E$82,5,0),0)</f>
        <v>288.02800000000002</v>
      </c>
      <c r="L159" s="91">
        <f>IFERROR(VLOOKUP($C159,Weights!$A$83:$E$102,4,0),0)</f>
        <v>0</v>
      </c>
      <c r="M159" s="92">
        <f>IFERROR(VLOOKUP($C159,Weights!$A$83:$E$102,5,0),0)</f>
        <v>0</v>
      </c>
    </row>
    <row r="160" spans="1:13" ht="24">
      <c r="A160" s="93" t="s">
        <v>730</v>
      </c>
      <c r="B160" s="90" t="s">
        <v>731</v>
      </c>
      <c r="C160" s="90">
        <v>2</v>
      </c>
      <c r="D160" s="91">
        <f>IFERROR(VLOOKUP($C160,Weights!$A$3:$E$22,4,0),0)</f>
        <v>1.78</v>
      </c>
      <c r="E160" s="92">
        <f>IFERROR(VLOOKUP($C160,Weights!$A$3:$E$22,5,0),0)</f>
        <v>98.594200000000001</v>
      </c>
      <c r="F160" s="91">
        <f>IFERROR(VLOOKUP($C160,Weights!$A$23:$E$42,4,0),0)</f>
        <v>3.02</v>
      </c>
      <c r="G160" s="92">
        <f>IFERROR(VLOOKUP($C160,Weights!$A$23:$E$42,5,0),0)</f>
        <v>167.27780000000001</v>
      </c>
      <c r="H160" s="91">
        <f>IFERROR(VLOOKUP($C160,Weights!$A$43:$E$62,4,0),0)</f>
        <v>7.53</v>
      </c>
      <c r="I160" s="92">
        <f>IFERROR(VLOOKUP($C160,Weights!$A$43:$E$62,5,0),0)</f>
        <v>417.08670000000001</v>
      </c>
      <c r="J160" s="91">
        <f>IFERROR(VLOOKUP($C160,Weights!$A$63:$E$82,4,0),0)</f>
        <v>20.61</v>
      </c>
      <c r="K160" s="92">
        <f>IFERROR(VLOOKUP($C160,Weights!$A$63:$E$82,5,0),0)</f>
        <v>1141.5879</v>
      </c>
      <c r="L160" s="91">
        <f>IFERROR(VLOOKUP($C160,Weights!$A$83:$E$102,4,0),0)</f>
        <v>0</v>
      </c>
      <c r="M160" s="92">
        <f>IFERROR(VLOOKUP($C160,Weights!$A$83:$E$102,5,0),0)</f>
        <v>0</v>
      </c>
    </row>
    <row r="161" spans="1:13">
      <c r="A161" s="93" t="s">
        <v>340</v>
      </c>
      <c r="B161" s="90" t="s">
        <v>341</v>
      </c>
      <c r="C161" s="90">
        <v>6</v>
      </c>
      <c r="D161" s="91">
        <f>IFERROR(VLOOKUP($C161,Weights!$A$3:$E$22,4,0),0)</f>
        <v>2.38</v>
      </c>
      <c r="E161" s="92">
        <f>IFERROR(VLOOKUP($C161,Weights!$A$3:$E$22,5,0),0)</f>
        <v>131.82820000000001</v>
      </c>
      <c r="F161" s="91">
        <f>IFERROR(VLOOKUP($C161,Weights!$A$23:$E$42,4,0),0)</f>
        <v>3.52</v>
      </c>
      <c r="G161" s="92">
        <f>IFERROR(VLOOKUP($C161,Weights!$A$23:$E$42,5,0),0)</f>
        <v>194.97280000000001</v>
      </c>
      <c r="H161" s="91">
        <f>IFERROR(VLOOKUP($C161,Weights!$A$43:$E$62,4,0),0)</f>
        <v>7.1</v>
      </c>
      <c r="I161" s="92">
        <f>IFERROR(VLOOKUP($C161,Weights!$A$43:$E$62,5,0),0)</f>
        <v>393.26900000000001</v>
      </c>
      <c r="J161" s="91">
        <f>IFERROR(VLOOKUP($C161,Weights!$A$63:$E$82,4,0),0)</f>
        <v>17.98</v>
      </c>
      <c r="K161" s="92">
        <f>IFERROR(VLOOKUP($C161,Weights!$A$63:$E$82,5,0),0)</f>
        <v>995.91219999999998</v>
      </c>
      <c r="L161" s="91">
        <f>IFERROR(VLOOKUP($C161,Weights!$A$83:$E$102,4,0),0)</f>
        <v>0</v>
      </c>
      <c r="M161" s="92">
        <f>IFERROR(VLOOKUP($C161,Weights!$A$83:$E$102,5,0),0)</f>
        <v>0</v>
      </c>
    </row>
    <row r="162" spans="1:13">
      <c r="A162" s="93" t="s">
        <v>1582</v>
      </c>
      <c r="B162" s="90" t="s">
        <v>1583</v>
      </c>
      <c r="C162" s="90">
        <v>6</v>
      </c>
      <c r="D162" s="91">
        <f>IFERROR(VLOOKUP($C162,Weights!$A$3:$E$22,4,0),0)</f>
        <v>2.38</v>
      </c>
      <c r="E162" s="92">
        <f>IFERROR(VLOOKUP($C162,Weights!$A$3:$E$22,5,0),0)</f>
        <v>131.82820000000001</v>
      </c>
      <c r="F162" s="91">
        <f>IFERROR(VLOOKUP($C162,Weights!$A$23:$E$42,4,0),0)</f>
        <v>3.52</v>
      </c>
      <c r="G162" s="92">
        <f>IFERROR(VLOOKUP($C162,Weights!$A$23:$E$42,5,0),0)</f>
        <v>194.97280000000001</v>
      </c>
      <c r="H162" s="91">
        <f>IFERROR(VLOOKUP($C162,Weights!$A$43:$E$62,4,0),0)</f>
        <v>7.1</v>
      </c>
      <c r="I162" s="92">
        <f>IFERROR(VLOOKUP($C162,Weights!$A$43:$E$62,5,0),0)</f>
        <v>393.26900000000001</v>
      </c>
      <c r="J162" s="91">
        <f>IFERROR(VLOOKUP($C162,Weights!$A$63:$E$82,4,0),0)</f>
        <v>17.98</v>
      </c>
      <c r="K162" s="92">
        <f>IFERROR(VLOOKUP($C162,Weights!$A$63:$E$82,5,0),0)</f>
        <v>995.91219999999998</v>
      </c>
      <c r="L162" s="91">
        <f>IFERROR(VLOOKUP($C162,Weights!$A$83:$E$102,4,0),0)</f>
        <v>0</v>
      </c>
      <c r="M162" s="92">
        <f>IFERROR(VLOOKUP($C162,Weights!$A$83:$E$102,5,0),0)</f>
        <v>0</v>
      </c>
    </row>
    <row r="163" spans="1:13">
      <c r="A163" s="93" t="s">
        <v>1574</v>
      </c>
      <c r="B163" s="90" t="s">
        <v>1575</v>
      </c>
      <c r="C163" s="90">
        <v>6</v>
      </c>
      <c r="D163" s="91">
        <f>IFERROR(VLOOKUP($C163,Weights!$A$3:$E$22,4,0),0)</f>
        <v>2.38</v>
      </c>
      <c r="E163" s="92">
        <f>IFERROR(VLOOKUP($C163,Weights!$A$3:$E$22,5,0),0)</f>
        <v>131.82820000000001</v>
      </c>
      <c r="F163" s="91">
        <f>IFERROR(VLOOKUP($C163,Weights!$A$23:$E$42,4,0),0)</f>
        <v>3.52</v>
      </c>
      <c r="G163" s="92">
        <f>IFERROR(VLOOKUP($C163,Weights!$A$23:$E$42,5,0),0)</f>
        <v>194.97280000000001</v>
      </c>
      <c r="H163" s="91">
        <f>IFERROR(VLOOKUP($C163,Weights!$A$43:$E$62,4,0),0)</f>
        <v>7.1</v>
      </c>
      <c r="I163" s="92">
        <f>IFERROR(VLOOKUP($C163,Weights!$A$43:$E$62,5,0),0)</f>
        <v>393.26900000000001</v>
      </c>
      <c r="J163" s="91">
        <f>IFERROR(VLOOKUP($C163,Weights!$A$63:$E$82,4,0),0)</f>
        <v>17.98</v>
      </c>
      <c r="K163" s="92">
        <f>IFERROR(VLOOKUP($C163,Weights!$A$63:$E$82,5,0),0)</f>
        <v>995.91219999999998</v>
      </c>
      <c r="L163" s="91">
        <f>IFERROR(VLOOKUP($C163,Weights!$A$83:$E$102,4,0),0)</f>
        <v>0</v>
      </c>
      <c r="M163" s="92">
        <f>IFERROR(VLOOKUP($C163,Weights!$A$83:$E$102,5,0),0)</f>
        <v>0</v>
      </c>
    </row>
    <row r="164" spans="1:13" ht="24">
      <c r="A164" s="93" t="s">
        <v>754</v>
      </c>
      <c r="B164" s="90" t="s">
        <v>755</v>
      </c>
      <c r="C164" s="90">
        <v>6</v>
      </c>
      <c r="D164" s="91">
        <f>IFERROR(VLOOKUP($C164,Weights!$A$3:$E$22,4,0),0)</f>
        <v>2.38</v>
      </c>
      <c r="E164" s="92">
        <f>IFERROR(VLOOKUP($C164,Weights!$A$3:$E$22,5,0),0)</f>
        <v>131.82820000000001</v>
      </c>
      <c r="F164" s="91">
        <f>IFERROR(VLOOKUP($C164,Weights!$A$23:$E$42,4,0),0)</f>
        <v>3.52</v>
      </c>
      <c r="G164" s="92">
        <f>IFERROR(VLOOKUP($C164,Weights!$A$23:$E$42,5,0),0)</f>
        <v>194.97280000000001</v>
      </c>
      <c r="H164" s="91">
        <f>IFERROR(VLOOKUP($C164,Weights!$A$43:$E$62,4,0),0)</f>
        <v>7.1</v>
      </c>
      <c r="I164" s="92">
        <f>IFERROR(VLOOKUP($C164,Weights!$A$43:$E$62,5,0),0)</f>
        <v>393.26900000000001</v>
      </c>
      <c r="J164" s="91">
        <f>IFERROR(VLOOKUP($C164,Weights!$A$63:$E$82,4,0),0)</f>
        <v>17.98</v>
      </c>
      <c r="K164" s="92">
        <f>IFERROR(VLOOKUP($C164,Weights!$A$63:$E$82,5,0),0)</f>
        <v>995.91219999999998</v>
      </c>
      <c r="L164" s="91">
        <f>IFERROR(VLOOKUP($C164,Weights!$A$83:$E$102,4,0),0)</f>
        <v>0</v>
      </c>
      <c r="M164" s="92">
        <f>IFERROR(VLOOKUP($C164,Weights!$A$83:$E$102,5,0),0)</f>
        <v>0</v>
      </c>
    </row>
    <row r="165" spans="1:13" ht="24">
      <c r="A165" s="93" t="s">
        <v>750</v>
      </c>
      <c r="B165" s="90" t="s">
        <v>751</v>
      </c>
      <c r="C165" s="90">
        <v>6</v>
      </c>
      <c r="D165" s="91">
        <f>IFERROR(VLOOKUP($C165,Weights!$A$3:$E$22,4,0),0)</f>
        <v>2.38</v>
      </c>
      <c r="E165" s="92">
        <f>IFERROR(VLOOKUP($C165,Weights!$A$3:$E$22,5,0),0)</f>
        <v>131.82820000000001</v>
      </c>
      <c r="F165" s="91">
        <f>IFERROR(VLOOKUP($C165,Weights!$A$23:$E$42,4,0),0)</f>
        <v>3.52</v>
      </c>
      <c r="G165" s="92">
        <f>IFERROR(VLOOKUP($C165,Weights!$A$23:$E$42,5,0),0)</f>
        <v>194.97280000000001</v>
      </c>
      <c r="H165" s="91">
        <f>IFERROR(VLOOKUP($C165,Weights!$A$43:$E$62,4,0),0)</f>
        <v>7.1</v>
      </c>
      <c r="I165" s="92">
        <f>IFERROR(VLOOKUP($C165,Weights!$A$43:$E$62,5,0),0)</f>
        <v>393.26900000000001</v>
      </c>
      <c r="J165" s="91">
        <f>IFERROR(VLOOKUP($C165,Weights!$A$63:$E$82,4,0),0)</f>
        <v>17.98</v>
      </c>
      <c r="K165" s="92">
        <f>IFERROR(VLOOKUP($C165,Weights!$A$63:$E$82,5,0),0)</f>
        <v>995.91219999999998</v>
      </c>
      <c r="L165" s="91">
        <f>IFERROR(VLOOKUP($C165,Weights!$A$83:$E$102,4,0),0)</f>
        <v>0</v>
      </c>
      <c r="M165" s="92">
        <f>IFERROR(VLOOKUP($C165,Weights!$A$83:$E$102,5,0),0)</f>
        <v>0</v>
      </c>
    </row>
    <row r="166" spans="1:13" ht="24">
      <c r="A166" s="93" t="s">
        <v>752</v>
      </c>
      <c r="B166" s="90" t="s">
        <v>753</v>
      </c>
      <c r="C166" s="90">
        <v>19</v>
      </c>
      <c r="D166" s="91">
        <f>IFERROR(VLOOKUP($C166,Weights!$A$3:$E$22,4,0),0)</f>
        <v>2.2599999999999998</v>
      </c>
      <c r="E166" s="92">
        <f>IFERROR(VLOOKUP($C166,Weights!$A$3:$E$22,5,0),0)</f>
        <v>125.1814</v>
      </c>
      <c r="F166" s="91">
        <f>IFERROR(VLOOKUP($C166,Weights!$A$23:$E$42,4,0),0)</f>
        <v>2.41</v>
      </c>
      <c r="G166" s="92">
        <f>IFERROR(VLOOKUP($C166,Weights!$A$23:$E$42,5,0),0)</f>
        <v>133.48990000000001</v>
      </c>
      <c r="H166" s="91">
        <f>IFERROR(VLOOKUP($C166,Weights!$A$43:$E$62,4,0),0)</f>
        <v>3.89</v>
      </c>
      <c r="I166" s="92">
        <f>IFERROR(VLOOKUP($C166,Weights!$A$43:$E$62,5,0),0)</f>
        <v>215.46710000000002</v>
      </c>
      <c r="J166" s="91">
        <f>IFERROR(VLOOKUP($C166,Weights!$A$63:$E$82,4,0),0)</f>
        <v>5.2</v>
      </c>
      <c r="K166" s="92">
        <f>IFERROR(VLOOKUP($C166,Weights!$A$63:$E$82,5,0),0)</f>
        <v>288.02800000000002</v>
      </c>
      <c r="L166" s="91">
        <f>IFERROR(VLOOKUP($C166,Weights!$A$83:$E$102,4,0),0)</f>
        <v>0</v>
      </c>
      <c r="M166" s="92">
        <f>IFERROR(VLOOKUP($C166,Weights!$A$83:$E$102,5,0),0)</f>
        <v>0</v>
      </c>
    </row>
    <row r="167" spans="1:13" ht="24">
      <c r="A167" s="93" t="s">
        <v>896</v>
      </c>
      <c r="B167" s="90" t="s">
        <v>897</v>
      </c>
      <c r="C167" s="90">
        <v>19</v>
      </c>
      <c r="D167" s="91">
        <f>IFERROR(VLOOKUP($C167,Weights!$A$3:$E$22,4,0),0)</f>
        <v>2.2599999999999998</v>
      </c>
      <c r="E167" s="92">
        <f>IFERROR(VLOOKUP($C167,Weights!$A$3:$E$22,5,0),0)</f>
        <v>125.1814</v>
      </c>
      <c r="F167" s="91">
        <f>IFERROR(VLOOKUP($C167,Weights!$A$23:$E$42,4,0),0)</f>
        <v>2.41</v>
      </c>
      <c r="G167" s="92">
        <f>IFERROR(VLOOKUP($C167,Weights!$A$23:$E$42,5,0),0)</f>
        <v>133.48990000000001</v>
      </c>
      <c r="H167" s="91">
        <f>IFERROR(VLOOKUP($C167,Weights!$A$43:$E$62,4,0),0)</f>
        <v>3.89</v>
      </c>
      <c r="I167" s="92">
        <f>IFERROR(VLOOKUP($C167,Weights!$A$43:$E$62,5,0),0)</f>
        <v>215.46710000000002</v>
      </c>
      <c r="J167" s="91">
        <f>IFERROR(VLOOKUP($C167,Weights!$A$63:$E$82,4,0),0)</f>
        <v>5.2</v>
      </c>
      <c r="K167" s="92">
        <f>IFERROR(VLOOKUP($C167,Weights!$A$63:$E$82,5,0),0)</f>
        <v>288.02800000000002</v>
      </c>
      <c r="L167" s="91">
        <f>IFERROR(VLOOKUP($C167,Weights!$A$83:$E$102,4,0),0)</f>
        <v>0</v>
      </c>
      <c r="M167" s="92">
        <f>IFERROR(VLOOKUP($C167,Weights!$A$83:$E$102,5,0),0)</f>
        <v>0</v>
      </c>
    </row>
    <row r="168" spans="1:13">
      <c r="A168" s="93" t="s">
        <v>1580</v>
      </c>
      <c r="B168" s="90" t="s">
        <v>1581</v>
      </c>
      <c r="C168" s="90">
        <v>2</v>
      </c>
      <c r="D168" s="91">
        <f>IFERROR(VLOOKUP($C168,Weights!$A$3:$E$22,4,0),0)</f>
        <v>1.78</v>
      </c>
      <c r="E168" s="92">
        <f>IFERROR(VLOOKUP($C168,Weights!$A$3:$E$22,5,0),0)</f>
        <v>98.594200000000001</v>
      </c>
      <c r="F168" s="91">
        <f>IFERROR(VLOOKUP($C168,Weights!$A$23:$E$42,4,0),0)</f>
        <v>3.02</v>
      </c>
      <c r="G168" s="92">
        <f>IFERROR(VLOOKUP($C168,Weights!$A$23:$E$42,5,0),0)</f>
        <v>167.27780000000001</v>
      </c>
      <c r="H168" s="91">
        <f>IFERROR(VLOOKUP($C168,Weights!$A$43:$E$62,4,0),0)</f>
        <v>7.53</v>
      </c>
      <c r="I168" s="92">
        <f>IFERROR(VLOOKUP($C168,Weights!$A$43:$E$62,5,0),0)</f>
        <v>417.08670000000001</v>
      </c>
      <c r="J168" s="91">
        <f>IFERROR(VLOOKUP($C168,Weights!$A$63:$E$82,4,0),0)</f>
        <v>20.61</v>
      </c>
      <c r="K168" s="92">
        <f>IFERROR(VLOOKUP($C168,Weights!$A$63:$E$82,5,0),0)</f>
        <v>1141.5879</v>
      </c>
      <c r="L168" s="91">
        <f>IFERROR(VLOOKUP($C168,Weights!$A$83:$E$102,4,0),0)</f>
        <v>0</v>
      </c>
      <c r="M168" s="92">
        <f>IFERROR(VLOOKUP($C168,Weights!$A$83:$E$102,5,0),0)</f>
        <v>0</v>
      </c>
    </row>
    <row r="169" spans="1:13">
      <c r="A169" s="93" t="s">
        <v>764</v>
      </c>
      <c r="B169" s="90" t="s">
        <v>765</v>
      </c>
      <c r="C169" s="90">
        <v>6</v>
      </c>
      <c r="D169" s="91">
        <f>IFERROR(VLOOKUP($C169,Weights!$A$3:$E$22,4,0),0)</f>
        <v>2.38</v>
      </c>
      <c r="E169" s="92">
        <f>IFERROR(VLOOKUP($C169,Weights!$A$3:$E$22,5,0),0)</f>
        <v>131.82820000000001</v>
      </c>
      <c r="F169" s="91">
        <f>IFERROR(VLOOKUP($C169,Weights!$A$23:$E$42,4,0),0)</f>
        <v>3.52</v>
      </c>
      <c r="G169" s="92">
        <f>IFERROR(VLOOKUP($C169,Weights!$A$23:$E$42,5,0),0)</f>
        <v>194.97280000000001</v>
      </c>
      <c r="H169" s="91">
        <f>IFERROR(VLOOKUP($C169,Weights!$A$43:$E$62,4,0),0)</f>
        <v>7.1</v>
      </c>
      <c r="I169" s="92">
        <f>IFERROR(VLOOKUP($C169,Weights!$A$43:$E$62,5,0),0)</f>
        <v>393.26900000000001</v>
      </c>
      <c r="J169" s="91">
        <f>IFERROR(VLOOKUP($C169,Weights!$A$63:$E$82,4,0),0)</f>
        <v>17.98</v>
      </c>
      <c r="K169" s="92">
        <f>IFERROR(VLOOKUP($C169,Weights!$A$63:$E$82,5,0),0)</f>
        <v>995.91219999999998</v>
      </c>
      <c r="L169" s="91">
        <f>IFERROR(VLOOKUP($C169,Weights!$A$83:$E$102,4,0),0)</f>
        <v>0</v>
      </c>
      <c r="M169" s="92">
        <f>IFERROR(VLOOKUP($C169,Weights!$A$83:$E$102,5,0),0)</f>
        <v>0</v>
      </c>
    </row>
    <row r="170" spans="1:13" ht="24">
      <c r="A170" s="93" t="s">
        <v>892</v>
      </c>
      <c r="B170" s="90" t="s">
        <v>893</v>
      </c>
      <c r="C170" s="90">
        <v>12</v>
      </c>
      <c r="D170" s="91">
        <f>IFERROR(VLOOKUP($C170,Weights!$A$3:$E$22,4,0),0)</f>
        <v>1.45</v>
      </c>
      <c r="E170" s="92">
        <f>IFERROR(VLOOKUP($C170,Weights!$A$3:$E$22,5,0),0)</f>
        <v>80.3155</v>
      </c>
      <c r="F170" s="91">
        <f>IFERROR(VLOOKUP($C170,Weights!$A$23:$E$42,4,0),0)</f>
        <v>2.64</v>
      </c>
      <c r="G170" s="92">
        <f>IFERROR(VLOOKUP($C170,Weights!$A$23:$E$42,5,0),0)</f>
        <v>146.2296</v>
      </c>
      <c r="H170" s="91">
        <f>IFERROR(VLOOKUP($C170,Weights!$A$43:$E$62,4,0),0)</f>
        <v>0</v>
      </c>
      <c r="I170" s="92">
        <f>IFERROR(VLOOKUP($C170,Weights!$A$43:$E$62,5,0),0)</f>
        <v>0</v>
      </c>
      <c r="J170" s="91">
        <f>IFERROR(VLOOKUP($C170,Weights!$A$63:$E$82,4,0),0)</f>
        <v>0</v>
      </c>
      <c r="K170" s="92">
        <f>IFERROR(VLOOKUP($C170,Weights!$A$63:$E$82,5,0),0)</f>
        <v>0</v>
      </c>
      <c r="L170" s="91">
        <f>IFERROR(VLOOKUP($C170,Weights!$A$83:$E$102,4,0),0)</f>
        <v>0</v>
      </c>
      <c r="M170" s="92">
        <f>IFERROR(VLOOKUP($C170,Weights!$A$83:$E$102,5,0),0)</f>
        <v>0</v>
      </c>
    </row>
    <row r="171" spans="1:13">
      <c r="A171" s="93" t="s">
        <v>3105</v>
      </c>
      <c r="B171" s="90" t="s">
        <v>3106</v>
      </c>
      <c r="C171" s="90">
        <v>12</v>
      </c>
      <c r="D171" s="91">
        <f>IFERROR(VLOOKUP($C171,Weights!$A$3:$E$22,4,0),0)</f>
        <v>1.45</v>
      </c>
      <c r="E171" s="92">
        <f>IFERROR(VLOOKUP($C171,Weights!$A$3:$E$22,5,0),0)</f>
        <v>80.3155</v>
      </c>
      <c r="F171" s="91">
        <f>IFERROR(VLOOKUP($C171,Weights!$A$23:$E$42,4,0),0)</f>
        <v>2.64</v>
      </c>
      <c r="G171" s="92">
        <f>IFERROR(VLOOKUP($C171,Weights!$A$23:$E$42,5,0),0)</f>
        <v>146.2296</v>
      </c>
      <c r="H171" s="91">
        <f>IFERROR(VLOOKUP($C171,Weights!$A$43:$E$62,4,0),0)</f>
        <v>0</v>
      </c>
      <c r="I171" s="92">
        <f>IFERROR(VLOOKUP($C171,Weights!$A$43:$E$62,5,0),0)</f>
        <v>0</v>
      </c>
      <c r="J171" s="91">
        <f>IFERROR(VLOOKUP($C171,Weights!$A$63:$E$82,4,0),0)</f>
        <v>0</v>
      </c>
      <c r="K171" s="92">
        <f>IFERROR(VLOOKUP($C171,Weights!$A$63:$E$82,5,0),0)</f>
        <v>0</v>
      </c>
      <c r="L171" s="91">
        <f>IFERROR(VLOOKUP($C171,Weights!$A$83:$E$102,4,0),0)</f>
        <v>0</v>
      </c>
      <c r="M171" s="92">
        <f>IFERROR(VLOOKUP($C171,Weights!$A$83:$E$102,5,0),0)</f>
        <v>0</v>
      </c>
    </row>
    <row r="172" spans="1:13">
      <c r="A172" s="93" t="s">
        <v>756</v>
      </c>
      <c r="B172" s="90" t="s">
        <v>757</v>
      </c>
      <c r="C172" s="90">
        <v>6</v>
      </c>
      <c r="D172" s="91">
        <f>IFERROR(VLOOKUP($C172,Weights!$A$3:$E$22,4,0),0)</f>
        <v>2.38</v>
      </c>
      <c r="E172" s="92">
        <f>IFERROR(VLOOKUP($C172,Weights!$A$3:$E$22,5,0),0)</f>
        <v>131.82820000000001</v>
      </c>
      <c r="F172" s="91">
        <f>IFERROR(VLOOKUP($C172,Weights!$A$23:$E$42,4,0),0)</f>
        <v>3.52</v>
      </c>
      <c r="G172" s="92">
        <f>IFERROR(VLOOKUP($C172,Weights!$A$23:$E$42,5,0),0)</f>
        <v>194.97280000000001</v>
      </c>
      <c r="H172" s="91">
        <f>IFERROR(VLOOKUP($C172,Weights!$A$43:$E$62,4,0),0)</f>
        <v>7.1</v>
      </c>
      <c r="I172" s="92">
        <f>IFERROR(VLOOKUP($C172,Weights!$A$43:$E$62,5,0),0)</f>
        <v>393.26900000000001</v>
      </c>
      <c r="J172" s="91">
        <f>IFERROR(VLOOKUP($C172,Weights!$A$63:$E$82,4,0),0)</f>
        <v>17.98</v>
      </c>
      <c r="K172" s="92">
        <f>IFERROR(VLOOKUP($C172,Weights!$A$63:$E$82,5,0),0)</f>
        <v>995.91219999999998</v>
      </c>
      <c r="L172" s="91">
        <f>IFERROR(VLOOKUP($C172,Weights!$A$83:$E$102,4,0),0)</f>
        <v>0</v>
      </c>
      <c r="M172" s="92">
        <f>IFERROR(VLOOKUP($C172,Weights!$A$83:$E$102,5,0),0)</f>
        <v>0</v>
      </c>
    </row>
    <row r="173" spans="1:13" ht="24">
      <c r="A173" s="93" t="s">
        <v>3073</v>
      </c>
      <c r="B173" s="90" t="s">
        <v>3074</v>
      </c>
      <c r="C173" s="90">
        <v>19</v>
      </c>
      <c r="D173" s="91">
        <f>IFERROR(VLOOKUP($C173,Weights!$A$3:$E$22,4,0),0)</f>
        <v>2.2599999999999998</v>
      </c>
      <c r="E173" s="92">
        <f>IFERROR(VLOOKUP($C173,Weights!$A$3:$E$22,5,0),0)</f>
        <v>125.1814</v>
      </c>
      <c r="F173" s="91">
        <f>IFERROR(VLOOKUP($C173,Weights!$A$23:$E$42,4,0),0)</f>
        <v>2.41</v>
      </c>
      <c r="G173" s="92">
        <f>IFERROR(VLOOKUP($C173,Weights!$A$23:$E$42,5,0),0)</f>
        <v>133.48990000000001</v>
      </c>
      <c r="H173" s="91">
        <f>IFERROR(VLOOKUP($C173,Weights!$A$43:$E$62,4,0),0)</f>
        <v>3.89</v>
      </c>
      <c r="I173" s="92">
        <f>IFERROR(VLOOKUP($C173,Weights!$A$43:$E$62,5,0),0)</f>
        <v>215.46710000000002</v>
      </c>
      <c r="J173" s="91">
        <f>IFERROR(VLOOKUP($C173,Weights!$A$63:$E$82,4,0),0)</f>
        <v>5.2</v>
      </c>
      <c r="K173" s="92">
        <f>IFERROR(VLOOKUP($C173,Weights!$A$63:$E$82,5,0),0)</f>
        <v>288.02800000000002</v>
      </c>
      <c r="L173" s="91">
        <f>IFERROR(VLOOKUP($C173,Weights!$A$83:$E$102,4,0),0)</f>
        <v>0</v>
      </c>
      <c r="M173" s="92">
        <f>IFERROR(VLOOKUP($C173,Weights!$A$83:$E$102,5,0),0)</f>
        <v>0</v>
      </c>
    </row>
    <row r="174" spans="1:13" ht="24">
      <c r="A174" s="93" t="s">
        <v>894</v>
      </c>
      <c r="B174" s="90" t="s">
        <v>895</v>
      </c>
      <c r="C174" s="90">
        <v>19</v>
      </c>
      <c r="D174" s="91">
        <f>IFERROR(VLOOKUP($C174,Weights!$A$3:$E$22,4,0),0)</f>
        <v>2.2599999999999998</v>
      </c>
      <c r="E174" s="92">
        <f>IFERROR(VLOOKUP($C174,Weights!$A$3:$E$22,5,0),0)</f>
        <v>125.1814</v>
      </c>
      <c r="F174" s="91">
        <f>IFERROR(VLOOKUP($C174,Weights!$A$23:$E$42,4,0),0)</f>
        <v>2.41</v>
      </c>
      <c r="G174" s="92">
        <f>IFERROR(VLOOKUP($C174,Weights!$A$23:$E$42,5,0),0)</f>
        <v>133.48990000000001</v>
      </c>
      <c r="H174" s="91">
        <f>IFERROR(VLOOKUP($C174,Weights!$A$43:$E$62,4,0),0)</f>
        <v>3.89</v>
      </c>
      <c r="I174" s="92">
        <f>IFERROR(VLOOKUP($C174,Weights!$A$43:$E$62,5,0),0)</f>
        <v>215.46710000000002</v>
      </c>
      <c r="J174" s="91">
        <f>IFERROR(VLOOKUP($C174,Weights!$A$63:$E$82,4,0),0)</f>
        <v>5.2</v>
      </c>
      <c r="K174" s="92">
        <f>IFERROR(VLOOKUP($C174,Weights!$A$63:$E$82,5,0),0)</f>
        <v>288.02800000000002</v>
      </c>
      <c r="L174" s="91">
        <f>IFERROR(VLOOKUP($C174,Weights!$A$83:$E$102,4,0),0)</f>
        <v>0</v>
      </c>
      <c r="M174" s="92">
        <f>IFERROR(VLOOKUP($C174,Weights!$A$83:$E$102,5,0),0)</f>
        <v>0</v>
      </c>
    </row>
    <row r="175" spans="1:13">
      <c r="A175" s="93" t="s">
        <v>740</v>
      </c>
      <c r="B175" s="90" t="s">
        <v>741</v>
      </c>
      <c r="C175" s="90">
        <v>19</v>
      </c>
      <c r="D175" s="91">
        <f>IFERROR(VLOOKUP($C175,Weights!$A$3:$E$22,4,0),0)</f>
        <v>2.2599999999999998</v>
      </c>
      <c r="E175" s="92">
        <f>IFERROR(VLOOKUP($C175,Weights!$A$3:$E$22,5,0),0)</f>
        <v>125.1814</v>
      </c>
      <c r="F175" s="91">
        <f>IFERROR(VLOOKUP($C175,Weights!$A$23:$E$42,4,0),0)</f>
        <v>2.41</v>
      </c>
      <c r="G175" s="92">
        <f>IFERROR(VLOOKUP($C175,Weights!$A$23:$E$42,5,0),0)</f>
        <v>133.48990000000001</v>
      </c>
      <c r="H175" s="91">
        <f>IFERROR(VLOOKUP($C175,Weights!$A$43:$E$62,4,0),0)</f>
        <v>3.89</v>
      </c>
      <c r="I175" s="92">
        <f>IFERROR(VLOOKUP($C175,Weights!$A$43:$E$62,5,0),0)</f>
        <v>215.46710000000002</v>
      </c>
      <c r="J175" s="91">
        <f>IFERROR(VLOOKUP($C175,Weights!$A$63:$E$82,4,0),0)</f>
        <v>5.2</v>
      </c>
      <c r="K175" s="92">
        <f>IFERROR(VLOOKUP($C175,Weights!$A$63:$E$82,5,0),0)</f>
        <v>288.02800000000002</v>
      </c>
      <c r="L175" s="91">
        <f>IFERROR(VLOOKUP($C175,Weights!$A$83:$E$102,4,0),0)</f>
        <v>0</v>
      </c>
      <c r="M175" s="92">
        <f>IFERROR(VLOOKUP($C175,Weights!$A$83:$E$102,5,0),0)</f>
        <v>0</v>
      </c>
    </row>
    <row r="176" spans="1:13" ht="24">
      <c r="A176" s="93" t="s">
        <v>1967</v>
      </c>
      <c r="B176" s="90" t="s">
        <v>1968</v>
      </c>
      <c r="C176" s="90">
        <v>19</v>
      </c>
      <c r="D176" s="91">
        <f>IFERROR(VLOOKUP($C176,Weights!$A$3:$E$22,4,0),0)</f>
        <v>2.2599999999999998</v>
      </c>
      <c r="E176" s="92">
        <f>IFERROR(VLOOKUP($C176,Weights!$A$3:$E$22,5,0),0)</f>
        <v>125.1814</v>
      </c>
      <c r="F176" s="91">
        <f>IFERROR(VLOOKUP($C176,Weights!$A$23:$E$42,4,0),0)</f>
        <v>2.41</v>
      </c>
      <c r="G176" s="92">
        <f>IFERROR(VLOOKUP($C176,Weights!$A$23:$E$42,5,0),0)</f>
        <v>133.48990000000001</v>
      </c>
      <c r="H176" s="91">
        <f>IFERROR(VLOOKUP($C176,Weights!$A$43:$E$62,4,0),0)</f>
        <v>3.89</v>
      </c>
      <c r="I176" s="92">
        <f>IFERROR(VLOOKUP($C176,Weights!$A$43:$E$62,5,0),0)</f>
        <v>215.46710000000002</v>
      </c>
      <c r="J176" s="91">
        <f>IFERROR(VLOOKUP($C176,Weights!$A$63:$E$82,4,0),0)</f>
        <v>5.2</v>
      </c>
      <c r="K176" s="92">
        <f>IFERROR(VLOOKUP($C176,Weights!$A$63:$E$82,5,0),0)</f>
        <v>288.02800000000002</v>
      </c>
      <c r="L176" s="91">
        <f>IFERROR(VLOOKUP($C176,Weights!$A$83:$E$102,4,0),0)</f>
        <v>0</v>
      </c>
      <c r="M176" s="92">
        <f>IFERROR(VLOOKUP($C176,Weights!$A$83:$E$102,5,0),0)</f>
        <v>0</v>
      </c>
    </row>
    <row r="177" spans="1:13" ht="24">
      <c r="A177" s="93" t="s">
        <v>766</v>
      </c>
      <c r="B177" s="90" t="s">
        <v>767</v>
      </c>
      <c r="C177" s="90">
        <v>6</v>
      </c>
      <c r="D177" s="91">
        <f>IFERROR(VLOOKUP($C177,Weights!$A$3:$E$22,4,0),0)</f>
        <v>2.38</v>
      </c>
      <c r="E177" s="92">
        <f>IFERROR(VLOOKUP($C177,Weights!$A$3:$E$22,5,0),0)</f>
        <v>131.82820000000001</v>
      </c>
      <c r="F177" s="91">
        <f>IFERROR(VLOOKUP($C177,Weights!$A$23:$E$42,4,0),0)</f>
        <v>3.52</v>
      </c>
      <c r="G177" s="92">
        <f>IFERROR(VLOOKUP($C177,Weights!$A$23:$E$42,5,0),0)</f>
        <v>194.97280000000001</v>
      </c>
      <c r="H177" s="91">
        <f>IFERROR(VLOOKUP($C177,Weights!$A$43:$E$62,4,0),0)</f>
        <v>7.1</v>
      </c>
      <c r="I177" s="92">
        <f>IFERROR(VLOOKUP($C177,Weights!$A$43:$E$62,5,0),0)</f>
        <v>393.26900000000001</v>
      </c>
      <c r="J177" s="91">
        <f>IFERROR(VLOOKUP($C177,Weights!$A$63:$E$82,4,0),0)</f>
        <v>17.98</v>
      </c>
      <c r="K177" s="92">
        <f>IFERROR(VLOOKUP($C177,Weights!$A$63:$E$82,5,0),0)</f>
        <v>995.91219999999998</v>
      </c>
      <c r="L177" s="91">
        <f>IFERROR(VLOOKUP($C177,Weights!$A$83:$E$102,4,0),0)</f>
        <v>0</v>
      </c>
      <c r="M177" s="92">
        <f>IFERROR(VLOOKUP($C177,Weights!$A$83:$E$102,5,0),0)</f>
        <v>0</v>
      </c>
    </row>
    <row r="178" spans="1:13" ht="24">
      <c r="A178" s="93" t="s">
        <v>2077</v>
      </c>
      <c r="B178" s="90" t="s">
        <v>2078</v>
      </c>
      <c r="C178" s="90">
        <v>6</v>
      </c>
      <c r="D178" s="91">
        <f>IFERROR(VLOOKUP($C178,Weights!$A$3:$E$22,4,0),0)</f>
        <v>2.38</v>
      </c>
      <c r="E178" s="92">
        <f>IFERROR(VLOOKUP($C178,Weights!$A$3:$E$22,5,0),0)</f>
        <v>131.82820000000001</v>
      </c>
      <c r="F178" s="91">
        <f>IFERROR(VLOOKUP($C178,Weights!$A$23:$E$42,4,0),0)</f>
        <v>3.52</v>
      </c>
      <c r="G178" s="92">
        <f>IFERROR(VLOOKUP($C178,Weights!$A$23:$E$42,5,0),0)</f>
        <v>194.97280000000001</v>
      </c>
      <c r="H178" s="91">
        <f>IFERROR(VLOOKUP($C178,Weights!$A$43:$E$62,4,0),0)</f>
        <v>7.1</v>
      </c>
      <c r="I178" s="92">
        <f>IFERROR(VLOOKUP($C178,Weights!$A$43:$E$62,5,0),0)</f>
        <v>393.26900000000001</v>
      </c>
      <c r="J178" s="91">
        <f>IFERROR(VLOOKUP($C178,Weights!$A$63:$E$82,4,0),0)</f>
        <v>17.98</v>
      </c>
      <c r="K178" s="92">
        <f>IFERROR(VLOOKUP($C178,Weights!$A$63:$E$82,5,0),0)</f>
        <v>995.91219999999998</v>
      </c>
      <c r="L178" s="91">
        <f>IFERROR(VLOOKUP($C178,Weights!$A$83:$E$102,4,0),0)</f>
        <v>0</v>
      </c>
      <c r="M178" s="92">
        <f>IFERROR(VLOOKUP($C178,Weights!$A$83:$E$102,5,0),0)</f>
        <v>0</v>
      </c>
    </row>
    <row r="179" spans="1:13" ht="24">
      <c r="A179" s="93" t="s">
        <v>2841</v>
      </c>
      <c r="B179" s="90" t="s">
        <v>2842</v>
      </c>
      <c r="C179" s="90">
        <v>6</v>
      </c>
      <c r="D179" s="91">
        <f>IFERROR(VLOOKUP($C179,Weights!$A$3:$E$22,4,0),0)</f>
        <v>2.38</v>
      </c>
      <c r="E179" s="92">
        <f>IFERROR(VLOOKUP($C179,Weights!$A$3:$E$22,5,0),0)</f>
        <v>131.82820000000001</v>
      </c>
      <c r="F179" s="91">
        <f>IFERROR(VLOOKUP($C179,Weights!$A$23:$E$42,4,0),0)</f>
        <v>3.52</v>
      </c>
      <c r="G179" s="92">
        <f>IFERROR(VLOOKUP($C179,Weights!$A$23:$E$42,5,0),0)</f>
        <v>194.97280000000001</v>
      </c>
      <c r="H179" s="91">
        <f>IFERROR(VLOOKUP($C179,Weights!$A$43:$E$62,4,0),0)</f>
        <v>7.1</v>
      </c>
      <c r="I179" s="92">
        <f>IFERROR(VLOOKUP($C179,Weights!$A$43:$E$62,5,0),0)</f>
        <v>393.26900000000001</v>
      </c>
      <c r="J179" s="91">
        <f>IFERROR(VLOOKUP($C179,Weights!$A$63:$E$82,4,0),0)</f>
        <v>17.98</v>
      </c>
      <c r="K179" s="92">
        <f>IFERROR(VLOOKUP($C179,Weights!$A$63:$E$82,5,0),0)</f>
        <v>995.91219999999998</v>
      </c>
      <c r="L179" s="91">
        <f>IFERROR(VLOOKUP($C179,Weights!$A$83:$E$102,4,0),0)</f>
        <v>0</v>
      </c>
      <c r="M179" s="92">
        <f>IFERROR(VLOOKUP($C179,Weights!$A$83:$E$102,5,0),0)</f>
        <v>0</v>
      </c>
    </row>
    <row r="180" spans="1:13" ht="24">
      <c r="A180" s="93" t="s">
        <v>732</v>
      </c>
      <c r="B180" s="90" t="s">
        <v>733</v>
      </c>
      <c r="C180" s="90">
        <v>6</v>
      </c>
      <c r="D180" s="91">
        <f>IFERROR(VLOOKUP($C180,Weights!$A$3:$E$22,4,0),0)</f>
        <v>2.38</v>
      </c>
      <c r="E180" s="92">
        <f>IFERROR(VLOOKUP($C180,Weights!$A$3:$E$22,5,0),0)</f>
        <v>131.82820000000001</v>
      </c>
      <c r="F180" s="91">
        <f>IFERROR(VLOOKUP($C180,Weights!$A$23:$E$42,4,0),0)</f>
        <v>3.52</v>
      </c>
      <c r="G180" s="92">
        <f>IFERROR(VLOOKUP($C180,Weights!$A$23:$E$42,5,0),0)</f>
        <v>194.97280000000001</v>
      </c>
      <c r="H180" s="91">
        <f>IFERROR(VLOOKUP($C180,Weights!$A$43:$E$62,4,0),0)</f>
        <v>7.1</v>
      </c>
      <c r="I180" s="92">
        <f>IFERROR(VLOOKUP($C180,Weights!$A$43:$E$62,5,0),0)</f>
        <v>393.26900000000001</v>
      </c>
      <c r="J180" s="91">
        <f>IFERROR(VLOOKUP($C180,Weights!$A$63:$E$82,4,0),0)</f>
        <v>17.98</v>
      </c>
      <c r="K180" s="92">
        <f>IFERROR(VLOOKUP($C180,Weights!$A$63:$E$82,5,0),0)</f>
        <v>995.91219999999998</v>
      </c>
      <c r="L180" s="91">
        <f>IFERROR(VLOOKUP($C180,Weights!$A$83:$E$102,4,0),0)</f>
        <v>0</v>
      </c>
      <c r="M180" s="92">
        <f>IFERROR(VLOOKUP($C180,Weights!$A$83:$E$102,5,0),0)</f>
        <v>0</v>
      </c>
    </row>
    <row r="181" spans="1:13" ht="24">
      <c r="A181" s="93" t="s">
        <v>3075</v>
      </c>
      <c r="B181" s="90" t="s">
        <v>3076</v>
      </c>
      <c r="C181" s="90">
        <v>6</v>
      </c>
      <c r="D181" s="91">
        <f>IFERROR(VLOOKUP($C181,Weights!$A$3:$E$22,4,0),0)</f>
        <v>2.38</v>
      </c>
      <c r="E181" s="92">
        <f>IFERROR(VLOOKUP($C181,Weights!$A$3:$E$22,5,0),0)</f>
        <v>131.82820000000001</v>
      </c>
      <c r="F181" s="91">
        <f>IFERROR(VLOOKUP($C181,Weights!$A$23:$E$42,4,0),0)</f>
        <v>3.52</v>
      </c>
      <c r="G181" s="92">
        <f>IFERROR(VLOOKUP($C181,Weights!$A$23:$E$42,5,0),0)</f>
        <v>194.97280000000001</v>
      </c>
      <c r="H181" s="91">
        <f>IFERROR(VLOOKUP($C181,Weights!$A$43:$E$62,4,0),0)</f>
        <v>7.1</v>
      </c>
      <c r="I181" s="92">
        <f>IFERROR(VLOOKUP($C181,Weights!$A$43:$E$62,5,0),0)</f>
        <v>393.26900000000001</v>
      </c>
      <c r="J181" s="91">
        <f>IFERROR(VLOOKUP($C181,Weights!$A$63:$E$82,4,0),0)</f>
        <v>17.98</v>
      </c>
      <c r="K181" s="92">
        <f>IFERROR(VLOOKUP($C181,Weights!$A$63:$E$82,5,0),0)</f>
        <v>995.91219999999998</v>
      </c>
      <c r="L181" s="91">
        <f>IFERROR(VLOOKUP($C181,Weights!$A$83:$E$102,4,0),0)</f>
        <v>0</v>
      </c>
      <c r="M181" s="92">
        <f>IFERROR(VLOOKUP($C181,Weights!$A$83:$E$102,5,0),0)</f>
        <v>0</v>
      </c>
    </row>
    <row r="182" spans="1:13" ht="24">
      <c r="A182" s="93" t="s">
        <v>1584</v>
      </c>
      <c r="B182" s="90" t="s">
        <v>1585</v>
      </c>
      <c r="C182" s="90">
        <v>6</v>
      </c>
      <c r="D182" s="91">
        <f>IFERROR(VLOOKUP($C182,Weights!$A$3:$E$22,4,0),0)</f>
        <v>2.38</v>
      </c>
      <c r="E182" s="92">
        <f>IFERROR(VLOOKUP($C182,Weights!$A$3:$E$22,5,0),0)</f>
        <v>131.82820000000001</v>
      </c>
      <c r="F182" s="91">
        <f>IFERROR(VLOOKUP($C182,Weights!$A$23:$E$42,4,0),0)</f>
        <v>3.52</v>
      </c>
      <c r="G182" s="92">
        <f>IFERROR(VLOOKUP($C182,Weights!$A$23:$E$42,5,0),0)</f>
        <v>194.97280000000001</v>
      </c>
      <c r="H182" s="91">
        <f>IFERROR(VLOOKUP($C182,Weights!$A$43:$E$62,4,0),0)</f>
        <v>7.1</v>
      </c>
      <c r="I182" s="92">
        <f>IFERROR(VLOOKUP($C182,Weights!$A$43:$E$62,5,0),0)</f>
        <v>393.26900000000001</v>
      </c>
      <c r="J182" s="91">
        <f>IFERROR(VLOOKUP($C182,Weights!$A$63:$E$82,4,0),0)</f>
        <v>17.98</v>
      </c>
      <c r="K182" s="92">
        <f>IFERROR(VLOOKUP($C182,Weights!$A$63:$E$82,5,0),0)</f>
        <v>995.91219999999998</v>
      </c>
      <c r="L182" s="91">
        <f>IFERROR(VLOOKUP($C182,Weights!$A$83:$E$102,4,0),0)</f>
        <v>0</v>
      </c>
      <c r="M182" s="92">
        <f>IFERROR(VLOOKUP($C182,Weights!$A$83:$E$102,5,0),0)</f>
        <v>0</v>
      </c>
    </row>
    <row r="183" spans="1:13">
      <c r="A183" s="93" t="s">
        <v>762</v>
      </c>
      <c r="B183" s="90" t="s">
        <v>763</v>
      </c>
      <c r="C183" s="90">
        <v>6</v>
      </c>
      <c r="D183" s="91">
        <f>IFERROR(VLOOKUP($C183,Weights!$A$3:$E$22,4,0),0)</f>
        <v>2.38</v>
      </c>
      <c r="E183" s="92">
        <f>IFERROR(VLOOKUP($C183,Weights!$A$3:$E$22,5,0),0)</f>
        <v>131.82820000000001</v>
      </c>
      <c r="F183" s="91">
        <f>IFERROR(VLOOKUP($C183,Weights!$A$23:$E$42,4,0),0)</f>
        <v>3.52</v>
      </c>
      <c r="G183" s="92">
        <f>IFERROR(VLOOKUP($C183,Weights!$A$23:$E$42,5,0),0)</f>
        <v>194.97280000000001</v>
      </c>
      <c r="H183" s="91">
        <f>IFERROR(VLOOKUP($C183,Weights!$A$43:$E$62,4,0),0)</f>
        <v>7.1</v>
      </c>
      <c r="I183" s="92">
        <f>IFERROR(VLOOKUP($C183,Weights!$A$43:$E$62,5,0),0)</f>
        <v>393.26900000000001</v>
      </c>
      <c r="J183" s="91">
        <f>IFERROR(VLOOKUP($C183,Weights!$A$63:$E$82,4,0),0)</f>
        <v>17.98</v>
      </c>
      <c r="K183" s="92">
        <f>IFERROR(VLOOKUP($C183,Weights!$A$63:$E$82,5,0),0)</f>
        <v>995.91219999999998</v>
      </c>
      <c r="L183" s="91">
        <f>IFERROR(VLOOKUP($C183,Weights!$A$83:$E$102,4,0),0)</f>
        <v>0</v>
      </c>
      <c r="M183" s="92">
        <f>IFERROR(VLOOKUP($C183,Weights!$A$83:$E$102,5,0),0)</f>
        <v>0</v>
      </c>
    </row>
    <row r="184" spans="1:13" ht="24">
      <c r="A184" s="93" t="s">
        <v>1304</v>
      </c>
      <c r="B184" s="90" t="s">
        <v>1305</v>
      </c>
      <c r="C184" s="90">
        <v>12</v>
      </c>
      <c r="D184" s="91">
        <f>IFERROR(VLOOKUP($C184,Weights!$A$3:$E$22,4,0),0)</f>
        <v>1.45</v>
      </c>
      <c r="E184" s="92">
        <f>IFERROR(VLOOKUP($C184,Weights!$A$3:$E$22,5,0),0)</f>
        <v>80.3155</v>
      </c>
      <c r="F184" s="91">
        <f>IFERROR(VLOOKUP($C184,Weights!$A$23:$E$42,4,0),0)</f>
        <v>2.64</v>
      </c>
      <c r="G184" s="92">
        <f>IFERROR(VLOOKUP($C184,Weights!$A$23:$E$42,5,0),0)</f>
        <v>146.2296</v>
      </c>
      <c r="H184" s="91">
        <f>IFERROR(VLOOKUP($C184,Weights!$A$43:$E$62,4,0),0)</f>
        <v>0</v>
      </c>
      <c r="I184" s="92">
        <f>IFERROR(VLOOKUP($C184,Weights!$A$43:$E$62,5,0),0)</f>
        <v>0</v>
      </c>
      <c r="J184" s="91">
        <f>IFERROR(VLOOKUP($C184,Weights!$A$63:$E$82,4,0),0)</f>
        <v>0</v>
      </c>
      <c r="K184" s="92">
        <f>IFERROR(VLOOKUP($C184,Weights!$A$63:$E$82,5,0),0)</f>
        <v>0</v>
      </c>
      <c r="L184" s="91">
        <f>IFERROR(VLOOKUP($C184,Weights!$A$83:$E$102,4,0),0)</f>
        <v>0</v>
      </c>
      <c r="M184" s="92">
        <f>IFERROR(VLOOKUP($C184,Weights!$A$83:$E$102,5,0),0)</f>
        <v>0</v>
      </c>
    </row>
    <row r="185" spans="1:13">
      <c r="A185" s="93" t="s">
        <v>1302</v>
      </c>
      <c r="B185" s="90" t="s">
        <v>1303</v>
      </c>
      <c r="C185" s="90">
        <v>12</v>
      </c>
      <c r="D185" s="91">
        <f>IFERROR(VLOOKUP($C185,Weights!$A$3:$E$22,4,0),0)</f>
        <v>1.45</v>
      </c>
      <c r="E185" s="92">
        <f>IFERROR(VLOOKUP($C185,Weights!$A$3:$E$22,5,0),0)</f>
        <v>80.3155</v>
      </c>
      <c r="F185" s="91">
        <f>IFERROR(VLOOKUP($C185,Weights!$A$23:$E$42,4,0),0)</f>
        <v>2.64</v>
      </c>
      <c r="G185" s="92">
        <f>IFERROR(VLOOKUP($C185,Weights!$A$23:$E$42,5,0),0)</f>
        <v>146.2296</v>
      </c>
      <c r="H185" s="91">
        <f>IFERROR(VLOOKUP($C185,Weights!$A$43:$E$62,4,0),0)</f>
        <v>0</v>
      </c>
      <c r="I185" s="92">
        <f>IFERROR(VLOOKUP($C185,Weights!$A$43:$E$62,5,0),0)</f>
        <v>0</v>
      </c>
      <c r="J185" s="91">
        <f>IFERROR(VLOOKUP($C185,Weights!$A$63:$E$82,4,0),0)</f>
        <v>0</v>
      </c>
      <c r="K185" s="92">
        <f>IFERROR(VLOOKUP($C185,Weights!$A$63:$E$82,5,0),0)</f>
        <v>0</v>
      </c>
      <c r="L185" s="91">
        <f>IFERROR(VLOOKUP($C185,Weights!$A$83:$E$102,4,0),0)</f>
        <v>0</v>
      </c>
      <c r="M185" s="92">
        <f>IFERROR(VLOOKUP($C185,Weights!$A$83:$E$102,5,0),0)</f>
        <v>0</v>
      </c>
    </row>
    <row r="186" spans="1:13" ht="24">
      <c r="A186" s="93" t="s">
        <v>1993</v>
      </c>
      <c r="B186" s="90" t="s">
        <v>1994</v>
      </c>
      <c r="C186" s="90">
        <v>12</v>
      </c>
      <c r="D186" s="91">
        <f>IFERROR(VLOOKUP($C186,Weights!$A$3:$E$22,4,0),0)</f>
        <v>1.45</v>
      </c>
      <c r="E186" s="92">
        <f>IFERROR(VLOOKUP($C186,Weights!$A$3:$E$22,5,0),0)</f>
        <v>80.3155</v>
      </c>
      <c r="F186" s="91">
        <f>IFERROR(VLOOKUP($C186,Weights!$A$23:$E$42,4,0),0)</f>
        <v>2.64</v>
      </c>
      <c r="G186" s="92">
        <f>IFERROR(VLOOKUP($C186,Weights!$A$23:$E$42,5,0),0)</f>
        <v>146.2296</v>
      </c>
      <c r="H186" s="91">
        <f>IFERROR(VLOOKUP($C186,Weights!$A$43:$E$62,4,0),0)</f>
        <v>0</v>
      </c>
      <c r="I186" s="92">
        <f>IFERROR(VLOOKUP($C186,Weights!$A$43:$E$62,5,0),0)</f>
        <v>0</v>
      </c>
      <c r="J186" s="91">
        <f>IFERROR(VLOOKUP($C186,Weights!$A$63:$E$82,4,0),0)</f>
        <v>0</v>
      </c>
      <c r="K186" s="92">
        <f>IFERROR(VLOOKUP($C186,Weights!$A$63:$E$82,5,0),0)</f>
        <v>0</v>
      </c>
      <c r="L186" s="91">
        <f>IFERROR(VLOOKUP($C186,Weights!$A$83:$E$102,4,0),0)</f>
        <v>0</v>
      </c>
      <c r="M186" s="92">
        <f>IFERROR(VLOOKUP($C186,Weights!$A$83:$E$102,5,0),0)</f>
        <v>0</v>
      </c>
    </row>
    <row r="187" spans="1:13">
      <c r="A187" s="93" t="s">
        <v>810</v>
      </c>
      <c r="B187" s="90" t="s">
        <v>811</v>
      </c>
      <c r="C187" s="90">
        <v>12</v>
      </c>
      <c r="D187" s="91">
        <f>IFERROR(VLOOKUP($C187,Weights!$A$3:$E$22,4,0),0)</f>
        <v>1.45</v>
      </c>
      <c r="E187" s="92">
        <f>IFERROR(VLOOKUP($C187,Weights!$A$3:$E$22,5,0),0)</f>
        <v>80.3155</v>
      </c>
      <c r="F187" s="91">
        <f>IFERROR(VLOOKUP($C187,Weights!$A$23:$E$42,4,0),0)</f>
        <v>2.64</v>
      </c>
      <c r="G187" s="92">
        <f>IFERROR(VLOOKUP($C187,Weights!$A$23:$E$42,5,0),0)</f>
        <v>146.2296</v>
      </c>
      <c r="H187" s="91">
        <f>IFERROR(VLOOKUP($C187,Weights!$A$43:$E$62,4,0),0)</f>
        <v>0</v>
      </c>
      <c r="I187" s="92">
        <f>IFERROR(VLOOKUP($C187,Weights!$A$43:$E$62,5,0),0)</f>
        <v>0</v>
      </c>
      <c r="J187" s="91">
        <f>IFERROR(VLOOKUP($C187,Weights!$A$63:$E$82,4,0),0)</f>
        <v>0</v>
      </c>
      <c r="K187" s="92">
        <f>IFERROR(VLOOKUP($C187,Weights!$A$63:$E$82,5,0),0)</f>
        <v>0</v>
      </c>
      <c r="L187" s="91">
        <f>IFERROR(VLOOKUP($C187,Weights!$A$83:$E$102,4,0),0)</f>
        <v>0</v>
      </c>
      <c r="M187" s="92">
        <f>IFERROR(VLOOKUP($C187,Weights!$A$83:$E$102,5,0),0)</f>
        <v>0</v>
      </c>
    </row>
    <row r="188" spans="1:13">
      <c r="A188" s="93" t="s">
        <v>408</v>
      </c>
      <c r="B188" s="90" t="s">
        <v>409</v>
      </c>
      <c r="C188" s="90">
        <v>12</v>
      </c>
      <c r="D188" s="91">
        <f>IFERROR(VLOOKUP($C188,Weights!$A$3:$E$22,4,0),0)</f>
        <v>1.45</v>
      </c>
      <c r="E188" s="92">
        <f>IFERROR(VLOOKUP($C188,Weights!$A$3:$E$22,5,0),0)</f>
        <v>80.3155</v>
      </c>
      <c r="F188" s="91">
        <f>IFERROR(VLOOKUP($C188,Weights!$A$23:$E$42,4,0),0)</f>
        <v>2.64</v>
      </c>
      <c r="G188" s="92">
        <f>IFERROR(VLOOKUP($C188,Weights!$A$23:$E$42,5,0),0)</f>
        <v>146.2296</v>
      </c>
      <c r="H188" s="91">
        <f>IFERROR(VLOOKUP($C188,Weights!$A$43:$E$62,4,0),0)</f>
        <v>0</v>
      </c>
      <c r="I188" s="92">
        <f>IFERROR(VLOOKUP($C188,Weights!$A$43:$E$62,5,0),0)</f>
        <v>0</v>
      </c>
      <c r="J188" s="91">
        <f>IFERROR(VLOOKUP($C188,Weights!$A$63:$E$82,4,0),0)</f>
        <v>0</v>
      </c>
      <c r="K188" s="92">
        <f>IFERROR(VLOOKUP($C188,Weights!$A$63:$E$82,5,0),0)</f>
        <v>0</v>
      </c>
      <c r="L188" s="91">
        <f>IFERROR(VLOOKUP($C188,Weights!$A$83:$E$102,4,0),0)</f>
        <v>0</v>
      </c>
      <c r="M188" s="92">
        <f>IFERROR(VLOOKUP($C188,Weights!$A$83:$E$102,5,0),0)</f>
        <v>0</v>
      </c>
    </row>
    <row r="189" spans="1:13" ht="24">
      <c r="A189" s="93" t="s">
        <v>1070</v>
      </c>
      <c r="B189" s="90" t="s">
        <v>1071</v>
      </c>
      <c r="C189" s="90">
        <v>12</v>
      </c>
      <c r="D189" s="91">
        <f>IFERROR(VLOOKUP($C189,Weights!$A$3:$E$22,4,0),0)</f>
        <v>1.45</v>
      </c>
      <c r="E189" s="92">
        <f>IFERROR(VLOOKUP($C189,Weights!$A$3:$E$22,5,0),0)</f>
        <v>80.3155</v>
      </c>
      <c r="F189" s="91">
        <f>IFERROR(VLOOKUP($C189,Weights!$A$23:$E$42,4,0),0)</f>
        <v>2.64</v>
      </c>
      <c r="G189" s="92">
        <f>IFERROR(VLOOKUP($C189,Weights!$A$23:$E$42,5,0),0)</f>
        <v>146.2296</v>
      </c>
      <c r="H189" s="91">
        <f>IFERROR(VLOOKUP($C189,Weights!$A$43:$E$62,4,0),0)</f>
        <v>0</v>
      </c>
      <c r="I189" s="92">
        <f>IFERROR(VLOOKUP($C189,Weights!$A$43:$E$62,5,0),0)</f>
        <v>0</v>
      </c>
      <c r="J189" s="91">
        <f>IFERROR(VLOOKUP($C189,Weights!$A$63:$E$82,4,0),0)</f>
        <v>0</v>
      </c>
      <c r="K189" s="92">
        <f>IFERROR(VLOOKUP($C189,Weights!$A$63:$E$82,5,0),0)</f>
        <v>0</v>
      </c>
      <c r="L189" s="91">
        <f>IFERROR(VLOOKUP($C189,Weights!$A$83:$E$102,4,0),0)</f>
        <v>0</v>
      </c>
      <c r="M189" s="92">
        <f>IFERROR(VLOOKUP($C189,Weights!$A$83:$E$102,5,0),0)</f>
        <v>0</v>
      </c>
    </row>
    <row r="190" spans="1:13">
      <c r="A190" s="93" t="s">
        <v>1787</v>
      </c>
      <c r="B190" s="90" t="s">
        <v>1788</v>
      </c>
      <c r="C190" s="90">
        <v>12</v>
      </c>
      <c r="D190" s="91">
        <f>IFERROR(VLOOKUP($C190,Weights!$A$3:$E$22,4,0),0)</f>
        <v>1.45</v>
      </c>
      <c r="E190" s="92">
        <f>IFERROR(VLOOKUP($C190,Weights!$A$3:$E$22,5,0),0)</f>
        <v>80.3155</v>
      </c>
      <c r="F190" s="91">
        <f>IFERROR(VLOOKUP($C190,Weights!$A$23:$E$42,4,0),0)</f>
        <v>2.64</v>
      </c>
      <c r="G190" s="92">
        <f>IFERROR(VLOOKUP($C190,Weights!$A$23:$E$42,5,0),0)</f>
        <v>146.2296</v>
      </c>
      <c r="H190" s="91">
        <f>IFERROR(VLOOKUP($C190,Weights!$A$43:$E$62,4,0),0)</f>
        <v>0</v>
      </c>
      <c r="I190" s="92">
        <f>IFERROR(VLOOKUP($C190,Weights!$A$43:$E$62,5,0),0)</f>
        <v>0</v>
      </c>
      <c r="J190" s="91">
        <f>IFERROR(VLOOKUP($C190,Weights!$A$63:$E$82,4,0),0)</f>
        <v>0</v>
      </c>
      <c r="K190" s="92">
        <f>IFERROR(VLOOKUP($C190,Weights!$A$63:$E$82,5,0),0)</f>
        <v>0</v>
      </c>
      <c r="L190" s="91">
        <f>IFERROR(VLOOKUP($C190,Weights!$A$83:$E$102,4,0),0)</f>
        <v>0</v>
      </c>
      <c r="M190" s="92">
        <f>IFERROR(VLOOKUP($C190,Weights!$A$83:$E$102,5,0),0)</f>
        <v>0</v>
      </c>
    </row>
    <row r="191" spans="1:13">
      <c r="A191" s="93" t="s">
        <v>1390</v>
      </c>
      <c r="B191" s="90" t="s">
        <v>1391</v>
      </c>
      <c r="C191" s="90">
        <v>12</v>
      </c>
      <c r="D191" s="91">
        <f>IFERROR(VLOOKUP($C191,Weights!$A$3:$E$22,4,0),0)</f>
        <v>1.45</v>
      </c>
      <c r="E191" s="92">
        <f>IFERROR(VLOOKUP($C191,Weights!$A$3:$E$22,5,0),0)</f>
        <v>80.3155</v>
      </c>
      <c r="F191" s="91">
        <f>IFERROR(VLOOKUP($C191,Weights!$A$23:$E$42,4,0),0)</f>
        <v>2.64</v>
      </c>
      <c r="G191" s="92">
        <f>IFERROR(VLOOKUP($C191,Weights!$A$23:$E$42,5,0),0)</f>
        <v>146.2296</v>
      </c>
      <c r="H191" s="91">
        <f>IFERROR(VLOOKUP($C191,Weights!$A$43:$E$62,4,0),0)</f>
        <v>0</v>
      </c>
      <c r="I191" s="92">
        <f>IFERROR(VLOOKUP($C191,Weights!$A$43:$E$62,5,0),0)</f>
        <v>0</v>
      </c>
      <c r="J191" s="91">
        <f>IFERROR(VLOOKUP($C191,Weights!$A$63:$E$82,4,0),0)</f>
        <v>0</v>
      </c>
      <c r="K191" s="92">
        <f>IFERROR(VLOOKUP($C191,Weights!$A$63:$E$82,5,0),0)</f>
        <v>0</v>
      </c>
      <c r="L191" s="91">
        <f>IFERROR(VLOOKUP($C191,Weights!$A$83:$E$102,4,0),0)</f>
        <v>0</v>
      </c>
      <c r="M191" s="92">
        <f>IFERROR(VLOOKUP($C191,Weights!$A$83:$E$102,5,0),0)</f>
        <v>0</v>
      </c>
    </row>
    <row r="192" spans="1:13">
      <c r="A192" s="93" t="s">
        <v>1186</v>
      </c>
      <c r="B192" s="90" t="s">
        <v>1187</v>
      </c>
      <c r="C192" s="90">
        <v>12</v>
      </c>
      <c r="D192" s="91">
        <f>IFERROR(VLOOKUP($C192,Weights!$A$3:$E$22,4,0),0)</f>
        <v>1.45</v>
      </c>
      <c r="E192" s="92">
        <f>IFERROR(VLOOKUP($C192,Weights!$A$3:$E$22,5,0),0)</f>
        <v>80.3155</v>
      </c>
      <c r="F192" s="91">
        <f>IFERROR(VLOOKUP($C192,Weights!$A$23:$E$42,4,0),0)</f>
        <v>2.64</v>
      </c>
      <c r="G192" s="92">
        <f>IFERROR(VLOOKUP($C192,Weights!$A$23:$E$42,5,0),0)</f>
        <v>146.2296</v>
      </c>
      <c r="H192" s="91">
        <f>IFERROR(VLOOKUP($C192,Weights!$A$43:$E$62,4,0),0)</f>
        <v>0</v>
      </c>
      <c r="I192" s="92">
        <f>IFERROR(VLOOKUP($C192,Weights!$A$43:$E$62,5,0),0)</f>
        <v>0</v>
      </c>
      <c r="J192" s="91">
        <f>IFERROR(VLOOKUP($C192,Weights!$A$63:$E$82,4,0),0)</f>
        <v>0</v>
      </c>
      <c r="K192" s="92">
        <f>IFERROR(VLOOKUP($C192,Weights!$A$63:$E$82,5,0),0)</f>
        <v>0</v>
      </c>
      <c r="L192" s="91">
        <f>IFERROR(VLOOKUP($C192,Weights!$A$83:$E$102,4,0),0)</f>
        <v>0</v>
      </c>
      <c r="M192" s="92">
        <f>IFERROR(VLOOKUP($C192,Weights!$A$83:$E$102,5,0),0)</f>
        <v>0</v>
      </c>
    </row>
    <row r="193" spans="1:13" ht="24">
      <c r="A193" s="93" t="s">
        <v>132</v>
      </c>
      <c r="B193" s="90" t="s">
        <v>133</v>
      </c>
      <c r="C193" s="90">
        <v>12</v>
      </c>
      <c r="D193" s="91">
        <f>IFERROR(VLOOKUP($C193,Weights!$A$3:$E$22,4,0),0)</f>
        <v>1.45</v>
      </c>
      <c r="E193" s="92">
        <f>IFERROR(VLOOKUP($C193,Weights!$A$3:$E$22,5,0),0)</f>
        <v>80.3155</v>
      </c>
      <c r="F193" s="91">
        <f>IFERROR(VLOOKUP($C193,Weights!$A$23:$E$42,4,0),0)</f>
        <v>2.64</v>
      </c>
      <c r="G193" s="92">
        <f>IFERROR(VLOOKUP($C193,Weights!$A$23:$E$42,5,0),0)</f>
        <v>146.2296</v>
      </c>
      <c r="H193" s="91">
        <f>IFERROR(VLOOKUP($C193,Weights!$A$43:$E$62,4,0),0)</f>
        <v>0</v>
      </c>
      <c r="I193" s="92">
        <f>IFERROR(VLOOKUP($C193,Weights!$A$43:$E$62,5,0),0)</f>
        <v>0</v>
      </c>
      <c r="J193" s="91">
        <f>IFERROR(VLOOKUP($C193,Weights!$A$63:$E$82,4,0),0)</f>
        <v>0</v>
      </c>
      <c r="K193" s="92">
        <f>IFERROR(VLOOKUP($C193,Weights!$A$63:$E$82,5,0),0)</f>
        <v>0</v>
      </c>
      <c r="L193" s="91">
        <f>IFERROR(VLOOKUP($C193,Weights!$A$83:$E$102,4,0),0)</f>
        <v>0</v>
      </c>
      <c r="M193" s="92">
        <f>IFERROR(VLOOKUP($C193,Weights!$A$83:$E$102,5,0),0)</f>
        <v>0</v>
      </c>
    </row>
    <row r="194" spans="1:13" ht="24">
      <c r="A194" s="93" t="s">
        <v>2037</v>
      </c>
      <c r="B194" s="90" t="s">
        <v>2038</v>
      </c>
      <c r="C194" s="90">
        <v>12</v>
      </c>
      <c r="D194" s="91">
        <f>IFERROR(VLOOKUP($C194,Weights!$A$3:$E$22,4,0),0)</f>
        <v>1.45</v>
      </c>
      <c r="E194" s="92">
        <f>IFERROR(VLOOKUP($C194,Weights!$A$3:$E$22,5,0),0)</f>
        <v>80.3155</v>
      </c>
      <c r="F194" s="91">
        <f>IFERROR(VLOOKUP($C194,Weights!$A$23:$E$42,4,0),0)</f>
        <v>2.64</v>
      </c>
      <c r="G194" s="92">
        <f>IFERROR(VLOOKUP($C194,Weights!$A$23:$E$42,5,0),0)</f>
        <v>146.2296</v>
      </c>
      <c r="H194" s="91">
        <f>IFERROR(VLOOKUP($C194,Weights!$A$43:$E$62,4,0),0)</f>
        <v>0</v>
      </c>
      <c r="I194" s="92">
        <f>IFERROR(VLOOKUP($C194,Weights!$A$43:$E$62,5,0),0)</f>
        <v>0</v>
      </c>
      <c r="J194" s="91">
        <f>IFERROR(VLOOKUP($C194,Weights!$A$63:$E$82,4,0),0)</f>
        <v>0</v>
      </c>
      <c r="K194" s="92">
        <f>IFERROR(VLOOKUP($C194,Weights!$A$63:$E$82,5,0),0)</f>
        <v>0</v>
      </c>
      <c r="L194" s="91">
        <f>IFERROR(VLOOKUP($C194,Weights!$A$83:$E$102,4,0),0)</f>
        <v>0</v>
      </c>
      <c r="M194" s="92">
        <f>IFERROR(VLOOKUP($C194,Weights!$A$83:$E$102,5,0),0)</f>
        <v>0</v>
      </c>
    </row>
    <row r="195" spans="1:13" ht="24">
      <c r="A195" s="93" t="s">
        <v>2314</v>
      </c>
      <c r="B195" s="90" t="s">
        <v>2315</v>
      </c>
      <c r="C195" s="90">
        <v>12</v>
      </c>
      <c r="D195" s="91">
        <f>IFERROR(VLOOKUP($C195,Weights!$A$3:$E$22,4,0),0)</f>
        <v>1.45</v>
      </c>
      <c r="E195" s="92">
        <f>IFERROR(VLOOKUP($C195,Weights!$A$3:$E$22,5,0),0)</f>
        <v>80.3155</v>
      </c>
      <c r="F195" s="91">
        <f>IFERROR(VLOOKUP($C195,Weights!$A$23:$E$42,4,0),0)</f>
        <v>2.64</v>
      </c>
      <c r="G195" s="92">
        <f>IFERROR(VLOOKUP($C195,Weights!$A$23:$E$42,5,0),0)</f>
        <v>146.2296</v>
      </c>
      <c r="H195" s="91">
        <f>IFERROR(VLOOKUP($C195,Weights!$A$43:$E$62,4,0),0)</f>
        <v>0</v>
      </c>
      <c r="I195" s="92">
        <f>IFERROR(VLOOKUP($C195,Weights!$A$43:$E$62,5,0),0)</f>
        <v>0</v>
      </c>
      <c r="J195" s="91">
        <f>IFERROR(VLOOKUP($C195,Weights!$A$63:$E$82,4,0),0)</f>
        <v>0</v>
      </c>
      <c r="K195" s="92">
        <f>IFERROR(VLOOKUP($C195,Weights!$A$63:$E$82,5,0),0)</f>
        <v>0</v>
      </c>
      <c r="L195" s="91">
        <f>IFERROR(VLOOKUP($C195,Weights!$A$83:$E$102,4,0),0)</f>
        <v>0</v>
      </c>
      <c r="M195" s="92">
        <f>IFERROR(VLOOKUP($C195,Weights!$A$83:$E$102,5,0),0)</f>
        <v>0</v>
      </c>
    </row>
    <row r="196" spans="1:13" ht="24">
      <c r="A196" s="93" t="s">
        <v>2655</v>
      </c>
      <c r="B196" s="90" t="s">
        <v>2656</v>
      </c>
      <c r="C196" s="90">
        <v>12</v>
      </c>
      <c r="D196" s="91">
        <f>IFERROR(VLOOKUP($C196,Weights!$A$3:$E$22,4,0),0)</f>
        <v>1.45</v>
      </c>
      <c r="E196" s="92">
        <f>IFERROR(VLOOKUP($C196,Weights!$A$3:$E$22,5,0),0)</f>
        <v>80.3155</v>
      </c>
      <c r="F196" s="91">
        <f>IFERROR(VLOOKUP($C196,Weights!$A$23:$E$42,4,0),0)</f>
        <v>2.64</v>
      </c>
      <c r="G196" s="92">
        <f>IFERROR(VLOOKUP($C196,Weights!$A$23:$E$42,5,0),0)</f>
        <v>146.2296</v>
      </c>
      <c r="H196" s="91">
        <f>IFERROR(VLOOKUP($C196,Weights!$A$43:$E$62,4,0),0)</f>
        <v>0</v>
      </c>
      <c r="I196" s="92">
        <f>IFERROR(VLOOKUP($C196,Weights!$A$43:$E$62,5,0),0)</f>
        <v>0</v>
      </c>
      <c r="J196" s="91">
        <f>IFERROR(VLOOKUP($C196,Weights!$A$63:$E$82,4,0),0)</f>
        <v>0</v>
      </c>
      <c r="K196" s="92">
        <f>IFERROR(VLOOKUP($C196,Weights!$A$63:$E$82,5,0),0)</f>
        <v>0</v>
      </c>
      <c r="L196" s="91">
        <f>IFERROR(VLOOKUP($C196,Weights!$A$83:$E$102,4,0),0)</f>
        <v>0</v>
      </c>
      <c r="M196" s="92">
        <f>IFERROR(VLOOKUP($C196,Weights!$A$83:$E$102,5,0),0)</f>
        <v>0</v>
      </c>
    </row>
    <row r="197" spans="1:13" ht="24">
      <c r="A197" s="93" t="s">
        <v>808</v>
      </c>
      <c r="B197" s="90" t="s">
        <v>809</v>
      </c>
      <c r="C197" s="90">
        <v>12</v>
      </c>
      <c r="D197" s="91">
        <f>IFERROR(VLOOKUP($C197,Weights!$A$3:$E$22,4,0),0)</f>
        <v>1.45</v>
      </c>
      <c r="E197" s="92">
        <f>IFERROR(VLOOKUP($C197,Weights!$A$3:$E$22,5,0),0)</f>
        <v>80.3155</v>
      </c>
      <c r="F197" s="91">
        <f>IFERROR(VLOOKUP($C197,Weights!$A$23:$E$42,4,0),0)</f>
        <v>2.64</v>
      </c>
      <c r="G197" s="92">
        <f>IFERROR(VLOOKUP($C197,Weights!$A$23:$E$42,5,0),0)</f>
        <v>146.2296</v>
      </c>
      <c r="H197" s="91">
        <f>IFERROR(VLOOKUP($C197,Weights!$A$43:$E$62,4,0),0)</f>
        <v>0</v>
      </c>
      <c r="I197" s="92">
        <f>IFERROR(VLOOKUP($C197,Weights!$A$43:$E$62,5,0),0)</f>
        <v>0</v>
      </c>
      <c r="J197" s="91">
        <f>IFERROR(VLOOKUP($C197,Weights!$A$63:$E$82,4,0),0)</f>
        <v>0</v>
      </c>
      <c r="K197" s="92">
        <f>IFERROR(VLOOKUP($C197,Weights!$A$63:$E$82,5,0),0)</f>
        <v>0</v>
      </c>
      <c r="L197" s="91">
        <f>IFERROR(VLOOKUP($C197,Weights!$A$83:$E$102,4,0),0)</f>
        <v>0</v>
      </c>
      <c r="M197" s="92">
        <f>IFERROR(VLOOKUP($C197,Weights!$A$83:$E$102,5,0),0)</f>
        <v>0</v>
      </c>
    </row>
    <row r="198" spans="1:13">
      <c r="A198" s="93" t="s">
        <v>1825</v>
      </c>
      <c r="B198" s="90" t="s">
        <v>1826</v>
      </c>
      <c r="C198" s="90">
        <v>12</v>
      </c>
      <c r="D198" s="91">
        <f>IFERROR(VLOOKUP($C198,Weights!$A$3:$E$22,4,0),0)</f>
        <v>1.45</v>
      </c>
      <c r="E198" s="92">
        <f>IFERROR(VLOOKUP($C198,Weights!$A$3:$E$22,5,0),0)</f>
        <v>80.3155</v>
      </c>
      <c r="F198" s="91">
        <f>IFERROR(VLOOKUP($C198,Weights!$A$23:$E$42,4,0),0)</f>
        <v>2.64</v>
      </c>
      <c r="G198" s="92">
        <f>IFERROR(VLOOKUP($C198,Weights!$A$23:$E$42,5,0),0)</f>
        <v>146.2296</v>
      </c>
      <c r="H198" s="91">
        <f>IFERROR(VLOOKUP($C198,Weights!$A$43:$E$62,4,0),0)</f>
        <v>0</v>
      </c>
      <c r="I198" s="92">
        <f>IFERROR(VLOOKUP($C198,Weights!$A$43:$E$62,5,0),0)</f>
        <v>0</v>
      </c>
      <c r="J198" s="91">
        <f>IFERROR(VLOOKUP($C198,Weights!$A$63:$E$82,4,0),0)</f>
        <v>0</v>
      </c>
      <c r="K198" s="92">
        <f>IFERROR(VLOOKUP($C198,Weights!$A$63:$E$82,5,0),0)</f>
        <v>0</v>
      </c>
      <c r="L198" s="91">
        <f>IFERROR(VLOOKUP($C198,Weights!$A$83:$E$102,4,0),0)</f>
        <v>0</v>
      </c>
      <c r="M198" s="92">
        <f>IFERROR(VLOOKUP($C198,Weights!$A$83:$E$102,5,0),0)</f>
        <v>0</v>
      </c>
    </row>
    <row r="199" spans="1:13" ht="24">
      <c r="A199" s="93" t="s">
        <v>802</v>
      </c>
      <c r="B199" s="90" t="s">
        <v>803</v>
      </c>
      <c r="C199" s="90">
        <v>12</v>
      </c>
      <c r="D199" s="91">
        <f>IFERROR(VLOOKUP($C199,Weights!$A$3:$E$22,4,0),0)</f>
        <v>1.45</v>
      </c>
      <c r="E199" s="92">
        <f>IFERROR(VLOOKUP($C199,Weights!$A$3:$E$22,5,0),0)</f>
        <v>80.3155</v>
      </c>
      <c r="F199" s="91">
        <f>IFERROR(VLOOKUP($C199,Weights!$A$23:$E$42,4,0),0)</f>
        <v>2.64</v>
      </c>
      <c r="G199" s="92">
        <f>IFERROR(VLOOKUP($C199,Weights!$A$23:$E$42,5,0),0)</f>
        <v>146.2296</v>
      </c>
      <c r="H199" s="91">
        <f>IFERROR(VLOOKUP($C199,Weights!$A$43:$E$62,4,0),0)</f>
        <v>0</v>
      </c>
      <c r="I199" s="92">
        <f>IFERROR(VLOOKUP($C199,Weights!$A$43:$E$62,5,0),0)</f>
        <v>0</v>
      </c>
      <c r="J199" s="91">
        <f>IFERROR(VLOOKUP($C199,Weights!$A$63:$E$82,4,0),0)</f>
        <v>0</v>
      </c>
      <c r="K199" s="92">
        <f>IFERROR(VLOOKUP($C199,Weights!$A$63:$E$82,5,0),0)</f>
        <v>0</v>
      </c>
      <c r="L199" s="91">
        <f>IFERROR(VLOOKUP($C199,Weights!$A$83:$E$102,4,0),0)</f>
        <v>0</v>
      </c>
      <c r="M199" s="92">
        <f>IFERROR(VLOOKUP($C199,Weights!$A$83:$E$102,5,0),0)</f>
        <v>0</v>
      </c>
    </row>
    <row r="200" spans="1:13" ht="24">
      <c r="A200" s="93" t="s">
        <v>394</v>
      </c>
      <c r="B200" s="90" t="s">
        <v>395</v>
      </c>
      <c r="C200" s="90">
        <v>7</v>
      </c>
      <c r="D200" s="91">
        <f>IFERROR(VLOOKUP($C200,Weights!$A$3:$E$22,4,0),0)</f>
        <v>1.1000000000000001</v>
      </c>
      <c r="E200" s="92">
        <f>IFERROR(VLOOKUP($C200,Weights!$A$3:$E$22,5,0),0)</f>
        <v>60.929000000000002</v>
      </c>
      <c r="F200" s="91">
        <f>IFERROR(VLOOKUP($C200,Weights!$A$23:$E$42,4,0),0)</f>
        <v>1.75</v>
      </c>
      <c r="G200" s="92">
        <f>IFERROR(VLOOKUP($C200,Weights!$A$23:$E$42,5,0),0)</f>
        <v>96.932500000000005</v>
      </c>
      <c r="H200" s="91">
        <f>IFERROR(VLOOKUP($C200,Weights!$A$43:$E$62,4,0),0)</f>
        <v>3.01</v>
      </c>
      <c r="I200" s="92">
        <f>IFERROR(VLOOKUP($C200,Weights!$A$43:$E$62,5,0),0)</f>
        <v>166.72389999999999</v>
      </c>
      <c r="J200" s="91">
        <f>IFERROR(VLOOKUP($C200,Weights!$A$63:$E$82,4,0),0)</f>
        <v>8.67</v>
      </c>
      <c r="K200" s="92">
        <f>IFERROR(VLOOKUP($C200,Weights!$A$63:$E$82,5,0),0)</f>
        <v>480.23129999999998</v>
      </c>
      <c r="L200" s="91">
        <f>IFERROR(VLOOKUP($C200,Weights!$A$83:$E$102,4,0),0)</f>
        <v>0</v>
      </c>
      <c r="M200" s="92">
        <f>IFERROR(VLOOKUP($C200,Weights!$A$83:$E$102,5,0),0)</f>
        <v>0</v>
      </c>
    </row>
    <row r="201" spans="1:13">
      <c r="A201" s="93" t="s">
        <v>410</v>
      </c>
      <c r="B201" s="90" t="s">
        <v>411</v>
      </c>
      <c r="C201" s="90">
        <v>12</v>
      </c>
      <c r="D201" s="91">
        <f>IFERROR(VLOOKUP($C201,Weights!$A$3:$E$22,4,0),0)</f>
        <v>1.45</v>
      </c>
      <c r="E201" s="92">
        <f>IFERROR(VLOOKUP($C201,Weights!$A$3:$E$22,5,0),0)</f>
        <v>80.3155</v>
      </c>
      <c r="F201" s="91">
        <f>IFERROR(VLOOKUP($C201,Weights!$A$23:$E$42,4,0),0)</f>
        <v>2.64</v>
      </c>
      <c r="G201" s="92">
        <f>IFERROR(VLOOKUP($C201,Weights!$A$23:$E$42,5,0),0)</f>
        <v>146.2296</v>
      </c>
      <c r="H201" s="91">
        <f>IFERROR(VLOOKUP($C201,Weights!$A$43:$E$62,4,0),0)</f>
        <v>0</v>
      </c>
      <c r="I201" s="92">
        <f>IFERROR(VLOOKUP($C201,Weights!$A$43:$E$62,5,0),0)</f>
        <v>0</v>
      </c>
      <c r="J201" s="91">
        <f>IFERROR(VLOOKUP($C201,Weights!$A$63:$E$82,4,0),0)</f>
        <v>0</v>
      </c>
      <c r="K201" s="92">
        <f>IFERROR(VLOOKUP($C201,Weights!$A$63:$E$82,5,0),0)</f>
        <v>0</v>
      </c>
      <c r="L201" s="91">
        <f>IFERROR(VLOOKUP($C201,Weights!$A$83:$E$102,4,0),0)</f>
        <v>0</v>
      </c>
      <c r="M201" s="92">
        <f>IFERROR(VLOOKUP($C201,Weights!$A$83:$E$102,5,0),0)</f>
        <v>0</v>
      </c>
    </row>
    <row r="202" spans="1:13">
      <c r="A202" s="93" t="s">
        <v>848</v>
      </c>
      <c r="B202" s="90" t="s">
        <v>849</v>
      </c>
      <c r="C202" s="90">
        <v>7</v>
      </c>
      <c r="D202" s="91">
        <f>IFERROR(VLOOKUP($C202,Weights!$A$3:$E$22,4,0),0)</f>
        <v>1.1000000000000001</v>
      </c>
      <c r="E202" s="92">
        <f>IFERROR(VLOOKUP($C202,Weights!$A$3:$E$22,5,0),0)</f>
        <v>60.929000000000002</v>
      </c>
      <c r="F202" s="91">
        <f>IFERROR(VLOOKUP($C202,Weights!$A$23:$E$42,4,0),0)</f>
        <v>1.75</v>
      </c>
      <c r="G202" s="92">
        <f>IFERROR(VLOOKUP($C202,Weights!$A$23:$E$42,5,0),0)</f>
        <v>96.932500000000005</v>
      </c>
      <c r="H202" s="91">
        <f>IFERROR(VLOOKUP($C202,Weights!$A$43:$E$62,4,0),0)</f>
        <v>3.01</v>
      </c>
      <c r="I202" s="92">
        <f>IFERROR(VLOOKUP($C202,Weights!$A$43:$E$62,5,0),0)</f>
        <v>166.72389999999999</v>
      </c>
      <c r="J202" s="91">
        <f>IFERROR(VLOOKUP($C202,Weights!$A$63:$E$82,4,0),0)</f>
        <v>8.67</v>
      </c>
      <c r="K202" s="92">
        <f>IFERROR(VLOOKUP($C202,Weights!$A$63:$E$82,5,0),0)</f>
        <v>480.23129999999998</v>
      </c>
      <c r="L202" s="91">
        <f>IFERROR(VLOOKUP($C202,Weights!$A$83:$E$102,4,0),0)</f>
        <v>0</v>
      </c>
      <c r="M202" s="92">
        <f>IFERROR(VLOOKUP($C202,Weights!$A$83:$E$102,5,0),0)</f>
        <v>0</v>
      </c>
    </row>
    <row r="203" spans="1:13" ht="24">
      <c r="A203" s="93" t="s">
        <v>2625</v>
      </c>
      <c r="B203" s="90" t="s">
        <v>2626</v>
      </c>
      <c r="C203" s="90">
        <v>16</v>
      </c>
      <c r="D203" s="91">
        <f>IFERROR(VLOOKUP($C203,Weights!$A$3:$E$22,4,0),0)</f>
        <v>1.19</v>
      </c>
      <c r="E203" s="92">
        <f>IFERROR(VLOOKUP($C203,Weights!$A$3:$E$22,5,0),0)</f>
        <v>65.914100000000005</v>
      </c>
      <c r="F203" s="91">
        <f>IFERROR(VLOOKUP($C203,Weights!$A$23:$E$42,4,0),0)</f>
        <v>1.88</v>
      </c>
      <c r="G203" s="92">
        <f>IFERROR(VLOOKUP($C203,Weights!$A$23:$E$42,5,0),0)</f>
        <v>104.1332</v>
      </c>
      <c r="H203" s="91">
        <f>IFERROR(VLOOKUP($C203,Weights!$A$43:$E$62,4,0),0)</f>
        <v>3.39</v>
      </c>
      <c r="I203" s="92">
        <f>IFERROR(VLOOKUP($C203,Weights!$A$43:$E$62,5,0),0)</f>
        <v>187.77209999999999</v>
      </c>
      <c r="J203" s="91">
        <f>IFERROR(VLOOKUP($C203,Weights!$A$63:$E$82,4,0),0)</f>
        <v>23.92</v>
      </c>
      <c r="K203" s="92">
        <f>IFERROR(VLOOKUP($C203,Weights!$A$63:$E$82,5,0),0)</f>
        <v>1324.9288000000001</v>
      </c>
      <c r="L203" s="91">
        <f>IFERROR(VLOOKUP($C203,Weights!$A$83:$E$102,4,0),0)</f>
        <v>0</v>
      </c>
      <c r="M203" s="92">
        <f>IFERROR(VLOOKUP($C203,Weights!$A$83:$E$102,5,0),0)</f>
        <v>0</v>
      </c>
    </row>
    <row r="204" spans="1:13" ht="24">
      <c r="A204" s="93" t="s">
        <v>1256</v>
      </c>
      <c r="B204" s="90" t="s">
        <v>1257</v>
      </c>
      <c r="C204" s="90">
        <v>7</v>
      </c>
      <c r="D204" s="91">
        <f>IFERROR(VLOOKUP($C204,Weights!$A$3:$E$22,4,0),0)</f>
        <v>1.1000000000000001</v>
      </c>
      <c r="E204" s="92">
        <f>IFERROR(VLOOKUP($C204,Weights!$A$3:$E$22,5,0),0)</f>
        <v>60.929000000000002</v>
      </c>
      <c r="F204" s="91">
        <f>IFERROR(VLOOKUP($C204,Weights!$A$23:$E$42,4,0),0)</f>
        <v>1.75</v>
      </c>
      <c r="G204" s="92">
        <f>IFERROR(VLOOKUP($C204,Weights!$A$23:$E$42,5,0),0)</f>
        <v>96.932500000000005</v>
      </c>
      <c r="H204" s="91">
        <f>IFERROR(VLOOKUP($C204,Weights!$A$43:$E$62,4,0),0)</f>
        <v>3.01</v>
      </c>
      <c r="I204" s="92">
        <f>IFERROR(VLOOKUP($C204,Weights!$A$43:$E$62,5,0),0)</f>
        <v>166.72389999999999</v>
      </c>
      <c r="J204" s="91">
        <f>IFERROR(VLOOKUP($C204,Weights!$A$63:$E$82,4,0),0)</f>
        <v>8.67</v>
      </c>
      <c r="K204" s="92">
        <f>IFERROR(VLOOKUP($C204,Weights!$A$63:$E$82,5,0),0)</f>
        <v>480.23129999999998</v>
      </c>
      <c r="L204" s="91">
        <f>IFERROR(VLOOKUP($C204,Weights!$A$83:$E$102,4,0),0)</f>
        <v>0</v>
      </c>
      <c r="M204" s="92">
        <f>IFERROR(VLOOKUP($C204,Weights!$A$83:$E$102,5,0),0)</f>
        <v>0</v>
      </c>
    </row>
    <row r="205" spans="1:13">
      <c r="A205" s="93" t="s">
        <v>1853</v>
      </c>
      <c r="B205" s="90" t="s">
        <v>1854</v>
      </c>
      <c r="C205" s="90">
        <v>12</v>
      </c>
      <c r="D205" s="91">
        <f>IFERROR(VLOOKUP($C205,Weights!$A$3:$E$22,4,0),0)</f>
        <v>1.45</v>
      </c>
      <c r="E205" s="92">
        <f>IFERROR(VLOOKUP($C205,Weights!$A$3:$E$22,5,0),0)</f>
        <v>80.3155</v>
      </c>
      <c r="F205" s="91">
        <f>IFERROR(VLOOKUP($C205,Weights!$A$23:$E$42,4,0),0)</f>
        <v>2.64</v>
      </c>
      <c r="G205" s="92">
        <f>IFERROR(VLOOKUP($C205,Weights!$A$23:$E$42,5,0),0)</f>
        <v>146.2296</v>
      </c>
      <c r="H205" s="91">
        <f>IFERROR(VLOOKUP($C205,Weights!$A$43:$E$62,4,0),0)</f>
        <v>0</v>
      </c>
      <c r="I205" s="92">
        <f>IFERROR(VLOOKUP($C205,Weights!$A$43:$E$62,5,0),0)</f>
        <v>0</v>
      </c>
      <c r="J205" s="91">
        <f>IFERROR(VLOOKUP($C205,Weights!$A$63:$E$82,4,0),0)</f>
        <v>0</v>
      </c>
      <c r="K205" s="92">
        <f>IFERROR(VLOOKUP($C205,Weights!$A$63:$E$82,5,0),0)</f>
        <v>0</v>
      </c>
      <c r="L205" s="91">
        <f>IFERROR(VLOOKUP($C205,Weights!$A$83:$E$102,4,0),0)</f>
        <v>0</v>
      </c>
      <c r="M205" s="92">
        <f>IFERROR(VLOOKUP($C205,Weights!$A$83:$E$102,5,0),0)</f>
        <v>0</v>
      </c>
    </row>
    <row r="206" spans="1:13" ht="24">
      <c r="A206" s="93" t="s">
        <v>1260</v>
      </c>
      <c r="B206" s="90" t="s">
        <v>1261</v>
      </c>
      <c r="C206" s="90">
        <v>16</v>
      </c>
      <c r="D206" s="91">
        <f>IFERROR(VLOOKUP($C206,Weights!$A$3:$E$22,4,0),0)</f>
        <v>1.19</v>
      </c>
      <c r="E206" s="92">
        <f>IFERROR(VLOOKUP($C206,Weights!$A$3:$E$22,5,0),0)</f>
        <v>65.914100000000005</v>
      </c>
      <c r="F206" s="91">
        <f>IFERROR(VLOOKUP($C206,Weights!$A$23:$E$42,4,0),0)</f>
        <v>1.88</v>
      </c>
      <c r="G206" s="92">
        <f>IFERROR(VLOOKUP($C206,Weights!$A$23:$E$42,5,0),0)</f>
        <v>104.1332</v>
      </c>
      <c r="H206" s="91">
        <f>IFERROR(VLOOKUP($C206,Weights!$A$43:$E$62,4,0),0)</f>
        <v>3.39</v>
      </c>
      <c r="I206" s="92">
        <f>IFERROR(VLOOKUP($C206,Weights!$A$43:$E$62,5,0),0)</f>
        <v>187.77209999999999</v>
      </c>
      <c r="J206" s="91">
        <f>IFERROR(VLOOKUP($C206,Weights!$A$63:$E$82,4,0),0)</f>
        <v>23.92</v>
      </c>
      <c r="K206" s="92">
        <f>IFERROR(VLOOKUP($C206,Weights!$A$63:$E$82,5,0),0)</f>
        <v>1324.9288000000001</v>
      </c>
      <c r="L206" s="91">
        <f>IFERROR(VLOOKUP($C206,Weights!$A$83:$E$102,4,0),0)</f>
        <v>0</v>
      </c>
      <c r="M206" s="92">
        <f>IFERROR(VLOOKUP($C206,Weights!$A$83:$E$102,5,0),0)</f>
        <v>0</v>
      </c>
    </row>
    <row r="207" spans="1:13">
      <c r="A207" s="93" t="s">
        <v>1590</v>
      </c>
      <c r="B207" s="90" t="s">
        <v>1591</v>
      </c>
      <c r="C207" s="90">
        <v>12</v>
      </c>
      <c r="D207" s="91">
        <f>IFERROR(VLOOKUP($C207,Weights!$A$3:$E$22,4,0),0)</f>
        <v>1.45</v>
      </c>
      <c r="E207" s="92">
        <f>IFERROR(VLOOKUP($C207,Weights!$A$3:$E$22,5,0),0)</f>
        <v>80.3155</v>
      </c>
      <c r="F207" s="91">
        <f>IFERROR(VLOOKUP($C207,Weights!$A$23:$E$42,4,0),0)</f>
        <v>2.64</v>
      </c>
      <c r="G207" s="92">
        <f>IFERROR(VLOOKUP($C207,Weights!$A$23:$E$42,5,0),0)</f>
        <v>146.2296</v>
      </c>
      <c r="H207" s="91">
        <f>IFERROR(VLOOKUP($C207,Weights!$A$43:$E$62,4,0),0)</f>
        <v>0</v>
      </c>
      <c r="I207" s="92">
        <f>IFERROR(VLOOKUP($C207,Weights!$A$43:$E$62,5,0),0)</f>
        <v>0</v>
      </c>
      <c r="J207" s="91">
        <f>IFERROR(VLOOKUP($C207,Weights!$A$63:$E$82,4,0),0)</f>
        <v>0</v>
      </c>
      <c r="K207" s="92">
        <f>IFERROR(VLOOKUP($C207,Weights!$A$63:$E$82,5,0),0)</f>
        <v>0</v>
      </c>
      <c r="L207" s="91">
        <f>IFERROR(VLOOKUP($C207,Weights!$A$83:$E$102,4,0),0)</f>
        <v>0</v>
      </c>
      <c r="M207" s="92">
        <f>IFERROR(VLOOKUP($C207,Weights!$A$83:$E$102,5,0),0)</f>
        <v>0</v>
      </c>
    </row>
    <row r="208" spans="1:13">
      <c r="A208" s="93" t="s">
        <v>850</v>
      </c>
      <c r="B208" s="90" t="s">
        <v>851</v>
      </c>
      <c r="C208" s="90">
        <v>12</v>
      </c>
      <c r="D208" s="91">
        <f>IFERROR(VLOOKUP($C208,Weights!$A$3:$E$22,4,0),0)</f>
        <v>1.45</v>
      </c>
      <c r="E208" s="92">
        <f>IFERROR(VLOOKUP($C208,Weights!$A$3:$E$22,5,0),0)</f>
        <v>80.3155</v>
      </c>
      <c r="F208" s="91">
        <f>IFERROR(VLOOKUP($C208,Weights!$A$23:$E$42,4,0),0)</f>
        <v>2.64</v>
      </c>
      <c r="G208" s="92">
        <f>IFERROR(VLOOKUP($C208,Weights!$A$23:$E$42,5,0),0)</f>
        <v>146.2296</v>
      </c>
      <c r="H208" s="91">
        <f>IFERROR(VLOOKUP($C208,Weights!$A$43:$E$62,4,0),0)</f>
        <v>0</v>
      </c>
      <c r="I208" s="92">
        <f>IFERROR(VLOOKUP($C208,Weights!$A$43:$E$62,5,0),0)</f>
        <v>0</v>
      </c>
      <c r="J208" s="91">
        <f>IFERROR(VLOOKUP($C208,Weights!$A$63:$E$82,4,0),0)</f>
        <v>0</v>
      </c>
      <c r="K208" s="92">
        <f>IFERROR(VLOOKUP($C208,Weights!$A$63:$E$82,5,0),0)</f>
        <v>0</v>
      </c>
      <c r="L208" s="91">
        <f>IFERROR(VLOOKUP($C208,Weights!$A$83:$E$102,4,0),0)</f>
        <v>0</v>
      </c>
      <c r="M208" s="92">
        <f>IFERROR(VLOOKUP($C208,Weights!$A$83:$E$102,5,0),0)</f>
        <v>0</v>
      </c>
    </row>
    <row r="209" spans="1:13">
      <c r="A209" s="93" t="s">
        <v>3091</v>
      </c>
      <c r="B209" s="90" t="s">
        <v>3092</v>
      </c>
      <c r="C209" s="90">
        <v>12</v>
      </c>
      <c r="D209" s="91">
        <f>IFERROR(VLOOKUP($C209,Weights!$A$3:$E$22,4,0),0)</f>
        <v>1.45</v>
      </c>
      <c r="E209" s="92">
        <f>IFERROR(VLOOKUP($C209,Weights!$A$3:$E$22,5,0),0)</f>
        <v>80.3155</v>
      </c>
      <c r="F209" s="91">
        <f>IFERROR(VLOOKUP($C209,Weights!$A$23:$E$42,4,0),0)</f>
        <v>2.64</v>
      </c>
      <c r="G209" s="92">
        <f>IFERROR(VLOOKUP($C209,Weights!$A$23:$E$42,5,0),0)</f>
        <v>146.2296</v>
      </c>
      <c r="H209" s="91">
        <f>IFERROR(VLOOKUP($C209,Weights!$A$43:$E$62,4,0),0)</f>
        <v>0</v>
      </c>
      <c r="I209" s="92">
        <f>IFERROR(VLOOKUP($C209,Weights!$A$43:$E$62,5,0),0)</f>
        <v>0</v>
      </c>
      <c r="J209" s="91">
        <f>IFERROR(VLOOKUP($C209,Weights!$A$63:$E$82,4,0),0)</f>
        <v>0</v>
      </c>
      <c r="K209" s="92">
        <f>IFERROR(VLOOKUP($C209,Weights!$A$63:$E$82,5,0),0)</f>
        <v>0</v>
      </c>
      <c r="L209" s="91">
        <f>IFERROR(VLOOKUP($C209,Weights!$A$83:$E$102,4,0),0)</f>
        <v>0</v>
      </c>
      <c r="M209" s="92">
        <f>IFERROR(VLOOKUP($C209,Weights!$A$83:$E$102,5,0),0)</f>
        <v>0</v>
      </c>
    </row>
    <row r="210" spans="1:13">
      <c r="A210" s="93" t="s">
        <v>1006</v>
      </c>
      <c r="B210" s="90" t="s">
        <v>1007</v>
      </c>
      <c r="C210" s="90">
        <v>4</v>
      </c>
      <c r="D210" s="91">
        <f>IFERROR(VLOOKUP($C210,Weights!$A$3:$E$22,4,0),0)</f>
        <v>1.63</v>
      </c>
      <c r="E210" s="92">
        <f>IFERROR(VLOOKUP($C210,Weights!$A$3:$E$22,5,0),0)</f>
        <v>90.285699999999991</v>
      </c>
      <c r="F210" s="91">
        <f>IFERROR(VLOOKUP($C210,Weights!$A$23:$E$42,4,0),0)</f>
        <v>2.08</v>
      </c>
      <c r="G210" s="92">
        <f>IFERROR(VLOOKUP($C210,Weights!$A$23:$E$42,5,0),0)</f>
        <v>115.21120000000001</v>
      </c>
      <c r="H210" s="91">
        <f>IFERROR(VLOOKUP($C210,Weights!$A$43:$E$62,4,0),0)</f>
        <v>2.56</v>
      </c>
      <c r="I210" s="92">
        <f>IFERROR(VLOOKUP($C210,Weights!$A$43:$E$62,5,0),0)</f>
        <v>141.79840000000002</v>
      </c>
      <c r="J210" s="91">
        <f>IFERROR(VLOOKUP($C210,Weights!$A$63:$E$82,4,0),0)</f>
        <v>7.42</v>
      </c>
      <c r="K210" s="92">
        <f>IFERROR(VLOOKUP($C210,Weights!$A$63:$E$82,5,0),0)</f>
        <v>410.99380000000002</v>
      </c>
      <c r="L210" s="91">
        <f>IFERROR(VLOOKUP($C210,Weights!$A$83:$E$102,4,0),0)</f>
        <v>0</v>
      </c>
      <c r="M210" s="92">
        <f>IFERROR(VLOOKUP($C210,Weights!$A$83:$E$102,5,0),0)</f>
        <v>0</v>
      </c>
    </row>
    <row r="211" spans="1:13">
      <c r="A211" s="93" t="s">
        <v>426</v>
      </c>
      <c r="B211" s="90" t="s">
        <v>427</v>
      </c>
      <c r="C211" s="90">
        <v>4</v>
      </c>
      <c r="D211" s="91">
        <f>IFERROR(VLOOKUP($C211,Weights!$A$3:$E$22,4,0),0)</f>
        <v>1.63</v>
      </c>
      <c r="E211" s="92">
        <f>IFERROR(VLOOKUP($C211,Weights!$A$3:$E$22,5,0),0)</f>
        <v>90.285699999999991</v>
      </c>
      <c r="F211" s="91">
        <f>IFERROR(VLOOKUP($C211,Weights!$A$23:$E$42,4,0),0)</f>
        <v>2.08</v>
      </c>
      <c r="G211" s="92">
        <f>IFERROR(VLOOKUP($C211,Weights!$A$23:$E$42,5,0),0)</f>
        <v>115.21120000000001</v>
      </c>
      <c r="H211" s="91">
        <f>IFERROR(VLOOKUP($C211,Weights!$A$43:$E$62,4,0),0)</f>
        <v>2.56</v>
      </c>
      <c r="I211" s="92">
        <f>IFERROR(VLOOKUP($C211,Weights!$A$43:$E$62,5,0),0)</f>
        <v>141.79840000000002</v>
      </c>
      <c r="J211" s="91">
        <f>IFERROR(VLOOKUP($C211,Weights!$A$63:$E$82,4,0),0)</f>
        <v>7.42</v>
      </c>
      <c r="K211" s="92">
        <f>IFERROR(VLOOKUP($C211,Weights!$A$63:$E$82,5,0),0)</f>
        <v>410.99380000000002</v>
      </c>
      <c r="L211" s="91">
        <f>IFERROR(VLOOKUP($C211,Weights!$A$83:$E$102,4,0),0)</f>
        <v>0</v>
      </c>
      <c r="M211" s="92">
        <f>IFERROR(VLOOKUP($C211,Weights!$A$83:$E$102,5,0),0)</f>
        <v>0</v>
      </c>
    </row>
    <row r="212" spans="1:13">
      <c r="A212" s="93" t="s">
        <v>2001</v>
      </c>
      <c r="B212" s="90" t="s">
        <v>2002</v>
      </c>
      <c r="C212" s="90">
        <v>4</v>
      </c>
      <c r="D212" s="91">
        <f>IFERROR(VLOOKUP($C212,Weights!$A$3:$E$22,4,0),0)</f>
        <v>1.63</v>
      </c>
      <c r="E212" s="92">
        <f>IFERROR(VLOOKUP($C212,Weights!$A$3:$E$22,5,0),0)</f>
        <v>90.285699999999991</v>
      </c>
      <c r="F212" s="91">
        <f>IFERROR(VLOOKUP($C212,Weights!$A$23:$E$42,4,0),0)</f>
        <v>2.08</v>
      </c>
      <c r="G212" s="92">
        <f>IFERROR(VLOOKUP($C212,Weights!$A$23:$E$42,5,0),0)</f>
        <v>115.21120000000001</v>
      </c>
      <c r="H212" s="91">
        <f>IFERROR(VLOOKUP($C212,Weights!$A$43:$E$62,4,0),0)</f>
        <v>2.56</v>
      </c>
      <c r="I212" s="92">
        <f>IFERROR(VLOOKUP($C212,Weights!$A$43:$E$62,5,0),0)</f>
        <v>141.79840000000002</v>
      </c>
      <c r="J212" s="91">
        <f>IFERROR(VLOOKUP($C212,Weights!$A$63:$E$82,4,0),0)</f>
        <v>7.42</v>
      </c>
      <c r="K212" s="92">
        <f>IFERROR(VLOOKUP($C212,Weights!$A$63:$E$82,5,0),0)</f>
        <v>410.99380000000002</v>
      </c>
      <c r="L212" s="91">
        <f>IFERROR(VLOOKUP($C212,Weights!$A$83:$E$102,4,0),0)</f>
        <v>0</v>
      </c>
      <c r="M212" s="92">
        <f>IFERROR(VLOOKUP($C212,Weights!$A$83:$E$102,5,0),0)</f>
        <v>0</v>
      </c>
    </row>
    <row r="213" spans="1:13">
      <c r="A213" s="93" t="s">
        <v>1546</v>
      </c>
      <c r="B213" s="90" t="s">
        <v>1547</v>
      </c>
      <c r="C213" s="90">
        <v>4</v>
      </c>
      <c r="D213" s="91">
        <f>IFERROR(VLOOKUP($C213,Weights!$A$3:$E$22,4,0),0)</f>
        <v>1.63</v>
      </c>
      <c r="E213" s="92">
        <f>IFERROR(VLOOKUP($C213,Weights!$A$3:$E$22,5,0),0)</f>
        <v>90.285699999999991</v>
      </c>
      <c r="F213" s="91">
        <f>IFERROR(VLOOKUP($C213,Weights!$A$23:$E$42,4,0),0)</f>
        <v>2.08</v>
      </c>
      <c r="G213" s="92">
        <f>IFERROR(VLOOKUP($C213,Weights!$A$23:$E$42,5,0),0)</f>
        <v>115.21120000000001</v>
      </c>
      <c r="H213" s="91">
        <f>IFERROR(VLOOKUP($C213,Weights!$A$43:$E$62,4,0),0)</f>
        <v>2.56</v>
      </c>
      <c r="I213" s="92">
        <f>IFERROR(VLOOKUP($C213,Weights!$A$43:$E$62,5,0),0)</f>
        <v>141.79840000000002</v>
      </c>
      <c r="J213" s="91">
        <f>IFERROR(VLOOKUP($C213,Weights!$A$63:$E$82,4,0),0)</f>
        <v>7.42</v>
      </c>
      <c r="K213" s="92">
        <f>IFERROR(VLOOKUP($C213,Weights!$A$63:$E$82,5,0),0)</f>
        <v>410.99380000000002</v>
      </c>
      <c r="L213" s="91">
        <f>IFERROR(VLOOKUP($C213,Weights!$A$83:$E$102,4,0),0)</f>
        <v>0</v>
      </c>
      <c r="M213" s="92">
        <f>IFERROR(VLOOKUP($C213,Weights!$A$83:$E$102,5,0),0)</f>
        <v>0</v>
      </c>
    </row>
    <row r="214" spans="1:13">
      <c r="A214" s="93" t="s">
        <v>862</v>
      </c>
      <c r="B214" s="90" t="s">
        <v>863</v>
      </c>
      <c r="C214" s="90">
        <v>4</v>
      </c>
      <c r="D214" s="91">
        <f>IFERROR(VLOOKUP($C214,Weights!$A$3:$E$22,4,0),0)</f>
        <v>1.63</v>
      </c>
      <c r="E214" s="92">
        <f>IFERROR(VLOOKUP($C214,Weights!$A$3:$E$22,5,0),0)</f>
        <v>90.285699999999991</v>
      </c>
      <c r="F214" s="91">
        <f>IFERROR(VLOOKUP($C214,Weights!$A$23:$E$42,4,0),0)</f>
        <v>2.08</v>
      </c>
      <c r="G214" s="92">
        <f>IFERROR(VLOOKUP($C214,Weights!$A$23:$E$42,5,0),0)</f>
        <v>115.21120000000001</v>
      </c>
      <c r="H214" s="91">
        <f>IFERROR(VLOOKUP($C214,Weights!$A$43:$E$62,4,0),0)</f>
        <v>2.56</v>
      </c>
      <c r="I214" s="92">
        <f>IFERROR(VLOOKUP($C214,Weights!$A$43:$E$62,5,0),0)</f>
        <v>141.79840000000002</v>
      </c>
      <c r="J214" s="91">
        <f>IFERROR(VLOOKUP($C214,Weights!$A$63:$E$82,4,0),0)</f>
        <v>7.42</v>
      </c>
      <c r="K214" s="92">
        <f>IFERROR(VLOOKUP($C214,Weights!$A$63:$E$82,5,0),0)</f>
        <v>410.99380000000002</v>
      </c>
      <c r="L214" s="91">
        <f>IFERROR(VLOOKUP($C214,Weights!$A$83:$E$102,4,0),0)</f>
        <v>0</v>
      </c>
      <c r="M214" s="92">
        <f>IFERROR(VLOOKUP($C214,Weights!$A$83:$E$102,5,0),0)</f>
        <v>0</v>
      </c>
    </row>
    <row r="215" spans="1:13" ht="24">
      <c r="A215" s="93" t="s">
        <v>1046</v>
      </c>
      <c r="B215" s="90" t="s">
        <v>1047</v>
      </c>
      <c r="C215" s="90">
        <v>4</v>
      </c>
      <c r="D215" s="91">
        <f>IFERROR(VLOOKUP($C215,Weights!$A$3:$E$22,4,0),0)</f>
        <v>1.63</v>
      </c>
      <c r="E215" s="92">
        <f>IFERROR(VLOOKUP($C215,Weights!$A$3:$E$22,5,0),0)</f>
        <v>90.285699999999991</v>
      </c>
      <c r="F215" s="91">
        <f>IFERROR(VLOOKUP($C215,Weights!$A$23:$E$42,4,0),0)</f>
        <v>2.08</v>
      </c>
      <c r="G215" s="92">
        <f>IFERROR(VLOOKUP($C215,Weights!$A$23:$E$42,5,0),0)</f>
        <v>115.21120000000001</v>
      </c>
      <c r="H215" s="91">
        <f>IFERROR(VLOOKUP($C215,Weights!$A$43:$E$62,4,0),0)</f>
        <v>2.56</v>
      </c>
      <c r="I215" s="92">
        <f>IFERROR(VLOOKUP($C215,Weights!$A$43:$E$62,5,0),0)</f>
        <v>141.79840000000002</v>
      </c>
      <c r="J215" s="91">
        <f>IFERROR(VLOOKUP($C215,Weights!$A$63:$E$82,4,0),0)</f>
        <v>7.42</v>
      </c>
      <c r="K215" s="92">
        <f>IFERROR(VLOOKUP($C215,Weights!$A$63:$E$82,5,0),0)</f>
        <v>410.99380000000002</v>
      </c>
      <c r="L215" s="91">
        <f>IFERROR(VLOOKUP($C215,Weights!$A$83:$E$102,4,0),0)</f>
        <v>0</v>
      </c>
      <c r="M215" s="92">
        <f>IFERROR(VLOOKUP($C215,Weights!$A$83:$E$102,5,0),0)</f>
        <v>0</v>
      </c>
    </row>
    <row r="216" spans="1:13">
      <c r="A216" s="93" t="s">
        <v>94</v>
      </c>
      <c r="B216" s="90" t="s">
        <v>95</v>
      </c>
      <c r="C216" s="90">
        <v>4</v>
      </c>
      <c r="D216" s="91">
        <f>IFERROR(VLOOKUP($C216,Weights!$A$3:$E$22,4,0),0)</f>
        <v>1.63</v>
      </c>
      <c r="E216" s="92">
        <f>IFERROR(VLOOKUP($C216,Weights!$A$3:$E$22,5,0),0)</f>
        <v>90.285699999999991</v>
      </c>
      <c r="F216" s="91">
        <f>IFERROR(VLOOKUP($C216,Weights!$A$23:$E$42,4,0),0)</f>
        <v>2.08</v>
      </c>
      <c r="G216" s="92">
        <f>IFERROR(VLOOKUP($C216,Weights!$A$23:$E$42,5,0),0)</f>
        <v>115.21120000000001</v>
      </c>
      <c r="H216" s="91">
        <f>IFERROR(VLOOKUP($C216,Weights!$A$43:$E$62,4,0),0)</f>
        <v>2.56</v>
      </c>
      <c r="I216" s="92">
        <f>IFERROR(VLOOKUP($C216,Weights!$A$43:$E$62,5,0),0)</f>
        <v>141.79840000000002</v>
      </c>
      <c r="J216" s="91">
        <f>IFERROR(VLOOKUP($C216,Weights!$A$63:$E$82,4,0),0)</f>
        <v>7.42</v>
      </c>
      <c r="K216" s="92">
        <f>IFERROR(VLOOKUP($C216,Weights!$A$63:$E$82,5,0),0)</f>
        <v>410.99380000000002</v>
      </c>
      <c r="L216" s="91">
        <f>IFERROR(VLOOKUP($C216,Weights!$A$83:$E$102,4,0),0)</f>
        <v>0</v>
      </c>
      <c r="M216" s="92">
        <f>IFERROR(VLOOKUP($C216,Weights!$A$83:$E$102,5,0),0)</f>
        <v>0</v>
      </c>
    </row>
    <row r="217" spans="1:13" ht="24">
      <c r="A217" s="93" t="s">
        <v>100</v>
      </c>
      <c r="B217" s="90" t="s">
        <v>101</v>
      </c>
      <c r="C217" s="90">
        <v>4</v>
      </c>
      <c r="D217" s="91">
        <f>IFERROR(VLOOKUP($C217,Weights!$A$3:$E$22,4,0),0)</f>
        <v>1.63</v>
      </c>
      <c r="E217" s="92">
        <f>IFERROR(VLOOKUP($C217,Weights!$A$3:$E$22,5,0),0)</f>
        <v>90.285699999999991</v>
      </c>
      <c r="F217" s="91">
        <f>IFERROR(VLOOKUP($C217,Weights!$A$23:$E$42,4,0),0)</f>
        <v>2.08</v>
      </c>
      <c r="G217" s="92">
        <f>IFERROR(VLOOKUP($C217,Weights!$A$23:$E$42,5,0),0)</f>
        <v>115.21120000000001</v>
      </c>
      <c r="H217" s="91">
        <f>IFERROR(VLOOKUP($C217,Weights!$A$43:$E$62,4,0),0)</f>
        <v>2.56</v>
      </c>
      <c r="I217" s="92">
        <f>IFERROR(VLOOKUP($C217,Weights!$A$43:$E$62,5,0),0)</f>
        <v>141.79840000000002</v>
      </c>
      <c r="J217" s="91">
        <f>IFERROR(VLOOKUP($C217,Weights!$A$63:$E$82,4,0),0)</f>
        <v>7.42</v>
      </c>
      <c r="K217" s="92">
        <f>IFERROR(VLOOKUP($C217,Weights!$A$63:$E$82,5,0),0)</f>
        <v>410.99380000000002</v>
      </c>
      <c r="L217" s="91">
        <f>IFERROR(VLOOKUP($C217,Weights!$A$83:$E$102,4,0),0)</f>
        <v>0</v>
      </c>
      <c r="M217" s="92">
        <f>IFERROR(VLOOKUP($C217,Weights!$A$83:$E$102,5,0),0)</f>
        <v>0</v>
      </c>
    </row>
    <row r="218" spans="1:13" ht="24">
      <c r="A218" s="93" t="s">
        <v>1052</v>
      </c>
      <c r="B218" s="90" t="s">
        <v>1053</v>
      </c>
      <c r="C218" s="90">
        <v>4</v>
      </c>
      <c r="D218" s="91">
        <f>IFERROR(VLOOKUP($C218,Weights!$A$3:$E$22,4,0),0)</f>
        <v>1.63</v>
      </c>
      <c r="E218" s="92">
        <f>IFERROR(VLOOKUP($C218,Weights!$A$3:$E$22,5,0),0)</f>
        <v>90.285699999999991</v>
      </c>
      <c r="F218" s="91">
        <f>IFERROR(VLOOKUP($C218,Weights!$A$23:$E$42,4,0),0)</f>
        <v>2.08</v>
      </c>
      <c r="G218" s="92">
        <f>IFERROR(VLOOKUP($C218,Weights!$A$23:$E$42,5,0),0)</f>
        <v>115.21120000000001</v>
      </c>
      <c r="H218" s="91">
        <f>IFERROR(VLOOKUP($C218,Weights!$A$43:$E$62,4,0),0)</f>
        <v>2.56</v>
      </c>
      <c r="I218" s="92">
        <f>IFERROR(VLOOKUP($C218,Weights!$A$43:$E$62,5,0),0)</f>
        <v>141.79840000000002</v>
      </c>
      <c r="J218" s="91">
        <f>IFERROR(VLOOKUP($C218,Weights!$A$63:$E$82,4,0),0)</f>
        <v>7.42</v>
      </c>
      <c r="K218" s="92">
        <f>IFERROR(VLOOKUP($C218,Weights!$A$63:$E$82,5,0),0)</f>
        <v>410.99380000000002</v>
      </c>
      <c r="L218" s="91">
        <f>IFERROR(VLOOKUP($C218,Weights!$A$83:$E$102,4,0),0)</f>
        <v>0</v>
      </c>
      <c r="M218" s="92">
        <f>IFERROR(VLOOKUP($C218,Weights!$A$83:$E$102,5,0),0)</f>
        <v>0</v>
      </c>
    </row>
    <row r="219" spans="1:13" ht="24">
      <c r="A219" s="93" t="s">
        <v>1458</v>
      </c>
      <c r="B219" s="90" t="s">
        <v>1459</v>
      </c>
      <c r="C219" s="90">
        <v>4</v>
      </c>
      <c r="D219" s="91">
        <f>IFERROR(VLOOKUP($C219,Weights!$A$3:$E$22,4,0),0)</f>
        <v>1.63</v>
      </c>
      <c r="E219" s="92">
        <f>IFERROR(VLOOKUP($C219,Weights!$A$3:$E$22,5,0),0)</f>
        <v>90.285699999999991</v>
      </c>
      <c r="F219" s="91">
        <f>IFERROR(VLOOKUP($C219,Weights!$A$23:$E$42,4,0),0)</f>
        <v>2.08</v>
      </c>
      <c r="G219" s="92">
        <f>IFERROR(VLOOKUP($C219,Weights!$A$23:$E$42,5,0),0)</f>
        <v>115.21120000000001</v>
      </c>
      <c r="H219" s="91">
        <f>IFERROR(VLOOKUP($C219,Weights!$A$43:$E$62,4,0),0)</f>
        <v>2.56</v>
      </c>
      <c r="I219" s="92">
        <f>IFERROR(VLOOKUP($C219,Weights!$A$43:$E$62,5,0),0)</f>
        <v>141.79840000000002</v>
      </c>
      <c r="J219" s="91">
        <f>IFERROR(VLOOKUP($C219,Weights!$A$63:$E$82,4,0),0)</f>
        <v>7.42</v>
      </c>
      <c r="K219" s="92">
        <f>IFERROR(VLOOKUP($C219,Weights!$A$63:$E$82,5,0),0)</f>
        <v>410.99380000000002</v>
      </c>
      <c r="L219" s="91">
        <f>IFERROR(VLOOKUP($C219,Weights!$A$83:$E$102,4,0),0)</f>
        <v>0</v>
      </c>
      <c r="M219" s="92">
        <f>IFERROR(VLOOKUP($C219,Weights!$A$83:$E$102,5,0),0)</f>
        <v>0</v>
      </c>
    </row>
    <row r="220" spans="1:13">
      <c r="A220" s="93" t="s">
        <v>702</v>
      </c>
      <c r="B220" s="90" t="s">
        <v>703</v>
      </c>
      <c r="C220" s="90">
        <v>4</v>
      </c>
      <c r="D220" s="91">
        <f>IFERROR(VLOOKUP($C220,Weights!$A$3:$E$22,4,0),0)</f>
        <v>1.63</v>
      </c>
      <c r="E220" s="92">
        <f>IFERROR(VLOOKUP($C220,Weights!$A$3:$E$22,5,0),0)</f>
        <v>90.285699999999991</v>
      </c>
      <c r="F220" s="91">
        <f>IFERROR(VLOOKUP($C220,Weights!$A$23:$E$42,4,0),0)</f>
        <v>2.08</v>
      </c>
      <c r="G220" s="92">
        <f>IFERROR(VLOOKUP($C220,Weights!$A$23:$E$42,5,0),0)</f>
        <v>115.21120000000001</v>
      </c>
      <c r="H220" s="91">
        <f>IFERROR(VLOOKUP($C220,Weights!$A$43:$E$62,4,0),0)</f>
        <v>2.56</v>
      </c>
      <c r="I220" s="92">
        <f>IFERROR(VLOOKUP($C220,Weights!$A$43:$E$62,5,0),0)</f>
        <v>141.79840000000002</v>
      </c>
      <c r="J220" s="91">
        <f>IFERROR(VLOOKUP($C220,Weights!$A$63:$E$82,4,0),0)</f>
        <v>7.42</v>
      </c>
      <c r="K220" s="92">
        <f>IFERROR(VLOOKUP($C220,Weights!$A$63:$E$82,5,0),0)</f>
        <v>410.99380000000002</v>
      </c>
      <c r="L220" s="91">
        <f>IFERROR(VLOOKUP($C220,Weights!$A$83:$E$102,4,0),0)</f>
        <v>0</v>
      </c>
      <c r="M220" s="92">
        <f>IFERROR(VLOOKUP($C220,Weights!$A$83:$E$102,5,0),0)</f>
        <v>0</v>
      </c>
    </row>
    <row r="221" spans="1:13" ht="24">
      <c r="A221" s="93" t="s">
        <v>1078</v>
      </c>
      <c r="B221" s="90" t="s">
        <v>1079</v>
      </c>
      <c r="C221" s="90">
        <v>4</v>
      </c>
      <c r="D221" s="91">
        <f>IFERROR(VLOOKUP($C221,Weights!$A$3:$E$22,4,0),0)</f>
        <v>1.63</v>
      </c>
      <c r="E221" s="92">
        <f>IFERROR(VLOOKUP($C221,Weights!$A$3:$E$22,5,0),0)</f>
        <v>90.285699999999991</v>
      </c>
      <c r="F221" s="91">
        <f>IFERROR(VLOOKUP($C221,Weights!$A$23:$E$42,4,0),0)</f>
        <v>2.08</v>
      </c>
      <c r="G221" s="92">
        <f>IFERROR(VLOOKUP($C221,Weights!$A$23:$E$42,5,0),0)</f>
        <v>115.21120000000001</v>
      </c>
      <c r="H221" s="91">
        <f>IFERROR(VLOOKUP($C221,Weights!$A$43:$E$62,4,0),0)</f>
        <v>2.56</v>
      </c>
      <c r="I221" s="92">
        <f>IFERROR(VLOOKUP($C221,Weights!$A$43:$E$62,5,0),0)</f>
        <v>141.79840000000002</v>
      </c>
      <c r="J221" s="91">
        <f>IFERROR(VLOOKUP($C221,Weights!$A$63:$E$82,4,0),0)</f>
        <v>7.42</v>
      </c>
      <c r="K221" s="92">
        <f>IFERROR(VLOOKUP($C221,Weights!$A$63:$E$82,5,0),0)</f>
        <v>410.99380000000002</v>
      </c>
      <c r="L221" s="91">
        <f>IFERROR(VLOOKUP($C221,Weights!$A$83:$E$102,4,0),0)</f>
        <v>0</v>
      </c>
      <c r="M221" s="92">
        <f>IFERROR(VLOOKUP($C221,Weights!$A$83:$E$102,5,0),0)</f>
        <v>0</v>
      </c>
    </row>
    <row r="222" spans="1:13" ht="24">
      <c r="A222" s="93" t="s">
        <v>2679</v>
      </c>
      <c r="B222" s="90" t="s">
        <v>2680</v>
      </c>
      <c r="C222" s="90">
        <v>4</v>
      </c>
      <c r="D222" s="91">
        <f>IFERROR(VLOOKUP($C222,Weights!$A$3:$E$22,4,0),0)</f>
        <v>1.63</v>
      </c>
      <c r="E222" s="92">
        <f>IFERROR(VLOOKUP($C222,Weights!$A$3:$E$22,5,0),0)</f>
        <v>90.285699999999991</v>
      </c>
      <c r="F222" s="91">
        <f>IFERROR(VLOOKUP($C222,Weights!$A$23:$E$42,4,0),0)</f>
        <v>2.08</v>
      </c>
      <c r="G222" s="92">
        <f>IFERROR(VLOOKUP($C222,Weights!$A$23:$E$42,5,0),0)</f>
        <v>115.21120000000001</v>
      </c>
      <c r="H222" s="91">
        <f>IFERROR(VLOOKUP($C222,Weights!$A$43:$E$62,4,0),0)</f>
        <v>2.56</v>
      </c>
      <c r="I222" s="92">
        <f>IFERROR(VLOOKUP($C222,Weights!$A$43:$E$62,5,0),0)</f>
        <v>141.79840000000002</v>
      </c>
      <c r="J222" s="91">
        <f>IFERROR(VLOOKUP($C222,Weights!$A$63:$E$82,4,0),0)</f>
        <v>7.42</v>
      </c>
      <c r="K222" s="92">
        <f>IFERROR(VLOOKUP($C222,Weights!$A$63:$E$82,5,0),0)</f>
        <v>410.99380000000002</v>
      </c>
      <c r="L222" s="91">
        <f>IFERROR(VLOOKUP($C222,Weights!$A$83:$E$102,4,0),0)</f>
        <v>0</v>
      </c>
      <c r="M222" s="92">
        <f>IFERROR(VLOOKUP($C222,Weights!$A$83:$E$102,5,0),0)</f>
        <v>0</v>
      </c>
    </row>
    <row r="223" spans="1:13">
      <c r="A223" s="93" t="s">
        <v>2967</v>
      </c>
      <c r="B223" s="90" t="s">
        <v>2968</v>
      </c>
      <c r="C223" s="90">
        <v>4</v>
      </c>
      <c r="D223" s="91">
        <f>IFERROR(VLOOKUP($C223,Weights!$A$3:$E$22,4,0),0)</f>
        <v>1.63</v>
      </c>
      <c r="E223" s="92">
        <f>IFERROR(VLOOKUP($C223,Weights!$A$3:$E$22,5,0),0)</f>
        <v>90.285699999999991</v>
      </c>
      <c r="F223" s="91">
        <f>IFERROR(VLOOKUP($C223,Weights!$A$23:$E$42,4,0),0)</f>
        <v>2.08</v>
      </c>
      <c r="G223" s="92">
        <f>IFERROR(VLOOKUP($C223,Weights!$A$23:$E$42,5,0),0)</f>
        <v>115.21120000000001</v>
      </c>
      <c r="H223" s="91">
        <f>IFERROR(VLOOKUP($C223,Weights!$A$43:$E$62,4,0),0)</f>
        <v>2.56</v>
      </c>
      <c r="I223" s="92">
        <f>IFERROR(VLOOKUP($C223,Weights!$A$43:$E$62,5,0),0)</f>
        <v>141.79840000000002</v>
      </c>
      <c r="J223" s="91">
        <f>IFERROR(VLOOKUP($C223,Weights!$A$63:$E$82,4,0),0)</f>
        <v>7.42</v>
      </c>
      <c r="K223" s="92">
        <f>IFERROR(VLOOKUP($C223,Weights!$A$63:$E$82,5,0),0)</f>
        <v>410.99380000000002</v>
      </c>
      <c r="L223" s="91">
        <f>IFERROR(VLOOKUP($C223,Weights!$A$83:$E$102,4,0),0)</f>
        <v>0</v>
      </c>
      <c r="M223" s="92">
        <f>IFERROR(VLOOKUP($C223,Weights!$A$83:$E$102,5,0),0)</f>
        <v>0</v>
      </c>
    </row>
    <row r="224" spans="1:13" ht="24">
      <c r="A224" s="93" t="s">
        <v>2823</v>
      </c>
      <c r="B224" s="90" t="s">
        <v>2824</v>
      </c>
      <c r="C224" s="90">
        <v>4</v>
      </c>
      <c r="D224" s="91">
        <f>IFERROR(VLOOKUP($C224,Weights!$A$3:$E$22,4,0),0)</f>
        <v>1.63</v>
      </c>
      <c r="E224" s="92">
        <f>IFERROR(VLOOKUP($C224,Weights!$A$3:$E$22,5,0),0)</f>
        <v>90.285699999999991</v>
      </c>
      <c r="F224" s="91">
        <f>IFERROR(VLOOKUP($C224,Weights!$A$23:$E$42,4,0),0)</f>
        <v>2.08</v>
      </c>
      <c r="G224" s="92">
        <f>IFERROR(VLOOKUP($C224,Weights!$A$23:$E$42,5,0),0)</f>
        <v>115.21120000000001</v>
      </c>
      <c r="H224" s="91">
        <f>IFERROR(VLOOKUP($C224,Weights!$A$43:$E$62,4,0),0)</f>
        <v>2.56</v>
      </c>
      <c r="I224" s="92">
        <f>IFERROR(VLOOKUP($C224,Weights!$A$43:$E$62,5,0),0)</f>
        <v>141.79840000000002</v>
      </c>
      <c r="J224" s="91">
        <f>IFERROR(VLOOKUP($C224,Weights!$A$63:$E$82,4,0),0)</f>
        <v>7.42</v>
      </c>
      <c r="K224" s="92">
        <f>IFERROR(VLOOKUP($C224,Weights!$A$63:$E$82,5,0),0)</f>
        <v>410.99380000000002</v>
      </c>
      <c r="L224" s="91">
        <f>IFERROR(VLOOKUP($C224,Weights!$A$83:$E$102,4,0),0)</f>
        <v>0</v>
      </c>
      <c r="M224" s="92">
        <f>IFERROR(VLOOKUP($C224,Weights!$A$83:$E$102,5,0),0)</f>
        <v>0</v>
      </c>
    </row>
    <row r="225" spans="1:13">
      <c r="A225" s="93" t="s">
        <v>1054</v>
      </c>
      <c r="B225" s="90" t="s">
        <v>1055</v>
      </c>
      <c r="C225" s="90">
        <v>4</v>
      </c>
      <c r="D225" s="91">
        <f>IFERROR(VLOOKUP($C225,Weights!$A$3:$E$22,4,0),0)</f>
        <v>1.63</v>
      </c>
      <c r="E225" s="92">
        <f>IFERROR(VLOOKUP($C225,Weights!$A$3:$E$22,5,0),0)</f>
        <v>90.285699999999991</v>
      </c>
      <c r="F225" s="91">
        <f>IFERROR(VLOOKUP($C225,Weights!$A$23:$E$42,4,0),0)</f>
        <v>2.08</v>
      </c>
      <c r="G225" s="92">
        <f>IFERROR(VLOOKUP($C225,Weights!$A$23:$E$42,5,0),0)</f>
        <v>115.21120000000001</v>
      </c>
      <c r="H225" s="91">
        <f>IFERROR(VLOOKUP($C225,Weights!$A$43:$E$62,4,0),0)</f>
        <v>2.56</v>
      </c>
      <c r="I225" s="92">
        <f>IFERROR(VLOOKUP($C225,Weights!$A$43:$E$62,5,0),0)</f>
        <v>141.79840000000002</v>
      </c>
      <c r="J225" s="91">
        <f>IFERROR(VLOOKUP($C225,Weights!$A$63:$E$82,4,0),0)</f>
        <v>7.42</v>
      </c>
      <c r="K225" s="92">
        <f>IFERROR(VLOOKUP($C225,Weights!$A$63:$E$82,5,0),0)</f>
        <v>410.99380000000002</v>
      </c>
      <c r="L225" s="91">
        <f>IFERROR(VLOOKUP($C225,Weights!$A$83:$E$102,4,0),0)</f>
        <v>0</v>
      </c>
      <c r="M225" s="92">
        <f>IFERROR(VLOOKUP($C225,Weights!$A$83:$E$102,5,0),0)</f>
        <v>0</v>
      </c>
    </row>
    <row r="226" spans="1:13">
      <c r="A226" s="93" t="s">
        <v>1044</v>
      </c>
      <c r="B226" s="90" t="s">
        <v>1045</v>
      </c>
      <c r="C226" s="90">
        <v>4</v>
      </c>
      <c r="D226" s="91">
        <f>IFERROR(VLOOKUP($C226,Weights!$A$3:$E$22,4,0),0)</f>
        <v>1.63</v>
      </c>
      <c r="E226" s="92">
        <f>IFERROR(VLOOKUP($C226,Weights!$A$3:$E$22,5,0),0)</f>
        <v>90.285699999999991</v>
      </c>
      <c r="F226" s="91">
        <f>IFERROR(VLOOKUP($C226,Weights!$A$23:$E$42,4,0),0)</f>
        <v>2.08</v>
      </c>
      <c r="G226" s="92">
        <f>IFERROR(VLOOKUP($C226,Weights!$A$23:$E$42,5,0),0)</f>
        <v>115.21120000000001</v>
      </c>
      <c r="H226" s="91">
        <f>IFERROR(VLOOKUP($C226,Weights!$A$43:$E$62,4,0),0)</f>
        <v>2.56</v>
      </c>
      <c r="I226" s="92">
        <f>IFERROR(VLOOKUP($C226,Weights!$A$43:$E$62,5,0),0)</f>
        <v>141.79840000000002</v>
      </c>
      <c r="J226" s="91">
        <f>IFERROR(VLOOKUP($C226,Weights!$A$63:$E$82,4,0),0)</f>
        <v>7.42</v>
      </c>
      <c r="K226" s="92">
        <f>IFERROR(VLOOKUP($C226,Weights!$A$63:$E$82,5,0),0)</f>
        <v>410.99380000000002</v>
      </c>
      <c r="L226" s="91">
        <f>IFERROR(VLOOKUP($C226,Weights!$A$83:$E$102,4,0),0)</f>
        <v>0</v>
      </c>
      <c r="M226" s="92">
        <f>IFERROR(VLOOKUP($C226,Weights!$A$83:$E$102,5,0),0)</f>
        <v>0</v>
      </c>
    </row>
    <row r="227" spans="1:13" ht="24">
      <c r="A227" s="93" t="s">
        <v>1050</v>
      </c>
      <c r="B227" s="90" t="s">
        <v>1051</v>
      </c>
      <c r="C227" s="90">
        <v>4</v>
      </c>
      <c r="D227" s="91">
        <f>IFERROR(VLOOKUP($C227,Weights!$A$3:$E$22,4,0),0)</f>
        <v>1.63</v>
      </c>
      <c r="E227" s="92">
        <f>IFERROR(VLOOKUP($C227,Weights!$A$3:$E$22,5,0),0)</f>
        <v>90.285699999999991</v>
      </c>
      <c r="F227" s="91">
        <f>IFERROR(VLOOKUP($C227,Weights!$A$23:$E$42,4,0),0)</f>
        <v>2.08</v>
      </c>
      <c r="G227" s="92">
        <f>IFERROR(VLOOKUP($C227,Weights!$A$23:$E$42,5,0),0)</f>
        <v>115.21120000000001</v>
      </c>
      <c r="H227" s="91">
        <f>IFERROR(VLOOKUP($C227,Weights!$A$43:$E$62,4,0),0)</f>
        <v>2.56</v>
      </c>
      <c r="I227" s="92">
        <f>IFERROR(VLOOKUP($C227,Weights!$A$43:$E$62,5,0),0)</f>
        <v>141.79840000000002</v>
      </c>
      <c r="J227" s="91">
        <f>IFERROR(VLOOKUP($C227,Weights!$A$63:$E$82,4,0),0)</f>
        <v>7.42</v>
      </c>
      <c r="K227" s="92">
        <f>IFERROR(VLOOKUP($C227,Weights!$A$63:$E$82,5,0),0)</f>
        <v>410.99380000000002</v>
      </c>
      <c r="L227" s="91">
        <f>IFERROR(VLOOKUP($C227,Weights!$A$83:$E$102,4,0),0)</f>
        <v>0</v>
      </c>
      <c r="M227" s="92">
        <f>IFERROR(VLOOKUP($C227,Weights!$A$83:$E$102,5,0),0)</f>
        <v>0</v>
      </c>
    </row>
    <row r="228" spans="1:13" ht="24">
      <c r="A228" s="93" t="s">
        <v>1040</v>
      </c>
      <c r="B228" s="90" t="s">
        <v>1041</v>
      </c>
      <c r="C228" s="90">
        <v>4</v>
      </c>
      <c r="D228" s="91">
        <f>IFERROR(VLOOKUP($C228,Weights!$A$3:$E$22,4,0),0)</f>
        <v>1.63</v>
      </c>
      <c r="E228" s="92">
        <f>IFERROR(VLOOKUP($C228,Weights!$A$3:$E$22,5,0),0)</f>
        <v>90.285699999999991</v>
      </c>
      <c r="F228" s="91">
        <f>IFERROR(VLOOKUP($C228,Weights!$A$23:$E$42,4,0),0)</f>
        <v>2.08</v>
      </c>
      <c r="G228" s="92">
        <f>IFERROR(VLOOKUP($C228,Weights!$A$23:$E$42,5,0),0)</f>
        <v>115.21120000000001</v>
      </c>
      <c r="H228" s="91">
        <f>IFERROR(VLOOKUP($C228,Weights!$A$43:$E$62,4,0),0)</f>
        <v>2.56</v>
      </c>
      <c r="I228" s="92">
        <f>IFERROR(VLOOKUP($C228,Weights!$A$43:$E$62,5,0),0)</f>
        <v>141.79840000000002</v>
      </c>
      <c r="J228" s="91">
        <f>IFERROR(VLOOKUP($C228,Weights!$A$63:$E$82,4,0),0)</f>
        <v>7.42</v>
      </c>
      <c r="K228" s="92">
        <f>IFERROR(VLOOKUP($C228,Weights!$A$63:$E$82,5,0),0)</f>
        <v>410.99380000000002</v>
      </c>
      <c r="L228" s="91">
        <f>IFERROR(VLOOKUP($C228,Weights!$A$83:$E$102,4,0),0)</f>
        <v>0</v>
      </c>
      <c r="M228" s="92">
        <f>IFERROR(VLOOKUP($C228,Weights!$A$83:$E$102,5,0),0)</f>
        <v>0</v>
      </c>
    </row>
    <row r="229" spans="1:13">
      <c r="A229" s="93" t="s">
        <v>1745</v>
      </c>
      <c r="B229" s="90" t="s">
        <v>1746</v>
      </c>
      <c r="C229" s="90">
        <v>4</v>
      </c>
      <c r="D229" s="91">
        <f>IFERROR(VLOOKUP($C229,Weights!$A$3:$E$22,4,0),0)</f>
        <v>1.63</v>
      </c>
      <c r="E229" s="92">
        <f>IFERROR(VLOOKUP($C229,Weights!$A$3:$E$22,5,0),0)</f>
        <v>90.285699999999991</v>
      </c>
      <c r="F229" s="91">
        <f>IFERROR(VLOOKUP($C229,Weights!$A$23:$E$42,4,0),0)</f>
        <v>2.08</v>
      </c>
      <c r="G229" s="92">
        <f>IFERROR(VLOOKUP($C229,Weights!$A$23:$E$42,5,0),0)</f>
        <v>115.21120000000001</v>
      </c>
      <c r="H229" s="91">
        <f>IFERROR(VLOOKUP($C229,Weights!$A$43:$E$62,4,0),0)</f>
        <v>2.56</v>
      </c>
      <c r="I229" s="92">
        <f>IFERROR(VLOOKUP($C229,Weights!$A$43:$E$62,5,0),0)</f>
        <v>141.79840000000002</v>
      </c>
      <c r="J229" s="91">
        <f>IFERROR(VLOOKUP($C229,Weights!$A$63:$E$82,4,0),0)</f>
        <v>7.42</v>
      </c>
      <c r="K229" s="92">
        <f>IFERROR(VLOOKUP($C229,Weights!$A$63:$E$82,5,0),0)</f>
        <v>410.99380000000002</v>
      </c>
      <c r="L229" s="91">
        <f>IFERROR(VLOOKUP($C229,Weights!$A$83:$E$102,4,0),0)</f>
        <v>0</v>
      </c>
      <c r="M229" s="92">
        <f>IFERROR(VLOOKUP($C229,Weights!$A$83:$E$102,5,0),0)</f>
        <v>0</v>
      </c>
    </row>
    <row r="230" spans="1:13" ht="24">
      <c r="A230" s="93" t="s">
        <v>1620</v>
      </c>
      <c r="B230" s="90" t="s">
        <v>1621</v>
      </c>
      <c r="C230" s="90">
        <v>4</v>
      </c>
      <c r="D230" s="91">
        <f>IFERROR(VLOOKUP($C230,Weights!$A$3:$E$22,4,0),0)</f>
        <v>1.63</v>
      </c>
      <c r="E230" s="92">
        <f>IFERROR(VLOOKUP($C230,Weights!$A$3:$E$22,5,0),0)</f>
        <v>90.285699999999991</v>
      </c>
      <c r="F230" s="91">
        <f>IFERROR(VLOOKUP($C230,Weights!$A$23:$E$42,4,0),0)</f>
        <v>2.08</v>
      </c>
      <c r="G230" s="92">
        <f>IFERROR(VLOOKUP($C230,Weights!$A$23:$E$42,5,0),0)</f>
        <v>115.21120000000001</v>
      </c>
      <c r="H230" s="91">
        <f>IFERROR(VLOOKUP($C230,Weights!$A$43:$E$62,4,0),0)</f>
        <v>2.56</v>
      </c>
      <c r="I230" s="92">
        <f>IFERROR(VLOOKUP($C230,Weights!$A$43:$E$62,5,0),0)</f>
        <v>141.79840000000002</v>
      </c>
      <c r="J230" s="91">
        <f>IFERROR(VLOOKUP($C230,Weights!$A$63:$E$82,4,0),0)</f>
        <v>7.42</v>
      </c>
      <c r="K230" s="92">
        <f>IFERROR(VLOOKUP($C230,Weights!$A$63:$E$82,5,0),0)</f>
        <v>410.99380000000002</v>
      </c>
      <c r="L230" s="91">
        <f>IFERROR(VLOOKUP($C230,Weights!$A$83:$E$102,4,0),0)</f>
        <v>0</v>
      </c>
      <c r="M230" s="92">
        <f>IFERROR(VLOOKUP($C230,Weights!$A$83:$E$102,5,0),0)</f>
        <v>0</v>
      </c>
    </row>
    <row r="231" spans="1:13" ht="24">
      <c r="A231" s="93" t="s">
        <v>2719</v>
      </c>
      <c r="B231" s="90" t="s">
        <v>2720</v>
      </c>
      <c r="C231" s="90">
        <v>4</v>
      </c>
      <c r="D231" s="91">
        <f>IFERROR(VLOOKUP($C231,Weights!$A$3:$E$22,4,0),0)</f>
        <v>1.63</v>
      </c>
      <c r="E231" s="92">
        <f>IFERROR(VLOOKUP($C231,Weights!$A$3:$E$22,5,0),0)</f>
        <v>90.285699999999991</v>
      </c>
      <c r="F231" s="91">
        <f>IFERROR(VLOOKUP($C231,Weights!$A$23:$E$42,4,0),0)</f>
        <v>2.08</v>
      </c>
      <c r="G231" s="92">
        <f>IFERROR(VLOOKUP($C231,Weights!$A$23:$E$42,5,0),0)</f>
        <v>115.21120000000001</v>
      </c>
      <c r="H231" s="91">
        <f>IFERROR(VLOOKUP($C231,Weights!$A$43:$E$62,4,0),0)</f>
        <v>2.56</v>
      </c>
      <c r="I231" s="92">
        <f>IFERROR(VLOOKUP($C231,Weights!$A$43:$E$62,5,0),0)</f>
        <v>141.79840000000002</v>
      </c>
      <c r="J231" s="91">
        <f>IFERROR(VLOOKUP($C231,Weights!$A$63:$E$82,4,0),0)</f>
        <v>7.42</v>
      </c>
      <c r="K231" s="92">
        <f>IFERROR(VLOOKUP($C231,Weights!$A$63:$E$82,5,0),0)</f>
        <v>410.99380000000002</v>
      </c>
      <c r="L231" s="91">
        <f>IFERROR(VLOOKUP($C231,Weights!$A$83:$E$102,4,0),0)</f>
        <v>0</v>
      </c>
      <c r="M231" s="92">
        <f>IFERROR(VLOOKUP($C231,Weights!$A$83:$E$102,5,0),0)</f>
        <v>0</v>
      </c>
    </row>
    <row r="232" spans="1:13" ht="24">
      <c r="A232" s="93" t="s">
        <v>2763</v>
      </c>
      <c r="B232" s="90" t="s">
        <v>2764</v>
      </c>
      <c r="C232" s="90">
        <v>4</v>
      </c>
      <c r="D232" s="91">
        <f>IFERROR(VLOOKUP($C232,Weights!$A$3:$E$22,4,0),0)</f>
        <v>1.63</v>
      </c>
      <c r="E232" s="92">
        <f>IFERROR(VLOOKUP($C232,Weights!$A$3:$E$22,5,0),0)</f>
        <v>90.285699999999991</v>
      </c>
      <c r="F232" s="91">
        <f>IFERROR(VLOOKUP($C232,Weights!$A$23:$E$42,4,0),0)</f>
        <v>2.08</v>
      </c>
      <c r="G232" s="92">
        <f>IFERROR(VLOOKUP($C232,Weights!$A$23:$E$42,5,0),0)</f>
        <v>115.21120000000001</v>
      </c>
      <c r="H232" s="91">
        <f>IFERROR(VLOOKUP($C232,Weights!$A$43:$E$62,4,0),0)</f>
        <v>2.56</v>
      </c>
      <c r="I232" s="92">
        <f>IFERROR(VLOOKUP($C232,Weights!$A$43:$E$62,5,0),0)</f>
        <v>141.79840000000002</v>
      </c>
      <c r="J232" s="91">
        <f>IFERROR(VLOOKUP($C232,Weights!$A$63:$E$82,4,0),0)</f>
        <v>7.42</v>
      </c>
      <c r="K232" s="92">
        <f>IFERROR(VLOOKUP($C232,Weights!$A$63:$E$82,5,0),0)</f>
        <v>410.99380000000002</v>
      </c>
      <c r="L232" s="91">
        <f>IFERROR(VLOOKUP($C232,Weights!$A$83:$E$102,4,0),0)</f>
        <v>0</v>
      </c>
      <c r="M232" s="92">
        <f>IFERROR(VLOOKUP($C232,Weights!$A$83:$E$102,5,0),0)</f>
        <v>0</v>
      </c>
    </row>
    <row r="233" spans="1:13">
      <c r="A233" s="93" t="s">
        <v>1042</v>
      </c>
      <c r="B233" s="90" t="s">
        <v>1043</v>
      </c>
      <c r="C233" s="90">
        <v>4</v>
      </c>
      <c r="D233" s="91">
        <f>IFERROR(VLOOKUP($C233,Weights!$A$3:$E$22,4,0),0)</f>
        <v>1.63</v>
      </c>
      <c r="E233" s="92">
        <f>IFERROR(VLOOKUP($C233,Weights!$A$3:$E$22,5,0),0)</f>
        <v>90.285699999999991</v>
      </c>
      <c r="F233" s="91">
        <f>IFERROR(VLOOKUP($C233,Weights!$A$23:$E$42,4,0),0)</f>
        <v>2.08</v>
      </c>
      <c r="G233" s="92">
        <f>IFERROR(VLOOKUP($C233,Weights!$A$23:$E$42,5,0),0)</f>
        <v>115.21120000000001</v>
      </c>
      <c r="H233" s="91">
        <f>IFERROR(VLOOKUP($C233,Weights!$A$43:$E$62,4,0),0)</f>
        <v>2.56</v>
      </c>
      <c r="I233" s="92">
        <f>IFERROR(VLOOKUP($C233,Weights!$A$43:$E$62,5,0),0)</f>
        <v>141.79840000000002</v>
      </c>
      <c r="J233" s="91">
        <f>IFERROR(VLOOKUP($C233,Weights!$A$63:$E$82,4,0),0)</f>
        <v>7.42</v>
      </c>
      <c r="K233" s="92">
        <f>IFERROR(VLOOKUP($C233,Weights!$A$63:$E$82,5,0),0)</f>
        <v>410.99380000000002</v>
      </c>
      <c r="L233" s="91">
        <f>IFERROR(VLOOKUP($C233,Weights!$A$83:$E$102,4,0),0)</f>
        <v>0</v>
      </c>
      <c r="M233" s="92">
        <f>IFERROR(VLOOKUP($C233,Weights!$A$83:$E$102,5,0),0)</f>
        <v>0</v>
      </c>
    </row>
    <row r="234" spans="1:13" ht="36">
      <c r="A234" s="93" t="s">
        <v>1022</v>
      </c>
      <c r="B234" s="90" t="s">
        <v>1023</v>
      </c>
      <c r="C234" s="90">
        <v>4</v>
      </c>
      <c r="D234" s="91">
        <f>IFERROR(VLOOKUP($C234,Weights!$A$3:$E$22,4,0),0)</f>
        <v>1.63</v>
      </c>
      <c r="E234" s="92">
        <f>IFERROR(VLOOKUP($C234,Weights!$A$3:$E$22,5,0),0)</f>
        <v>90.285699999999991</v>
      </c>
      <c r="F234" s="91">
        <f>IFERROR(VLOOKUP($C234,Weights!$A$23:$E$42,4,0),0)</f>
        <v>2.08</v>
      </c>
      <c r="G234" s="92">
        <f>IFERROR(VLOOKUP($C234,Weights!$A$23:$E$42,5,0),0)</f>
        <v>115.21120000000001</v>
      </c>
      <c r="H234" s="91">
        <f>IFERROR(VLOOKUP($C234,Weights!$A$43:$E$62,4,0),0)</f>
        <v>2.56</v>
      </c>
      <c r="I234" s="92">
        <f>IFERROR(VLOOKUP($C234,Weights!$A$43:$E$62,5,0),0)</f>
        <v>141.79840000000002</v>
      </c>
      <c r="J234" s="91">
        <f>IFERROR(VLOOKUP($C234,Weights!$A$63:$E$82,4,0),0)</f>
        <v>7.42</v>
      </c>
      <c r="K234" s="92">
        <f>IFERROR(VLOOKUP($C234,Weights!$A$63:$E$82,5,0),0)</f>
        <v>410.99380000000002</v>
      </c>
      <c r="L234" s="91">
        <f>IFERROR(VLOOKUP($C234,Weights!$A$83:$E$102,4,0),0)</f>
        <v>0</v>
      </c>
      <c r="M234" s="92">
        <f>IFERROR(VLOOKUP($C234,Weights!$A$83:$E$102,5,0),0)</f>
        <v>0</v>
      </c>
    </row>
    <row r="235" spans="1:13" ht="24">
      <c r="A235" s="93" t="s">
        <v>1038</v>
      </c>
      <c r="B235" s="90" t="s">
        <v>1039</v>
      </c>
      <c r="C235" s="90">
        <v>4</v>
      </c>
      <c r="D235" s="91">
        <f>IFERROR(VLOOKUP($C235,Weights!$A$3:$E$22,4,0),0)</f>
        <v>1.63</v>
      </c>
      <c r="E235" s="92">
        <f>IFERROR(VLOOKUP($C235,Weights!$A$3:$E$22,5,0),0)</f>
        <v>90.285699999999991</v>
      </c>
      <c r="F235" s="91">
        <f>IFERROR(VLOOKUP($C235,Weights!$A$23:$E$42,4,0),0)</f>
        <v>2.08</v>
      </c>
      <c r="G235" s="92">
        <f>IFERROR(VLOOKUP($C235,Weights!$A$23:$E$42,5,0),0)</f>
        <v>115.21120000000001</v>
      </c>
      <c r="H235" s="91">
        <f>IFERROR(VLOOKUP($C235,Weights!$A$43:$E$62,4,0),0)</f>
        <v>2.56</v>
      </c>
      <c r="I235" s="92">
        <f>IFERROR(VLOOKUP($C235,Weights!$A$43:$E$62,5,0),0)</f>
        <v>141.79840000000002</v>
      </c>
      <c r="J235" s="91">
        <f>IFERROR(VLOOKUP($C235,Weights!$A$63:$E$82,4,0),0)</f>
        <v>7.42</v>
      </c>
      <c r="K235" s="92">
        <f>IFERROR(VLOOKUP($C235,Weights!$A$63:$E$82,5,0),0)</f>
        <v>410.99380000000002</v>
      </c>
      <c r="L235" s="91">
        <f>IFERROR(VLOOKUP($C235,Weights!$A$83:$E$102,4,0),0)</f>
        <v>0</v>
      </c>
      <c r="M235" s="92">
        <f>IFERROR(VLOOKUP($C235,Weights!$A$83:$E$102,5,0),0)</f>
        <v>0</v>
      </c>
    </row>
    <row r="236" spans="1:13" ht="24">
      <c r="A236" s="93" t="s">
        <v>1020</v>
      </c>
      <c r="B236" s="90" t="s">
        <v>1021</v>
      </c>
      <c r="C236" s="90">
        <v>4</v>
      </c>
      <c r="D236" s="91">
        <f>IFERROR(VLOOKUP($C236,Weights!$A$3:$E$22,4,0),0)</f>
        <v>1.63</v>
      </c>
      <c r="E236" s="92">
        <f>IFERROR(VLOOKUP($C236,Weights!$A$3:$E$22,5,0),0)</f>
        <v>90.285699999999991</v>
      </c>
      <c r="F236" s="91">
        <f>IFERROR(VLOOKUP($C236,Weights!$A$23:$E$42,4,0),0)</f>
        <v>2.08</v>
      </c>
      <c r="G236" s="92">
        <f>IFERROR(VLOOKUP($C236,Weights!$A$23:$E$42,5,0),0)</f>
        <v>115.21120000000001</v>
      </c>
      <c r="H236" s="91">
        <f>IFERROR(VLOOKUP($C236,Weights!$A$43:$E$62,4,0),0)</f>
        <v>2.56</v>
      </c>
      <c r="I236" s="92">
        <f>IFERROR(VLOOKUP($C236,Weights!$A$43:$E$62,5,0),0)</f>
        <v>141.79840000000002</v>
      </c>
      <c r="J236" s="91">
        <f>IFERROR(VLOOKUP($C236,Weights!$A$63:$E$82,4,0),0)</f>
        <v>7.42</v>
      </c>
      <c r="K236" s="92">
        <f>IFERROR(VLOOKUP($C236,Weights!$A$63:$E$82,5,0),0)</f>
        <v>410.99380000000002</v>
      </c>
      <c r="L236" s="91">
        <f>IFERROR(VLOOKUP($C236,Weights!$A$83:$E$102,4,0),0)</f>
        <v>0</v>
      </c>
      <c r="M236" s="92">
        <f>IFERROR(VLOOKUP($C236,Weights!$A$83:$E$102,5,0),0)</f>
        <v>0</v>
      </c>
    </row>
    <row r="237" spans="1:13" ht="24">
      <c r="A237" s="93" t="s">
        <v>1024</v>
      </c>
      <c r="B237" s="90" t="s">
        <v>1025</v>
      </c>
      <c r="C237" s="90">
        <v>4</v>
      </c>
      <c r="D237" s="91">
        <f>IFERROR(VLOOKUP($C237,Weights!$A$3:$E$22,4,0),0)</f>
        <v>1.63</v>
      </c>
      <c r="E237" s="92">
        <f>IFERROR(VLOOKUP($C237,Weights!$A$3:$E$22,5,0),0)</f>
        <v>90.285699999999991</v>
      </c>
      <c r="F237" s="91">
        <f>IFERROR(VLOOKUP($C237,Weights!$A$23:$E$42,4,0),0)</f>
        <v>2.08</v>
      </c>
      <c r="G237" s="92">
        <f>IFERROR(VLOOKUP($C237,Weights!$A$23:$E$42,5,0),0)</f>
        <v>115.21120000000001</v>
      </c>
      <c r="H237" s="91">
        <f>IFERROR(VLOOKUP($C237,Weights!$A$43:$E$62,4,0),0)</f>
        <v>2.56</v>
      </c>
      <c r="I237" s="92">
        <f>IFERROR(VLOOKUP($C237,Weights!$A$43:$E$62,5,0),0)</f>
        <v>141.79840000000002</v>
      </c>
      <c r="J237" s="91">
        <f>IFERROR(VLOOKUP($C237,Weights!$A$63:$E$82,4,0),0)</f>
        <v>7.42</v>
      </c>
      <c r="K237" s="92">
        <f>IFERROR(VLOOKUP($C237,Weights!$A$63:$E$82,5,0),0)</f>
        <v>410.99380000000002</v>
      </c>
      <c r="L237" s="91">
        <f>IFERROR(VLOOKUP($C237,Weights!$A$83:$E$102,4,0),0)</f>
        <v>0</v>
      </c>
      <c r="M237" s="92">
        <f>IFERROR(VLOOKUP($C237,Weights!$A$83:$E$102,5,0),0)</f>
        <v>0</v>
      </c>
    </row>
    <row r="238" spans="1:13" ht="24">
      <c r="A238" s="93" t="s">
        <v>1026</v>
      </c>
      <c r="B238" s="90" t="s">
        <v>1027</v>
      </c>
      <c r="C238" s="90">
        <v>4</v>
      </c>
      <c r="D238" s="91">
        <f>IFERROR(VLOOKUP($C238,Weights!$A$3:$E$22,4,0),0)</f>
        <v>1.63</v>
      </c>
      <c r="E238" s="92">
        <f>IFERROR(VLOOKUP($C238,Weights!$A$3:$E$22,5,0),0)</f>
        <v>90.285699999999991</v>
      </c>
      <c r="F238" s="91">
        <f>IFERROR(VLOOKUP($C238,Weights!$A$23:$E$42,4,0),0)</f>
        <v>2.08</v>
      </c>
      <c r="G238" s="92">
        <f>IFERROR(VLOOKUP($C238,Weights!$A$23:$E$42,5,0),0)</f>
        <v>115.21120000000001</v>
      </c>
      <c r="H238" s="91">
        <f>IFERROR(VLOOKUP($C238,Weights!$A$43:$E$62,4,0),0)</f>
        <v>2.56</v>
      </c>
      <c r="I238" s="92">
        <f>IFERROR(VLOOKUP($C238,Weights!$A$43:$E$62,5,0),0)</f>
        <v>141.79840000000002</v>
      </c>
      <c r="J238" s="91">
        <f>IFERROR(VLOOKUP($C238,Weights!$A$63:$E$82,4,0),0)</f>
        <v>7.42</v>
      </c>
      <c r="K238" s="92">
        <f>IFERROR(VLOOKUP($C238,Weights!$A$63:$E$82,5,0),0)</f>
        <v>410.99380000000002</v>
      </c>
      <c r="L238" s="91">
        <f>IFERROR(VLOOKUP($C238,Weights!$A$83:$E$102,4,0),0)</f>
        <v>0</v>
      </c>
      <c r="M238" s="92">
        <f>IFERROR(VLOOKUP($C238,Weights!$A$83:$E$102,5,0),0)</f>
        <v>0</v>
      </c>
    </row>
    <row r="239" spans="1:13" ht="36">
      <c r="A239" s="93" t="s">
        <v>1028</v>
      </c>
      <c r="B239" s="90" t="s">
        <v>1029</v>
      </c>
      <c r="C239" s="90">
        <v>4</v>
      </c>
      <c r="D239" s="91">
        <f>IFERROR(VLOOKUP($C239,Weights!$A$3:$E$22,4,0),0)</f>
        <v>1.63</v>
      </c>
      <c r="E239" s="92">
        <f>IFERROR(VLOOKUP($C239,Weights!$A$3:$E$22,5,0),0)</f>
        <v>90.285699999999991</v>
      </c>
      <c r="F239" s="91">
        <f>IFERROR(VLOOKUP($C239,Weights!$A$23:$E$42,4,0),0)</f>
        <v>2.08</v>
      </c>
      <c r="G239" s="92">
        <f>IFERROR(VLOOKUP($C239,Weights!$A$23:$E$42,5,0),0)</f>
        <v>115.21120000000001</v>
      </c>
      <c r="H239" s="91">
        <f>IFERROR(VLOOKUP($C239,Weights!$A$43:$E$62,4,0),0)</f>
        <v>2.56</v>
      </c>
      <c r="I239" s="92">
        <f>IFERROR(VLOOKUP($C239,Weights!$A$43:$E$62,5,0),0)</f>
        <v>141.79840000000002</v>
      </c>
      <c r="J239" s="91">
        <f>IFERROR(VLOOKUP($C239,Weights!$A$63:$E$82,4,0),0)</f>
        <v>7.42</v>
      </c>
      <c r="K239" s="92">
        <f>IFERROR(VLOOKUP($C239,Weights!$A$63:$E$82,5,0),0)</f>
        <v>410.99380000000002</v>
      </c>
      <c r="L239" s="91">
        <f>IFERROR(VLOOKUP($C239,Weights!$A$83:$E$102,4,0),0)</f>
        <v>0</v>
      </c>
      <c r="M239" s="92">
        <f>IFERROR(VLOOKUP($C239,Weights!$A$83:$E$102,5,0),0)</f>
        <v>0</v>
      </c>
    </row>
    <row r="240" spans="1:13" ht="24">
      <c r="A240" s="93" t="s">
        <v>1036</v>
      </c>
      <c r="B240" s="90" t="s">
        <v>1037</v>
      </c>
      <c r="C240" s="90">
        <v>4</v>
      </c>
      <c r="D240" s="91">
        <f>IFERROR(VLOOKUP($C240,Weights!$A$3:$E$22,4,0),0)</f>
        <v>1.63</v>
      </c>
      <c r="E240" s="92">
        <f>IFERROR(VLOOKUP($C240,Weights!$A$3:$E$22,5,0),0)</f>
        <v>90.285699999999991</v>
      </c>
      <c r="F240" s="91">
        <f>IFERROR(VLOOKUP($C240,Weights!$A$23:$E$42,4,0),0)</f>
        <v>2.08</v>
      </c>
      <c r="G240" s="92">
        <f>IFERROR(VLOOKUP($C240,Weights!$A$23:$E$42,5,0),0)</f>
        <v>115.21120000000001</v>
      </c>
      <c r="H240" s="91">
        <f>IFERROR(VLOOKUP($C240,Weights!$A$43:$E$62,4,0),0)</f>
        <v>2.56</v>
      </c>
      <c r="I240" s="92">
        <f>IFERROR(VLOOKUP($C240,Weights!$A$43:$E$62,5,0),0)</f>
        <v>141.79840000000002</v>
      </c>
      <c r="J240" s="91">
        <f>IFERROR(VLOOKUP($C240,Weights!$A$63:$E$82,4,0),0)</f>
        <v>7.42</v>
      </c>
      <c r="K240" s="92">
        <f>IFERROR(VLOOKUP($C240,Weights!$A$63:$E$82,5,0),0)</f>
        <v>410.99380000000002</v>
      </c>
      <c r="L240" s="91">
        <f>IFERROR(VLOOKUP($C240,Weights!$A$83:$E$102,4,0),0)</f>
        <v>0</v>
      </c>
      <c r="M240" s="92">
        <f>IFERROR(VLOOKUP($C240,Weights!$A$83:$E$102,5,0),0)</f>
        <v>0</v>
      </c>
    </row>
    <row r="241" spans="1:13" ht="24">
      <c r="A241" s="93" t="s">
        <v>1030</v>
      </c>
      <c r="B241" s="90" t="s">
        <v>1031</v>
      </c>
      <c r="C241" s="90">
        <v>4</v>
      </c>
      <c r="D241" s="91">
        <f>IFERROR(VLOOKUP($C241,Weights!$A$3:$E$22,4,0),0)</f>
        <v>1.63</v>
      </c>
      <c r="E241" s="92">
        <f>IFERROR(VLOOKUP($C241,Weights!$A$3:$E$22,5,0),0)</f>
        <v>90.285699999999991</v>
      </c>
      <c r="F241" s="91">
        <f>IFERROR(VLOOKUP($C241,Weights!$A$23:$E$42,4,0),0)</f>
        <v>2.08</v>
      </c>
      <c r="G241" s="92">
        <f>IFERROR(VLOOKUP($C241,Weights!$A$23:$E$42,5,0),0)</f>
        <v>115.21120000000001</v>
      </c>
      <c r="H241" s="91">
        <f>IFERROR(VLOOKUP($C241,Weights!$A$43:$E$62,4,0),0)</f>
        <v>2.56</v>
      </c>
      <c r="I241" s="92">
        <f>IFERROR(VLOOKUP($C241,Weights!$A$43:$E$62,5,0),0)</f>
        <v>141.79840000000002</v>
      </c>
      <c r="J241" s="91">
        <f>IFERROR(VLOOKUP($C241,Weights!$A$63:$E$82,4,0),0)</f>
        <v>7.42</v>
      </c>
      <c r="K241" s="92">
        <f>IFERROR(VLOOKUP($C241,Weights!$A$63:$E$82,5,0),0)</f>
        <v>410.99380000000002</v>
      </c>
      <c r="L241" s="91">
        <f>IFERROR(VLOOKUP($C241,Weights!$A$83:$E$102,4,0),0)</f>
        <v>0</v>
      </c>
      <c r="M241" s="92">
        <f>IFERROR(VLOOKUP($C241,Weights!$A$83:$E$102,5,0),0)</f>
        <v>0</v>
      </c>
    </row>
    <row r="242" spans="1:13" ht="24">
      <c r="A242" s="93" t="s">
        <v>1032</v>
      </c>
      <c r="B242" s="90" t="s">
        <v>1033</v>
      </c>
      <c r="C242" s="90">
        <v>4</v>
      </c>
      <c r="D242" s="91">
        <f>IFERROR(VLOOKUP($C242,Weights!$A$3:$E$22,4,0),0)</f>
        <v>1.63</v>
      </c>
      <c r="E242" s="92">
        <f>IFERROR(VLOOKUP($C242,Weights!$A$3:$E$22,5,0),0)</f>
        <v>90.285699999999991</v>
      </c>
      <c r="F242" s="91">
        <f>IFERROR(VLOOKUP($C242,Weights!$A$23:$E$42,4,0),0)</f>
        <v>2.08</v>
      </c>
      <c r="G242" s="92">
        <f>IFERROR(VLOOKUP($C242,Weights!$A$23:$E$42,5,0),0)</f>
        <v>115.21120000000001</v>
      </c>
      <c r="H242" s="91">
        <f>IFERROR(VLOOKUP($C242,Weights!$A$43:$E$62,4,0),0)</f>
        <v>2.56</v>
      </c>
      <c r="I242" s="92">
        <f>IFERROR(VLOOKUP($C242,Weights!$A$43:$E$62,5,0),0)</f>
        <v>141.79840000000002</v>
      </c>
      <c r="J242" s="91">
        <f>IFERROR(VLOOKUP($C242,Weights!$A$63:$E$82,4,0),0)</f>
        <v>7.42</v>
      </c>
      <c r="K242" s="92">
        <f>IFERROR(VLOOKUP($C242,Weights!$A$63:$E$82,5,0),0)</f>
        <v>410.99380000000002</v>
      </c>
      <c r="L242" s="91">
        <f>IFERROR(VLOOKUP($C242,Weights!$A$83:$E$102,4,0),0)</f>
        <v>0</v>
      </c>
      <c r="M242" s="92">
        <f>IFERROR(VLOOKUP($C242,Weights!$A$83:$E$102,5,0),0)</f>
        <v>0</v>
      </c>
    </row>
    <row r="243" spans="1:13" ht="24">
      <c r="A243" s="93" t="s">
        <v>1018</v>
      </c>
      <c r="B243" s="90" t="s">
        <v>1019</v>
      </c>
      <c r="C243" s="90">
        <v>4</v>
      </c>
      <c r="D243" s="91">
        <f>IFERROR(VLOOKUP($C243,Weights!$A$3:$E$22,4,0),0)</f>
        <v>1.63</v>
      </c>
      <c r="E243" s="92">
        <f>IFERROR(VLOOKUP($C243,Weights!$A$3:$E$22,5,0),0)</f>
        <v>90.285699999999991</v>
      </c>
      <c r="F243" s="91">
        <f>IFERROR(VLOOKUP($C243,Weights!$A$23:$E$42,4,0),0)</f>
        <v>2.08</v>
      </c>
      <c r="G243" s="92">
        <f>IFERROR(VLOOKUP($C243,Weights!$A$23:$E$42,5,0),0)</f>
        <v>115.21120000000001</v>
      </c>
      <c r="H243" s="91">
        <f>IFERROR(VLOOKUP($C243,Weights!$A$43:$E$62,4,0),0)</f>
        <v>2.56</v>
      </c>
      <c r="I243" s="92">
        <f>IFERROR(VLOOKUP($C243,Weights!$A$43:$E$62,5,0),0)</f>
        <v>141.79840000000002</v>
      </c>
      <c r="J243" s="91">
        <f>IFERROR(VLOOKUP($C243,Weights!$A$63:$E$82,4,0),0)</f>
        <v>7.42</v>
      </c>
      <c r="K243" s="92">
        <f>IFERROR(VLOOKUP($C243,Weights!$A$63:$E$82,5,0),0)</f>
        <v>410.99380000000002</v>
      </c>
      <c r="L243" s="91">
        <f>IFERROR(VLOOKUP($C243,Weights!$A$83:$E$102,4,0),0)</f>
        <v>0</v>
      </c>
      <c r="M243" s="92">
        <f>IFERROR(VLOOKUP($C243,Weights!$A$83:$E$102,5,0),0)</f>
        <v>0</v>
      </c>
    </row>
    <row r="244" spans="1:13" ht="24">
      <c r="A244" s="93" t="s">
        <v>1016</v>
      </c>
      <c r="B244" s="90" t="s">
        <v>1017</v>
      </c>
      <c r="C244" s="90">
        <v>4</v>
      </c>
      <c r="D244" s="91">
        <f>IFERROR(VLOOKUP($C244,Weights!$A$3:$E$22,4,0),0)</f>
        <v>1.63</v>
      </c>
      <c r="E244" s="92">
        <f>IFERROR(VLOOKUP($C244,Weights!$A$3:$E$22,5,0),0)</f>
        <v>90.285699999999991</v>
      </c>
      <c r="F244" s="91">
        <f>IFERROR(VLOOKUP($C244,Weights!$A$23:$E$42,4,0),0)</f>
        <v>2.08</v>
      </c>
      <c r="G244" s="92">
        <f>IFERROR(VLOOKUP($C244,Weights!$A$23:$E$42,5,0),0)</f>
        <v>115.21120000000001</v>
      </c>
      <c r="H244" s="91">
        <f>IFERROR(VLOOKUP($C244,Weights!$A$43:$E$62,4,0),0)</f>
        <v>2.56</v>
      </c>
      <c r="I244" s="92">
        <f>IFERROR(VLOOKUP($C244,Weights!$A$43:$E$62,5,0),0)</f>
        <v>141.79840000000002</v>
      </c>
      <c r="J244" s="91">
        <f>IFERROR(VLOOKUP($C244,Weights!$A$63:$E$82,4,0),0)</f>
        <v>7.42</v>
      </c>
      <c r="K244" s="92">
        <f>IFERROR(VLOOKUP($C244,Weights!$A$63:$E$82,5,0),0)</f>
        <v>410.99380000000002</v>
      </c>
      <c r="L244" s="91">
        <f>IFERROR(VLOOKUP($C244,Weights!$A$83:$E$102,4,0),0)</f>
        <v>0</v>
      </c>
      <c r="M244" s="92">
        <f>IFERROR(VLOOKUP($C244,Weights!$A$83:$E$102,5,0),0)</f>
        <v>0</v>
      </c>
    </row>
    <row r="245" spans="1:13" ht="36">
      <c r="A245" s="93" t="s">
        <v>1008</v>
      </c>
      <c r="B245" s="90" t="s">
        <v>1009</v>
      </c>
      <c r="C245" s="90">
        <v>4</v>
      </c>
      <c r="D245" s="91">
        <f>IFERROR(VLOOKUP($C245,Weights!$A$3:$E$22,4,0),0)</f>
        <v>1.63</v>
      </c>
      <c r="E245" s="92">
        <f>IFERROR(VLOOKUP($C245,Weights!$A$3:$E$22,5,0),0)</f>
        <v>90.285699999999991</v>
      </c>
      <c r="F245" s="91">
        <f>IFERROR(VLOOKUP($C245,Weights!$A$23:$E$42,4,0),0)</f>
        <v>2.08</v>
      </c>
      <c r="G245" s="92">
        <f>IFERROR(VLOOKUP($C245,Weights!$A$23:$E$42,5,0),0)</f>
        <v>115.21120000000001</v>
      </c>
      <c r="H245" s="91">
        <f>IFERROR(VLOOKUP($C245,Weights!$A$43:$E$62,4,0),0)</f>
        <v>2.56</v>
      </c>
      <c r="I245" s="92">
        <f>IFERROR(VLOOKUP($C245,Weights!$A$43:$E$62,5,0),0)</f>
        <v>141.79840000000002</v>
      </c>
      <c r="J245" s="91">
        <f>IFERROR(VLOOKUP($C245,Weights!$A$63:$E$82,4,0),0)</f>
        <v>7.42</v>
      </c>
      <c r="K245" s="92">
        <f>IFERROR(VLOOKUP($C245,Weights!$A$63:$E$82,5,0),0)</f>
        <v>410.99380000000002</v>
      </c>
      <c r="L245" s="91">
        <f>IFERROR(VLOOKUP($C245,Weights!$A$83:$E$102,4,0),0)</f>
        <v>0</v>
      </c>
      <c r="M245" s="92">
        <f>IFERROR(VLOOKUP($C245,Weights!$A$83:$E$102,5,0),0)</f>
        <v>0</v>
      </c>
    </row>
    <row r="246" spans="1:13" ht="24">
      <c r="A246" s="93" t="s">
        <v>1034</v>
      </c>
      <c r="B246" s="90" t="s">
        <v>1035</v>
      </c>
      <c r="C246" s="90">
        <v>4</v>
      </c>
      <c r="D246" s="91">
        <f>IFERROR(VLOOKUP($C246,Weights!$A$3:$E$22,4,0),0)</f>
        <v>1.63</v>
      </c>
      <c r="E246" s="92">
        <f>IFERROR(VLOOKUP($C246,Weights!$A$3:$E$22,5,0),0)</f>
        <v>90.285699999999991</v>
      </c>
      <c r="F246" s="91">
        <f>IFERROR(VLOOKUP($C246,Weights!$A$23:$E$42,4,0),0)</f>
        <v>2.08</v>
      </c>
      <c r="G246" s="92">
        <f>IFERROR(VLOOKUP($C246,Weights!$A$23:$E$42,5,0),0)</f>
        <v>115.21120000000001</v>
      </c>
      <c r="H246" s="91">
        <f>IFERROR(VLOOKUP($C246,Weights!$A$43:$E$62,4,0),0)</f>
        <v>2.56</v>
      </c>
      <c r="I246" s="92">
        <f>IFERROR(VLOOKUP($C246,Weights!$A$43:$E$62,5,0),0)</f>
        <v>141.79840000000002</v>
      </c>
      <c r="J246" s="91">
        <f>IFERROR(VLOOKUP($C246,Weights!$A$63:$E$82,4,0),0)</f>
        <v>7.42</v>
      </c>
      <c r="K246" s="92">
        <f>IFERROR(VLOOKUP($C246,Weights!$A$63:$E$82,5,0),0)</f>
        <v>410.99380000000002</v>
      </c>
      <c r="L246" s="91">
        <f>IFERROR(VLOOKUP($C246,Weights!$A$83:$E$102,4,0),0)</f>
        <v>0</v>
      </c>
      <c r="M246" s="92">
        <f>IFERROR(VLOOKUP($C246,Weights!$A$83:$E$102,5,0),0)</f>
        <v>0</v>
      </c>
    </row>
    <row r="247" spans="1:13" ht="24">
      <c r="A247" s="93" t="s">
        <v>1010</v>
      </c>
      <c r="B247" s="90" t="s">
        <v>1011</v>
      </c>
      <c r="C247" s="90">
        <v>4</v>
      </c>
      <c r="D247" s="91">
        <f>IFERROR(VLOOKUP($C247,Weights!$A$3:$E$22,4,0),0)</f>
        <v>1.63</v>
      </c>
      <c r="E247" s="92">
        <f>IFERROR(VLOOKUP($C247,Weights!$A$3:$E$22,5,0),0)</f>
        <v>90.285699999999991</v>
      </c>
      <c r="F247" s="91">
        <f>IFERROR(VLOOKUP($C247,Weights!$A$23:$E$42,4,0),0)</f>
        <v>2.08</v>
      </c>
      <c r="G247" s="92">
        <f>IFERROR(VLOOKUP($C247,Weights!$A$23:$E$42,5,0),0)</f>
        <v>115.21120000000001</v>
      </c>
      <c r="H247" s="91">
        <f>IFERROR(VLOOKUP($C247,Weights!$A$43:$E$62,4,0),0)</f>
        <v>2.56</v>
      </c>
      <c r="I247" s="92">
        <f>IFERROR(VLOOKUP($C247,Weights!$A$43:$E$62,5,0),0)</f>
        <v>141.79840000000002</v>
      </c>
      <c r="J247" s="91">
        <f>IFERROR(VLOOKUP($C247,Weights!$A$63:$E$82,4,0),0)</f>
        <v>7.42</v>
      </c>
      <c r="K247" s="92">
        <f>IFERROR(VLOOKUP($C247,Weights!$A$63:$E$82,5,0),0)</f>
        <v>410.99380000000002</v>
      </c>
      <c r="L247" s="91">
        <f>IFERROR(VLOOKUP($C247,Weights!$A$83:$E$102,4,0),0)</f>
        <v>0</v>
      </c>
      <c r="M247" s="92">
        <f>IFERROR(VLOOKUP($C247,Weights!$A$83:$E$102,5,0),0)</f>
        <v>0</v>
      </c>
    </row>
    <row r="248" spans="1:13" ht="36">
      <c r="A248" s="93" t="s">
        <v>1012</v>
      </c>
      <c r="B248" s="90" t="s">
        <v>1013</v>
      </c>
      <c r="C248" s="90">
        <v>4</v>
      </c>
      <c r="D248" s="91">
        <f>IFERROR(VLOOKUP($C248,Weights!$A$3:$E$22,4,0),0)</f>
        <v>1.63</v>
      </c>
      <c r="E248" s="92">
        <f>IFERROR(VLOOKUP($C248,Weights!$A$3:$E$22,5,0),0)</f>
        <v>90.285699999999991</v>
      </c>
      <c r="F248" s="91">
        <f>IFERROR(VLOOKUP($C248,Weights!$A$23:$E$42,4,0),0)</f>
        <v>2.08</v>
      </c>
      <c r="G248" s="92">
        <f>IFERROR(VLOOKUP($C248,Weights!$A$23:$E$42,5,0),0)</f>
        <v>115.21120000000001</v>
      </c>
      <c r="H248" s="91">
        <f>IFERROR(VLOOKUP($C248,Weights!$A$43:$E$62,4,0),0)</f>
        <v>2.56</v>
      </c>
      <c r="I248" s="92">
        <f>IFERROR(VLOOKUP($C248,Weights!$A$43:$E$62,5,0),0)</f>
        <v>141.79840000000002</v>
      </c>
      <c r="J248" s="91">
        <f>IFERROR(VLOOKUP($C248,Weights!$A$63:$E$82,4,0),0)</f>
        <v>7.42</v>
      </c>
      <c r="K248" s="92">
        <f>IFERROR(VLOOKUP($C248,Weights!$A$63:$E$82,5,0),0)</f>
        <v>410.99380000000002</v>
      </c>
      <c r="L248" s="91">
        <f>IFERROR(VLOOKUP($C248,Weights!$A$83:$E$102,4,0),0)</f>
        <v>0</v>
      </c>
      <c r="M248" s="92">
        <f>IFERROR(VLOOKUP($C248,Weights!$A$83:$E$102,5,0),0)</f>
        <v>0</v>
      </c>
    </row>
    <row r="249" spans="1:13" ht="24">
      <c r="A249" s="93" t="s">
        <v>1014</v>
      </c>
      <c r="B249" s="90" t="s">
        <v>1015</v>
      </c>
      <c r="C249" s="90">
        <v>4</v>
      </c>
      <c r="D249" s="91">
        <f>IFERROR(VLOOKUP($C249,Weights!$A$3:$E$22,4,0),0)</f>
        <v>1.63</v>
      </c>
      <c r="E249" s="92">
        <f>IFERROR(VLOOKUP($C249,Weights!$A$3:$E$22,5,0),0)</f>
        <v>90.285699999999991</v>
      </c>
      <c r="F249" s="91">
        <f>IFERROR(VLOOKUP($C249,Weights!$A$23:$E$42,4,0),0)</f>
        <v>2.08</v>
      </c>
      <c r="G249" s="92">
        <f>IFERROR(VLOOKUP($C249,Weights!$A$23:$E$42,5,0),0)</f>
        <v>115.21120000000001</v>
      </c>
      <c r="H249" s="91">
        <f>IFERROR(VLOOKUP($C249,Weights!$A$43:$E$62,4,0),0)</f>
        <v>2.56</v>
      </c>
      <c r="I249" s="92">
        <f>IFERROR(VLOOKUP($C249,Weights!$A$43:$E$62,5,0),0)</f>
        <v>141.79840000000002</v>
      </c>
      <c r="J249" s="91">
        <f>IFERROR(VLOOKUP($C249,Weights!$A$63:$E$82,4,0),0)</f>
        <v>7.42</v>
      </c>
      <c r="K249" s="92">
        <f>IFERROR(VLOOKUP($C249,Weights!$A$63:$E$82,5,0),0)</f>
        <v>410.99380000000002</v>
      </c>
      <c r="L249" s="91">
        <f>IFERROR(VLOOKUP($C249,Weights!$A$83:$E$102,4,0),0)</f>
        <v>0</v>
      </c>
      <c r="M249" s="92">
        <f>IFERROR(VLOOKUP($C249,Weights!$A$83:$E$102,5,0),0)</f>
        <v>0</v>
      </c>
    </row>
    <row r="250" spans="1:13" ht="24">
      <c r="A250" s="93" t="s">
        <v>816</v>
      </c>
      <c r="B250" s="90" t="s">
        <v>817</v>
      </c>
      <c r="C250" s="90">
        <v>4</v>
      </c>
      <c r="D250" s="91">
        <f>IFERROR(VLOOKUP($C250,Weights!$A$3:$E$22,4,0),0)</f>
        <v>1.63</v>
      </c>
      <c r="E250" s="92">
        <f>IFERROR(VLOOKUP($C250,Weights!$A$3:$E$22,5,0),0)</f>
        <v>90.285699999999991</v>
      </c>
      <c r="F250" s="91">
        <f>IFERROR(VLOOKUP($C250,Weights!$A$23:$E$42,4,0),0)</f>
        <v>2.08</v>
      </c>
      <c r="G250" s="92">
        <f>IFERROR(VLOOKUP($C250,Weights!$A$23:$E$42,5,0),0)</f>
        <v>115.21120000000001</v>
      </c>
      <c r="H250" s="91">
        <f>IFERROR(VLOOKUP($C250,Weights!$A$43:$E$62,4,0),0)</f>
        <v>2.56</v>
      </c>
      <c r="I250" s="92">
        <f>IFERROR(VLOOKUP($C250,Weights!$A$43:$E$62,5,0),0)</f>
        <v>141.79840000000002</v>
      </c>
      <c r="J250" s="91">
        <f>IFERROR(VLOOKUP($C250,Weights!$A$63:$E$82,4,0),0)</f>
        <v>7.42</v>
      </c>
      <c r="K250" s="92">
        <f>IFERROR(VLOOKUP($C250,Weights!$A$63:$E$82,5,0),0)</f>
        <v>410.99380000000002</v>
      </c>
      <c r="L250" s="91">
        <f>IFERROR(VLOOKUP($C250,Weights!$A$83:$E$102,4,0),0)</f>
        <v>0</v>
      </c>
      <c r="M250" s="92">
        <f>IFERROR(VLOOKUP($C250,Weights!$A$83:$E$102,5,0),0)</f>
        <v>0</v>
      </c>
    </row>
    <row r="251" spans="1:13" ht="24">
      <c r="A251" s="93" t="s">
        <v>674</v>
      </c>
      <c r="B251" s="90" t="s">
        <v>675</v>
      </c>
      <c r="C251" s="90">
        <v>4</v>
      </c>
      <c r="D251" s="91">
        <f>IFERROR(VLOOKUP($C251,Weights!$A$3:$E$22,4,0),0)</f>
        <v>1.63</v>
      </c>
      <c r="E251" s="92">
        <f>IFERROR(VLOOKUP($C251,Weights!$A$3:$E$22,5,0),0)</f>
        <v>90.285699999999991</v>
      </c>
      <c r="F251" s="91">
        <f>IFERROR(VLOOKUP($C251,Weights!$A$23:$E$42,4,0),0)</f>
        <v>2.08</v>
      </c>
      <c r="G251" s="92">
        <f>IFERROR(VLOOKUP($C251,Weights!$A$23:$E$42,5,0),0)</f>
        <v>115.21120000000001</v>
      </c>
      <c r="H251" s="91">
        <f>IFERROR(VLOOKUP($C251,Weights!$A$43:$E$62,4,0),0)</f>
        <v>2.56</v>
      </c>
      <c r="I251" s="92">
        <f>IFERROR(VLOOKUP($C251,Weights!$A$43:$E$62,5,0),0)</f>
        <v>141.79840000000002</v>
      </c>
      <c r="J251" s="91">
        <f>IFERROR(VLOOKUP($C251,Weights!$A$63:$E$82,4,0),0)</f>
        <v>7.42</v>
      </c>
      <c r="K251" s="92">
        <f>IFERROR(VLOOKUP($C251,Weights!$A$63:$E$82,5,0),0)</f>
        <v>410.99380000000002</v>
      </c>
      <c r="L251" s="91">
        <f>IFERROR(VLOOKUP($C251,Weights!$A$83:$E$102,4,0),0)</f>
        <v>0</v>
      </c>
      <c r="M251" s="92">
        <f>IFERROR(VLOOKUP($C251,Weights!$A$83:$E$102,5,0),0)</f>
        <v>0</v>
      </c>
    </row>
    <row r="252" spans="1:13" ht="24">
      <c r="A252" s="93" t="s">
        <v>102</v>
      </c>
      <c r="B252" s="90" t="s">
        <v>103</v>
      </c>
      <c r="C252" s="90">
        <v>4</v>
      </c>
      <c r="D252" s="91">
        <f>IFERROR(VLOOKUP($C252,Weights!$A$3:$E$22,4,0),0)</f>
        <v>1.63</v>
      </c>
      <c r="E252" s="92">
        <f>IFERROR(VLOOKUP($C252,Weights!$A$3:$E$22,5,0),0)</f>
        <v>90.285699999999991</v>
      </c>
      <c r="F252" s="91">
        <f>IFERROR(VLOOKUP($C252,Weights!$A$23:$E$42,4,0),0)</f>
        <v>2.08</v>
      </c>
      <c r="G252" s="92">
        <f>IFERROR(VLOOKUP($C252,Weights!$A$23:$E$42,5,0),0)</f>
        <v>115.21120000000001</v>
      </c>
      <c r="H252" s="91">
        <f>IFERROR(VLOOKUP($C252,Weights!$A$43:$E$62,4,0),0)</f>
        <v>2.56</v>
      </c>
      <c r="I252" s="92">
        <f>IFERROR(VLOOKUP($C252,Weights!$A$43:$E$62,5,0),0)</f>
        <v>141.79840000000002</v>
      </c>
      <c r="J252" s="91">
        <f>IFERROR(VLOOKUP($C252,Weights!$A$63:$E$82,4,0),0)</f>
        <v>7.42</v>
      </c>
      <c r="K252" s="92">
        <f>IFERROR(VLOOKUP($C252,Weights!$A$63:$E$82,5,0),0)</f>
        <v>410.99380000000002</v>
      </c>
      <c r="L252" s="91">
        <f>IFERROR(VLOOKUP($C252,Weights!$A$83:$E$102,4,0),0)</f>
        <v>0</v>
      </c>
      <c r="M252" s="92">
        <f>IFERROR(VLOOKUP($C252,Weights!$A$83:$E$102,5,0),0)</f>
        <v>0</v>
      </c>
    </row>
    <row r="253" spans="1:13">
      <c r="A253" s="93" t="s">
        <v>1080</v>
      </c>
      <c r="B253" s="90" t="s">
        <v>1081</v>
      </c>
      <c r="C253" s="90">
        <v>4</v>
      </c>
      <c r="D253" s="91">
        <f>IFERROR(VLOOKUP($C253,Weights!$A$3:$E$22,4,0),0)</f>
        <v>1.63</v>
      </c>
      <c r="E253" s="92">
        <f>IFERROR(VLOOKUP($C253,Weights!$A$3:$E$22,5,0),0)</f>
        <v>90.285699999999991</v>
      </c>
      <c r="F253" s="91">
        <f>IFERROR(VLOOKUP($C253,Weights!$A$23:$E$42,4,0),0)</f>
        <v>2.08</v>
      </c>
      <c r="G253" s="92">
        <f>IFERROR(VLOOKUP($C253,Weights!$A$23:$E$42,5,0),0)</f>
        <v>115.21120000000001</v>
      </c>
      <c r="H253" s="91">
        <f>IFERROR(VLOOKUP($C253,Weights!$A$43:$E$62,4,0),0)</f>
        <v>2.56</v>
      </c>
      <c r="I253" s="92">
        <f>IFERROR(VLOOKUP($C253,Weights!$A$43:$E$62,5,0),0)</f>
        <v>141.79840000000002</v>
      </c>
      <c r="J253" s="91">
        <f>IFERROR(VLOOKUP($C253,Weights!$A$63:$E$82,4,0),0)</f>
        <v>7.42</v>
      </c>
      <c r="K253" s="92">
        <f>IFERROR(VLOOKUP($C253,Weights!$A$63:$E$82,5,0),0)</f>
        <v>410.99380000000002</v>
      </c>
      <c r="L253" s="91">
        <f>IFERROR(VLOOKUP($C253,Weights!$A$83:$E$102,4,0),0)</f>
        <v>0</v>
      </c>
      <c r="M253" s="92">
        <f>IFERROR(VLOOKUP($C253,Weights!$A$83:$E$102,5,0),0)</f>
        <v>0</v>
      </c>
    </row>
    <row r="254" spans="1:13" ht="24">
      <c r="A254" s="93" t="s">
        <v>1680</v>
      </c>
      <c r="B254" s="90" t="s">
        <v>1681</v>
      </c>
      <c r="C254" s="90">
        <v>4</v>
      </c>
      <c r="D254" s="91">
        <f>IFERROR(VLOOKUP($C254,Weights!$A$3:$E$22,4,0),0)</f>
        <v>1.63</v>
      </c>
      <c r="E254" s="92">
        <f>IFERROR(VLOOKUP($C254,Weights!$A$3:$E$22,5,0),0)</f>
        <v>90.285699999999991</v>
      </c>
      <c r="F254" s="91">
        <f>IFERROR(VLOOKUP($C254,Weights!$A$23:$E$42,4,0),0)</f>
        <v>2.08</v>
      </c>
      <c r="G254" s="92">
        <f>IFERROR(VLOOKUP($C254,Weights!$A$23:$E$42,5,0),0)</f>
        <v>115.21120000000001</v>
      </c>
      <c r="H254" s="91">
        <f>IFERROR(VLOOKUP($C254,Weights!$A$43:$E$62,4,0),0)</f>
        <v>2.56</v>
      </c>
      <c r="I254" s="92">
        <f>IFERROR(VLOOKUP($C254,Weights!$A$43:$E$62,5,0),0)</f>
        <v>141.79840000000002</v>
      </c>
      <c r="J254" s="91">
        <f>IFERROR(VLOOKUP($C254,Weights!$A$63:$E$82,4,0),0)</f>
        <v>7.42</v>
      </c>
      <c r="K254" s="92">
        <f>IFERROR(VLOOKUP($C254,Weights!$A$63:$E$82,5,0),0)</f>
        <v>410.99380000000002</v>
      </c>
      <c r="L254" s="91">
        <f>IFERROR(VLOOKUP($C254,Weights!$A$83:$E$102,4,0),0)</f>
        <v>0</v>
      </c>
      <c r="M254" s="92">
        <f>IFERROR(VLOOKUP($C254,Weights!$A$83:$E$102,5,0),0)</f>
        <v>0</v>
      </c>
    </row>
    <row r="255" spans="1:13">
      <c r="A255" s="93" t="s">
        <v>2677</v>
      </c>
      <c r="B255" s="90" t="s">
        <v>2678</v>
      </c>
      <c r="C255" s="90">
        <v>4</v>
      </c>
      <c r="D255" s="91">
        <f>IFERROR(VLOOKUP($C255,Weights!$A$3:$E$22,4,0),0)</f>
        <v>1.63</v>
      </c>
      <c r="E255" s="92">
        <f>IFERROR(VLOOKUP($C255,Weights!$A$3:$E$22,5,0),0)</f>
        <v>90.285699999999991</v>
      </c>
      <c r="F255" s="91">
        <f>IFERROR(VLOOKUP($C255,Weights!$A$23:$E$42,4,0),0)</f>
        <v>2.08</v>
      </c>
      <c r="G255" s="92">
        <f>IFERROR(VLOOKUP($C255,Weights!$A$23:$E$42,5,0),0)</f>
        <v>115.21120000000001</v>
      </c>
      <c r="H255" s="91">
        <f>IFERROR(VLOOKUP($C255,Weights!$A$43:$E$62,4,0),0)</f>
        <v>2.56</v>
      </c>
      <c r="I255" s="92">
        <f>IFERROR(VLOOKUP($C255,Weights!$A$43:$E$62,5,0),0)</f>
        <v>141.79840000000002</v>
      </c>
      <c r="J255" s="91">
        <f>IFERROR(VLOOKUP($C255,Weights!$A$63:$E$82,4,0),0)</f>
        <v>7.42</v>
      </c>
      <c r="K255" s="92">
        <f>IFERROR(VLOOKUP($C255,Weights!$A$63:$E$82,5,0),0)</f>
        <v>410.99380000000002</v>
      </c>
      <c r="L255" s="91">
        <f>IFERROR(VLOOKUP($C255,Weights!$A$83:$E$102,4,0),0)</f>
        <v>0</v>
      </c>
      <c r="M255" s="92">
        <f>IFERROR(VLOOKUP($C255,Weights!$A$83:$E$102,5,0),0)</f>
        <v>0</v>
      </c>
    </row>
    <row r="256" spans="1:13">
      <c r="A256" s="93" t="s">
        <v>2861</v>
      </c>
      <c r="B256" s="90" t="s">
        <v>2862</v>
      </c>
      <c r="C256" s="90">
        <v>4</v>
      </c>
      <c r="D256" s="91">
        <f>IFERROR(VLOOKUP($C256,Weights!$A$3:$E$22,4,0),0)</f>
        <v>1.63</v>
      </c>
      <c r="E256" s="92">
        <f>IFERROR(VLOOKUP($C256,Weights!$A$3:$E$22,5,0),0)</f>
        <v>90.285699999999991</v>
      </c>
      <c r="F256" s="91">
        <f>IFERROR(VLOOKUP($C256,Weights!$A$23:$E$42,4,0),0)</f>
        <v>2.08</v>
      </c>
      <c r="G256" s="92">
        <f>IFERROR(VLOOKUP($C256,Weights!$A$23:$E$42,5,0),0)</f>
        <v>115.21120000000001</v>
      </c>
      <c r="H256" s="91">
        <f>IFERROR(VLOOKUP($C256,Weights!$A$43:$E$62,4,0),0)</f>
        <v>2.56</v>
      </c>
      <c r="I256" s="92">
        <f>IFERROR(VLOOKUP($C256,Weights!$A$43:$E$62,5,0),0)</f>
        <v>141.79840000000002</v>
      </c>
      <c r="J256" s="91">
        <f>IFERROR(VLOOKUP($C256,Weights!$A$63:$E$82,4,0),0)</f>
        <v>7.42</v>
      </c>
      <c r="K256" s="92">
        <f>IFERROR(VLOOKUP($C256,Weights!$A$63:$E$82,5,0),0)</f>
        <v>410.99380000000002</v>
      </c>
      <c r="L256" s="91">
        <f>IFERROR(VLOOKUP($C256,Weights!$A$83:$E$102,4,0),0)</f>
        <v>0</v>
      </c>
      <c r="M256" s="92">
        <f>IFERROR(VLOOKUP($C256,Weights!$A$83:$E$102,5,0),0)</f>
        <v>0</v>
      </c>
    </row>
    <row r="257" spans="1:13">
      <c r="A257" s="93" t="s">
        <v>1991</v>
      </c>
      <c r="B257" s="90" t="s">
        <v>1992</v>
      </c>
      <c r="C257" s="90">
        <v>4</v>
      </c>
      <c r="D257" s="91">
        <f>IFERROR(VLOOKUP($C257,Weights!$A$3:$E$22,4,0),0)</f>
        <v>1.63</v>
      </c>
      <c r="E257" s="92">
        <f>IFERROR(VLOOKUP($C257,Weights!$A$3:$E$22,5,0),0)</f>
        <v>90.285699999999991</v>
      </c>
      <c r="F257" s="91">
        <f>IFERROR(VLOOKUP($C257,Weights!$A$23:$E$42,4,0),0)</f>
        <v>2.08</v>
      </c>
      <c r="G257" s="92">
        <f>IFERROR(VLOOKUP($C257,Weights!$A$23:$E$42,5,0),0)</f>
        <v>115.21120000000001</v>
      </c>
      <c r="H257" s="91">
        <f>IFERROR(VLOOKUP($C257,Weights!$A$43:$E$62,4,0),0)</f>
        <v>2.56</v>
      </c>
      <c r="I257" s="92">
        <f>IFERROR(VLOOKUP($C257,Weights!$A$43:$E$62,5,0),0)</f>
        <v>141.79840000000002</v>
      </c>
      <c r="J257" s="91">
        <f>IFERROR(VLOOKUP($C257,Weights!$A$63:$E$82,4,0),0)</f>
        <v>7.42</v>
      </c>
      <c r="K257" s="92">
        <f>IFERROR(VLOOKUP($C257,Weights!$A$63:$E$82,5,0),0)</f>
        <v>410.99380000000002</v>
      </c>
      <c r="L257" s="91">
        <f>IFERROR(VLOOKUP($C257,Weights!$A$83:$E$102,4,0),0)</f>
        <v>0</v>
      </c>
      <c r="M257" s="92">
        <f>IFERROR(VLOOKUP($C257,Weights!$A$83:$E$102,5,0),0)</f>
        <v>0</v>
      </c>
    </row>
    <row r="258" spans="1:13">
      <c r="A258" s="93" t="s">
        <v>3061</v>
      </c>
      <c r="B258" s="90" t="s">
        <v>3062</v>
      </c>
      <c r="C258" s="90">
        <v>4</v>
      </c>
      <c r="D258" s="91">
        <f>IFERROR(VLOOKUP($C258,Weights!$A$3:$E$22,4,0),0)</f>
        <v>1.63</v>
      </c>
      <c r="E258" s="92">
        <f>IFERROR(VLOOKUP($C258,Weights!$A$3:$E$22,5,0),0)</f>
        <v>90.285699999999991</v>
      </c>
      <c r="F258" s="91">
        <f>IFERROR(VLOOKUP($C258,Weights!$A$23:$E$42,4,0),0)</f>
        <v>2.08</v>
      </c>
      <c r="G258" s="92">
        <f>IFERROR(VLOOKUP($C258,Weights!$A$23:$E$42,5,0),0)</f>
        <v>115.21120000000001</v>
      </c>
      <c r="H258" s="91">
        <f>IFERROR(VLOOKUP($C258,Weights!$A$43:$E$62,4,0),0)</f>
        <v>2.56</v>
      </c>
      <c r="I258" s="92">
        <f>IFERROR(VLOOKUP($C258,Weights!$A$43:$E$62,5,0),0)</f>
        <v>141.79840000000002</v>
      </c>
      <c r="J258" s="91">
        <f>IFERROR(VLOOKUP($C258,Weights!$A$63:$E$82,4,0),0)</f>
        <v>7.42</v>
      </c>
      <c r="K258" s="92">
        <f>IFERROR(VLOOKUP($C258,Weights!$A$63:$E$82,5,0),0)</f>
        <v>410.99380000000002</v>
      </c>
      <c r="L258" s="91">
        <f>IFERROR(VLOOKUP($C258,Weights!$A$83:$E$102,4,0),0)</f>
        <v>0</v>
      </c>
      <c r="M258" s="92">
        <f>IFERROR(VLOOKUP($C258,Weights!$A$83:$E$102,5,0),0)</f>
        <v>0</v>
      </c>
    </row>
    <row r="259" spans="1:13" ht="24">
      <c r="A259" s="93" t="s">
        <v>1688</v>
      </c>
      <c r="B259" s="90" t="s">
        <v>1689</v>
      </c>
      <c r="C259" s="90">
        <v>4</v>
      </c>
      <c r="D259" s="91">
        <f>IFERROR(VLOOKUP($C259,Weights!$A$3:$E$22,4,0),0)</f>
        <v>1.63</v>
      </c>
      <c r="E259" s="92">
        <f>IFERROR(VLOOKUP($C259,Weights!$A$3:$E$22,5,0),0)</f>
        <v>90.285699999999991</v>
      </c>
      <c r="F259" s="91">
        <f>IFERROR(VLOOKUP($C259,Weights!$A$23:$E$42,4,0),0)</f>
        <v>2.08</v>
      </c>
      <c r="G259" s="92">
        <f>IFERROR(VLOOKUP($C259,Weights!$A$23:$E$42,5,0),0)</f>
        <v>115.21120000000001</v>
      </c>
      <c r="H259" s="91">
        <f>IFERROR(VLOOKUP($C259,Weights!$A$43:$E$62,4,0),0)</f>
        <v>2.56</v>
      </c>
      <c r="I259" s="92">
        <f>IFERROR(VLOOKUP($C259,Weights!$A$43:$E$62,5,0),0)</f>
        <v>141.79840000000002</v>
      </c>
      <c r="J259" s="91">
        <f>IFERROR(VLOOKUP($C259,Weights!$A$63:$E$82,4,0),0)</f>
        <v>7.42</v>
      </c>
      <c r="K259" s="92">
        <f>IFERROR(VLOOKUP($C259,Weights!$A$63:$E$82,5,0),0)</f>
        <v>410.99380000000002</v>
      </c>
      <c r="L259" s="91">
        <f>IFERROR(VLOOKUP($C259,Weights!$A$83:$E$102,4,0),0)</f>
        <v>0</v>
      </c>
      <c r="M259" s="92">
        <f>IFERROR(VLOOKUP($C259,Weights!$A$83:$E$102,5,0),0)</f>
        <v>0</v>
      </c>
    </row>
    <row r="260" spans="1:13" ht="24">
      <c r="A260" s="93" t="s">
        <v>990</v>
      </c>
      <c r="B260" s="90" t="s">
        <v>991</v>
      </c>
      <c r="C260" s="90">
        <v>4</v>
      </c>
      <c r="D260" s="91">
        <f>IFERROR(VLOOKUP($C260,Weights!$A$3:$E$22,4,0),0)</f>
        <v>1.63</v>
      </c>
      <c r="E260" s="92">
        <f>IFERROR(VLOOKUP($C260,Weights!$A$3:$E$22,5,0),0)</f>
        <v>90.285699999999991</v>
      </c>
      <c r="F260" s="91">
        <f>IFERROR(VLOOKUP($C260,Weights!$A$23:$E$42,4,0),0)</f>
        <v>2.08</v>
      </c>
      <c r="G260" s="92">
        <f>IFERROR(VLOOKUP($C260,Weights!$A$23:$E$42,5,0),0)</f>
        <v>115.21120000000001</v>
      </c>
      <c r="H260" s="91">
        <f>IFERROR(VLOOKUP($C260,Weights!$A$43:$E$62,4,0),0)</f>
        <v>2.56</v>
      </c>
      <c r="I260" s="92">
        <f>IFERROR(VLOOKUP($C260,Weights!$A$43:$E$62,5,0),0)</f>
        <v>141.79840000000002</v>
      </c>
      <c r="J260" s="91">
        <f>IFERROR(VLOOKUP($C260,Weights!$A$63:$E$82,4,0),0)</f>
        <v>7.42</v>
      </c>
      <c r="K260" s="92">
        <f>IFERROR(VLOOKUP($C260,Weights!$A$63:$E$82,5,0),0)</f>
        <v>410.99380000000002</v>
      </c>
      <c r="L260" s="91">
        <f>IFERROR(VLOOKUP($C260,Weights!$A$83:$E$102,4,0),0)</f>
        <v>0</v>
      </c>
      <c r="M260" s="92">
        <f>IFERROR(VLOOKUP($C260,Weights!$A$83:$E$102,5,0),0)</f>
        <v>0</v>
      </c>
    </row>
    <row r="261" spans="1:13">
      <c r="A261" s="93" t="s">
        <v>168</v>
      </c>
      <c r="B261" s="90" t="s">
        <v>169</v>
      </c>
      <c r="C261" s="90">
        <v>5</v>
      </c>
      <c r="D261" s="91">
        <f>IFERROR(VLOOKUP($C261,Weights!$A$3:$E$22,4,0),0)</f>
        <v>2.0699999999999998</v>
      </c>
      <c r="E261" s="92">
        <f>IFERROR(VLOOKUP($C261,Weights!$A$3:$E$22,5,0),0)</f>
        <v>114.65729999999999</v>
      </c>
      <c r="F261" s="91">
        <f>IFERROR(VLOOKUP($C261,Weights!$A$23:$E$42,4,0),0)</f>
        <v>2.75</v>
      </c>
      <c r="G261" s="92">
        <f>IFERROR(VLOOKUP($C261,Weights!$A$23:$E$42,5,0),0)</f>
        <v>152.32249999999999</v>
      </c>
      <c r="H261" s="91">
        <f>IFERROR(VLOOKUP($C261,Weights!$A$43:$E$62,4,0),0)</f>
        <v>7.8</v>
      </c>
      <c r="I261" s="92">
        <f>IFERROR(VLOOKUP($C261,Weights!$A$43:$E$62,5,0),0)</f>
        <v>432.04199999999997</v>
      </c>
      <c r="J261" s="91">
        <f>IFERROR(VLOOKUP($C261,Weights!$A$63:$E$82,4,0),0)</f>
        <v>11.77</v>
      </c>
      <c r="K261" s="92">
        <f>IFERROR(VLOOKUP($C261,Weights!$A$63:$E$82,5,0),0)</f>
        <v>651.94029999999998</v>
      </c>
      <c r="L261" s="91">
        <f>IFERROR(VLOOKUP($C261,Weights!$A$83:$E$102,4,0),0)</f>
        <v>0</v>
      </c>
      <c r="M261" s="92">
        <f>IFERROR(VLOOKUP($C261,Weights!$A$83:$E$102,5,0),0)</f>
        <v>0</v>
      </c>
    </row>
    <row r="262" spans="1:13">
      <c r="A262" s="93" t="s">
        <v>334</v>
      </c>
      <c r="B262" s="90" t="s">
        <v>335</v>
      </c>
      <c r="C262" s="90">
        <v>3</v>
      </c>
      <c r="D262" s="91">
        <f>IFERROR(VLOOKUP($C262,Weights!$A$3:$E$22,4,0),0)</f>
        <v>1.47</v>
      </c>
      <c r="E262" s="92">
        <f>IFERROR(VLOOKUP($C262,Weights!$A$3:$E$22,5,0),0)</f>
        <v>81.423299999999998</v>
      </c>
      <c r="F262" s="91">
        <f>IFERROR(VLOOKUP($C262,Weights!$A$23:$E$42,4,0),0)</f>
        <v>2.52</v>
      </c>
      <c r="G262" s="92">
        <f>IFERROR(VLOOKUP($C262,Weights!$A$23:$E$42,5,0),0)</f>
        <v>139.58279999999999</v>
      </c>
      <c r="H262" s="91">
        <f>IFERROR(VLOOKUP($C262,Weights!$A$43:$E$62,4,0),0)</f>
        <v>6.03</v>
      </c>
      <c r="I262" s="92">
        <f>IFERROR(VLOOKUP($C262,Weights!$A$43:$E$62,5,0),0)</f>
        <v>334.00170000000003</v>
      </c>
      <c r="J262" s="91">
        <f>IFERROR(VLOOKUP($C262,Weights!$A$63:$E$82,4,0),0)</f>
        <v>7.95</v>
      </c>
      <c r="K262" s="92">
        <f>IFERROR(VLOOKUP($C262,Weights!$A$63:$E$82,5,0),0)</f>
        <v>440.35050000000001</v>
      </c>
      <c r="L262" s="91">
        <f>IFERROR(VLOOKUP($C262,Weights!$A$83:$E$102,4,0),0)</f>
        <v>0</v>
      </c>
      <c r="M262" s="92">
        <f>IFERROR(VLOOKUP($C262,Weights!$A$83:$E$102,5,0),0)</f>
        <v>0</v>
      </c>
    </row>
    <row r="263" spans="1:13">
      <c r="A263" s="93" t="s">
        <v>510</v>
      </c>
      <c r="B263" s="90" t="s">
        <v>511</v>
      </c>
      <c r="C263" s="90">
        <v>16</v>
      </c>
      <c r="D263" s="91">
        <f>IFERROR(VLOOKUP($C263,Weights!$A$3:$E$22,4,0),0)</f>
        <v>1.19</v>
      </c>
      <c r="E263" s="92">
        <f>IFERROR(VLOOKUP($C263,Weights!$A$3:$E$22,5,0),0)</f>
        <v>65.914100000000005</v>
      </c>
      <c r="F263" s="91">
        <f>IFERROR(VLOOKUP($C263,Weights!$A$23:$E$42,4,0),0)</f>
        <v>1.88</v>
      </c>
      <c r="G263" s="92">
        <f>IFERROR(VLOOKUP($C263,Weights!$A$23:$E$42,5,0),0)</f>
        <v>104.1332</v>
      </c>
      <c r="H263" s="91">
        <f>IFERROR(VLOOKUP($C263,Weights!$A$43:$E$62,4,0),0)</f>
        <v>3.39</v>
      </c>
      <c r="I263" s="92">
        <f>IFERROR(VLOOKUP($C263,Weights!$A$43:$E$62,5,0),0)</f>
        <v>187.77209999999999</v>
      </c>
      <c r="J263" s="91">
        <f>IFERROR(VLOOKUP($C263,Weights!$A$63:$E$82,4,0),0)</f>
        <v>23.92</v>
      </c>
      <c r="K263" s="92">
        <f>IFERROR(VLOOKUP($C263,Weights!$A$63:$E$82,5,0),0)</f>
        <v>1324.9288000000001</v>
      </c>
      <c r="L263" s="91">
        <f>IFERROR(VLOOKUP($C263,Weights!$A$83:$E$102,4,0),0)</f>
        <v>0</v>
      </c>
      <c r="M263" s="92">
        <f>IFERROR(VLOOKUP($C263,Weights!$A$83:$E$102,5,0),0)</f>
        <v>0</v>
      </c>
    </row>
    <row r="264" spans="1:13">
      <c r="A264" s="93" t="s">
        <v>982</v>
      </c>
      <c r="B264" s="90" t="s">
        <v>983</v>
      </c>
      <c r="C264" s="90">
        <v>4</v>
      </c>
      <c r="D264" s="91">
        <f>IFERROR(VLOOKUP($C264,Weights!$A$3:$E$22,4,0),0)</f>
        <v>1.63</v>
      </c>
      <c r="E264" s="92">
        <f>IFERROR(VLOOKUP($C264,Weights!$A$3:$E$22,5,0),0)</f>
        <v>90.285699999999991</v>
      </c>
      <c r="F264" s="91">
        <f>IFERROR(VLOOKUP($C264,Weights!$A$23:$E$42,4,0),0)</f>
        <v>2.08</v>
      </c>
      <c r="G264" s="92">
        <f>IFERROR(VLOOKUP($C264,Weights!$A$23:$E$42,5,0),0)</f>
        <v>115.21120000000001</v>
      </c>
      <c r="H264" s="91">
        <f>IFERROR(VLOOKUP($C264,Weights!$A$43:$E$62,4,0),0)</f>
        <v>2.56</v>
      </c>
      <c r="I264" s="92">
        <f>IFERROR(VLOOKUP($C264,Weights!$A$43:$E$62,5,0),0)</f>
        <v>141.79840000000002</v>
      </c>
      <c r="J264" s="91">
        <f>IFERROR(VLOOKUP($C264,Weights!$A$63:$E$82,4,0),0)</f>
        <v>7.42</v>
      </c>
      <c r="K264" s="92">
        <f>IFERROR(VLOOKUP($C264,Weights!$A$63:$E$82,5,0),0)</f>
        <v>410.99380000000002</v>
      </c>
      <c r="L264" s="91">
        <f>IFERROR(VLOOKUP($C264,Weights!$A$83:$E$102,4,0),0)</f>
        <v>0</v>
      </c>
      <c r="M264" s="92">
        <f>IFERROR(VLOOKUP($C264,Weights!$A$83:$E$102,5,0),0)</f>
        <v>0</v>
      </c>
    </row>
    <row r="265" spans="1:13" ht="24">
      <c r="A265" s="93" t="s">
        <v>1132</v>
      </c>
      <c r="B265" s="90" t="s">
        <v>1133</v>
      </c>
      <c r="C265" s="90">
        <v>1</v>
      </c>
      <c r="D265" s="91">
        <f>IFERROR(VLOOKUP($C265,Weights!$A$3:$E$22,4,0),0)</f>
        <v>1</v>
      </c>
      <c r="E265" s="92">
        <f>IFERROR(VLOOKUP($C265,Weights!$A$3:$E$22,5,0),0)</f>
        <v>55.39</v>
      </c>
      <c r="F265" s="91">
        <f>IFERROR(VLOOKUP($C265,Weights!$A$23:$E$42,4,0),0)</f>
        <v>1.76</v>
      </c>
      <c r="G265" s="92">
        <f>IFERROR(VLOOKUP($C265,Weights!$A$23:$E$42,5,0),0)</f>
        <v>97.486400000000003</v>
      </c>
      <c r="H265" s="91">
        <f>IFERROR(VLOOKUP($C265,Weights!$A$43:$E$62,4,0),0)</f>
        <v>4</v>
      </c>
      <c r="I265" s="92">
        <f>IFERROR(VLOOKUP($C265,Weights!$A$43:$E$62,5,0),0)</f>
        <v>221.56</v>
      </c>
      <c r="J265" s="91">
        <f>IFERROR(VLOOKUP($C265,Weights!$A$63:$E$82,4,0),0)</f>
        <v>10.77</v>
      </c>
      <c r="K265" s="92">
        <f>IFERROR(VLOOKUP($C265,Weights!$A$63:$E$82,5,0),0)</f>
        <v>596.55029999999999</v>
      </c>
      <c r="L265" s="91">
        <f>IFERROR(VLOOKUP($C265,Weights!$A$83:$E$102,4,0),0)</f>
        <v>0</v>
      </c>
      <c r="M265" s="92">
        <f>IFERROR(VLOOKUP($C265,Weights!$A$83:$E$102,5,0),0)</f>
        <v>0</v>
      </c>
    </row>
    <row r="266" spans="1:13">
      <c r="A266" s="93" t="s">
        <v>1268</v>
      </c>
      <c r="B266" s="90" t="s">
        <v>1269</v>
      </c>
      <c r="C266" s="90">
        <v>1</v>
      </c>
      <c r="D266" s="91">
        <f>IFERROR(VLOOKUP($C266,Weights!$A$3:$E$22,4,0),0)</f>
        <v>1</v>
      </c>
      <c r="E266" s="92">
        <f>IFERROR(VLOOKUP($C266,Weights!$A$3:$E$22,5,0),0)</f>
        <v>55.39</v>
      </c>
      <c r="F266" s="91">
        <f>IFERROR(VLOOKUP($C266,Weights!$A$23:$E$42,4,0),0)</f>
        <v>1.76</v>
      </c>
      <c r="G266" s="92">
        <f>IFERROR(VLOOKUP($C266,Weights!$A$23:$E$42,5,0),0)</f>
        <v>97.486400000000003</v>
      </c>
      <c r="H266" s="91">
        <f>IFERROR(VLOOKUP($C266,Weights!$A$43:$E$62,4,0),0)</f>
        <v>4</v>
      </c>
      <c r="I266" s="92">
        <f>IFERROR(VLOOKUP($C266,Weights!$A$43:$E$62,5,0),0)</f>
        <v>221.56</v>
      </c>
      <c r="J266" s="91">
        <f>IFERROR(VLOOKUP($C266,Weights!$A$63:$E$82,4,0),0)</f>
        <v>10.77</v>
      </c>
      <c r="K266" s="92">
        <f>IFERROR(VLOOKUP($C266,Weights!$A$63:$E$82,5,0),0)</f>
        <v>596.55029999999999</v>
      </c>
      <c r="L266" s="91">
        <f>IFERROR(VLOOKUP($C266,Weights!$A$83:$E$102,4,0),0)</f>
        <v>0</v>
      </c>
      <c r="M266" s="92">
        <f>IFERROR(VLOOKUP($C266,Weights!$A$83:$E$102,5,0),0)</f>
        <v>0</v>
      </c>
    </row>
    <row r="267" spans="1:13">
      <c r="A267" s="93" t="s">
        <v>1420</v>
      </c>
      <c r="B267" s="90" t="s">
        <v>1421</v>
      </c>
      <c r="C267" s="90">
        <v>4</v>
      </c>
      <c r="D267" s="91">
        <f>IFERROR(VLOOKUP($C267,Weights!$A$3:$E$22,4,0),0)</f>
        <v>1.63</v>
      </c>
      <c r="E267" s="92">
        <f>IFERROR(VLOOKUP($C267,Weights!$A$3:$E$22,5,0),0)</f>
        <v>90.285699999999991</v>
      </c>
      <c r="F267" s="91">
        <f>IFERROR(VLOOKUP($C267,Weights!$A$23:$E$42,4,0),0)</f>
        <v>2.08</v>
      </c>
      <c r="G267" s="92">
        <f>IFERROR(VLOOKUP($C267,Weights!$A$23:$E$42,5,0),0)</f>
        <v>115.21120000000001</v>
      </c>
      <c r="H267" s="91">
        <f>IFERROR(VLOOKUP($C267,Weights!$A$43:$E$62,4,0),0)</f>
        <v>2.56</v>
      </c>
      <c r="I267" s="92">
        <f>IFERROR(VLOOKUP($C267,Weights!$A$43:$E$62,5,0),0)</f>
        <v>141.79840000000002</v>
      </c>
      <c r="J267" s="91">
        <f>IFERROR(VLOOKUP($C267,Weights!$A$63:$E$82,4,0),0)</f>
        <v>7.42</v>
      </c>
      <c r="K267" s="92">
        <f>IFERROR(VLOOKUP($C267,Weights!$A$63:$E$82,5,0),0)</f>
        <v>410.99380000000002</v>
      </c>
      <c r="L267" s="91">
        <f>IFERROR(VLOOKUP($C267,Weights!$A$83:$E$102,4,0),0)</f>
        <v>0</v>
      </c>
      <c r="M267" s="92">
        <f>IFERROR(VLOOKUP($C267,Weights!$A$83:$E$102,5,0),0)</f>
        <v>0</v>
      </c>
    </row>
    <row r="268" spans="1:13" ht="24">
      <c r="A268" s="93" t="s">
        <v>1192</v>
      </c>
      <c r="B268" s="90" t="s">
        <v>1193</v>
      </c>
      <c r="C268" s="90">
        <v>7</v>
      </c>
      <c r="D268" s="91">
        <f>IFERROR(VLOOKUP($C268,Weights!$A$3:$E$22,4,0),0)</f>
        <v>1.1000000000000001</v>
      </c>
      <c r="E268" s="92">
        <f>IFERROR(VLOOKUP($C268,Weights!$A$3:$E$22,5,0),0)</f>
        <v>60.929000000000002</v>
      </c>
      <c r="F268" s="91">
        <f>IFERROR(VLOOKUP($C268,Weights!$A$23:$E$42,4,0),0)</f>
        <v>1.75</v>
      </c>
      <c r="G268" s="92">
        <f>IFERROR(VLOOKUP($C268,Weights!$A$23:$E$42,5,0),0)</f>
        <v>96.932500000000005</v>
      </c>
      <c r="H268" s="91">
        <f>IFERROR(VLOOKUP($C268,Weights!$A$43:$E$62,4,0),0)</f>
        <v>3.01</v>
      </c>
      <c r="I268" s="92">
        <f>IFERROR(VLOOKUP($C268,Weights!$A$43:$E$62,5,0),0)</f>
        <v>166.72389999999999</v>
      </c>
      <c r="J268" s="91">
        <f>IFERROR(VLOOKUP($C268,Weights!$A$63:$E$82,4,0),0)</f>
        <v>8.67</v>
      </c>
      <c r="K268" s="92">
        <f>IFERROR(VLOOKUP($C268,Weights!$A$63:$E$82,5,0),0)</f>
        <v>480.23129999999998</v>
      </c>
      <c r="L268" s="91">
        <f>IFERROR(VLOOKUP($C268,Weights!$A$83:$E$102,4,0),0)</f>
        <v>0</v>
      </c>
      <c r="M268" s="92">
        <f>IFERROR(VLOOKUP($C268,Weights!$A$83:$E$102,5,0),0)</f>
        <v>0</v>
      </c>
    </row>
    <row r="269" spans="1:13" ht="24">
      <c r="A269" s="93" t="s">
        <v>2875</v>
      </c>
      <c r="B269" s="90" t="s">
        <v>2876</v>
      </c>
      <c r="C269" s="90">
        <v>4</v>
      </c>
      <c r="D269" s="91">
        <f>IFERROR(VLOOKUP($C269,Weights!$A$3:$E$22,4,0),0)</f>
        <v>1.63</v>
      </c>
      <c r="E269" s="92">
        <f>IFERROR(VLOOKUP($C269,Weights!$A$3:$E$22,5,0),0)</f>
        <v>90.285699999999991</v>
      </c>
      <c r="F269" s="91">
        <f>IFERROR(VLOOKUP($C269,Weights!$A$23:$E$42,4,0),0)</f>
        <v>2.08</v>
      </c>
      <c r="G269" s="92">
        <f>IFERROR(VLOOKUP($C269,Weights!$A$23:$E$42,5,0),0)</f>
        <v>115.21120000000001</v>
      </c>
      <c r="H269" s="91">
        <f>IFERROR(VLOOKUP($C269,Weights!$A$43:$E$62,4,0),0)</f>
        <v>2.56</v>
      </c>
      <c r="I269" s="92">
        <f>IFERROR(VLOOKUP($C269,Weights!$A$43:$E$62,5,0),0)</f>
        <v>141.79840000000002</v>
      </c>
      <c r="J269" s="91">
        <f>IFERROR(VLOOKUP($C269,Weights!$A$63:$E$82,4,0),0)</f>
        <v>7.42</v>
      </c>
      <c r="K269" s="92">
        <f>IFERROR(VLOOKUP($C269,Weights!$A$63:$E$82,5,0),0)</f>
        <v>410.99380000000002</v>
      </c>
      <c r="L269" s="91">
        <f>IFERROR(VLOOKUP($C269,Weights!$A$83:$E$102,4,0),0)</f>
        <v>0</v>
      </c>
      <c r="M269" s="92">
        <f>IFERROR(VLOOKUP($C269,Weights!$A$83:$E$102,5,0),0)</f>
        <v>0</v>
      </c>
    </row>
    <row r="270" spans="1:13" ht="36">
      <c r="A270" s="93" t="s">
        <v>2651</v>
      </c>
      <c r="B270" s="90" t="s">
        <v>2652</v>
      </c>
      <c r="C270" s="90">
        <v>16</v>
      </c>
      <c r="D270" s="91">
        <f>IFERROR(VLOOKUP($C270,Weights!$A$3:$E$22,4,0),0)</f>
        <v>1.19</v>
      </c>
      <c r="E270" s="92">
        <f>IFERROR(VLOOKUP($C270,Weights!$A$3:$E$22,5,0),0)</f>
        <v>65.914100000000005</v>
      </c>
      <c r="F270" s="91">
        <f>IFERROR(VLOOKUP($C270,Weights!$A$23:$E$42,4,0),0)</f>
        <v>1.88</v>
      </c>
      <c r="G270" s="92">
        <f>IFERROR(VLOOKUP($C270,Weights!$A$23:$E$42,5,0),0)</f>
        <v>104.1332</v>
      </c>
      <c r="H270" s="91">
        <f>IFERROR(VLOOKUP($C270,Weights!$A$43:$E$62,4,0),0)</f>
        <v>3.39</v>
      </c>
      <c r="I270" s="92">
        <f>IFERROR(VLOOKUP($C270,Weights!$A$43:$E$62,5,0),0)</f>
        <v>187.77209999999999</v>
      </c>
      <c r="J270" s="91">
        <f>IFERROR(VLOOKUP($C270,Weights!$A$63:$E$82,4,0),0)</f>
        <v>23.92</v>
      </c>
      <c r="K270" s="92">
        <f>IFERROR(VLOOKUP($C270,Weights!$A$63:$E$82,5,0),0)</f>
        <v>1324.9288000000001</v>
      </c>
      <c r="L270" s="91">
        <f>IFERROR(VLOOKUP($C270,Weights!$A$83:$E$102,4,0),0)</f>
        <v>0</v>
      </c>
      <c r="M270" s="92">
        <f>IFERROR(VLOOKUP($C270,Weights!$A$83:$E$102,5,0),0)</f>
        <v>0</v>
      </c>
    </row>
    <row r="271" spans="1:13">
      <c r="A271" s="93" t="s">
        <v>1849</v>
      </c>
      <c r="B271" s="90" t="s">
        <v>1850</v>
      </c>
      <c r="C271" s="90">
        <v>2</v>
      </c>
      <c r="D271" s="91">
        <f>IFERROR(VLOOKUP($C271,Weights!$A$3:$E$22,4,0),0)</f>
        <v>1.78</v>
      </c>
      <c r="E271" s="92">
        <f>IFERROR(VLOOKUP($C271,Weights!$A$3:$E$22,5,0),0)</f>
        <v>98.594200000000001</v>
      </c>
      <c r="F271" s="91">
        <f>IFERROR(VLOOKUP($C271,Weights!$A$23:$E$42,4,0),0)</f>
        <v>3.02</v>
      </c>
      <c r="G271" s="92">
        <f>IFERROR(VLOOKUP($C271,Weights!$A$23:$E$42,5,0),0)</f>
        <v>167.27780000000001</v>
      </c>
      <c r="H271" s="91">
        <f>IFERROR(VLOOKUP($C271,Weights!$A$43:$E$62,4,0),0)</f>
        <v>7.53</v>
      </c>
      <c r="I271" s="92">
        <f>IFERROR(VLOOKUP($C271,Weights!$A$43:$E$62,5,0),0)</f>
        <v>417.08670000000001</v>
      </c>
      <c r="J271" s="91">
        <f>IFERROR(VLOOKUP($C271,Weights!$A$63:$E$82,4,0),0)</f>
        <v>20.61</v>
      </c>
      <c r="K271" s="92">
        <f>IFERROR(VLOOKUP($C271,Weights!$A$63:$E$82,5,0),0)</f>
        <v>1141.5879</v>
      </c>
      <c r="L271" s="91">
        <f>IFERROR(VLOOKUP($C271,Weights!$A$83:$E$102,4,0),0)</f>
        <v>0</v>
      </c>
      <c r="M271" s="92">
        <f>IFERROR(VLOOKUP($C271,Weights!$A$83:$E$102,5,0),0)</f>
        <v>0</v>
      </c>
    </row>
    <row r="272" spans="1:13">
      <c r="A272" s="93" t="s">
        <v>2019</v>
      </c>
      <c r="B272" s="90" t="s">
        <v>2020</v>
      </c>
      <c r="C272" s="90">
        <v>3</v>
      </c>
      <c r="D272" s="91">
        <f>IFERROR(VLOOKUP($C272,Weights!$A$3:$E$22,4,0),0)</f>
        <v>1.47</v>
      </c>
      <c r="E272" s="92">
        <f>IFERROR(VLOOKUP($C272,Weights!$A$3:$E$22,5,0),0)</f>
        <v>81.423299999999998</v>
      </c>
      <c r="F272" s="91">
        <f>IFERROR(VLOOKUP($C272,Weights!$A$23:$E$42,4,0),0)</f>
        <v>2.52</v>
      </c>
      <c r="G272" s="92">
        <f>IFERROR(VLOOKUP($C272,Weights!$A$23:$E$42,5,0),0)</f>
        <v>139.58279999999999</v>
      </c>
      <c r="H272" s="91">
        <f>IFERROR(VLOOKUP($C272,Weights!$A$43:$E$62,4,0),0)</f>
        <v>6.03</v>
      </c>
      <c r="I272" s="92">
        <f>IFERROR(VLOOKUP($C272,Weights!$A$43:$E$62,5,0),0)</f>
        <v>334.00170000000003</v>
      </c>
      <c r="J272" s="91">
        <f>IFERROR(VLOOKUP($C272,Weights!$A$63:$E$82,4,0),0)</f>
        <v>7.95</v>
      </c>
      <c r="K272" s="92">
        <f>IFERROR(VLOOKUP($C272,Weights!$A$63:$E$82,5,0),0)</f>
        <v>440.35050000000001</v>
      </c>
      <c r="L272" s="91">
        <f>IFERROR(VLOOKUP($C272,Weights!$A$83:$E$102,4,0),0)</f>
        <v>0</v>
      </c>
      <c r="M272" s="92">
        <f>IFERROR(VLOOKUP($C272,Weights!$A$83:$E$102,5,0),0)</f>
        <v>0</v>
      </c>
    </row>
    <row r="273" spans="1:13" ht="24">
      <c r="A273" s="93" t="s">
        <v>2365</v>
      </c>
      <c r="B273" s="90" t="s">
        <v>2366</v>
      </c>
      <c r="C273" s="90">
        <v>4</v>
      </c>
      <c r="D273" s="91">
        <f>IFERROR(VLOOKUP($C273,Weights!$A$3:$E$22,4,0),0)</f>
        <v>1.63</v>
      </c>
      <c r="E273" s="92">
        <f>IFERROR(VLOOKUP($C273,Weights!$A$3:$E$22,5,0),0)</f>
        <v>90.285699999999991</v>
      </c>
      <c r="F273" s="91">
        <f>IFERROR(VLOOKUP($C273,Weights!$A$23:$E$42,4,0),0)</f>
        <v>2.08</v>
      </c>
      <c r="G273" s="92">
        <f>IFERROR(VLOOKUP($C273,Weights!$A$23:$E$42,5,0),0)</f>
        <v>115.21120000000001</v>
      </c>
      <c r="H273" s="91">
        <f>IFERROR(VLOOKUP($C273,Weights!$A$43:$E$62,4,0),0)</f>
        <v>2.56</v>
      </c>
      <c r="I273" s="92">
        <f>IFERROR(VLOOKUP($C273,Weights!$A$43:$E$62,5,0),0)</f>
        <v>141.79840000000002</v>
      </c>
      <c r="J273" s="91">
        <f>IFERROR(VLOOKUP($C273,Weights!$A$63:$E$82,4,0),0)</f>
        <v>7.42</v>
      </c>
      <c r="K273" s="92">
        <f>IFERROR(VLOOKUP($C273,Weights!$A$63:$E$82,5,0),0)</f>
        <v>410.99380000000002</v>
      </c>
      <c r="L273" s="91">
        <f>IFERROR(VLOOKUP($C273,Weights!$A$83:$E$102,4,0),0)</f>
        <v>0</v>
      </c>
      <c r="M273" s="92">
        <f>IFERROR(VLOOKUP($C273,Weights!$A$83:$E$102,5,0),0)</f>
        <v>0</v>
      </c>
    </row>
    <row r="274" spans="1:13">
      <c r="A274" s="93" t="s">
        <v>2577</v>
      </c>
      <c r="B274" s="90" t="s">
        <v>2578</v>
      </c>
      <c r="C274" s="90">
        <v>4</v>
      </c>
      <c r="D274" s="91">
        <f>IFERROR(VLOOKUP($C274,Weights!$A$3:$E$22,4,0),0)</f>
        <v>1.63</v>
      </c>
      <c r="E274" s="92">
        <f>IFERROR(VLOOKUP($C274,Weights!$A$3:$E$22,5,0),0)</f>
        <v>90.285699999999991</v>
      </c>
      <c r="F274" s="91">
        <f>IFERROR(VLOOKUP($C274,Weights!$A$23:$E$42,4,0),0)</f>
        <v>2.08</v>
      </c>
      <c r="G274" s="92">
        <f>IFERROR(VLOOKUP($C274,Weights!$A$23:$E$42,5,0),0)</f>
        <v>115.21120000000001</v>
      </c>
      <c r="H274" s="91">
        <f>IFERROR(VLOOKUP($C274,Weights!$A$43:$E$62,4,0),0)</f>
        <v>2.56</v>
      </c>
      <c r="I274" s="92">
        <f>IFERROR(VLOOKUP($C274,Weights!$A$43:$E$62,5,0),0)</f>
        <v>141.79840000000002</v>
      </c>
      <c r="J274" s="91">
        <f>IFERROR(VLOOKUP($C274,Weights!$A$63:$E$82,4,0),0)</f>
        <v>7.42</v>
      </c>
      <c r="K274" s="92">
        <f>IFERROR(VLOOKUP($C274,Weights!$A$63:$E$82,5,0),0)</f>
        <v>410.99380000000002</v>
      </c>
      <c r="L274" s="91">
        <f>IFERROR(VLOOKUP($C274,Weights!$A$83:$E$102,4,0),0)</f>
        <v>0</v>
      </c>
      <c r="M274" s="92">
        <f>IFERROR(VLOOKUP($C274,Weights!$A$83:$E$102,5,0),0)</f>
        <v>0</v>
      </c>
    </row>
    <row r="275" spans="1:13" ht="24">
      <c r="A275" s="93" t="s">
        <v>2667</v>
      </c>
      <c r="B275" s="90" t="s">
        <v>2668</v>
      </c>
      <c r="C275" s="90">
        <v>2</v>
      </c>
      <c r="D275" s="91">
        <f>IFERROR(VLOOKUP($C275,Weights!$A$3:$E$22,4,0),0)</f>
        <v>1.78</v>
      </c>
      <c r="E275" s="92">
        <f>IFERROR(VLOOKUP($C275,Weights!$A$3:$E$22,5,0),0)</f>
        <v>98.594200000000001</v>
      </c>
      <c r="F275" s="91">
        <f>IFERROR(VLOOKUP($C275,Weights!$A$23:$E$42,4,0),0)</f>
        <v>3.02</v>
      </c>
      <c r="G275" s="92">
        <f>IFERROR(VLOOKUP($C275,Weights!$A$23:$E$42,5,0),0)</f>
        <v>167.27780000000001</v>
      </c>
      <c r="H275" s="91">
        <f>IFERROR(VLOOKUP($C275,Weights!$A$43:$E$62,4,0),0)</f>
        <v>7.53</v>
      </c>
      <c r="I275" s="92">
        <f>IFERROR(VLOOKUP($C275,Weights!$A$43:$E$62,5,0),0)</f>
        <v>417.08670000000001</v>
      </c>
      <c r="J275" s="91">
        <f>IFERROR(VLOOKUP($C275,Weights!$A$63:$E$82,4,0),0)</f>
        <v>20.61</v>
      </c>
      <c r="K275" s="92">
        <f>IFERROR(VLOOKUP($C275,Weights!$A$63:$E$82,5,0),0)</f>
        <v>1141.5879</v>
      </c>
      <c r="L275" s="91">
        <f>IFERROR(VLOOKUP($C275,Weights!$A$83:$E$102,4,0),0)</f>
        <v>0</v>
      </c>
      <c r="M275" s="92">
        <f>IFERROR(VLOOKUP($C275,Weights!$A$83:$E$102,5,0),0)</f>
        <v>0</v>
      </c>
    </row>
    <row r="276" spans="1:13">
      <c r="A276" s="93" t="s">
        <v>2723</v>
      </c>
      <c r="B276" s="90" t="s">
        <v>2724</v>
      </c>
      <c r="C276" s="90">
        <v>1</v>
      </c>
      <c r="D276" s="91">
        <f>IFERROR(VLOOKUP($C276,Weights!$A$3:$E$22,4,0),0)</f>
        <v>1</v>
      </c>
      <c r="E276" s="92">
        <f>IFERROR(VLOOKUP($C276,Weights!$A$3:$E$22,5,0),0)</f>
        <v>55.39</v>
      </c>
      <c r="F276" s="91">
        <f>IFERROR(VLOOKUP($C276,Weights!$A$23:$E$42,4,0),0)</f>
        <v>1.76</v>
      </c>
      <c r="G276" s="92">
        <f>IFERROR(VLOOKUP($C276,Weights!$A$23:$E$42,5,0),0)</f>
        <v>97.486400000000003</v>
      </c>
      <c r="H276" s="91">
        <f>IFERROR(VLOOKUP($C276,Weights!$A$43:$E$62,4,0),0)</f>
        <v>4</v>
      </c>
      <c r="I276" s="92">
        <f>IFERROR(VLOOKUP($C276,Weights!$A$43:$E$62,5,0),0)</f>
        <v>221.56</v>
      </c>
      <c r="J276" s="91">
        <f>IFERROR(VLOOKUP($C276,Weights!$A$63:$E$82,4,0),0)</f>
        <v>10.77</v>
      </c>
      <c r="K276" s="92">
        <f>IFERROR(VLOOKUP($C276,Weights!$A$63:$E$82,5,0),0)</f>
        <v>596.55029999999999</v>
      </c>
      <c r="L276" s="91">
        <f>IFERROR(VLOOKUP($C276,Weights!$A$83:$E$102,4,0),0)</f>
        <v>0</v>
      </c>
      <c r="M276" s="92">
        <f>IFERROR(VLOOKUP($C276,Weights!$A$83:$E$102,5,0),0)</f>
        <v>0</v>
      </c>
    </row>
    <row r="277" spans="1:13">
      <c r="A277" s="93" t="s">
        <v>2727</v>
      </c>
      <c r="B277" s="90" t="s">
        <v>2728</v>
      </c>
      <c r="C277" s="90">
        <v>1</v>
      </c>
      <c r="D277" s="91">
        <f>IFERROR(VLOOKUP($C277,Weights!$A$3:$E$22,4,0),0)</f>
        <v>1</v>
      </c>
      <c r="E277" s="92">
        <f>IFERROR(VLOOKUP($C277,Weights!$A$3:$E$22,5,0),0)</f>
        <v>55.39</v>
      </c>
      <c r="F277" s="91">
        <f>IFERROR(VLOOKUP($C277,Weights!$A$23:$E$42,4,0),0)</f>
        <v>1.76</v>
      </c>
      <c r="G277" s="92">
        <f>IFERROR(VLOOKUP($C277,Weights!$A$23:$E$42,5,0),0)</f>
        <v>97.486400000000003</v>
      </c>
      <c r="H277" s="91">
        <f>IFERROR(VLOOKUP($C277,Weights!$A$43:$E$62,4,0),0)</f>
        <v>4</v>
      </c>
      <c r="I277" s="92">
        <f>IFERROR(VLOOKUP($C277,Weights!$A$43:$E$62,5,0),0)</f>
        <v>221.56</v>
      </c>
      <c r="J277" s="91">
        <f>IFERROR(VLOOKUP($C277,Weights!$A$63:$E$82,4,0),0)</f>
        <v>10.77</v>
      </c>
      <c r="K277" s="92">
        <f>IFERROR(VLOOKUP($C277,Weights!$A$63:$E$82,5,0),0)</f>
        <v>596.55029999999999</v>
      </c>
      <c r="L277" s="91">
        <f>IFERROR(VLOOKUP($C277,Weights!$A$83:$E$102,4,0),0)</f>
        <v>0</v>
      </c>
      <c r="M277" s="92">
        <f>IFERROR(VLOOKUP($C277,Weights!$A$83:$E$102,5,0),0)</f>
        <v>0</v>
      </c>
    </row>
    <row r="278" spans="1:13">
      <c r="A278" s="93" t="s">
        <v>2869</v>
      </c>
      <c r="B278" s="90" t="s">
        <v>2870</v>
      </c>
      <c r="C278" s="90">
        <v>19</v>
      </c>
      <c r="D278" s="91">
        <f>IFERROR(VLOOKUP($C278,Weights!$A$3:$E$22,4,0),0)</f>
        <v>2.2599999999999998</v>
      </c>
      <c r="E278" s="92">
        <f>IFERROR(VLOOKUP($C278,Weights!$A$3:$E$22,5,0),0)</f>
        <v>125.1814</v>
      </c>
      <c r="F278" s="91">
        <f>IFERROR(VLOOKUP($C278,Weights!$A$23:$E$42,4,0),0)</f>
        <v>2.41</v>
      </c>
      <c r="G278" s="92">
        <f>IFERROR(VLOOKUP($C278,Weights!$A$23:$E$42,5,0),0)</f>
        <v>133.48990000000001</v>
      </c>
      <c r="H278" s="91">
        <f>IFERROR(VLOOKUP($C278,Weights!$A$43:$E$62,4,0),0)</f>
        <v>3.89</v>
      </c>
      <c r="I278" s="92">
        <f>IFERROR(VLOOKUP($C278,Weights!$A$43:$E$62,5,0),0)</f>
        <v>215.46710000000002</v>
      </c>
      <c r="J278" s="91">
        <f>IFERROR(VLOOKUP($C278,Weights!$A$63:$E$82,4,0),0)</f>
        <v>5.2</v>
      </c>
      <c r="K278" s="92">
        <f>IFERROR(VLOOKUP($C278,Weights!$A$63:$E$82,5,0),0)</f>
        <v>288.02800000000002</v>
      </c>
      <c r="L278" s="91">
        <f>IFERROR(VLOOKUP($C278,Weights!$A$83:$E$102,4,0),0)</f>
        <v>0</v>
      </c>
      <c r="M278" s="92">
        <f>IFERROR(VLOOKUP($C278,Weights!$A$83:$E$102,5,0),0)</f>
        <v>0</v>
      </c>
    </row>
    <row r="279" spans="1:13">
      <c r="A279" s="93" t="s">
        <v>2927</v>
      </c>
      <c r="B279" s="90" t="s">
        <v>2928</v>
      </c>
      <c r="C279" s="90">
        <v>4</v>
      </c>
      <c r="D279" s="91">
        <f>IFERROR(VLOOKUP($C279,Weights!$A$3:$E$22,4,0),0)</f>
        <v>1.63</v>
      </c>
      <c r="E279" s="92">
        <f>IFERROR(VLOOKUP($C279,Weights!$A$3:$E$22,5,0),0)</f>
        <v>90.285699999999991</v>
      </c>
      <c r="F279" s="91">
        <f>IFERROR(VLOOKUP($C279,Weights!$A$23:$E$42,4,0),0)</f>
        <v>2.08</v>
      </c>
      <c r="G279" s="92">
        <f>IFERROR(VLOOKUP($C279,Weights!$A$23:$E$42,5,0),0)</f>
        <v>115.21120000000001</v>
      </c>
      <c r="H279" s="91">
        <f>IFERROR(VLOOKUP($C279,Weights!$A$43:$E$62,4,0),0)</f>
        <v>2.56</v>
      </c>
      <c r="I279" s="92">
        <f>IFERROR(VLOOKUP($C279,Weights!$A$43:$E$62,5,0),0)</f>
        <v>141.79840000000002</v>
      </c>
      <c r="J279" s="91">
        <f>IFERROR(VLOOKUP($C279,Weights!$A$63:$E$82,4,0),0)</f>
        <v>7.42</v>
      </c>
      <c r="K279" s="92">
        <f>IFERROR(VLOOKUP($C279,Weights!$A$63:$E$82,5,0),0)</f>
        <v>410.99380000000002</v>
      </c>
      <c r="L279" s="91">
        <f>IFERROR(VLOOKUP($C279,Weights!$A$83:$E$102,4,0),0)</f>
        <v>0</v>
      </c>
      <c r="M279" s="92">
        <f>IFERROR(VLOOKUP($C279,Weights!$A$83:$E$102,5,0),0)</f>
        <v>0</v>
      </c>
    </row>
    <row r="280" spans="1:13">
      <c r="A280" s="93" t="s">
        <v>768</v>
      </c>
      <c r="B280" s="90" t="s">
        <v>769</v>
      </c>
      <c r="C280" s="90">
        <v>2</v>
      </c>
      <c r="D280" s="91">
        <f>IFERROR(VLOOKUP($C280,Weights!$A$3:$E$22,4,0),0)</f>
        <v>1.78</v>
      </c>
      <c r="E280" s="92">
        <f>IFERROR(VLOOKUP($C280,Weights!$A$3:$E$22,5,0),0)</f>
        <v>98.594200000000001</v>
      </c>
      <c r="F280" s="91">
        <f>IFERROR(VLOOKUP($C280,Weights!$A$23:$E$42,4,0),0)</f>
        <v>3.02</v>
      </c>
      <c r="G280" s="92">
        <f>IFERROR(VLOOKUP($C280,Weights!$A$23:$E$42,5,0),0)</f>
        <v>167.27780000000001</v>
      </c>
      <c r="H280" s="91">
        <f>IFERROR(VLOOKUP($C280,Weights!$A$43:$E$62,4,0),0)</f>
        <v>7.53</v>
      </c>
      <c r="I280" s="92">
        <f>IFERROR(VLOOKUP($C280,Weights!$A$43:$E$62,5,0),0)</f>
        <v>417.08670000000001</v>
      </c>
      <c r="J280" s="91">
        <f>IFERROR(VLOOKUP($C280,Weights!$A$63:$E$82,4,0),0)</f>
        <v>20.61</v>
      </c>
      <c r="K280" s="92">
        <f>IFERROR(VLOOKUP($C280,Weights!$A$63:$E$82,5,0),0)</f>
        <v>1141.5879</v>
      </c>
      <c r="L280" s="91">
        <f>IFERROR(VLOOKUP($C280,Weights!$A$83:$E$102,4,0),0)</f>
        <v>0</v>
      </c>
      <c r="M280" s="92">
        <f>IFERROR(VLOOKUP($C280,Weights!$A$83:$E$102,5,0),0)</f>
        <v>0</v>
      </c>
    </row>
    <row r="281" spans="1:13">
      <c r="A281" s="93" t="s">
        <v>444</v>
      </c>
      <c r="B281" s="90" t="s">
        <v>445</v>
      </c>
      <c r="C281" s="90">
        <v>2</v>
      </c>
      <c r="D281" s="91">
        <f>IFERROR(VLOOKUP($C281,Weights!$A$3:$E$22,4,0),0)</f>
        <v>1.78</v>
      </c>
      <c r="E281" s="92">
        <f>IFERROR(VLOOKUP($C281,Weights!$A$3:$E$22,5,0),0)</f>
        <v>98.594200000000001</v>
      </c>
      <c r="F281" s="91">
        <f>IFERROR(VLOOKUP($C281,Weights!$A$23:$E$42,4,0),0)</f>
        <v>3.02</v>
      </c>
      <c r="G281" s="92">
        <f>IFERROR(VLOOKUP($C281,Weights!$A$23:$E$42,5,0),0)</f>
        <v>167.27780000000001</v>
      </c>
      <c r="H281" s="91">
        <f>IFERROR(VLOOKUP($C281,Weights!$A$43:$E$62,4,0),0)</f>
        <v>7.53</v>
      </c>
      <c r="I281" s="92">
        <f>IFERROR(VLOOKUP($C281,Weights!$A$43:$E$62,5,0),0)</f>
        <v>417.08670000000001</v>
      </c>
      <c r="J281" s="91">
        <f>IFERROR(VLOOKUP($C281,Weights!$A$63:$E$82,4,0),0)</f>
        <v>20.61</v>
      </c>
      <c r="K281" s="92">
        <f>IFERROR(VLOOKUP($C281,Weights!$A$63:$E$82,5,0),0)</f>
        <v>1141.5879</v>
      </c>
      <c r="L281" s="91">
        <f>IFERROR(VLOOKUP($C281,Weights!$A$83:$E$102,4,0),0)</f>
        <v>0</v>
      </c>
      <c r="M281" s="92">
        <f>IFERROR(VLOOKUP($C281,Weights!$A$83:$E$102,5,0),0)</f>
        <v>0</v>
      </c>
    </row>
    <row r="282" spans="1:13">
      <c r="A282" s="93" t="s">
        <v>584</v>
      </c>
      <c r="B282" s="90" t="s">
        <v>585</v>
      </c>
      <c r="C282" s="90">
        <v>2</v>
      </c>
      <c r="D282" s="91">
        <f>IFERROR(VLOOKUP($C282,Weights!$A$3:$E$22,4,0),0)</f>
        <v>1.78</v>
      </c>
      <c r="E282" s="92">
        <f>IFERROR(VLOOKUP($C282,Weights!$A$3:$E$22,5,0),0)</f>
        <v>98.594200000000001</v>
      </c>
      <c r="F282" s="91">
        <f>IFERROR(VLOOKUP($C282,Weights!$A$23:$E$42,4,0),0)</f>
        <v>3.02</v>
      </c>
      <c r="G282" s="92">
        <f>IFERROR(VLOOKUP($C282,Weights!$A$23:$E$42,5,0),0)</f>
        <v>167.27780000000001</v>
      </c>
      <c r="H282" s="91">
        <f>IFERROR(VLOOKUP($C282,Weights!$A$43:$E$62,4,0),0)</f>
        <v>7.53</v>
      </c>
      <c r="I282" s="92">
        <f>IFERROR(VLOOKUP($C282,Weights!$A$43:$E$62,5,0),0)</f>
        <v>417.08670000000001</v>
      </c>
      <c r="J282" s="91">
        <f>IFERROR(VLOOKUP($C282,Weights!$A$63:$E$82,4,0),0)</f>
        <v>20.61</v>
      </c>
      <c r="K282" s="92">
        <f>IFERROR(VLOOKUP($C282,Weights!$A$63:$E$82,5,0),0)</f>
        <v>1141.5879</v>
      </c>
      <c r="L282" s="91">
        <f>IFERROR(VLOOKUP($C282,Weights!$A$83:$E$102,4,0),0)</f>
        <v>0</v>
      </c>
      <c r="M282" s="92">
        <f>IFERROR(VLOOKUP($C282,Weights!$A$83:$E$102,5,0),0)</f>
        <v>0</v>
      </c>
    </row>
    <row r="283" spans="1:13">
      <c r="A283" s="93" t="s">
        <v>976</v>
      </c>
      <c r="B283" s="90" t="s">
        <v>977</v>
      </c>
      <c r="C283" s="90">
        <v>3</v>
      </c>
      <c r="D283" s="91">
        <f>IFERROR(VLOOKUP($C283,Weights!$A$3:$E$22,4,0),0)</f>
        <v>1.47</v>
      </c>
      <c r="E283" s="92">
        <f>IFERROR(VLOOKUP($C283,Weights!$A$3:$E$22,5,0),0)</f>
        <v>81.423299999999998</v>
      </c>
      <c r="F283" s="91">
        <f>IFERROR(VLOOKUP($C283,Weights!$A$23:$E$42,4,0),0)</f>
        <v>2.52</v>
      </c>
      <c r="G283" s="92">
        <f>IFERROR(VLOOKUP($C283,Weights!$A$23:$E$42,5,0),0)</f>
        <v>139.58279999999999</v>
      </c>
      <c r="H283" s="91">
        <f>IFERROR(VLOOKUP($C283,Weights!$A$43:$E$62,4,0),0)</f>
        <v>6.03</v>
      </c>
      <c r="I283" s="92">
        <f>IFERROR(VLOOKUP($C283,Weights!$A$43:$E$62,5,0),0)</f>
        <v>334.00170000000003</v>
      </c>
      <c r="J283" s="91">
        <f>IFERROR(VLOOKUP($C283,Weights!$A$63:$E$82,4,0),0)</f>
        <v>7.95</v>
      </c>
      <c r="K283" s="92">
        <f>IFERROR(VLOOKUP($C283,Weights!$A$63:$E$82,5,0),0)</f>
        <v>440.35050000000001</v>
      </c>
      <c r="L283" s="91">
        <f>IFERROR(VLOOKUP($C283,Weights!$A$83:$E$102,4,0),0)</f>
        <v>0</v>
      </c>
      <c r="M283" s="92">
        <f>IFERROR(VLOOKUP($C283,Weights!$A$83:$E$102,5,0),0)</f>
        <v>0</v>
      </c>
    </row>
    <row r="284" spans="1:13">
      <c r="A284" s="93" t="s">
        <v>1298</v>
      </c>
      <c r="B284" s="90" t="s">
        <v>1299</v>
      </c>
      <c r="C284" s="90">
        <v>1</v>
      </c>
      <c r="D284" s="91">
        <f>IFERROR(VLOOKUP($C284,Weights!$A$3:$E$22,4,0),0)</f>
        <v>1</v>
      </c>
      <c r="E284" s="92">
        <f>IFERROR(VLOOKUP($C284,Weights!$A$3:$E$22,5,0),0)</f>
        <v>55.39</v>
      </c>
      <c r="F284" s="91">
        <f>IFERROR(VLOOKUP($C284,Weights!$A$23:$E$42,4,0),0)</f>
        <v>1.76</v>
      </c>
      <c r="G284" s="92">
        <f>IFERROR(VLOOKUP($C284,Weights!$A$23:$E$42,5,0),0)</f>
        <v>97.486400000000003</v>
      </c>
      <c r="H284" s="91">
        <f>IFERROR(VLOOKUP($C284,Weights!$A$43:$E$62,4,0),0)</f>
        <v>4</v>
      </c>
      <c r="I284" s="92">
        <f>IFERROR(VLOOKUP($C284,Weights!$A$43:$E$62,5,0),0)</f>
        <v>221.56</v>
      </c>
      <c r="J284" s="91">
        <f>IFERROR(VLOOKUP($C284,Weights!$A$63:$E$82,4,0),0)</f>
        <v>10.77</v>
      </c>
      <c r="K284" s="92">
        <f>IFERROR(VLOOKUP($C284,Weights!$A$63:$E$82,5,0),0)</f>
        <v>596.55029999999999</v>
      </c>
      <c r="L284" s="91">
        <f>IFERROR(VLOOKUP($C284,Weights!$A$83:$E$102,4,0),0)</f>
        <v>0</v>
      </c>
      <c r="M284" s="92">
        <f>IFERROR(VLOOKUP($C284,Weights!$A$83:$E$102,5,0),0)</f>
        <v>0</v>
      </c>
    </row>
    <row r="285" spans="1:13">
      <c r="A285" s="93" t="s">
        <v>1364</v>
      </c>
      <c r="B285" s="90" t="s">
        <v>1365</v>
      </c>
      <c r="C285" s="90">
        <v>1</v>
      </c>
      <c r="D285" s="91">
        <f>IFERROR(VLOOKUP($C285,Weights!$A$3:$E$22,4,0),0)</f>
        <v>1</v>
      </c>
      <c r="E285" s="92">
        <f>IFERROR(VLOOKUP($C285,Weights!$A$3:$E$22,5,0),0)</f>
        <v>55.39</v>
      </c>
      <c r="F285" s="91">
        <f>IFERROR(VLOOKUP($C285,Weights!$A$23:$E$42,4,0),0)</f>
        <v>1.76</v>
      </c>
      <c r="G285" s="92">
        <f>IFERROR(VLOOKUP($C285,Weights!$A$23:$E$42,5,0),0)</f>
        <v>97.486400000000003</v>
      </c>
      <c r="H285" s="91">
        <f>IFERROR(VLOOKUP($C285,Weights!$A$43:$E$62,4,0),0)</f>
        <v>4</v>
      </c>
      <c r="I285" s="92">
        <f>IFERROR(VLOOKUP($C285,Weights!$A$43:$E$62,5,0),0)</f>
        <v>221.56</v>
      </c>
      <c r="J285" s="91">
        <f>IFERROR(VLOOKUP($C285,Weights!$A$63:$E$82,4,0),0)</f>
        <v>10.77</v>
      </c>
      <c r="K285" s="92">
        <f>IFERROR(VLOOKUP($C285,Weights!$A$63:$E$82,5,0),0)</f>
        <v>596.55029999999999</v>
      </c>
      <c r="L285" s="91">
        <f>IFERROR(VLOOKUP($C285,Weights!$A$83:$E$102,4,0),0)</f>
        <v>0</v>
      </c>
      <c r="M285" s="92">
        <f>IFERROR(VLOOKUP($C285,Weights!$A$83:$E$102,5,0),0)</f>
        <v>0</v>
      </c>
    </row>
    <row r="286" spans="1:13">
      <c r="A286" s="93" t="s">
        <v>1412</v>
      </c>
      <c r="B286" s="90" t="s">
        <v>1413</v>
      </c>
      <c r="C286" s="90">
        <v>14</v>
      </c>
      <c r="D286" s="91">
        <f>IFERROR(VLOOKUP($C286,Weights!$A$3:$E$22,4,0),0)</f>
        <v>1.07</v>
      </c>
      <c r="E286" s="92">
        <f>IFERROR(VLOOKUP($C286,Weights!$A$3:$E$22,5,0),0)</f>
        <v>59.267300000000006</v>
      </c>
      <c r="F286" s="91">
        <f>IFERROR(VLOOKUP($C286,Weights!$A$23:$E$42,4,0),0)</f>
        <v>1.65</v>
      </c>
      <c r="G286" s="92">
        <f>IFERROR(VLOOKUP($C286,Weights!$A$23:$E$42,5,0),0)</f>
        <v>91.393500000000003</v>
      </c>
      <c r="H286" s="91">
        <f>IFERROR(VLOOKUP($C286,Weights!$A$43:$E$62,4,0),0)</f>
        <v>2.79</v>
      </c>
      <c r="I286" s="92">
        <f>IFERROR(VLOOKUP($C286,Weights!$A$43:$E$62,5,0),0)</f>
        <v>154.53810000000001</v>
      </c>
      <c r="J286" s="91">
        <f>IFERROR(VLOOKUP($C286,Weights!$A$63:$E$82,4,0),0)</f>
        <v>9.86</v>
      </c>
      <c r="K286" s="92">
        <f>IFERROR(VLOOKUP($C286,Weights!$A$63:$E$82,5,0),0)</f>
        <v>546.1454</v>
      </c>
      <c r="L286" s="91">
        <f>IFERROR(VLOOKUP($C286,Weights!$A$83:$E$102,4,0),0)</f>
        <v>2.64</v>
      </c>
      <c r="M286" s="92">
        <f>IFERROR(VLOOKUP($C286,Weights!$A$83:$E$102,5,0),0)</f>
        <v>146.2296</v>
      </c>
    </row>
    <row r="287" spans="1:13">
      <c r="A287" s="93" t="s">
        <v>1476</v>
      </c>
      <c r="B287" s="90" t="s">
        <v>1477</v>
      </c>
      <c r="C287" s="90">
        <v>1</v>
      </c>
      <c r="D287" s="91">
        <f>IFERROR(VLOOKUP($C287,Weights!$A$3:$E$22,4,0),0)</f>
        <v>1</v>
      </c>
      <c r="E287" s="92">
        <f>IFERROR(VLOOKUP($C287,Weights!$A$3:$E$22,5,0),0)</f>
        <v>55.39</v>
      </c>
      <c r="F287" s="91">
        <f>IFERROR(VLOOKUP($C287,Weights!$A$23:$E$42,4,0),0)</f>
        <v>1.76</v>
      </c>
      <c r="G287" s="92">
        <f>IFERROR(VLOOKUP($C287,Weights!$A$23:$E$42,5,0),0)</f>
        <v>97.486400000000003</v>
      </c>
      <c r="H287" s="91">
        <f>IFERROR(VLOOKUP($C287,Weights!$A$43:$E$62,4,0),0)</f>
        <v>4</v>
      </c>
      <c r="I287" s="92">
        <f>IFERROR(VLOOKUP($C287,Weights!$A$43:$E$62,5,0),0)</f>
        <v>221.56</v>
      </c>
      <c r="J287" s="91">
        <f>IFERROR(VLOOKUP($C287,Weights!$A$63:$E$82,4,0),0)</f>
        <v>10.77</v>
      </c>
      <c r="K287" s="92">
        <f>IFERROR(VLOOKUP($C287,Weights!$A$63:$E$82,5,0),0)</f>
        <v>596.55029999999999</v>
      </c>
      <c r="L287" s="91">
        <f>IFERROR(VLOOKUP($C287,Weights!$A$83:$E$102,4,0),0)</f>
        <v>0</v>
      </c>
      <c r="M287" s="92">
        <f>IFERROR(VLOOKUP($C287,Weights!$A$83:$E$102,5,0),0)</f>
        <v>0</v>
      </c>
    </row>
    <row r="288" spans="1:13">
      <c r="A288" s="93" t="s">
        <v>2381</v>
      </c>
      <c r="B288" s="90" t="s">
        <v>2382</v>
      </c>
      <c r="C288" s="90">
        <v>2</v>
      </c>
      <c r="D288" s="91">
        <f>IFERROR(VLOOKUP($C288,Weights!$A$3:$E$22,4,0),0)</f>
        <v>1.78</v>
      </c>
      <c r="E288" s="92">
        <f>IFERROR(VLOOKUP($C288,Weights!$A$3:$E$22,5,0),0)</f>
        <v>98.594200000000001</v>
      </c>
      <c r="F288" s="91">
        <f>IFERROR(VLOOKUP($C288,Weights!$A$23:$E$42,4,0),0)</f>
        <v>3.02</v>
      </c>
      <c r="G288" s="92">
        <f>IFERROR(VLOOKUP($C288,Weights!$A$23:$E$42,5,0),0)</f>
        <v>167.27780000000001</v>
      </c>
      <c r="H288" s="91">
        <f>IFERROR(VLOOKUP($C288,Weights!$A$43:$E$62,4,0),0)</f>
        <v>7.53</v>
      </c>
      <c r="I288" s="92">
        <f>IFERROR(VLOOKUP($C288,Weights!$A$43:$E$62,5,0),0)</f>
        <v>417.08670000000001</v>
      </c>
      <c r="J288" s="91">
        <f>IFERROR(VLOOKUP($C288,Weights!$A$63:$E$82,4,0),0)</f>
        <v>20.61</v>
      </c>
      <c r="K288" s="92">
        <f>IFERROR(VLOOKUP($C288,Weights!$A$63:$E$82,5,0),0)</f>
        <v>1141.5879</v>
      </c>
      <c r="L288" s="91">
        <f>IFERROR(VLOOKUP($C288,Weights!$A$83:$E$102,4,0),0)</f>
        <v>0</v>
      </c>
      <c r="M288" s="92">
        <f>IFERROR(VLOOKUP($C288,Weights!$A$83:$E$102,5,0),0)</f>
        <v>0</v>
      </c>
    </row>
    <row r="289" spans="1:13">
      <c r="A289" s="93" t="s">
        <v>2761</v>
      </c>
      <c r="B289" s="90" t="s">
        <v>2762</v>
      </c>
      <c r="C289" s="90">
        <v>1</v>
      </c>
      <c r="D289" s="91">
        <f>IFERROR(VLOOKUP($C289,Weights!$A$3:$E$22,4,0),0)</f>
        <v>1</v>
      </c>
      <c r="E289" s="92">
        <f>IFERROR(VLOOKUP($C289,Weights!$A$3:$E$22,5,0),0)</f>
        <v>55.39</v>
      </c>
      <c r="F289" s="91">
        <f>IFERROR(VLOOKUP($C289,Weights!$A$23:$E$42,4,0),0)</f>
        <v>1.76</v>
      </c>
      <c r="G289" s="92">
        <f>IFERROR(VLOOKUP($C289,Weights!$A$23:$E$42,5,0),0)</f>
        <v>97.486400000000003</v>
      </c>
      <c r="H289" s="91">
        <f>IFERROR(VLOOKUP($C289,Weights!$A$43:$E$62,4,0),0)</f>
        <v>4</v>
      </c>
      <c r="I289" s="92">
        <f>IFERROR(VLOOKUP($C289,Weights!$A$43:$E$62,5,0),0)</f>
        <v>221.56</v>
      </c>
      <c r="J289" s="91">
        <f>IFERROR(VLOOKUP($C289,Weights!$A$63:$E$82,4,0),0)</f>
        <v>10.77</v>
      </c>
      <c r="K289" s="92">
        <f>IFERROR(VLOOKUP($C289,Weights!$A$63:$E$82,5,0),0)</f>
        <v>596.55029999999999</v>
      </c>
      <c r="L289" s="91">
        <f>IFERROR(VLOOKUP($C289,Weights!$A$83:$E$102,4,0),0)</f>
        <v>0</v>
      </c>
      <c r="M289" s="92">
        <f>IFERROR(VLOOKUP($C289,Weights!$A$83:$E$102,5,0),0)</f>
        <v>0</v>
      </c>
    </row>
    <row r="290" spans="1:13">
      <c r="A290" s="93" t="s">
        <v>2771</v>
      </c>
      <c r="B290" s="90" t="s">
        <v>2772</v>
      </c>
      <c r="C290" s="90">
        <v>1</v>
      </c>
      <c r="D290" s="91">
        <f>IFERROR(VLOOKUP($C290,Weights!$A$3:$E$22,4,0),0)</f>
        <v>1</v>
      </c>
      <c r="E290" s="92">
        <f>IFERROR(VLOOKUP($C290,Weights!$A$3:$E$22,5,0),0)</f>
        <v>55.39</v>
      </c>
      <c r="F290" s="91">
        <f>IFERROR(VLOOKUP($C290,Weights!$A$23:$E$42,4,0),0)</f>
        <v>1.76</v>
      </c>
      <c r="G290" s="92">
        <f>IFERROR(VLOOKUP($C290,Weights!$A$23:$E$42,5,0),0)</f>
        <v>97.486400000000003</v>
      </c>
      <c r="H290" s="91">
        <f>IFERROR(VLOOKUP($C290,Weights!$A$43:$E$62,4,0),0)</f>
        <v>4</v>
      </c>
      <c r="I290" s="92">
        <f>IFERROR(VLOOKUP($C290,Weights!$A$43:$E$62,5,0),0)</f>
        <v>221.56</v>
      </c>
      <c r="J290" s="91">
        <f>IFERROR(VLOOKUP($C290,Weights!$A$63:$E$82,4,0),0)</f>
        <v>10.77</v>
      </c>
      <c r="K290" s="92">
        <f>IFERROR(VLOOKUP($C290,Weights!$A$63:$E$82,5,0),0)</f>
        <v>596.55029999999999</v>
      </c>
      <c r="L290" s="91">
        <f>IFERROR(VLOOKUP($C290,Weights!$A$83:$E$102,4,0),0)</f>
        <v>0</v>
      </c>
      <c r="M290" s="92">
        <f>IFERROR(VLOOKUP($C290,Weights!$A$83:$E$102,5,0),0)</f>
        <v>0</v>
      </c>
    </row>
    <row r="291" spans="1:13">
      <c r="A291" s="93" t="s">
        <v>1342</v>
      </c>
      <c r="B291" s="90" t="s">
        <v>1343</v>
      </c>
      <c r="C291" s="90">
        <v>1</v>
      </c>
      <c r="D291" s="91">
        <f>IFERROR(VLOOKUP($C291,Weights!$A$3:$E$22,4,0),0)</f>
        <v>1</v>
      </c>
      <c r="E291" s="92">
        <f>IFERROR(VLOOKUP($C291,Weights!$A$3:$E$22,5,0),0)</f>
        <v>55.39</v>
      </c>
      <c r="F291" s="91">
        <f>IFERROR(VLOOKUP($C291,Weights!$A$23:$E$42,4,0),0)</f>
        <v>1.76</v>
      </c>
      <c r="G291" s="92">
        <f>IFERROR(VLOOKUP($C291,Weights!$A$23:$E$42,5,0),0)</f>
        <v>97.486400000000003</v>
      </c>
      <c r="H291" s="91">
        <f>IFERROR(VLOOKUP($C291,Weights!$A$43:$E$62,4,0),0)</f>
        <v>4</v>
      </c>
      <c r="I291" s="92">
        <f>IFERROR(VLOOKUP($C291,Weights!$A$43:$E$62,5,0),0)</f>
        <v>221.56</v>
      </c>
      <c r="J291" s="91">
        <f>IFERROR(VLOOKUP($C291,Weights!$A$63:$E$82,4,0),0)</f>
        <v>10.77</v>
      </c>
      <c r="K291" s="92">
        <f>IFERROR(VLOOKUP($C291,Weights!$A$63:$E$82,5,0),0)</f>
        <v>596.55029999999999</v>
      </c>
      <c r="L291" s="91">
        <f>IFERROR(VLOOKUP($C291,Weights!$A$83:$E$102,4,0),0)</f>
        <v>0</v>
      </c>
      <c r="M291" s="92">
        <f>IFERROR(VLOOKUP($C291,Weights!$A$83:$E$102,5,0),0)</f>
        <v>0</v>
      </c>
    </row>
    <row r="292" spans="1:13">
      <c r="A292" s="93" t="s">
        <v>1732</v>
      </c>
      <c r="B292" s="90" t="s">
        <v>1733</v>
      </c>
      <c r="C292" s="90">
        <v>1</v>
      </c>
      <c r="D292" s="91">
        <f>IFERROR(VLOOKUP($C292,Weights!$A$3:$E$22,4,0),0)</f>
        <v>1</v>
      </c>
      <c r="E292" s="92">
        <f>IFERROR(VLOOKUP($C292,Weights!$A$3:$E$22,5,0),0)</f>
        <v>55.39</v>
      </c>
      <c r="F292" s="91">
        <f>IFERROR(VLOOKUP($C292,Weights!$A$23:$E$42,4,0),0)</f>
        <v>1.76</v>
      </c>
      <c r="G292" s="92">
        <f>IFERROR(VLOOKUP($C292,Weights!$A$23:$E$42,5,0),0)</f>
        <v>97.486400000000003</v>
      </c>
      <c r="H292" s="91">
        <f>IFERROR(VLOOKUP($C292,Weights!$A$43:$E$62,4,0),0)</f>
        <v>4</v>
      </c>
      <c r="I292" s="92">
        <f>IFERROR(VLOOKUP($C292,Weights!$A$43:$E$62,5,0),0)</f>
        <v>221.56</v>
      </c>
      <c r="J292" s="91">
        <f>IFERROR(VLOOKUP($C292,Weights!$A$63:$E$82,4,0),0)</f>
        <v>10.77</v>
      </c>
      <c r="K292" s="92">
        <f>IFERROR(VLOOKUP($C292,Weights!$A$63:$E$82,5,0),0)</f>
        <v>596.55029999999999</v>
      </c>
      <c r="L292" s="91">
        <f>IFERROR(VLOOKUP($C292,Weights!$A$83:$E$102,4,0),0)</f>
        <v>0</v>
      </c>
      <c r="M292" s="92">
        <f>IFERROR(VLOOKUP($C292,Weights!$A$83:$E$102,5,0),0)</f>
        <v>0</v>
      </c>
    </row>
    <row r="293" spans="1:13" ht="24">
      <c r="A293" s="93" t="s">
        <v>2663</v>
      </c>
      <c r="B293" s="90" t="s">
        <v>2664</v>
      </c>
      <c r="C293" s="90">
        <v>10</v>
      </c>
      <c r="D293" s="91">
        <f>IFERROR(VLOOKUP($C293,Weights!$A$3:$E$22,4,0),0)</f>
        <v>1.49</v>
      </c>
      <c r="E293" s="92">
        <f>IFERROR(VLOOKUP($C293,Weights!$A$3:$E$22,5,0),0)</f>
        <v>82.531099999999995</v>
      </c>
      <c r="F293" s="91">
        <f>IFERROR(VLOOKUP($C293,Weights!$A$23:$E$42,4,0),0)</f>
        <v>1.57</v>
      </c>
      <c r="G293" s="92">
        <f>IFERROR(VLOOKUP($C293,Weights!$A$23:$E$42,5,0),0)</f>
        <v>86.962299999999999</v>
      </c>
      <c r="H293" s="91">
        <f>IFERROR(VLOOKUP($C293,Weights!$A$43:$E$62,4,0),0)</f>
        <v>3.6</v>
      </c>
      <c r="I293" s="92">
        <f>IFERROR(VLOOKUP($C293,Weights!$A$43:$E$62,5,0),0)</f>
        <v>199.404</v>
      </c>
      <c r="J293" s="91">
        <f>IFERROR(VLOOKUP($C293,Weights!$A$63:$E$82,4,0),0)</f>
        <v>12.06</v>
      </c>
      <c r="K293" s="92">
        <f>IFERROR(VLOOKUP($C293,Weights!$A$63:$E$82,5,0),0)</f>
        <v>668.00340000000006</v>
      </c>
      <c r="L293" s="91">
        <f>IFERROR(VLOOKUP($C293,Weights!$A$83:$E$102,4,0),0)</f>
        <v>0</v>
      </c>
      <c r="M293" s="92">
        <f>IFERROR(VLOOKUP($C293,Weights!$A$83:$E$102,5,0),0)</f>
        <v>0</v>
      </c>
    </row>
    <row r="294" spans="1:13">
      <c r="A294" s="93" t="s">
        <v>2509</v>
      </c>
      <c r="B294" s="90" t="s">
        <v>2510</v>
      </c>
      <c r="C294" s="90">
        <v>1</v>
      </c>
      <c r="D294" s="91">
        <f>IFERROR(VLOOKUP($C294,Weights!$A$3:$E$22,4,0),0)</f>
        <v>1</v>
      </c>
      <c r="E294" s="92">
        <f>IFERROR(VLOOKUP($C294,Weights!$A$3:$E$22,5,0),0)</f>
        <v>55.39</v>
      </c>
      <c r="F294" s="91">
        <f>IFERROR(VLOOKUP($C294,Weights!$A$23:$E$42,4,0),0)</f>
        <v>1.76</v>
      </c>
      <c r="G294" s="92">
        <f>IFERROR(VLOOKUP($C294,Weights!$A$23:$E$42,5,0),0)</f>
        <v>97.486400000000003</v>
      </c>
      <c r="H294" s="91">
        <f>IFERROR(VLOOKUP($C294,Weights!$A$43:$E$62,4,0),0)</f>
        <v>4</v>
      </c>
      <c r="I294" s="92">
        <f>IFERROR(VLOOKUP($C294,Weights!$A$43:$E$62,5,0),0)</f>
        <v>221.56</v>
      </c>
      <c r="J294" s="91">
        <f>IFERROR(VLOOKUP($C294,Weights!$A$63:$E$82,4,0),0)</f>
        <v>10.77</v>
      </c>
      <c r="K294" s="92">
        <f>IFERROR(VLOOKUP($C294,Weights!$A$63:$E$82,5,0),0)</f>
        <v>596.55029999999999</v>
      </c>
      <c r="L294" s="91">
        <f>IFERROR(VLOOKUP($C294,Weights!$A$83:$E$102,4,0),0)</f>
        <v>0</v>
      </c>
      <c r="M294" s="92">
        <f>IFERROR(VLOOKUP($C294,Weights!$A$83:$E$102,5,0),0)</f>
        <v>0</v>
      </c>
    </row>
    <row r="295" spans="1:13">
      <c r="A295" s="93" t="s">
        <v>992</v>
      </c>
      <c r="B295" s="90" t="s">
        <v>993</v>
      </c>
      <c r="C295" s="90">
        <v>1</v>
      </c>
      <c r="D295" s="91">
        <f>IFERROR(VLOOKUP($C295,Weights!$A$3:$E$22,4,0),0)</f>
        <v>1</v>
      </c>
      <c r="E295" s="92">
        <f>IFERROR(VLOOKUP($C295,Weights!$A$3:$E$22,5,0),0)</f>
        <v>55.39</v>
      </c>
      <c r="F295" s="91">
        <f>IFERROR(VLOOKUP($C295,Weights!$A$23:$E$42,4,0),0)</f>
        <v>1.76</v>
      </c>
      <c r="G295" s="92">
        <f>IFERROR(VLOOKUP($C295,Weights!$A$23:$E$42,5,0),0)</f>
        <v>97.486400000000003</v>
      </c>
      <c r="H295" s="91">
        <f>IFERROR(VLOOKUP($C295,Weights!$A$43:$E$62,4,0),0)</f>
        <v>4</v>
      </c>
      <c r="I295" s="92">
        <f>IFERROR(VLOOKUP($C295,Weights!$A$43:$E$62,5,0),0)</f>
        <v>221.56</v>
      </c>
      <c r="J295" s="91">
        <f>IFERROR(VLOOKUP($C295,Weights!$A$63:$E$82,4,0),0)</f>
        <v>10.77</v>
      </c>
      <c r="K295" s="92">
        <f>IFERROR(VLOOKUP($C295,Weights!$A$63:$E$82,5,0),0)</f>
        <v>596.55029999999999</v>
      </c>
      <c r="L295" s="91">
        <f>IFERROR(VLOOKUP($C295,Weights!$A$83:$E$102,4,0),0)</f>
        <v>0</v>
      </c>
      <c r="M295" s="92">
        <f>IFERROR(VLOOKUP($C295,Weights!$A$83:$E$102,5,0),0)</f>
        <v>0</v>
      </c>
    </row>
    <row r="296" spans="1:13">
      <c r="A296" s="93" t="s">
        <v>1146</v>
      </c>
      <c r="B296" s="90" t="s">
        <v>1147</v>
      </c>
      <c r="C296" s="90">
        <v>1</v>
      </c>
      <c r="D296" s="91">
        <f>IFERROR(VLOOKUP($C296,Weights!$A$3:$E$22,4,0),0)</f>
        <v>1</v>
      </c>
      <c r="E296" s="92">
        <f>IFERROR(VLOOKUP($C296,Weights!$A$3:$E$22,5,0),0)</f>
        <v>55.39</v>
      </c>
      <c r="F296" s="91">
        <f>IFERROR(VLOOKUP($C296,Weights!$A$23:$E$42,4,0),0)</f>
        <v>1.76</v>
      </c>
      <c r="G296" s="92">
        <f>IFERROR(VLOOKUP($C296,Weights!$A$23:$E$42,5,0),0)</f>
        <v>97.486400000000003</v>
      </c>
      <c r="H296" s="91">
        <f>IFERROR(VLOOKUP($C296,Weights!$A$43:$E$62,4,0),0)</f>
        <v>4</v>
      </c>
      <c r="I296" s="92">
        <f>IFERROR(VLOOKUP($C296,Weights!$A$43:$E$62,5,0),0)</f>
        <v>221.56</v>
      </c>
      <c r="J296" s="91">
        <f>IFERROR(VLOOKUP($C296,Weights!$A$63:$E$82,4,0),0)</f>
        <v>10.77</v>
      </c>
      <c r="K296" s="92">
        <f>IFERROR(VLOOKUP($C296,Weights!$A$63:$E$82,5,0),0)</f>
        <v>596.55029999999999</v>
      </c>
      <c r="L296" s="91">
        <f>IFERROR(VLOOKUP($C296,Weights!$A$83:$E$102,4,0),0)</f>
        <v>0</v>
      </c>
      <c r="M296" s="92">
        <f>IFERROR(VLOOKUP($C296,Weights!$A$83:$E$102,5,0),0)</f>
        <v>0</v>
      </c>
    </row>
    <row r="297" spans="1:13" ht="36">
      <c r="A297" s="93" t="s">
        <v>2863</v>
      </c>
      <c r="B297" s="90" t="s">
        <v>2864</v>
      </c>
      <c r="C297" s="90">
        <v>1</v>
      </c>
      <c r="D297" s="91">
        <f>IFERROR(VLOOKUP($C297,Weights!$A$3:$E$22,4,0),0)</f>
        <v>1</v>
      </c>
      <c r="E297" s="92">
        <f>IFERROR(VLOOKUP($C297,Weights!$A$3:$E$22,5,0),0)</f>
        <v>55.39</v>
      </c>
      <c r="F297" s="91">
        <f>IFERROR(VLOOKUP($C297,Weights!$A$23:$E$42,4,0),0)</f>
        <v>1.76</v>
      </c>
      <c r="G297" s="92">
        <f>IFERROR(VLOOKUP($C297,Weights!$A$23:$E$42,5,0),0)</f>
        <v>97.486400000000003</v>
      </c>
      <c r="H297" s="91">
        <f>IFERROR(VLOOKUP($C297,Weights!$A$43:$E$62,4,0),0)</f>
        <v>4</v>
      </c>
      <c r="I297" s="92">
        <f>IFERROR(VLOOKUP($C297,Weights!$A$43:$E$62,5,0),0)</f>
        <v>221.56</v>
      </c>
      <c r="J297" s="91">
        <f>IFERROR(VLOOKUP($C297,Weights!$A$63:$E$82,4,0),0)</f>
        <v>10.77</v>
      </c>
      <c r="K297" s="92">
        <f>IFERROR(VLOOKUP($C297,Weights!$A$63:$E$82,5,0),0)</f>
        <v>596.55029999999999</v>
      </c>
      <c r="L297" s="91">
        <f>IFERROR(VLOOKUP($C297,Weights!$A$83:$E$102,4,0),0)</f>
        <v>0</v>
      </c>
      <c r="M297" s="92">
        <f>IFERROR(VLOOKUP($C297,Weights!$A$83:$E$102,5,0),0)</f>
        <v>0</v>
      </c>
    </row>
    <row r="298" spans="1:13" ht="24">
      <c r="A298" s="93" t="s">
        <v>2865</v>
      </c>
      <c r="B298" s="90" t="s">
        <v>2866</v>
      </c>
      <c r="C298" s="90">
        <v>1</v>
      </c>
      <c r="D298" s="91">
        <f>IFERROR(VLOOKUP($C298,Weights!$A$3:$E$22,4,0),0)</f>
        <v>1</v>
      </c>
      <c r="E298" s="92">
        <f>IFERROR(VLOOKUP($C298,Weights!$A$3:$E$22,5,0),0)</f>
        <v>55.39</v>
      </c>
      <c r="F298" s="91">
        <f>IFERROR(VLOOKUP($C298,Weights!$A$23:$E$42,4,0),0)</f>
        <v>1.76</v>
      </c>
      <c r="G298" s="92">
        <f>IFERROR(VLOOKUP($C298,Weights!$A$23:$E$42,5,0),0)</f>
        <v>97.486400000000003</v>
      </c>
      <c r="H298" s="91">
        <f>IFERROR(VLOOKUP($C298,Weights!$A$43:$E$62,4,0),0)</f>
        <v>4</v>
      </c>
      <c r="I298" s="92">
        <f>IFERROR(VLOOKUP($C298,Weights!$A$43:$E$62,5,0),0)</f>
        <v>221.56</v>
      </c>
      <c r="J298" s="91">
        <f>IFERROR(VLOOKUP($C298,Weights!$A$63:$E$82,4,0),0)</f>
        <v>10.77</v>
      </c>
      <c r="K298" s="92">
        <f>IFERROR(VLOOKUP($C298,Weights!$A$63:$E$82,5,0),0)</f>
        <v>596.55029999999999</v>
      </c>
      <c r="L298" s="91">
        <f>IFERROR(VLOOKUP($C298,Weights!$A$83:$E$102,4,0),0)</f>
        <v>0</v>
      </c>
      <c r="M298" s="92">
        <f>IFERROR(VLOOKUP($C298,Weights!$A$83:$E$102,5,0),0)</f>
        <v>0</v>
      </c>
    </row>
    <row r="299" spans="1:13">
      <c r="A299" s="93" t="s">
        <v>2859</v>
      </c>
      <c r="B299" s="90" t="s">
        <v>2860</v>
      </c>
      <c r="C299" s="90">
        <v>4</v>
      </c>
      <c r="D299" s="91">
        <f>IFERROR(VLOOKUP($C299,Weights!$A$3:$E$22,4,0),0)</f>
        <v>1.63</v>
      </c>
      <c r="E299" s="92">
        <f>IFERROR(VLOOKUP($C299,Weights!$A$3:$E$22,5,0),0)</f>
        <v>90.285699999999991</v>
      </c>
      <c r="F299" s="91">
        <f>IFERROR(VLOOKUP($C299,Weights!$A$23:$E$42,4,0),0)</f>
        <v>2.08</v>
      </c>
      <c r="G299" s="92">
        <f>IFERROR(VLOOKUP($C299,Weights!$A$23:$E$42,5,0),0)</f>
        <v>115.21120000000001</v>
      </c>
      <c r="H299" s="91">
        <f>IFERROR(VLOOKUP($C299,Weights!$A$43:$E$62,4,0),0)</f>
        <v>2.56</v>
      </c>
      <c r="I299" s="92">
        <f>IFERROR(VLOOKUP($C299,Weights!$A$43:$E$62,5,0),0)</f>
        <v>141.79840000000002</v>
      </c>
      <c r="J299" s="91">
        <f>IFERROR(VLOOKUP($C299,Weights!$A$63:$E$82,4,0),0)</f>
        <v>7.42</v>
      </c>
      <c r="K299" s="92">
        <f>IFERROR(VLOOKUP($C299,Weights!$A$63:$E$82,5,0),0)</f>
        <v>410.99380000000002</v>
      </c>
      <c r="L299" s="91">
        <f>IFERROR(VLOOKUP($C299,Weights!$A$83:$E$102,4,0),0)</f>
        <v>0</v>
      </c>
      <c r="M299" s="92">
        <f>IFERROR(VLOOKUP($C299,Weights!$A$83:$E$102,5,0),0)</f>
        <v>0</v>
      </c>
    </row>
    <row r="300" spans="1:13">
      <c r="A300" s="93" t="s">
        <v>110</v>
      </c>
      <c r="B300" s="90" t="s">
        <v>111</v>
      </c>
      <c r="C300" s="90">
        <v>1</v>
      </c>
      <c r="D300" s="91">
        <f>IFERROR(VLOOKUP($C300,Weights!$A$3:$E$22,4,0),0)</f>
        <v>1</v>
      </c>
      <c r="E300" s="92">
        <f>IFERROR(VLOOKUP($C300,Weights!$A$3:$E$22,5,0),0)</f>
        <v>55.39</v>
      </c>
      <c r="F300" s="91">
        <f>IFERROR(VLOOKUP($C300,Weights!$A$23:$E$42,4,0),0)</f>
        <v>1.76</v>
      </c>
      <c r="G300" s="92">
        <f>IFERROR(VLOOKUP($C300,Weights!$A$23:$E$42,5,0),0)</f>
        <v>97.486400000000003</v>
      </c>
      <c r="H300" s="91">
        <f>IFERROR(VLOOKUP($C300,Weights!$A$43:$E$62,4,0),0)</f>
        <v>4</v>
      </c>
      <c r="I300" s="92">
        <f>IFERROR(VLOOKUP($C300,Weights!$A$43:$E$62,5,0),0)</f>
        <v>221.56</v>
      </c>
      <c r="J300" s="91">
        <f>IFERROR(VLOOKUP($C300,Weights!$A$63:$E$82,4,0),0)</f>
        <v>10.77</v>
      </c>
      <c r="K300" s="92">
        <f>IFERROR(VLOOKUP($C300,Weights!$A$63:$E$82,5,0),0)</f>
        <v>596.55029999999999</v>
      </c>
      <c r="L300" s="91">
        <f>IFERROR(VLOOKUP($C300,Weights!$A$83:$E$102,4,0),0)</f>
        <v>0</v>
      </c>
      <c r="M300" s="92">
        <f>IFERROR(VLOOKUP($C300,Weights!$A$83:$E$102,5,0),0)</f>
        <v>0</v>
      </c>
    </row>
    <row r="301" spans="1:13">
      <c r="A301" s="93" t="s">
        <v>2811</v>
      </c>
      <c r="B301" s="90" t="s">
        <v>2812</v>
      </c>
      <c r="C301" s="90">
        <v>18</v>
      </c>
      <c r="D301" s="91">
        <f>IFERROR(VLOOKUP($C301,Weights!$A$3:$E$22,4,0),0)</f>
        <v>2.2799999999999998</v>
      </c>
      <c r="E301" s="92">
        <f>IFERROR(VLOOKUP($C301,Weights!$A$3:$E$22,5,0),0)</f>
        <v>126.28919999999999</v>
      </c>
      <c r="F301" s="91">
        <f>IFERROR(VLOOKUP($C301,Weights!$A$23:$E$42,4,0),0)</f>
        <v>2.13</v>
      </c>
      <c r="G301" s="92">
        <f>IFERROR(VLOOKUP($C301,Weights!$A$23:$E$42,5,0),0)</f>
        <v>117.9807</v>
      </c>
      <c r="H301" s="91">
        <f>IFERROR(VLOOKUP($C301,Weights!$A$43:$E$62,4,0),0)</f>
        <v>0</v>
      </c>
      <c r="I301" s="92">
        <f>IFERROR(VLOOKUP($C301,Weights!$A$43:$E$62,5,0),0)</f>
        <v>0</v>
      </c>
      <c r="J301" s="91">
        <f>IFERROR(VLOOKUP($C301,Weights!$A$63:$E$82,4,0),0)</f>
        <v>0</v>
      </c>
      <c r="K301" s="92">
        <f>IFERROR(VLOOKUP($C301,Weights!$A$63:$E$82,5,0),0)</f>
        <v>0</v>
      </c>
      <c r="L301" s="91">
        <f>IFERROR(VLOOKUP($C301,Weights!$A$83:$E$102,4,0),0)</f>
        <v>0</v>
      </c>
      <c r="M301" s="92">
        <f>IFERROR(VLOOKUP($C301,Weights!$A$83:$E$102,5,0),0)</f>
        <v>0</v>
      </c>
    </row>
    <row r="302" spans="1:13">
      <c r="A302" s="93" t="s">
        <v>2807</v>
      </c>
      <c r="B302" s="90" t="s">
        <v>2808</v>
      </c>
      <c r="C302" s="90">
        <v>18</v>
      </c>
      <c r="D302" s="91">
        <f>IFERROR(VLOOKUP($C302,Weights!$A$3:$E$22,4,0),0)</f>
        <v>2.2799999999999998</v>
      </c>
      <c r="E302" s="92">
        <f>IFERROR(VLOOKUP($C302,Weights!$A$3:$E$22,5,0),0)</f>
        <v>126.28919999999999</v>
      </c>
      <c r="F302" s="91">
        <f>IFERROR(VLOOKUP($C302,Weights!$A$23:$E$42,4,0),0)</f>
        <v>2.13</v>
      </c>
      <c r="G302" s="92">
        <f>IFERROR(VLOOKUP($C302,Weights!$A$23:$E$42,5,0),0)</f>
        <v>117.9807</v>
      </c>
      <c r="H302" s="91">
        <f>IFERROR(VLOOKUP($C302,Weights!$A$43:$E$62,4,0),0)</f>
        <v>0</v>
      </c>
      <c r="I302" s="92">
        <f>IFERROR(VLOOKUP($C302,Weights!$A$43:$E$62,5,0),0)</f>
        <v>0</v>
      </c>
      <c r="J302" s="91">
        <f>IFERROR(VLOOKUP($C302,Weights!$A$63:$E$82,4,0),0)</f>
        <v>0</v>
      </c>
      <c r="K302" s="92">
        <f>IFERROR(VLOOKUP($C302,Weights!$A$63:$E$82,5,0),0)</f>
        <v>0</v>
      </c>
      <c r="L302" s="91">
        <f>IFERROR(VLOOKUP($C302,Weights!$A$83:$E$102,4,0),0)</f>
        <v>0</v>
      </c>
      <c r="M302" s="92">
        <f>IFERROR(VLOOKUP($C302,Weights!$A$83:$E$102,5,0),0)</f>
        <v>0</v>
      </c>
    </row>
    <row r="303" spans="1:13" ht="24">
      <c r="A303" s="93" t="s">
        <v>2813</v>
      </c>
      <c r="B303" s="90" t="s">
        <v>2814</v>
      </c>
      <c r="C303" s="90">
        <v>18</v>
      </c>
      <c r="D303" s="91">
        <f>IFERROR(VLOOKUP($C303,Weights!$A$3:$E$22,4,0),0)</f>
        <v>2.2799999999999998</v>
      </c>
      <c r="E303" s="92">
        <f>IFERROR(VLOOKUP($C303,Weights!$A$3:$E$22,5,0),0)</f>
        <v>126.28919999999999</v>
      </c>
      <c r="F303" s="91">
        <f>IFERROR(VLOOKUP($C303,Weights!$A$23:$E$42,4,0),0)</f>
        <v>2.13</v>
      </c>
      <c r="G303" s="92">
        <f>IFERROR(VLOOKUP($C303,Weights!$A$23:$E$42,5,0),0)</f>
        <v>117.9807</v>
      </c>
      <c r="H303" s="91">
        <f>IFERROR(VLOOKUP($C303,Weights!$A$43:$E$62,4,0),0)</f>
        <v>0</v>
      </c>
      <c r="I303" s="92">
        <f>IFERROR(VLOOKUP($C303,Weights!$A$43:$E$62,5,0),0)</f>
        <v>0</v>
      </c>
      <c r="J303" s="91">
        <f>IFERROR(VLOOKUP($C303,Weights!$A$63:$E$82,4,0),0)</f>
        <v>0</v>
      </c>
      <c r="K303" s="92">
        <f>IFERROR(VLOOKUP($C303,Weights!$A$63:$E$82,5,0),0)</f>
        <v>0</v>
      </c>
      <c r="L303" s="91">
        <f>IFERROR(VLOOKUP($C303,Weights!$A$83:$E$102,4,0),0)</f>
        <v>0</v>
      </c>
      <c r="M303" s="92">
        <f>IFERROR(VLOOKUP($C303,Weights!$A$83:$E$102,5,0),0)</f>
        <v>0</v>
      </c>
    </row>
    <row r="304" spans="1:13">
      <c r="A304" s="93" t="s">
        <v>2805</v>
      </c>
      <c r="B304" s="90" t="s">
        <v>2806</v>
      </c>
      <c r="C304" s="90">
        <v>18</v>
      </c>
      <c r="D304" s="91">
        <f>IFERROR(VLOOKUP($C304,Weights!$A$3:$E$22,4,0),0)</f>
        <v>2.2799999999999998</v>
      </c>
      <c r="E304" s="92">
        <f>IFERROR(VLOOKUP($C304,Weights!$A$3:$E$22,5,0),0)</f>
        <v>126.28919999999999</v>
      </c>
      <c r="F304" s="91">
        <f>IFERROR(VLOOKUP($C304,Weights!$A$23:$E$42,4,0),0)</f>
        <v>2.13</v>
      </c>
      <c r="G304" s="92">
        <f>IFERROR(VLOOKUP($C304,Weights!$A$23:$E$42,5,0),0)</f>
        <v>117.9807</v>
      </c>
      <c r="H304" s="91">
        <f>IFERROR(VLOOKUP($C304,Weights!$A$43:$E$62,4,0),0)</f>
        <v>0</v>
      </c>
      <c r="I304" s="92">
        <f>IFERROR(VLOOKUP($C304,Weights!$A$43:$E$62,5,0),0)</f>
        <v>0</v>
      </c>
      <c r="J304" s="91">
        <f>IFERROR(VLOOKUP($C304,Weights!$A$63:$E$82,4,0),0)</f>
        <v>0</v>
      </c>
      <c r="K304" s="92">
        <f>IFERROR(VLOOKUP($C304,Weights!$A$63:$E$82,5,0),0)</f>
        <v>0</v>
      </c>
      <c r="L304" s="91">
        <f>IFERROR(VLOOKUP($C304,Weights!$A$83:$E$102,4,0),0)</f>
        <v>0</v>
      </c>
      <c r="M304" s="92">
        <f>IFERROR(VLOOKUP($C304,Weights!$A$83:$E$102,5,0),0)</f>
        <v>0</v>
      </c>
    </row>
    <row r="305" spans="1:13">
      <c r="A305" s="93" t="s">
        <v>2815</v>
      </c>
      <c r="B305" s="90" t="s">
        <v>2816</v>
      </c>
      <c r="C305" s="90">
        <v>18</v>
      </c>
      <c r="D305" s="91">
        <f>IFERROR(VLOOKUP($C305,Weights!$A$3:$E$22,4,0),0)</f>
        <v>2.2799999999999998</v>
      </c>
      <c r="E305" s="92">
        <f>IFERROR(VLOOKUP($C305,Weights!$A$3:$E$22,5,0),0)</f>
        <v>126.28919999999999</v>
      </c>
      <c r="F305" s="91">
        <f>IFERROR(VLOOKUP($C305,Weights!$A$23:$E$42,4,0),0)</f>
        <v>2.13</v>
      </c>
      <c r="G305" s="92">
        <f>IFERROR(VLOOKUP($C305,Weights!$A$23:$E$42,5,0),0)</f>
        <v>117.9807</v>
      </c>
      <c r="H305" s="91">
        <f>IFERROR(VLOOKUP($C305,Weights!$A$43:$E$62,4,0),0)</f>
        <v>0</v>
      </c>
      <c r="I305" s="92">
        <f>IFERROR(VLOOKUP($C305,Weights!$A$43:$E$62,5,0),0)</f>
        <v>0</v>
      </c>
      <c r="J305" s="91">
        <f>IFERROR(VLOOKUP($C305,Weights!$A$63:$E$82,4,0),0)</f>
        <v>0</v>
      </c>
      <c r="K305" s="92">
        <f>IFERROR(VLOOKUP($C305,Weights!$A$63:$E$82,5,0),0)</f>
        <v>0</v>
      </c>
      <c r="L305" s="91">
        <f>IFERROR(VLOOKUP($C305,Weights!$A$83:$E$102,4,0),0)</f>
        <v>0</v>
      </c>
      <c r="M305" s="92">
        <f>IFERROR(VLOOKUP($C305,Weights!$A$83:$E$102,5,0),0)</f>
        <v>0</v>
      </c>
    </row>
    <row r="306" spans="1:13" ht="24">
      <c r="A306" s="93" t="s">
        <v>2809</v>
      </c>
      <c r="B306" s="90" t="s">
        <v>2810</v>
      </c>
      <c r="C306" s="90">
        <v>18</v>
      </c>
      <c r="D306" s="91">
        <f>IFERROR(VLOOKUP($C306,Weights!$A$3:$E$22,4,0),0)</f>
        <v>2.2799999999999998</v>
      </c>
      <c r="E306" s="92">
        <f>IFERROR(VLOOKUP($C306,Weights!$A$3:$E$22,5,0),0)</f>
        <v>126.28919999999999</v>
      </c>
      <c r="F306" s="91">
        <f>IFERROR(VLOOKUP($C306,Weights!$A$23:$E$42,4,0),0)</f>
        <v>2.13</v>
      </c>
      <c r="G306" s="92">
        <f>IFERROR(VLOOKUP($C306,Weights!$A$23:$E$42,5,0),0)</f>
        <v>117.9807</v>
      </c>
      <c r="H306" s="91">
        <f>IFERROR(VLOOKUP($C306,Weights!$A$43:$E$62,4,0),0)</f>
        <v>0</v>
      </c>
      <c r="I306" s="92">
        <f>IFERROR(VLOOKUP($C306,Weights!$A$43:$E$62,5,0),0)</f>
        <v>0</v>
      </c>
      <c r="J306" s="91">
        <f>IFERROR(VLOOKUP($C306,Weights!$A$63:$E$82,4,0),0)</f>
        <v>0</v>
      </c>
      <c r="K306" s="92">
        <f>IFERROR(VLOOKUP($C306,Weights!$A$63:$E$82,5,0),0)</f>
        <v>0</v>
      </c>
      <c r="L306" s="91">
        <f>IFERROR(VLOOKUP($C306,Weights!$A$83:$E$102,4,0),0)</f>
        <v>0</v>
      </c>
      <c r="M306" s="92">
        <f>IFERROR(VLOOKUP($C306,Weights!$A$83:$E$102,5,0),0)</f>
        <v>0</v>
      </c>
    </row>
    <row r="307" spans="1:13" ht="24">
      <c r="A307" s="93" t="s">
        <v>2817</v>
      </c>
      <c r="B307" s="90" t="s">
        <v>2818</v>
      </c>
      <c r="C307" s="90">
        <v>18</v>
      </c>
      <c r="D307" s="91">
        <f>IFERROR(VLOOKUP($C307,Weights!$A$3:$E$22,4,0),0)</f>
        <v>2.2799999999999998</v>
      </c>
      <c r="E307" s="92">
        <f>IFERROR(VLOOKUP($C307,Weights!$A$3:$E$22,5,0),0)</f>
        <v>126.28919999999999</v>
      </c>
      <c r="F307" s="91">
        <f>IFERROR(VLOOKUP($C307,Weights!$A$23:$E$42,4,0),0)</f>
        <v>2.13</v>
      </c>
      <c r="G307" s="92">
        <f>IFERROR(VLOOKUP($C307,Weights!$A$23:$E$42,5,0),0)</f>
        <v>117.9807</v>
      </c>
      <c r="H307" s="91">
        <f>IFERROR(VLOOKUP($C307,Weights!$A$43:$E$62,4,0),0)</f>
        <v>0</v>
      </c>
      <c r="I307" s="92">
        <f>IFERROR(VLOOKUP($C307,Weights!$A$43:$E$62,5,0),0)</f>
        <v>0</v>
      </c>
      <c r="J307" s="91">
        <f>IFERROR(VLOOKUP($C307,Weights!$A$63:$E$82,4,0),0)</f>
        <v>0</v>
      </c>
      <c r="K307" s="92">
        <f>IFERROR(VLOOKUP($C307,Weights!$A$63:$E$82,5,0),0)</f>
        <v>0</v>
      </c>
      <c r="L307" s="91">
        <f>IFERROR(VLOOKUP($C307,Weights!$A$83:$E$102,4,0),0)</f>
        <v>0</v>
      </c>
      <c r="M307" s="92">
        <f>IFERROR(VLOOKUP($C307,Weights!$A$83:$E$102,5,0),0)</f>
        <v>0</v>
      </c>
    </row>
    <row r="308" spans="1:13" ht="24">
      <c r="A308" s="93" t="s">
        <v>2819</v>
      </c>
      <c r="B308" s="90" t="s">
        <v>2820</v>
      </c>
      <c r="C308" s="90">
        <v>18</v>
      </c>
      <c r="D308" s="91">
        <f>IFERROR(VLOOKUP($C308,Weights!$A$3:$E$22,4,0),0)</f>
        <v>2.2799999999999998</v>
      </c>
      <c r="E308" s="92">
        <f>IFERROR(VLOOKUP($C308,Weights!$A$3:$E$22,5,0),0)</f>
        <v>126.28919999999999</v>
      </c>
      <c r="F308" s="91">
        <f>IFERROR(VLOOKUP($C308,Weights!$A$23:$E$42,4,0),0)</f>
        <v>2.13</v>
      </c>
      <c r="G308" s="92">
        <f>IFERROR(VLOOKUP($C308,Weights!$A$23:$E$42,5,0),0)</f>
        <v>117.9807</v>
      </c>
      <c r="H308" s="91">
        <f>IFERROR(VLOOKUP($C308,Weights!$A$43:$E$62,4,0),0)</f>
        <v>0</v>
      </c>
      <c r="I308" s="92">
        <f>IFERROR(VLOOKUP($C308,Weights!$A$43:$E$62,5,0),0)</f>
        <v>0</v>
      </c>
      <c r="J308" s="91">
        <f>IFERROR(VLOOKUP($C308,Weights!$A$63:$E$82,4,0),0)</f>
        <v>0</v>
      </c>
      <c r="K308" s="92">
        <f>IFERROR(VLOOKUP($C308,Weights!$A$63:$E$82,5,0),0)</f>
        <v>0</v>
      </c>
      <c r="L308" s="91">
        <f>IFERROR(VLOOKUP($C308,Weights!$A$83:$E$102,4,0),0)</f>
        <v>0</v>
      </c>
      <c r="M308" s="92">
        <f>IFERROR(VLOOKUP($C308,Weights!$A$83:$E$102,5,0),0)</f>
        <v>0</v>
      </c>
    </row>
    <row r="309" spans="1:13">
      <c r="A309" s="93" t="s">
        <v>1124</v>
      </c>
      <c r="B309" s="90" t="s">
        <v>1125</v>
      </c>
      <c r="C309" s="90">
        <v>6</v>
      </c>
      <c r="D309" s="91">
        <f>IFERROR(VLOOKUP($C309,Weights!$A$3:$E$22,4,0),0)</f>
        <v>2.38</v>
      </c>
      <c r="E309" s="92">
        <f>IFERROR(VLOOKUP($C309,Weights!$A$3:$E$22,5,0),0)</f>
        <v>131.82820000000001</v>
      </c>
      <c r="F309" s="91">
        <f>IFERROR(VLOOKUP($C309,Weights!$A$23:$E$42,4,0),0)</f>
        <v>3.52</v>
      </c>
      <c r="G309" s="92">
        <f>IFERROR(VLOOKUP($C309,Weights!$A$23:$E$42,5,0),0)</f>
        <v>194.97280000000001</v>
      </c>
      <c r="H309" s="91">
        <f>IFERROR(VLOOKUP($C309,Weights!$A$43:$E$62,4,0),0)</f>
        <v>7.1</v>
      </c>
      <c r="I309" s="92">
        <f>IFERROR(VLOOKUP($C309,Weights!$A$43:$E$62,5,0),0)</f>
        <v>393.26900000000001</v>
      </c>
      <c r="J309" s="91">
        <f>IFERROR(VLOOKUP($C309,Weights!$A$63:$E$82,4,0),0)</f>
        <v>17.98</v>
      </c>
      <c r="K309" s="92">
        <f>IFERROR(VLOOKUP($C309,Weights!$A$63:$E$82,5,0),0)</f>
        <v>995.91219999999998</v>
      </c>
      <c r="L309" s="91">
        <f>IFERROR(VLOOKUP($C309,Weights!$A$83:$E$102,4,0),0)</f>
        <v>0</v>
      </c>
      <c r="M309" s="92">
        <f>IFERROR(VLOOKUP($C309,Weights!$A$83:$E$102,5,0),0)</f>
        <v>0</v>
      </c>
    </row>
    <row r="310" spans="1:13" ht="24">
      <c r="A310" s="93" t="s">
        <v>130</v>
      </c>
      <c r="B310" s="90" t="s">
        <v>131</v>
      </c>
      <c r="C310" s="90">
        <v>6</v>
      </c>
      <c r="D310" s="91">
        <f>IFERROR(VLOOKUP($C310,Weights!$A$3:$E$22,4,0),0)</f>
        <v>2.38</v>
      </c>
      <c r="E310" s="92">
        <f>IFERROR(VLOOKUP($C310,Weights!$A$3:$E$22,5,0),0)</f>
        <v>131.82820000000001</v>
      </c>
      <c r="F310" s="91">
        <f>IFERROR(VLOOKUP($C310,Weights!$A$23:$E$42,4,0),0)</f>
        <v>3.52</v>
      </c>
      <c r="G310" s="92">
        <f>IFERROR(VLOOKUP($C310,Weights!$A$23:$E$42,5,0),0)</f>
        <v>194.97280000000001</v>
      </c>
      <c r="H310" s="91">
        <f>IFERROR(VLOOKUP($C310,Weights!$A$43:$E$62,4,0),0)</f>
        <v>7.1</v>
      </c>
      <c r="I310" s="92">
        <f>IFERROR(VLOOKUP($C310,Weights!$A$43:$E$62,5,0),0)</f>
        <v>393.26900000000001</v>
      </c>
      <c r="J310" s="91">
        <f>IFERROR(VLOOKUP($C310,Weights!$A$63:$E$82,4,0),0)</f>
        <v>17.98</v>
      </c>
      <c r="K310" s="92">
        <f>IFERROR(VLOOKUP($C310,Weights!$A$63:$E$82,5,0),0)</f>
        <v>995.91219999999998</v>
      </c>
      <c r="L310" s="91">
        <f>IFERROR(VLOOKUP($C310,Weights!$A$83:$E$102,4,0),0)</f>
        <v>0</v>
      </c>
      <c r="M310" s="92">
        <f>IFERROR(VLOOKUP($C310,Weights!$A$83:$E$102,5,0),0)</f>
        <v>0</v>
      </c>
    </row>
    <row r="311" spans="1:13">
      <c r="A311" s="93" t="s">
        <v>158</v>
      </c>
      <c r="B311" s="90" t="s">
        <v>159</v>
      </c>
      <c r="C311" s="90">
        <v>6</v>
      </c>
      <c r="D311" s="91">
        <f>IFERROR(VLOOKUP($C311,Weights!$A$3:$E$22,4,0),0)</f>
        <v>2.38</v>
      </c>
      <c r="E311" s="92">
        <f>IFERROR(VLOOKUP($C311,Weights!$A$3:$E$22,5,0),0)</f>
        <v>131.82820000000001</v>
      </c>
      <c r="F311" s="91">
        <f>IFERROR(VLOOKUP($C311,Weights!$A$23:$E$42,4,0),0)</f>
        <v>3.52</v>
      </c>
      <c r="G311" s="92">
        <f>IFERROR(VLOOKUP($C311,Weights!$A$23:$E$42,5,0),0)</f>
        <v>194.97280000000001</v>
      </c>
      <c r="H311" s="91">
        <f>IFERROR(VLOOKUP($C311,Weights!$A$43:$E$62,4,0),0)</f>
        <v>7.1</v>
      </c>
      <c r="I311" s="92">
        <f>IFERROR(VLOOKUP($C311,Weights!$A$43:$E$62,5,0),0)</f>
        <v>393.26900000000001</v>
      </c>
      <c r="J311" s="91">
        <f>IFERROR(VLOOKUP($C311,Weights!$A$63:$E$82,4,0),0)</f>
        <v>17.98</v>
      </c>
      <c r="K311" s="92">
        <f>IFERROR(VLOOKUP($C311,Weights!$A$63:$E$82,5,0),0)</f>
        <v>995.91219999999998</v>
      </c>
      <c r="L311" s="91">
        <f>IFERROR(VLOOKUP($C311,Weights!$A$83:$E$102,4,0),0)</f>
        <v>0</v>
      </c>
      <c r="M311" s="92">
        <f>IFERROR(VLOOKUP($C311,Weights!$A$83:$E$102,5,0),0)</f>
        <v>0</v>
      </c>
    </row>
    <row r="312" spans="1:13">
      <c r="A312" s="93" t="s">
        <v>314</v>
      </c>
      <c r="B312" s="90" t="s">
        <v>315</v>
      </c>
      <c r="C312" s="90">
        <v>6</v>
      </c>
      <c r="D312" s="91">
        <f>IFERROR(VLOOKUP($C312,Weights!$A$3:$E$22,4,0),0)</f>
        <v>2.38</v>
      </c>
      <c r="E312" s="92">
        <f>IFERROR(VLOOKUP($C312,Weights!$A$3:$E$22,5,0),0)</f>
        <v>131.82820000000001</v>
      </c>
      <c r="F312" s="91">
        <f>IFERROR(VLOOKUP($C312,Weights!$A$23:$E$42,4,0),0)</f>
        <v>3.52</v>
      </c>
      <c r="G312" s="92">
        <f>IFERROR(VLOOKUP($C312,Weights!$A$23:$E$42,5,0),0)</f>
        <v>194.97280000000001</v>
      </c>
      <c r="H312" s="91">
        <f>IFERROR(VLOOKUP($C312,Weights!$A$43:$E$62,4,0),0)</f>
        <v>7.1</v>
      </c>
      <c r="I312" s="92">
        <f>IFERROR(VLOOKUP($C312,Weights!$A$43:$E$62,5,0),0)</f>
        <v>393.26900000000001</v>
      </c>
      <c r="J312" s="91">
        <f>IFERROR(VLOOKUP($C312,Weights!$A$63:$E$82,4,0),0)</f>
        <v>17.98</v>
      </c>
      <c r="K312" s="92">
        <f>IFERROR(VLOOKUP($C312,Weights!$A$63:$E$82,5,0),0)</f>
        <v>995.91219999999998</v>
      </c>
      <c r="L312" s="91">
        <f>IFERROR(VLOOKUP($C312,Weights!$A$83:$E$102,4,0),0)</f>
        <v>0</v>
      </c>
      <c r="M312" s="92">
        <f>IFERROR(VLOOKUP($C312,Weights!$A$83:$E$102,5,0),0)</f>
        <v>0</v>
      </c>
    </row>
    <row r="313" spans="1:13" ht="24">
      <c r="A313" s="93" t="s">
        <v>434</v>
      </c>
      <c r="B313" s="90" t="s">
        <v>435</v>
      </c>
      <c r="C313" s="90">
        <v>6</v>
      </c>
      <c r="D313" s="91">
        <f>IFERROR(VLOOKUP($C313,Weights!$A$3:$E$22,4,0),0)</f>
        <v>2.38</v>
      </c>
      <c r="E313" s="92">
        <f>IFERROR(VLOOKUP($C313,Weights!$A$3:$E$22,5,0),0)</f>
        <v>131.82820000000001</v>
      </c>
      <c r="F313" s="91">
        <f>IFERROR(VLOOKUP($C313,Weights!$A$23:$E$42,4,0),0)</f>
        <v>3.52</v>
      </c>
      <c r="G313" s="92">
        <f>IFERROR(VLOOKUP($C313,Weights!$A$23:$E$42,5,0),0)</f>
        <v>194.97280000000001</v>
      </c>
      <c r="H313" s="91">
        <f>IFERROR(VLOOKUP($C313,Weights!$A$43:$E$62,4,0),0)</f>
        <v>7.1</v>
      </c>
      <c r="I313" s="92">
        <f>IFERROR(VLOOKUP($C313,Weights!$A$43:$E$62,5,0),0)</f>
        <v>393.26900000000001</v>
      </c>
      <c r="J313" s="91">
        <f>IFERROR(VLOOKUP($C313,Weights!$A$63:$E$82,4,0),0)</f>
        <v>17.98</v>
      </c>
      <c r="K313" s="92">
        <f>IFERROR(VLOOKUP($C313,Weights!$A$63:$E$82,5,0),0)</f>
        <v>995.91219999999998</v>
      </c>
      <c r="L313" s="91">
        <f>IFERROR(VLOOKUP($C313,Weights!$A$83:$E$102,4,0),0)</f>
        <v>0</v>
      </c>
      <c r="M313" s="92">
        <f>IFERROR(VLOOKUP($C313,Weights!$A$83:$E$102,5,0),0)</f>
        <v>0</v>
      </c>
    </row>
    <row r="314" spans="1:13">
      <c r="A314" s="93" t="s">
        <v>566</v>
      </c>
      <c r="B314" s="90" t="s">
        <v>567</v>
      </c>
      <c r="C314" s="90">
        <v>6</v>
      </c>
      <c r="D314" s="91">
        <f>IFERROR(VLOOKUP($C314,Weights!$A$3:$E$22,4,0),0)</f>
        <v>2.38</v>
      </c>
      <c r="E314" s="92">
        <f>IFERROR(VLOOKUP($C314,Weights!$A$3:$E$22,5,0),0)</f>
        <v>131.82820000000001</v>
      </c>
      <c r="F314" s="91">
        <f>IFERROR(VLOOKUP($C314,Weights!$A$23:$E$42,4,0),0)</f>
        <v>3.52</v>
      </c>
      <c r="G314" s="92">
        <f>IFERROR(VLOOKUP($C314,Weights!$A$23:$E$42,5,0),0)</f>
        <v>194.97280000000001</v>
      </c>
      <c r="H314" s="91">
        <f>IFERROR(VLOOKUP($C314,Weights!$A$43:$E$62,4,0),0)</f>
        <v>7.1</v>
      </c>
      <c r="I314" s="92">
        <f>IFERROR(VLOOKUP($C314,Weights!$A$43:$E$62,5,0),0)</f>
        <v>393.26900000000001</v>
      </c>
      <c r="J314" s="91">
        <f>IFERROR(VLOOKUP($C314,Weights!$A$63:$E$82,4,0),0)</f>
        <v>17.98</v>
      </c>
      <c r="K314" s="92">
        <f>IFERROR(VLOOKUP($C314,Weights!$A$63:$E$82,5,0),0)</f>
        <v>995.91219999999998</v>
      </c>
      <c r="L314" s="91">
        <f>IFERROR(VLOOKUP($C314,Weights!$A$83:$E$102,4,0),0)</f>
        <v>0</v>
      </c>
      <c r="M314" s="92">
        <f>IFERROR(VLOOKUP($C314,Weights!$A$83:$E$102,5,0),0)</f>
        <v>0</v>
      </c>
    </row>
    <row r="315" spans="1:13">
      <c r="A315" s="93" t="s">
        <v>572</v>
      </c>
      <c r="B315" s="90" t="s">
        <v>573</v>
      </c>
      <c r="C315" s="90">
        <v>6</v>
      </c>
      <c r="D315" s="91">
        <f>IFERROR(VLOOKUP($C315,Weights!$A$3:$E$22,4,0),0)</f>
        <v>2.38</v>
      </c>
      <c r="E315" s="92">
        <f>IFERROR(VLOOKUP($C315,Weights!$A$3:$E$22,5,0),0)</f>
        <v>131.82820000000001</v>
      </c>
      <c r="F315" s="91">
        <f>IFERROR(VLOOKUP($C315,Weights!$A$23:$E$42,4,0),0)</f>
        <v>3.52</v>
      </c>
      <c r="G315" s="92">
        <f>IFERROR(VLOOKUP($C315,Weights!$A$23:$E$42,5,0),0)</f>
        <v>194.97280000000001</v>
      </c>
      <c r="H315" s="91">
        <f>IFERROR(VLOOKUP($C315,Weights!$A$43:$E$62,4,0),0)</f>
        <v>7.1</v>
      </c>
      <c r="I315" s="92">
        <f>IFERROR(VLOOKUP($C315,Weights!$A$43:$E$62,5,0),0)</f>
        <v>393.26900000000001</v>
      </c>
      <c r="J315" s="91">
        <f>IFERROR(VLOOKUP($C315,Weights!$A$63:$E$82,4,0),0)</f>
        <v>17.98</v>
      </c>
      <c r="K315" s="92">
        <f>IFERROR(VLOOKUP($C315,Weights!$A$63:$E$82,5,0),0)</f>
        <v>995.91219999999998</v>
      </c>
      <c r="L315" s="91">
        <f>IFERROR(VLOOKUP($C315,Weights!$A$83:$E$102,4,0),0)</f>
        <v>0</v>
      </c>
      <c r="M315" s="92">
        <f>IFERROR(VLOOKUP($C315,Weights!$A$83:$E$102,5,0),0)</f>
        <v>0</v>
      </c>
    </row>
    <row r="316" spans="1:13">
      <c r="A316" s="93" t="s">
        <v>570</v>
      </c>
      <c r="B316" s="90" t="s">
        <v>571</v>
      </c>
      <c r="C316" s="90">
        <v>6</v>
      </c>
      <c r="D316" s="91">
        <f>IFERROR(VLOOKUP($C316,Weights!$A$3:$E$22,4,0),0)</f>
        <v>2.38</v>
      </c>
      <c r="E316" s="92">
        <f>IFERROR(VLOOKUP($C316,Weights!$A$3:$E$22,5,0),0)</f>
        <v>131.82820000000001</v>
      </c>
      <c r="F316" s="91">
        <f>IFERROR(VLOOKUP($C316,Weights!$A$23:$E$42,4,0),0)</f>
        <v>3.52</v>
      </c>
      <c r="G316" s="92">
        <f>IFERROR(VLOOKUP($C316,Weights!$A$23:$E$42,5,0),0)</f>
        <v>194.97280000000001</v>
      </c>
      <c r="H316" s="91">
        <f>IFERROR(VLOOKUP($C316,Weights!$A$43:$E$62,4,0),0)</f>
        <v>7.1</v>
      </c>
      <c r="I316" s="92">
        <f>IFERROR(VLOOKUP($C316,Weights!$A$43:$E$62,5,0),0)</f>
        <v>393.26900000000001</v>
      </c>
      <c r="J316" s="91">
        <f>IFERROR(VLOOKUP($C316,Weights!$A$63:$E$82,4,0),0)</f>
        <v>17.98</v>
      </c>
      <c r="K316" s="92">
        <f>IFERROR(VLOOKUP($C316,Weights!$A$63:$E$82,5,0),0)</f>
        <v>995.91219999999998</v>
      </c>
      <c r="L316" s="91">
        <f>IFERROR(VLOOKUP($C316,Weights!$A$83:$E$102,4,0),0)</f>
        <v>0</v>
      </c>
      <c r="M316" s="92">
        <f>IFERROR(VLOOKUP($C316,Weights!$A$83:$E$102,5,0),0)</f>
        <v>0</v>
      </c>
    </row>
    <row r="317" spans="1:13">
      <c r="A317" s="93" t="s">
        <v>624</v>
      </c>
      <c r="B317" s="90" t="s">
        <v>625</v>
      </c>
      <c r="C317" s="90">
        <v>6</v>
      </c>
      <c r="D317" s="91">
        <f>IFERROR(VLOOKUP($C317,Weights!$A$3:$E$22,4,0),0)</f>
        <v>2.38</v>
      </c>
      <c r="E317" s="92">
        <f>IFERROR(VLOOKUP($C317,Weights!$A$3:$E$22,5,0),0)</f>
        <v>131.82820000000001</v>
      </c>
      <c r="F317" s="91">
        <f>IFERROR(VLOOKUP($C317,Weights!$A$23:$E$42,4,0),0)</f>
        <v>3.52</v>
      </c>
      <c r="G317" s="92">
        <f>IFERROR(VLOOKUP($C317,Weights!$A$23:$E$42,5,0),0)</f>
        <v>194.97280000000001</v>
      </c>
      <c r="H317" s="91">
        <f>IFERROR(VLOOKUP($C317,Weights!$A$43:$E$62,4,0),0)</f>
        <v>7.1</v>
      </c>
      <c r="I317" s="92">
        <f>IFERROR(VLOOKUP($C317,Weights!$A$43:$E$62,5,0),0)</f>
        <v>393.26900000000001</v>
      </c>
      <c r="J317" s="91">
        <f>IFERROR(VLOOKUP($C317,Weights!$A$63:$E$82,4,0),0)</f>
        <v>17.98</v>
      </c>
      <c r="K317" s="92">
        <f>IFERROR(VLOOKUP($C317,Weights!$A$63:$E$82,5,0),0)</f>
        <v>995.91219999999998</v>
      </c>
      <c r="L317" s="91">
        <f>IFERROR(VLOOKUP($C317,Weights!$A$83:$E$102,4,0),0)</f>
        <v>0</v>
      </c>
      <c r="M317" s="92">
        <f>IFERROR(VLOOKUP($C317,Weights!$A$83:$E$102,5,0),0)</f>
        <v>0</v>
      </c>
    </row>
    <row r="318" spans="1:13" ht="24">
      <c r="A318" s="93" t="s">
        <v>1354</v>
      </c>
      <c r="B318" s="90" t="s">
        <v>1355</v>
      </c>
      <c r="C318" s="90">
        <v>6</v>
      </c>
      <c r="D318" s="91">
        <f>IFERROR(VLOOKUP($C318,Weights!$A$3:$E$22,4,0),0)</f>
        <v>2.38</v>
      </c>
      <c r="E318" s="92">
        <f>IFERROR(VLOOKUP($C318,Weights!$A$3:$E$22,5,0),0)</f>
        <v>131.82820000000001</v>
      </c>
      <c r="F318" s="91">
        <f>IFERROR(VLOOKUP($C318,Weights!$A$23:$E$42,4,0),0)</f>
        <v>3.52</v>
      </c>
      <c r="G318" s="92">
        <f>IFERROR(VLOOKUP($C318,Weights!$A$23:$E$42,5,0),0)</f>
        <v>194.97280000000001</v>
      </c>
      <c r="H318" s="91">
        <f>IFERROR(VLOOKUP($C318,Weights!$A$43:$E$62,4,0),0)</f>
        <v>7.1</v>
      </c>
      <c r="I318" s="92">
        <f>IFERROR(VLOOKUP($C318,Weights!$A$43:$E$62,5,0),0)</f>
        <v>393.26900000000001</v>
      </c>
      <c r="J318" s="91">
        <f>IFERROR(VLOOKUP($C318,Weights!$A$63:$E$82,4,0),0)</f>
        <v>17.98</v>
      </c>
      <c r="K318" s="92">
        <f>IFERROR(VLOOKUP($C318,Weights!$A$63:$E$82,5,0),0)</f>
        <v>995.91219999999998</v>
      </c>
      <c r="L318" s="91">
        <f>IFERROR(VLOOKUP($C318,Weights!$A$83:$E$102,4,0),0)</f>
        <v>0</v>
      </c>
      <c r="M318" s="92">
        <f>IFERROR(VLOOKUP($C318,Weights!$A$83:$E$102,5,0),0)</f>
        <v>0</v>
      </c>
    </row>
    <row r="319" spans="1:13">
      <c r="A319" s="93" t="s">
        <v>2803</v>
      </c>
      <c r="B319" s="90" t="s">
        <v>2804</v>
      </c>
      <c r="C319" s="90">
        <v>6</v>
      </c>
      <c r="D319" s="91">
        <f>IFERROR(VLOOKUP($C319,Weights!$A$3:$E$22,4,0),0)</f>
        <v>2.38</v>
      </c>
      <c r="E319" s="92">
        <f>IFERROR(VLOOKUP($C319,Weights!$A$3:$E$22,5,0),0)</f>
        <v>131.82820000000001</v>
      </c>
      <c r="F319" s="91">
        <f>IFERROR(VLOOKUP($C319,Weights!$A$23:$E$42,4,0),0)</f>
        <v>3.52</v>
      </c>
      <c r="G319" s="92">
        <f>IFERROR(VLOOKUP($C319,Weights!$A$23:$E$42,5,0),0)</f>
        <v>194.97280000000001</v>
      </c>
      <c r="H319" s="91">
        <f>IFERROR(VLOOKUP($C319,Weights!$A$43:$E$62,4,0),0)</f>
        <v>7.1</v>
      </c>
      <c r="I319" s="92">
        <f>IFERROR(VLOOKUP($C319,Weights!$A$43:$E$62,5,0),0)</f>
        <v>393.26900000000001</v>
      </c>
      <c r="J319" s="91">
        <f>IFERROR(VLOOKUP($C319,Weights!$A$63:$E$82,4,0),0)</f>
        <v>17.98</v>
      </c>
      <c r="K319" s="92">
        <f>IFERROR(VLOOKUP($C319,Weights!$A$63:$E$82,5,0),0)</f>
        <v>995.91219999999998</v>
      </c>
      <c r="L319" s="91">
        <f>IFERROR(VLOOKUP($C319,Weights!$A$83:$E$102,4,0),0)</f>
        <v>0</v>
      </c>
      <c r="M319" s="92">
        <f>IFERROR(VLOOKUP($C319,Weights!$A$83:$E$102,5,0),0)</f>
        <v>0</v>
      </c>
    </row>
    <row r="320" spans="1:13" ht="24">
      <c r="A320" s="93" t="s">
        <v>2935</v>
      </c>
      <c r="B320" s="90" t="s">
        <v>2936</v>
      </c>
      <c r="C320" s="90">
        <v>6</v>
      </c>
      <c r="D320" s="91">
        <f>IFERROR(VLOOKUP($C320,Weights!$A$3:$E$22,4,0),0)</f>
        <v>2.38</v>
      </c>
      <c r="E320" s="92">
        <f>IFERROR(VLOOKUP($C320,Weights!$A$3:$E$22,5,0),0)</f>
        <v>131.82820000000001</v>
      </c>
      <c r="F320" s="91">
        <f>IFERROR(VLOOKUP($C320,Weights!$A$23:$E$42,4,0),0)</f>
        <v>3.52</v>
      </c>
      <c r="G320" s="92">
        <f>IFERROR(VLOOKUP($C320,Weights!$A$23:$E$42,5,0),0)</f>
        <v>194.97280000000001</v>
      </c>
      <c r="H320" s="91">
        <f>IFERROR(VLOOKUP($C320,Weights!$A$43:$E$62,4,0),0)</f>
        <v>7.1</v>
      </c>
      <c r="I320" s="92">
        <f>IFERROR(VLOOKUP($C320,Weights!$A$43:$E$62,5,0),0)</f>
        <v>393.26900000000001</v>
      </c>
      <c r="J320" s="91">
        <f>IFERROR(VLOOKUP($C320,Weights!$A$63:$E$82,4,0),0)</f>
        <v>17.98</v>
      </c>
      <c r="K320" s="92">
        <f>IFERROR(VLOOKUP($C320,Weights!$A$63:$E$82,5,0),0)</f>
        <v>995.91219999999998</v>
      </c>
      <c r="L320" s="91">
        <f>IFERROR(VLOOKUP($C320,Weights!$A$83:$E$102,4,0),0)</f>
        <v>0</v>
      </c>
      <c r="M320" s="92">
        <f>IFERROR(VLOOKUP($C320,Weights!$A$83:$E$102,5,0),0)</f>
        <v>0</v>
      </c>
    </row>
    <row r="321" spans="1:13">
      <c r="A321" s="93" t="s">
        <v>3067</v>
      </c>
      <c r="B321" s="90" t="s">
        <v>3068</v>
      </c>
      <c r="C321" s="90">
        <v>6</v>
      </c>
      <c r="D321" s="91">
        <f>IFERROR(VLOOKUP($C321,Weights!$A$3:$E$22,4,0),0)</f>
        <v>2.38</v>
      </c>
      <c r="E321" s="92">
        <f>IFERROR(VLOOKUP($C321,Weights!$A$3:$E$22,5,0),0)</f>
        <v>131.82820000000001</v>
      </c>
      <c r="F321" s="91">
        <f>IFERROR(VLOOKUP($C321,Weights!$A$23:$E$42,4,0),0)</f>
        <v>3.52</v>
      </c>
      <c r="G321" s="92">
        <f>IFERROR(VLOOKUP($C321,Weights!$A$23:$E$42,5,0),0)</f>
        <v>194.97280000000001</v>
      </c>
      <c r="H321" s="91">
        <f>IFERROR(VLOOKUP($C321,Weights!$A$43:$E$62,4,0),0)</f>
        <v>7.1</v>
      </c>
      <c r="I321" s="92">
        <f>IFERROR(VLOOKUP($C321,Weights!$A$43:$E$62,5,0),0)</f>
        <v>393.26900000000001</v>
      </c>
      <c r="J321" s="91">
        <f>IFERROR(VLOOKUP($C321,Weights!$A$63:$E$82,4,0),0)</f>
        <v>17.98</v>
      </c>
      <c r="K321" s="92">
        <f>IFERROR(VLOOKUP($C321,Weights!$A$63:$E$82,5,0),0)</f>
        <v>995.91219999999998</v>
      </c>
      <c r="L321" s="91">
        <f>IFERROR(VLOOKUP($C321,Weights!$A$83:$E$102,4,0),0)</f>
        <v>0</v>
      </c>
      <c r="M321" s="92">
        <f>IFERROR(VLOOKUP($C321,Weights!$A$83:$E$102,5,0),0)</f>
        <v>0</v>
      </c>
    </row>
    <row r="322" spans="1:13">
      <c r="A322" s="93" t="s">
        <v>736</v>
      </c>
      <c r="B322" s="90" t="s">
        <v>737</v>
      </c>
      <c r="C322" s="90">
        <v>6</v>
      </c>
      <c r="D322" s="91">
        <f>IFERROR(VLOOKUP($C322,Weights!$A$3:$E$22,4,0),0)</f>
        <v>2.38</v>
      </c>
      <c r="E322" s="92">
        <f>IFERROR(VLOOKUP($C322,Weights!$A$3:$E$22,5,0),0)</f>
        <v>131.82820000000001</v>
      </c>
      <c r="F322" s="91">
        <f>IFERROR(VLOOKUP($C322,Weights!$A$23:$E$42,4,0),0)</f>
        <v>3.52</v>
      </c>
      <c r="G322" s="92">
        <f>IFERROR(VLOOKUP($C322,Weights!$A$23:$E$42,5,0),0)</f>
        <v>194.97280000000001</v>
      </c>
      <c r="H322" s="91">
        <f>IFERROR(VLOOKUP($C322,Weights!$A$43:$E$62,4,0),0)</f>
        <v>7.1</v>
      </c>
      <c r="I322" s="92">
        <f>IFERROR(VLOOKUP($C322,Weights!$A$43:$E$62,5,0),0)</f>
        <v>393.26900000000001</v>
      </c>
      <c r="J322" s="91">
        <f>IFERROR(VLOOKUP($C322,Weights!$A$63:$E$82,4,0),0)</f>
        <v>17.98</v>
      </c>
      <c r="K322" s="92">
        <f>IFERROR(VLOOKUP($C322,Weights!$A$63:$E$82,5,0),0)</f>
        <v>995.91219999999998</v>
      </c>
      <c r="L322" s="91">
        <f>IFERROR(VLOOKUP($C322,Weights!$A$83:$E$102,4,0),0)</f>
        <v>0</v>
      </c>
      <c r="M322" s="92">
        <f>IFERROR(VLOOKUP($C322,Weights!$A$83:$E$102,5,0),0)</f>
        <v>0</v>
      </c>
    </row>
    <row r="323" spans="1:13">
      <c r="A323" s="93" t="s">
        <v>742</v>
      </c>
      <c r="B323" s="90" t="s">
        <v>743</v>
      </c>
      <c r="C323" s="90">
        <v>6</v>
      </c>
      <c r="D323" s="91">
        <f>IFERROR(VLOOKUP($C323,Weights!$A$3:$E$22,4,0),0)</f>
        <v>2.38</v>
      </c>
      <c r="E323" s="92">
        <f>IFERROR(VLOOKUP($C323,Weights!$A$3:$E$22,5,0),0)</f>
        <v>131.82820000000001</v>
      </c>
      <c r="F323" s="91">
        <f>IFERROR(VLOOKUP($C323,Weights!$A$23:$E$42,4,0),0)</f>
        <v>3.52</v>
      </c>
      <c r="G323" s="92">
        <f>IFERROR(VLOOKUP($C323,Weights!$A$23:$E$42,5,0),0)</f>
        <v>194.97280000000001</v>
      </c>
      <c r="H323" s="91">
        <f>IFERROR(VLOOKUP($C323,Weights!$A$43:$E$62,4,0),0)</f>
        <v>7.1</v>
      </c>
      <c r="I323" s="92">
        <f>IFERROR(VLOOKUP($C323,Weights!$A$43:$E$62,5,0),0)</f>
        <v>393.26900000000001</v>
      </c>
      <c r="J323" s="91">
        <f>IFERROR(VLOOKUP($C323,Weights!$A$63:$E$82,4,0),0)</f>
        <v>17.98</v>
      </c>
      <c r="K323" s="92">
        <f>IFERROR(VLOOKUP($C323,Weights!$A$63:$E$82,5,0),0)</f>
        <v>995.91219999999998</v>
      </c>
      <c r="L323" s="91">
        <f>IFERROR(VLOOKUP($C323,Weights!$A$83:$E$102,4,0),0)</f>
        <v>0</v>
      </c>
      <c r="M323" s="92">
        <f>IFERROR(VLOOKUP($C323,Weights!$A$83:$E$102,5,0),0)</f>
        <v>0</v>
      </c>
    </row>
    <row r="324" spans="1:13">
      <c r="A324" s="93" t="s">
        <v>758</v>
      </c>
      <c r="B324" s="90" t="s">
        <v>759</v>
      </c>
      <c r="C324" s="90">
        <v>6</v>
      </c>
      <c r="D324" s="91">
        <f>IFERROR(VLOOKUP($C324,Weights!$A$3:$E$22,4,0),0)</f>
        <v>2.38</v>
      </c>
      <c r="E324" s="92">
        <f>IFERROR(VLOOKUP($C324,Weights!$A$3:$E$22,5,0),0)</f>
        <v>131.82820000000001</v>
      </c>
      <c r="F324" s="91">
        <f>IFERROR(VLOOKUP($C324,Weights!$A$23:$E$42,4,0),0)</f>
        <v>3.52</v>
      </c>
      <c r="G324" s="92">
        <f>IFERROR(VLOOKUP($C324,Weights!$A$23:$E$42,5,0),0)</f>
        <v>194.97280000000001</v>
      </c>
      <c r="H324" s="91">
        <f>IFERROR(VLOOKUP($C324,Weights!$A$43:$E$62,4,0),0)</f>
        <v>7.1</v>
      </c>
      <c r="I324" s="92">
        <f>IFERROR(VLOOKUP($C324,Weights!$A$43:$E$62,5,0),0)</f>
        <v>393.26900000000001</v>
      </c>
      <c r="J324" s="91">
        <f>IFERROR(VLOOKUP($C324,Weights!$A$63:$E$82,4,0),0)</f>
        <v>17.98</v>
      </c>
      <c r="K324" s="92">
        <f>IFERROR(VLOOKUP($C324,Weights!$A$63:$E$82,5,0),0)</f>
        <v>995.91219999999998</v>
      </c>
      <c r="L324" s="91">
        <f>IFERROR(VLOOKUP($C324,Weights!$A$83:$E$102,4,0),0)</f>
        <v>0</v>
      </c>
      <c r="M324" s="92">
        <f>IFERROR(VLOOKUP($C324,Weights!$A$83:$E$102,5,0),0)</f>
        <v>0</v>
      </c>
    </row>
    <row r="325" spans="1:13">
      <c r="A325" s="93" t="s">
        <v>1056</v>
      </c>
      <c r="B325" s="90" t="s">
        <v>1057</v>
      </c>
      <c r="C325" s="90">
        <v>6</v>
      </c>
      <c r="D325" s="91">
        <f>IFERROR(VLOOKUP($C325,Weights!$A$3:$E$22,4,0),0)</f>
        <v>2.38</v>
      </c>
      <c r="E325" s="92">
        <f>IFERROR(VLOOKUP($C325,Weights!$A$3:$E$22,5,0),0)</f>
        <v>131.82820000000001</v>
      </c>
      <c r="F325" s="91">
        <f>IFERROR(VLOOKUP($C325,Weights!$A$23:$E$42,4,0),0)</f>
        <v>3.52</v>
      </c>
      <c r="G325" s="92">
        <f>IFERROR(VLOOKUP($C325,Weights!$A$23:$E$42,5,0),0)</f>
        <v>194.97280000000001</v>
      </c>
      <c r="H325" s="91">
        <f>IFERROR(VLOOKUP($C325,Weights!$A$43:$E$62,4,0),0)</f>
        <v>7.1</v>
      </c>
      <c r="I325" s="92">
        <f>IFERROR(VLOOKUP($C325,Weights!$A$43:$E$62,5,0),0)</f>
        <v>393.26900000000001</v>
      </c>
      <c r="J325" s="91">
        <f>IFERROR(VLOOKUP($C325,Weights!$A$63:$E$82,4,0),0)</f>
        <v>17.98</v>
      </c>
      <c r="K325" s="92">
        <f>IFERROR(VLOOKUP($C325,Weights!$A$63:$E$82,5,0),0)</f>
        <v>995.91219999999998</v>
      </c>
      <c r="L325" s="91">
        <f>IFERROR(VLOOKUP($C325,Weights!$A$83:$E$102,4,0),0)</f>
        <v>0</v>
      </c>
      <c r="M325" s="92">
        <f>IFERROR(VLOOKUP($C325,Weights!$A$83:$E$102,5,0),0)</f>
        <v>0</v>
      </c>
    </row>
    <row r="326" spans="1:13">
      <c r="A326" s="93" t="s">
        <v>1722</v>
      </c>
      <c r="B326" s="90" t="s">
        <v>1723</v>
      </c>
      <c r="C326" s="90">
        <v>6</v>
      </c>
      <c r="D326" s="91">
        <f>IFERROR(VLOOKUP($C326,Weights!$A$3:$E$22,4,0),0)</f>
        <v>2.38</v>
      </c>
      <c r="E326" s="92">
        <f>IFERROR(VLOOKUP($C326,Weights!$A$3:$E$22,5,0),0)</f>
        <v>131.82820000000001</v>
      </c>
      <c r="F326" s="91">
        <f>IFERROR(VLOOKUP($C326,Weights!$A$23:$E$42,4,0),0)</f>
        <v>3.52</v>
      </c>
      <c r="G326" s="92">
        <f>IFERROR(VLOOKUP($C326,Weights!$A$23:$E$42,5,0),0)</f>
        <v>194.97280000000001</v>
      </c>
      <c r="H326" s="91">
        <f>IFERROR(VLOOKUP($C326,Weights!$A$43:$E$62,4,0),0)</f>
        <v>7.1</v>
      </c>
      <c r="I326" s="92">
        <f>IFERROR(VLOOKUP($C326,Weights!$A$43:$E$62,5,0),0)</f>
        <v>393.26900000000001</v>
      </c>
      <c r="J326" s="91">
        <f>IFERROR(VLOOKUP($C326,Weights!$A$63:$E$82,4,0),0)</f>
        <v>17.98</v>
      </c>
      <c r="K326" s="92">
        <f>IFERROR(VLOOKUP($C326,Weights!$A$63:$E$82,5,0),0)</f>
        <v>995.91219999999998</v>
      </c>
      <c r="L326" s="91">
        <f>IFERROR(VLOOKUP($C326,Weights!$A$83:$E$102,4,0),0)</f>
        <v>0</v>
      </c>
      <c r="M326" s="92">
        <f>IFERROR(VLOOKUP($C326,Weights!$A$83:$E$102,5,0),0)</f>
        <v>0</v>
      </c>
    </row>
    <row r="327" spans="1:13">
      <c r="A327" s="93" t="s">
        <v>2877</v>
      </c>
      <c r="B327" s="90" t="s">
        <v>2878</v>
      </c>
      <c r="C327" s="90">
        <v>6</v>
      </c>
      <c r="D327" s="91">
        <f>IFERROR(VLOOKUP($C327,Weights!$A$3:$E$22,4,0),0)</f>
        <v>2.38</v>
      </c>
      <c r="E327" s="92">
        <f>IFERROR(VLOOKUP($C327,Weights!$A$3:$E$22,5,0),0)</f>
        <v>131.82820000000001</v>
      </c>
      <c r="F327" s="91">
        <f>IFERROR(VLOOKUP($C327,Weights!$A$23:$E$42,4,0),0)</f>
        <v>3.52</v>
      </c>
      <c r="G327" s="92">
        <f>IFERROR(VLOOKUP($C327,Weights!$A$23:$E$42,5,0),0)</f>
        <v>194.97280000000001</v>
      </c>
      <c r="H327" s="91">
        <f>IFERROR(VLOOKUP($C327,Weights!$A$43:$E$62,4,0),0)</f>
        <v>7.1</v>
      </c>
      <c r="I327" s="92">
        <f>IFERROR(VLOOKUP($C327,Weights!$A$43:$E$62,5,0),0)</f>
        <v>393.26900000000001</v>
      </c>
      <c r="J327" s="91">
        <f>IFERROR(VLOOKUP($C327,Weights!$A$63:$E$82,4,0),0)</f>
        <v>17.98</v>
      </c>
      <c r="K327" s="92">
        <f>IFERROR(VLOOKUP($C327,Weights!$A$63:$E$82,5,0),0)</f>
        <v>995.91219999999998</v>
      </c>
      <c r="L327" s="91">
        <f>IFERROR(VLOOKUP($C327,Weights!$A$83:$E$102,4,0),0)</f>
        <v>0</v>
      </c>
      <c r="M327" s="92">
        <f>IFERROR(VLOOKUP($C327,Weights!$A$83:$E$102,5,0),0)</f>
        <v>0</v>
      </c>
    </row>
    <row r="328" spans="1:13">
      <c r="A328" s="93" t="s">
        <v>1116</v>
      </c>
      <c r="B328" s="90" t="s">
        <v>1117</v>
      </c>
      <c r="C328" s="90">
        <v>6</v>
      </c>
      <c r="D328" s="91">
        <f>IFERROR(VLOOKUP($C328,Weights!$A$3:$E$22,4,0),0)</f>
        <v>2.38</v>
      </c>
      <c r="E328" s="92">
        <f>IFERROR(VLOOKUP($C328,Weights!$A$3:$E$22,5,0),0)</f>
        <v>131.82820000000001</v>
      </c>
      <c r="F328" s="91">
        <f>IFERROR(VLOOKUP($C328,Weights!$A$23:$E$42,4,0),0)</f>
        <v>3.52</v>
      </c>
      <c r="G328" s="92">
        <f>IFERROR(VLOOKUP($C328,Weights!$A$23:$E$42,5,0),0)</f>
        <v>194.97280000000001</v>
      </c>
      <c r="H328" s="91">
        <f>IFERROR(VLOOKUP($C328,Weights!$A$43:$E$62,4,0),0)</f>
        <v>7.1</v>
      </c>
      <c r="I328" s="92">
        <f>IFERROR(VLOOKUP($C328,Weights!$A$43:$E$62,5,0),0)</f>
        <v>393.26900000000001</v>
      </c>
      <c r="J328" s="91">
        <f>IFERROR(VLOOKUP($C328,Weights!$A$63:$E$82,4,0),0)</f>
        <v>17.98</v>
      </c>
      <c r="K328" s="92">
        <f>IFERROR(VLOOKUP($C328,Weights!$A$63:$E$82,5,0),0)</f>
        <v>995.91219999999998</v>
      </c>
      <c r="L328" s="91">
        <f>IFERROR(VLOOKUP($C328,Weights!$A$83:$E$102,4,0),0)</f>
        <v>0</v>
      </c>
      <c r="M328" s="92">
        <f>IFERROR(VLOOKUP($C328,Weights!$A$83:$E$102,5,0),0)</f>
        <v>0</v>
      </c>
    </row>
    <row r="329" spans="1:13">
      <c r="A329" s="93" t="s">
        <v>1118</v>
      </c>
      <c r="B329" s="90" t="s">
        <v>1119</v>
      </c>
      <c r="C329" s="90">
        <v>6</v>
      </c>
      <c r="D329" s="91">
        <f>IFERROR(VLOOKUP($C329,Weights!$A$3:$E$22,4,0),0)</f>
        <v>2.38</v>
      </c>
      <c r="E329" s="92">
        <f>IFERROR(VLOOKUP($C329,Weights!$A$3:$E$22,5,0),0)</f>
        <v>131.82820000000001</v>
      </c>
      <c r="F329" s="91">
        <f>IFERROR(VLOOKUP($C329,Weights!$A$23:$E$42,4,0),0)</f>
        <v>3.52</v>
      </c>
      <c r="G329" s="92">
        <f>IFERROR(VLOOKUP($C329,Weights!$A$23:$E$42,5,0),0)</f>
        <v>194.97280000000001</v>
      </c>
      <c r="H329" s="91">
        <f>IFERROR(VLOOKUP($C329,Weights!$A$43:$E$62,4,0),0)</f>
        <v>7.1</v>
      </c>
      <c r="I329" s="92">
        <f>IFERROR(VLOOKUP($C329,Weights!$A$43:$E$62,5,0),0)</f>
        <v>393.26900000000001</v>
      </c>
      <c r="J329" s="91">
        <f>IFERROR(VLOOKUP($C329,Weights!$A$63:$E$82,4,0),0)</f>
        <v>17.98</v>
      </c>
      <c r="K329" s="92">
        <f>IFERROR(VLOOKUP($C329,Weights!$A$63:$E$82,5,0),0)</f>
        <v>995.91219999999998</v>
      </c>
      <c r="L329" s="91">
        <f>IFERROR(VLOOKUP($C329,Weights!$A$83:$E$102,4,0),0)</f>
        <v>0</v>
      </c>
      <c r="M329" s="92">
        <f>IFERROR(VLOOKUP($C329,Weights!$A$83:$E$102,5,0),0)</f>
        <v>0</v>
      </c>
    </row>
    <row r="330" spans="1:13">
      <c r="A330" s="93" t="s">
        <v>1120</v>
      </c>
      <c r="B330" s="90" t="s">
        <v>1121</v>
      </c>
      <c r="C330" s="90">
        <v>6</v>
      </c>
      <c r="D330" s="91">
        <f>IFERROR(VLOOKUP($C330,Weights!$A$3:$E$22,4,0),0)</f>
        <v>2.38</v>
      </c>
      <c r="E330" s="92">
        <f>IFERROR(VLOOKUP($C330,Weights!$A$3:$E$22,5,0),0)</f>
        <v>131.82820000000001</v>
      </c>
      <c r="F330" s="91">
        <f>IFERROR(VLOOKUP($C330,Weights!$A$23:$E$42,4,0),0)</f>
        <v>3.52</v>
      </c>
      <c r="G330" s="92">
        <f>IFERROR(VLOOKUP($C330,Weights!$A$23:$E$42,5,0),0)</f>
        <v>194.97280000000001</v>
      </c>
      <c r="H330" s="91">
        <f>IFERROR(VLOOKUP($C330,Weights!$A$43:$E$62,4,0),0)</f>
        <v>7.1</v>
      </c>
      <c r="I330" s="92">
        <f>IFERROR(VLOOKUP($C330,Weights!$A$43:$E$62,5,0),0)</f>
        <v>393.26900000000001</v>
      </c>
      <c r="J330" s="91">
        <f>IFERROR(VLOOKUP($C330,Weights!$A$63:$E$82,4,0),0)</f>
        <v>17.98</v>
      </c>
      <c r="K330" s="92">
        <f>IFERROR(VLOOKUP($C330,Weights!$A$63:$E$82,5,0),0)</f>
        <v>995.91219999999998</v>
      </c>
      <c r="L330" s="91">
        <f>IFERROR(VLOOKUP($C330,Weights!$A$83:$E$102,4,0),0)</f>
        <v>0</v>
      </c>
      <c r="M330" s="92">
        <f>IFERROR(VLOOKUP($C330,Weights!$A$83:$E$102,5,0),0)</f>
        <v>0</v>
      </c>
    </row>
    <row r="331" spans="1:13" ht="24">
      <c r="A331" s="93" t="s">
        <v>1162</v>
      </c>
      <c r="B331" s="90" t="s">
        <v>1163</v>
      </c>
      <c r="C331" s="90">
        <v>6</v>
      </c>
      <c r="D331" s="91">
        <f>IFERROR(VLOOKUP($C331,Weights!$A$3:$E$22,4,0),0)</f>
        <v>2.38</v>
      </c>
      <c r="E331" s="92">
        <f>IFERROR(VLOOKUP($C331,Weights!$A$3:$E$22,5,0),0)</f>
        <v>131.82820000000001</v>
      </c>
      <c r="F331" s="91">
        <f>IFERROR(VLOOKUP($C331,Weights!$A$23:$E$42,4,0),0)</f>
        <v>3.52</v>
      </c>
      <c r="G331" s="92">
        <f>IFERROR(VLOOKUP($C331,Weights!$A$23:$E$42,5,0),0)</f>
        <v>194.97280000000001</v>
      </c>
      <c r="H331" s="91">
        <f>IFERROR(VLOOKUP($C331,Weights!$A$43:$E$62,4,0),0)</f>
        <v>7.1</v>
      </c>
      <c r="I331" s="92">
        <f>IFERROR(VLOOKUP($C331,Weights!$A$43:$E$62,5,0),0)</f>
        <v>393.26900000000001</v>
      </c>
      <c r="J331" s="91">
        <f>IFERROR(VLOOKUP($C331,Weights!$A$63:$E$82,4,0),0)</f>
        <v>17.98</v>
      </c>
      <c r="K331" s="92">
        <f>IFERROR(VLOOKUP($C331,Weights!$A$63:$E$82,5,0),0)</f>
        <v>995.91219999999998</v>
      </c>
      <c r="L331" s="91">
        <f>IFERROR(VLOOKUP($C331,Weights!$A$83:$E$102,4,0),0)</f>
        <v>0</v>
      </c>
      <c r="M331" s="92">
        <f>IFERROR(VLOOKUP($C331,Weights!$A$83:$E$102,5,0),0)</f>
        <v>0</v>
      </c>
    </row>
    <row r="332" spans="1:13">
      <c r="A332" s="93" t="s">
        <v>1829</v>
      </c>
      <c r="B332" s="90" t="s">
        <v>1830</v>
      </c>
      <c r="C332" s="90">
        <v>6</v>
      </c>
      <c r="D332" s="91">
        <f>IFERROR(VLOOKUP($C332,Weights!$A$3:$E$22,4,0),0)</f>
        <v>2.38</v>
      </c>
      <c r="E332" s="92">
        <f>IFERROR(VLOOKUP($C332,Weights!$A$3:$E$22,5,0),0)</f>
        <v>131.82820000000001</v>
      </c>
      <c r="F332" s="91">
        <f>IFERROR(VLOOKUP($C332,Weights!$A$23:$E$42,4,0),0)</f>
        <v>3.52</v>
      </c>
      <c r="G332" s="92">
        <f>IFERROR(VLOOKUP($C332,Weights!$A$23:$E$42,5,0),0)</f>
        <v>194.97280000000001</v>
      </c>
      <c r="H332" s="91">
        <f>IFERROR(VLOOKUP($C332,Weights!$A$43:$E$62,4,0),0)</f>
        <v>7.1</v>
      </c>
      <c r="I332" s="92">
        <f>IFERROR(VLOOKUP($C332,Weights!$A$43:$E$62,5,0),0)</f>
        <v>393.26900000000001</v>
      </c>
      <c r="J332" s="91">
        <f>IFERROR(VLOOKUP($C332,Weights!$A$63:$E$82,4,0),0)</f>
        <v>17.98</v>
      </c>
      <c r="K332" s="92">
        <f>IFERROR(VLOOKUP($C332,Weights!$A$63:$E$82,5,0),0)</f>
        <v>995.91219999999998</v>
      </c>
      <c r="L332" s="91">
        <f>IFERROR(VLOOKUP($C332,Weights!$A$83:$E$102,4,0),0)</f>
        <v>0</v>
      </c>
      <c r="M332" s="92">
        <f>IFERROR(VLOOKUP($C332,Weights!$A$83:$E$102,5,0),0)</f>
        <v>0</v>
      </c>
    </row>
    <row r="333" spans="1:13">
      <c r="A333" s="93" t="s">
        <v>1859</v>
      </c>
      <c r="B333" s="90" t="s">
        <v>1860</v>
      </c>
      <c r="C333" s="90">
        <v>6</v>
      </c>
      <c r="D333" s="91">
        <f>IFERROR(VLOOKUP($C333,Weights!$A$3:$E$22,4,0),0)</f>
        <v>2.38</v>
      </c>
      <c r="E333" s="92">
        <f>IFERROR(VLOOKUP($C333,Weights!$A$3:$E$22,5,0),0)</f>
        <v>131.82820000000001</v>
      </c>
      <c r="F333" s="91">
        <f>IFERROR(VLOOKUP($C333,Weights!$A$23:$E$42,4,0),0)</f>
        <v>3.52</v>
      </c>
      <c r="G333" s="92">
        <f>IFERROR(VLOOKUP($C333,Weights!$A$23:$E$42,5,0),0)</f>
        <v>194.97280000000001</v>
      </c>
      <c r="H333" s="91">
        <f>IFERROR(VLOOKUP($C333,Weights!$A$43:$E$62,4,0),0)</f>
        <v>7.1</v>
      </c>
      <c r="I333" s="92">
        <f>IFERROR(VLOOKUP($C333,Weights!$A$43:$E$62,5,0),0)</f>
        <v>393.26900000000001</v>
      </c>
      <c r="J333" s="91">
        <f>IFERROR(VLOOKUP($C333,Weights!$A$63:$E$82,4,0),0)</f>
        <v>17.98</v>
      </c>
      <c r="K333" s="92">
        <f>IFERROR(VLOOKUP($C333,Weights!$A$63:$E$82,5,0),0)</f>
        <v>995.91219999999998</v>
      </c>
      <c r="L333" s="91">
        <f>IFERROR(VLOOKUP($C333,Weights!$A$83:$E$102,4,0),0)</f>
        <v>0</v>
      </c>
      <c r="M333" s="92">
        <f>IFERROR(VLOOKUP($C333,Weights!$A$83:$E$102,5,0),0)</f>
        <v>0</v>
      </c>
    </row>
    <row r="334" spans="1:13">
      <c r="A334" s="93" t="s">
        <v>1933</v>
      </c>
      <c r="B334" s="90" t="s">
        <v>1934</v>
      </c>
      <c r="C334" s="90">
        <v>6</v>
      </c>
      <c r="D334" s="91">
        <f>IFERROR(VLOOKUP($C334,Weights!$A$3:$E$22,4,0),0)</f>
        <v>2.38</v>
      </c>
      <c r="E334" s="92">
        <f>IFERROR(VLOOKUP($C334,Weights!$A$3:$E$22,5,0),0)</f>
        <v>131.82820000000001</v>
      </c>
      <c r="F334" s="91">
        <f>IFERROR(VLOOKUP($C334,Weights!$A$23:$E$42,4,0),0)</f>
        <v>3.52</v>
      </c>
      <c r="G334" s="92">
        <f>IFERROR(VLOOKUP($C334,Weights!$A$23:$E$42,5,0),0)</f>
        <v>194.97280000000001</v>
      </c>
      <c r="H334" s="91">
        <f>IFERROR(VLOOKUP($C334,Weights!$A$43:$E$62,4,0),0)</f>
        <v>7.1</v>
      </c>
      <c r="I334" s="92">
        <f>IFERROR(VLOOKUP($C334,Weights!$A$43:$E$62,5,0),0)</f>
        <v>393.26900000000001</v>
      </c>
      <c r="J334" s="91">
        <f>IFERROR(VLOOKUP($C334,Weights!$A$63:$E$82,4,0),0)</f>
        <v>17.98</v>
      </c>
      <c r="K334" s="92">
        <f>IFERROR(VLOOKUP($C334,Weights!$A$63:$E$82,5,0),0)</f>
        <v>995.91219999999998</v>
      </c>
      <c r="L334" s="91">
        <f>IFERROR(VLOOKUP($C334,Weights!$A$83:$E$102,4,0),0)</f>
        <v>0</v>
      </c>
      <c r="M334" s="92">
        <f>IFERROR(VLOOKUP($C334,Weights!$A$83:$E$102,5,0),0)</f>
        <v>0</v>
      </c>
    </row>
    <row r="335" spans="1:13">
      <c r="A335" s="93" t="s">
        <v>1957</v>
      </c>
      <c r="B335" s="90" t="s">
        <v>1958</v>
      </c>
      <c r="C335" s="90">
        <v>6</v>
      </c>
      <c r="D335" s="91">
        <f>IFERROR(VLOOKUP($C335,Weights!$A$3:$E$22,4,0),0)</f>
        <v>2.38</v>
      </c>
      <c r="E335" s="92">
        <f>IFERROR(VLOOKUP($C335,Weights!$A$3:$E$22,5,0),0)</f>
        <v>131.82820000000001</v>
      </c>
      <c r="F335" s="91">
        <f>IFERROR(VLOOKUP($C335,Weights!$A$23:$E$42,4,0),0)</f>
        <v>3.52</v>
      </c>
      <c r="G335" s="92">
        <f>IFERROR(VLOOKUP($C335,Weights!$A$23:$E$42,5,0),0)</f>
        <v>194.97280000000001</v>
      </c>
      <c r="H335" s="91">
        <f>IFERROR(VLOOKUP($C335,Weights!$A$43:$E$62,4,0),0)</f>
        <v>7.1</v>
      </c>
      <c r="I335" s="92">
        <f>IFERROR(VLOOKUP($C335,Weights!$A$43:$E$62,5,0),0)</f>
        <v>393.26900000000001</v>
      </c>
      <c r="J335" s="91">
        <f>IFERROR(VLOOKUP($C335,Weights!$A$63:$E$82,4,0),0)</f>
        <v>17.98</v>
      </c>
      <c r="K335" s="92">
        <f>IFERROR(VLOOKUP($C335,Weights!$A$63:$E$82,5,0),0)</f>
        <v>995.91219999999998</v>
      </c>
      <c r="L335" s="91">
        <f>IFERROR(VLOOKUP($C335,Weights!$A$83:$E$102,4,0),0)</f>
        <v>0</v>
      </c>
      <c r="M335" s="92">
        <f>IFERROR(VLOOKUP($C335,Weights!$A$83:$E$102,5,0),0)</f>
        <v>0</v>
      </c>
    </row>
    <row r="336" spans="1:13" ht="24">
      <c r="A336" s="93" t="s">
        <v>2065</v>
      </c>
      <c r="B336" s="90" t="s">
        <v>2066</v>
      </c>
      <c r="C336" s="90">
        <v>6</v>
      </c>
      <c r="D336" s="91">
        <f>IFERROR(VLOOKUP($C336,Weights!$A$3:$E$22,4,0),0)</f>
        <v>2.38</v>
      </c>
      <c r="E336" s="92">
        <f>IFERROR(VLOOKUP($C336,Weights!$A$3:$E$22,5,0),0)</f>
        <v>131.82820000000001</v>
      </c>
      <c r="F336" s="91">
        <f>IFERROR(VLOOKUP($C336,Weights!$A$23:$E$42,4,0),0)</f>
        <v>3.52</v>
      </c>
      <c r="G336" s="92">
        <f>IFERROR(VLOOKUP($C336,Weights!$A$23:$E$42,5,0),0)</f>
        <v>194.97280000000001</v>
      </c>
      <c r="H336" s="91">
        <f>IFERROR(VLOOKUP($C336,Weights!$A$43:$E$62,4,0),0)</f>
        <v>7.1</v>
      </c>
      <c r="I336" s="92">
        <f>IFERROR(VLOOKUP($C336,Weights!$A$43:$E$62,5,0),0)</f>
        <v>393.26900000000001</v>
      </c>
      <c r="J336" s="91">
        <f>IFERROR(VLOOKUP($C336,Weights!$A$63:$E$82,4,0),0)</f>
        <v>17.98</v>
      </c>
      <c r="K336" s="92">
        <f>IFERROR(VLOOKUP($C336,Weights!$A$63:$E$82,5,0),0)</f>
        <v>995.91219999999998</v>
      </c>
      <c r="L336" s="91">
        <f>IFERROR(VLOOKUP($C336,Weights!$A$83:$E$102,4,0),0)</f>
        <v>0</v>
      </c>
      <c r="M336" s="92">
        <f>IFERROR(VLOOKUP($C336,Weights!$A$83:$E$102,5,0),0)</f>
        <v>0</v>
      </c>
    </row>
    <row r="337" spans="1:13">
      <c r="A337" s="93" t="s">
        <v>2109</v>
      </c>
      <c r="B337" s="90" t="s">
        <v>2110</v>
      </c>
      <c r="C337" s="90">
        <v>6</v>
      </c>
      <c r="D337" s="91">
        <f>IFERROR(VLOOKUP($C337,Weights!$A$3:$E$22,4,0),0)</f>
        <v>2.38</v>
      </c>
      <c r="E337" s="92">
        <f>IFERROR(VLOOKUP($C337,Weights!$A$3:$E$22,5,0),0)</f>
        <v>131.82820000000001</v>
      </c>
      <c r="F337" s="91">
        <f>IFERROR(VLOOKUP($C337,Weights!$A$23:$E$42,4,0),0)</f>
        <v>3.52</v>
      </c>
      <c r="G337" s="92">
        <f>IFERROR(VLOOKUP($C337,Weights!$A$23:$E$42,5,0),0)</f>
        <v>194.97280000000001</v>
      </c>
      <c r="H337" s="91">
        <f>IFERROR(VLOOKUP($C337,Weights!$A$43:$E$62,4,0),0)</f>
        <v>7.1</v>
      </c>
      <c r="I337" s="92">
        <f>IFERROR(VLOOKUP($C337,Weights!$A$43:$E$62,5,0),0)</f>
        <v>393.26900000000001</v>
      </c>
      <c r="J337" s="91">
        <f>IFERROR(VLOOKUP($C337,Weights!$A$63:$E$82,4,0),0)</f>
        <v>17.98</v>
      </c>
      <c r="K337" s="92">
        <f>IFERROR(VLOOKUP($C337,Weights!$A$63:$E$82,5,0),0)</f>
        <v>995.91219999999998</v>
      </c>
      <c r="L337" s="91">
        <f>IFERROR(VLOOKUP($C337,Weights!$A$83:$E$102,4,0),0)</f>
        <v>0</v>
      </c>
      <c r="M337" s="92">
        <f>IFERROR(VLOOKUP($C337,Weights!$A$83:$E$102,5,0),0)</f>
        <v>0</v>
      </c>
    </row>
    <row r="338" spans="1:13">
      <c r="A338" s="93" t="s">
        <v>2153</v>
      </c>
      <c r="B338" s="90" t="s">
        <v>2154</v>
      </c>
      <c r="C338" s="90">
        <v>6</v>
      </c>
      <c r="D338" s="91">
        <f>IFERROR(VLOOKUP($C338,Weights!$A$3:$E$22,4,0),0)</f>
        <v>2.38</v>
      </c>
      <c r="E338" s="92">
        <f>IFERROR(VLOOKUP($C338,Weights!$A$3:$E$22,5,0),0)</f>
        <v>131.82820000000001</v>
      </c>
      <c r="F338" s="91">
        <f>IFERROR(VLOOKUP($C338,Weights!$A$23:$E$42,4,0),0)</f>
        <v>3.52</v>
      </c>
      <c r="G338" s="92">
        <f>IFERROR(VLOOKUP($C338,Weights!$A$23:$E$42,5,0),0)</f>
        <v>194.97280000000001</v>
      </c>
      <c r="H338" s="91">
        <f>IFERROR(VLOOKUP($C338,Weights!$A$43:$E$62,4,0),0)</f>
        <v>7.1</v>
      </c>
      <c r="I338" s="92">
        <f>IFERROR(VLOOKUP($C338,Weights!$A$43:$E$62,5,0),0)</f>
        <v>393.26900000000001</v>
      </c>
      <c r="J338" s="91">
        <f>IFERROR(VLOOKUP($C338,Weights!$A$63:$E$82,4,0),0)</f>
        <v>17.98</v>
      </c>
      <c r="K338" s="92">
        <f>IFERROR(VLOOKUP($C338,Weights!$A$63:$E$82,5,0),0)</f>
        <v>995.91219999999998</v>
      </c>
      <c r="L338" s="91">
        <f>IFERROR(VLOOKUP($C338,Weights!$A$83:$E$102,4,0),0)</f>
        <v>0</v>
      </c>
      <c r="M338" s="92">
        <f>IFERROR(VLOOKUP($C338,Weights!$A$83:$E$102,5,0),0)</f>
        <v>0</v>
      </c>
    </row>
    <row r="339" spans="1:13">
      <c r="A339" s="93" t="s">
        <v>2324</v>
      </c>
      <c r="B339" s="90" t="s">
        <v>2325</v>
      </c>
      <c r="C339" s="90">
        <v>6</v>
      </c>
      <c r="D339" s="91">
        <f>IFERROR(VLOOKUP($C339,Weights!$A$3:$E$22,4,0),0)</f>
        <v>2.38</v>
      </c>
      <c r="E339" s="92">
        <f>IFERROR(VLOOKUP($C339,Weights!$A$3:$E$22,5,0),0)</f>
        <v>131.82820000000001</v>
      </c>
      <c r="F339" s="91">
        <f>IFERROR(VLOOKUP($C339,Weights!$A$23:$E$42,4,0),0)</f>
        <v>3.52</v>
      </c>
      <c r="G339" s="92">
        <f>IFERROR(VLOOKUP($C339,Weights!$A$23:$E$42,5,0),0)</f>
        <v>194.97280000000001</v>
      </c>
      <c r="H339" s="91">
        <f>IFERROR(VLOOKUP($C339,Weights!$A$43:$E$62,4,0),0)</f>
        <v>7.1</v>
      </c>
      <c r="I339" s="92">
        <f>IFERROR(VLOOKUP($C339,Weights!$A$43:$E$62,5,0),0)</f>
        <v>393.26900000000001</v>
      </c>
      <c r="J339" s="91">
        <f>IFERROR(VLOOKUP($C339,Weights!$A$63:$E$82,4,0),0)</f>
        <v>17.98</v>
      </c>
      <c r="K339" s="92">
        <f>IFERROR(VLOOKUP($C339,Weights!$A$63:$E$82,5,0),0)</f>
        <v>995.91219999999998</v>
      </c>
      <c r="L339" s="91">
        <f>IFERROR(VLOOKUP($C339,Weights!$A$83:$E$102,4,0),0)</f>
        <v>0</v>
      </c>
      <c r="M339" s="92">
        <f>IFERROR(VLOOKUP($C339,Weights!$A$83:$E$102,5,0),0)</f>
        <v>0</v>
      </c>
    </row>
    <row r="340" spans="1:13">
      <c r="A340" s="93" t="s">
        <v>2845</v>
      </c>
      <c r="B340" s="90" t="s">
        <v>2846</v>
      </c>
      <c r="C340" s="90">
        <v>6</v>
      </c>
      <c r="D340" s="91">
        <f>IFERROR(VLOOKUP($C340,Weights!$A$3:$E$22,4,0),0)</f>
        <v>2.38</v>
      </c>
      <c r="E340" s="92">
        <f>IFERROR(VLOOKUP($C340,Weights!$A$3:$E$22,5,0),0)</f>
        <v>131.82820000000001</v>
      </c>
      <c r="F340" s="91">
        <f>IFERROR(VLOOKUP($C340,Weights!$A$23:$E$42,4,0),0)</f>
        <v>3.52</v>
      </c>
      <c r="G340" s="92">
        <f>IFERROR(VLOOKUP($C340,Weights!$A$23:$E$42,5,0),0)</f>
        <v>194.97280000000001</v>
      </c>
      <c r="H340" s="91">
        <f>IFERROR(VLOOKUP($C340,Weights!$A$43:$E$62,4,0),0)</f>
        <v>7.1</v>
      </c>
      <c r="I340" s="92">
        <f>IFERROR(VLOOKUP($C340,Weights!$A$43:$E$62,5,0),0)</f>
        <v>393.26900000000001</v>
      </c>
      <c r="J340" s="91">
        <f>IFERROR(VLOOKUP($C340,Weights!$A$63:$E$82,4,0),0)</f>
        <v>17.98</v>
      </c>
      <c r="K340" s="92">
        <f>IFERROR(VLOOKUP($C340,Weights!$A$63:$E$82,5,0),0)</f>
        <v>995.91219999999998</v>
      </c>
      <c r="L340" s="91">
        <f>IFERROR(VLOOKUP($C340,Weights!$A$83:$E$102,4,0),0)</f>
        <v>0</v>
      </c>
      <c r="M340" s="92">
        <f>IFERROR(VLOOKUP($C340,Weights!$A$83:$E$102,5,0),0)</f>
        <v>0</v>
      </c>
    </row>
    <row r="341" spans="1:13">
      <c r="A341" s="93" t="s">
        <v>2887</v>
      </c>
      <c r="B341" s="90" t="s">
        <v>2888</v>
      </c>
      <c r="C341" s="90">
        <v>6</v>
      </c>
      <c r="D341" s="91">
        <f>IFERROR(VLOOKUP($C341,Weights!$A$3:$E$22,4,0),0)</f>
        <v>2.38</v>
      </c>
      <c r="E341" s="92">
        <f>IFERROR(VLOOKUP($C341,Weights!$A$3:$E$22,5,0),0)</f>
        <v>131.82820000000001</v>
      </c>
      <c r="F341" s="91">
        <f>IFERROR(VLOOKUP($C341,Weights!$A$23:$E$42,4,0),0)</f>
        <v>3.52</v>
      </c>
      <c r="G341" s="92">
        <f>IFERROR(VLOOKUP($C341,Weights!$A$23:$E$42,5,0),0)</f>
        <v>194.97280000000001</v>
      </c>
      <c r="H341" s="91">
        <f>IFERROR(VLOOKUP($C341,Weights!$A$43:$E$62,4,0),0)</f>
        <v>7.1</v>
      </c>
      <c r="I341" s="92">
        <f>IFERROR(VLOOKUP($C341,Weights!$A$43:$E$62,5,0),0)</f>
        <v>393.26900000000001</v>
      </c>
      <c r="J341" s="91">
        <f>IFERROR(VLOOKUP($C341,Weights!$A$63:$E$82,4,0),0)</f>
        <v>17.98</v>
      </c>
      <c r="K341" s="92">
        <f>IFERROR(VLOOKUP($C341,Weights!$A$63:$E$82,5,0),0)</f>
        <v>995.91219999999998</v>
      </c>
      <c r="L341" s="91">
        <f>IFERROR(VLOOKUP($C341,Weights!$A$83:$E$102,4,0),0)</f>
        <v>0</v>
      </c>
      <c r="M341" s="92">
        <f>IFERROR(VLOOKUP($C341,Weights!$A$83:$E$102,5,0),0)</f>
        <v>0</v>
      </c>
    </row>
    <row r="342" spans="1:13">
      <c r="A342" s="93" t="s">
        <v>2441</v>
      </c>
      <c r="B342" s="90" t="s">
        <v>2442</v>
      </c>
      <c r="C342" s="90">
        <v>6</v>
      </c>
      <c r="D342" s="91">
        <f>IFERROR(VLOOKUP($C342,Weights!$A$3:$E$22,4,0),0)</f>
        <v>2.38</v>
      </c>
      <c r="E342" s="92">
        <f>IFERROR(VLOOKUP($C342,Weights!$A$3:$E$22,5,0),0)</f>
        <v>131.82820000000001</v>
      </c>
      <c r="F342" s="91">
        <f>IFERROR(VLOOKUP($C342,Weights!$A$23:$E$42,4,0),0)</f>
        <v>3.52</v>
      </c>
      <c r="G342" s="92">
        <f>IFERROR(VLOOKUP($C342,Weights!$A$23:$E$42,5,0),0)</f>
        <v>194.97280000000001</v>
      </c>
      <c r="H342" s="91">
        <f>IFERROR(VLOOKUP($C342,Weights!$A$43:$E$62,4,0),0)</f>
        <v>7.1</v>
      </c>
      <c r="I342" s="92">
        <f>IFERROR(VLOOKUP($C342,Weights!$A$43:$E$62,5,0),0)</f>
        <v>393.26900000000001</v>
      </c>
      <c r="J342" s="91">
        <f>IFERROR(VLOOKUP($C342,Weights!$A$63:$E$82,4,0),0)</f>
        <v>17.98</v>
      </c>
      <c r="K342" s="92">
        <f>IFERROR(VLOOKUP($C342,Weights!$A$63:$E$82,5,0),0)</f>
        <v>995.91219999999998</v>
      </c>
      <c r="L342" s="91">
        <f>IFERROR(VLOOKUP($C342,Weights!$A$83:$E$102,4,0),0)</f>
        <v>0</v>
      </c>
      <c r="M342" s="92">
        <f>IFERROR(VLOOKUP($C342,Weights!$A$83:$E$102,5,0),0)</f>
        <v>0</v>
      </c>
    </row>
    <row r="343" spans="1:13">
      <c r="A343" s="93" t="s">
        <v>784</v>
      </c>
      <c r="B343" s="90" t="s">
        <v>785</v>
      </c>
      <c r="C343" s="90">
        <v>6</v>
      </c>
      <c r="D343" s="91">
        <f>IFERROR(VLOOKUP($C343,Weights!$A$3:$E$22,4,0),0)</f>
        <v>2.38</v>
      </c>
      <c r="E343" s="92">
        <f>IFERROR(VLOOKUP($C343,Weights!$A$3:$E$22,5,0),0)</f>
        <v>131.82820000000001</v>
      </c>
      <c r="F343" s="91">
        <f>IFERROR(VLOOKUP($C343,Weights!$A$23:$E$42,4,0),0)</f>
        <v>3.52</v>
      </c>
      <c r="G343" s="92">
        <f>IFERROR(VLOOKUP($C343,Weights!$A$23:$E$42,5,0),0)</f>
        <v>194.97280000000001</v>
      </c>
      <c r="H343" s="91">
        <f>IFERROR(VLOOKUP($C343,Weights!$A$43:$E$62,4,0),0)</f>
        <v>7.1</v>
      </c>
      <c r="I343" s="92">
        <f>IFERROR(VLOOKUP($C343,Weights!$A$43:$E$62,5,0),0)</f>
        <v>393.26900000000001</v>
      </c>
      <c r="J343" s="91">
        <f>IFERROR(VLOOKUP($C343,Weights!$A$63:$E$82,4,0),0)</f>
        <v>17.98</v>
      </c>
      <c r="K343" s="92">
        <f>IFERROR(VLOOKUP($C343,Weights!$A$63:$E$82,5,0),0)</f>
        <v>995.91219999999998</v>
      </c>
      <c r="L343" s="91">
        <f>IFERROR(VLOOKUP($C343,Weights!$A$83:$E$102,4,0),0)</f>
        <v>0</v>
      </c>
      <c r="M343" s="92">
        <f>IFERROR(VLOOKUP($C343,Weights!$A$83:$E$102,5,0),0)</f>
        <v>0</v>
      </c>
    </row>
    <row r="344" spans="1:13">
      <c r="A344" s="93" t="s">
        <v>1282</v>
      </c>
      <c r="B344" s="90" t="s">
        <v>1283</v>
      </c>
      <c r="C344" s="90">
        <v>6</v>
      </c>
      <c r="D344" s="91">
        <f>IFERROR(VLOOKUP($C344,Weights!$A$3:$E$22,4,0),0)</f>
        <v>2.38</v>
      </c>
      <c r="E344" s="92">
        <f>IFERROR(VLOOKUP($C344,Weights!$A$3:$E$22,5,0),0)</f>
        <v>131.82820000000001</v>
      </c>
      <c r="F344" s="91">
        <f>IFERROR(VLOOKUP($C344,Weights!$A$23:$E$42,4,0),0)</f>
        <v>3.52</v>
      </c>
      <c r="G344" s="92">
        <f>IFERROR(VLOOKUP($C344,Weights!$A$23:$E$42,5,0),0)</f>
        <v>194.97280000000001</v>
      </c>
      <c r="H344" s="91">
        <f>IFERROR(VLOOKUP($C344,Weights!$A$43:$E$62,4,0),0)</f>
        <v>7.1</v>
      </c>
      <c r="I344" s="92">
        <f>IFERROR(VLOOKUP($C344,Weights!$A$43:$E$62,5,0),0)</f>
        <v>393.26900000000001</v>
      </c>
      <c r="J344" s="91">
        <f>IFERROR(VLOOKUP($C344,Weights!$A$63:$E$82,4,0),0)</f>
        <v>17.98</v>
      </c>
      <c r="K344" s="92">
        <f>IFERROR(VLOOKUP($C344,Weights!$A$63:$E$82,5,0),0)</f>
        <v>995.91219999999998</v>
      </c>
      <c r="L344" s="91">
        <f>IFERROR(VLOOKUP($C344,Weights!$A$83:$E$102,4,0),0)</f>
        <v>0</v>
      </c>
      <c r="M344" s="92">
        <f>IFERROR(VLOOKUP($C344,Weights!$A$83:$E$102,5,0),0)</f>
        <v>0</v>
      </c>
    </row>
    <row r="345" spans="1:13">
      <c r="A345" s="93" t="s">
        <v>1558</v>
      </c>
      <c r="B345" s="90" t="s">
        <v>1559</v>
      </c>
      <c r="C345" s="90">
        <v>6</v>
      </c>
      <c r="D345" s="91">
        <f>IFERROR(VLOOKUP($C345,Weights!$A$3:$E$22,4,0),0)</f>
        <v>2.38</v>
      </c>
      <c r="E345" s="92">
        <f>IFERROR(VLOOKUP($C345,Weights!$A$3:$E$22,5,0),0)</f>
        <v>131.82820000000001</v>
      </c>
      <c r="F345" s="91">
        <f>IFERROR(VLOOKUP($C345,Weights!$A$23:$E$42,4,0),0)</f>
        <v>3.52</v>
      </c>
      <c r="G345" s="92">
        <f>IFERROR(VLOOKUP($C345,Weights!$A$23:$E$42,5,0),0)</f>
        <v>194.97280000000001</v>
      </c>
      <c r="H345" s="91">
        <f>IFERROR(VLOOKUP($C345,Weights!$A$43:$E$62,4,0),0)</f>
        <v>7.1</v>
      </c>
      <c r="I345" s="92">
        <f>IFERROR(VLOOKUP($C345,Weights!$A$43:$E$62,5,0),0)</f>
        <v>393.26900000000001</v>
      </c>
      <c r="J345" s="91">
        <f>IFERROR(VLOOKUP($C345,Weights!$A$63:$E$82,4,0),0)</f>
        <v>17.98</v>
      </c>
      <c r="K345" s="92">
        <f>IFERROR(VLOOKUP($C345,Weights!$A$63:$E$82,5,0),0)</f>
        <v>995.91219999999998</v>
      </c>
      <c r="L345" s="91">
        <f>IFERROR(VLOOKUP($C345,Weights!$A$83:$E$102,4,0),0)</f>
        <v>0</v>
      </c>
      <c r="M345" s="92">
        <f>IFERROR(VLOOKUP($C345,Weights!$A$83:$E$102,5,0),0)</f>
        <v>0</v>
      </c>
    </row>
    <row r="346" spans="1:13">
      <c r="A346" s="93" t="s">
        <v>1564</v>
      </c>
      <c r="B346" s="90" t="s">
        <v>1565</v>
      </c>
      <c r="C346" s="90">
        <v>6</v>
      </c>
      <c r="D346" s="91">
        <f>IFERROR(VLOOKUP($C346,Weights!$A$3:$E$22,4,0),0)</f>
        <v>2.38</v>
      </c>
      <c r="E346" s="92">
        <f>IFERROR(VLOOKUP($C346,Weights!$A$3:$E$22,5,0),0)</f>
        <v>131.82820000000001</v>
      </c>
      <c r="F346" s="91">
        <f>IFERROR(VLOOKUP($C346,Weights!$A$23:$E$42,4,0),0)</f>
        <v>3.52</v>
      </c>
      <c r="G346" s="92">
        <f>IFERROR(VLOOKUP($C346,Weights!$A$23:$E$42,5,0),0)</f>
        <v>194.97280000000001</v>
      </c>
      <c r="H346" s="91">
        <f>IFERROR(VLOOKUP($C346,Weights!$A$43:$E$62,4,0),0)</f>
        <v>7.1</v>
      </c>
      <c r="I346" s="92">
        <f>IFERROR(VLOOKUP($C346,Weights!$A$43:$E$62,5,0),0)</f>
        <v>393.26900000000001</v>
      </c>
      <c r="J346" s="91">
        <f>IFERROR(VLOOKUP($C346,Weights!$A$63:$E$82,4,0),0)</f>
        <v>17.98</v>
      </c>
      <c r="K346" s="92">
        <f>IFERROR(VLOOKUP($C346,Weights!$A$63:$E$82,5,0),0)</f>
        <v>995.91219999999998</v>
      </c>
      <c r="L346" s="91">
        <f>IFERROR(VLOOKUP($C346,Weights!$A$83:$E$102,4,0),0)</f>
        <v>0</v>
      </c>
      <c r="M346" s="92">
        <f>IFERROR(VLOOKUP($C346,Weights!$A$83:$E$102,5,0),0)</f>
        <v>0</v>
      </c>
    </row>
    <row r="347" spans="1:13">
      <c r="A347" s="93" t="s">
        <v>1795</v>
      </c>
      <c r="B347" s="90" t="s">
        <v>1796</v>
      </c>
      <c r="C347" s="90">
        <v>6</v>
      </c>
      <c r="D347" s="91">
        <f>IFERROR(VLOOKUP($C347,Weights!$A$3:$E$22,4,0),0)</f>
        <v>2.38</v>
      </c>
      <c r="E347" s="92">
        <f>IFERROR(VLOOKUP($C347,Weights!$A$3:$E$22,5,0),0)</f>
        <v>131.82820000000001</v>
      </c>
      <c r="F347" s="91">
        <f>IFERROR(VLOOKUP($C347,Weights!$A$23:$E$42,4,0),0)</f>
        <v>3.52</v>
      </c>
      <c r="G347" s="92">
        <f>IFERROR(VLOOKUP($C347,Weights!$A$23:$E$42,5,0),0)</f>
        <v>194.97280000000001</v>
      </c>
      <c r="H347" s="91">
        <f>IFERROR(VLOOKUP($C347,Weights!$A$43:$E$62,4,0),0)</f>
        <v>7.1</v>
      </c>
      <c r="I347" s="92">
        <f>IFERROR(VLOOKUP($C347,Weights!$A$43:$E$62,5,0),0)</f>
        <v>393.26900000000001</v>
      </c>
      <c r="J347" s="91">
        <f>IFERROR(VLOOKUP($C347,Weights!$A$63:$E$82,4,0),0)</f>
        <v>17.98</v>
      </c>
      <c r="K347" s="92">
        <f>IFERROR(VLOOKUP($C347,Weights!$A$63:$E$82,5,0),0)</f>
        <v>995.91219999999998</v>
      </c>
      <c r="L347" s="91">
        <f>IFERROR(VLOOKUP($C347,Weights!$A$83:$E$102,4,0),0)</f>
        <v>0</v>
      </c>
      <c r="M347" s="92">
        <f>IFERROR(VLOOKUP($C347,Weights!$A$83:$E$102,5,0),0)</f>
        <v>0</v>
      </c>
    </row>
    <row r="348" spans="1:13">
      <c r="A348" s="93" t="s">
        <v>2165</v>
      </c>
      <c r="B348" s="90" t="s">
        <v>2166</v>
      </c>
      <c r="C348" s="90">
        <v>6</v>
      </c>
      <c r="D348" s="91">
        <f>IFERROR(VLOOKUP($C348,Weights!$A$3:$E$22,4,0),0)</f>
        <v>2.38</v>
      </c>
      <c r="E348" s="92">
        <f>IFERROR(VLOOKUP($C348,Weights!$A$3:$E$22,5,0),0)</f>
        <v>131.82820000000001</v>
      </c>
      <c r="F348" s="91">
        <f>IFERROR(VLOOKUP($C348,Weights!$A$23:$E$42,4,0),0)</f>
        <v>3.52</v>
      </c>
      <c r="G348" s="92">
        <f>IFERROR(VLOOKUP($C348,Weights!$A$23:$E$42,5,0),0)</f>
        <v>194.97280000000001</v>
      </c>
      <c r="H348" s="91">
        <f>IFERROR(VLOOKUP($C348,Weights!$A$43:$E$62,4,0),0)</f>
        <v>7.1</v>
      </c>
      <c r="I348" s="92">
        <f>IFERROR(VLOOKUP($C348,Weights!$A$43:$E$62,5,0),0)</f>
        <v>393.26900000000001</v>
      </c>
      <c r="J348" s="91">
        <f>IFERROR(VLOOKUP($C348,Weights!$A$63:$E$82,4,0),0)</f>
        <v>17.98</v>
      </c>
      <c r="K348" s="92">
        <f>IFERROR(VLOOKUP($C348,Weights!$A$63:$E$82,5,0),0)</f>
        <v>995.91219999999998</v>
      </c>
      <c r="L348" s="91">
        <f>IFERROR(VLOOKUP($C348,Weights!$A$83:$E$102,4,0),0)</f>
        <v>0</v>
      </c>
      <c r="M348" s="92">
        <f>IFERROR(VLOOKUP($C348,Weights!$A$83:$E$102,5,0),0)</f>
        <v>0</v>
      </c>
    </row>
    <row r="349" spans="1:13">
      <c r="A349" s="93" t="s">
        <v>2833</v>
      </c>
      <c r="B349" s="90" t="s">
        <v>2834</v>
      </c>
      <c r="C349" s="90">
        <v>6</v>
      </c>
      <c r="D349" s="91">
        <f>IFERROR(VLOOKUP($C349,Weights!$A$3:$E$22,4,0),0)</f>
        <v>2.38</v>
      </c>
      <c r="E349" s="92">
        <f>IFERROR(VLOOKUP($C349,Weights!$A$3:$E$22,5,0),0)</f>
        <v>131.82820000000001</v>
      </c>
      <c r="F349" s="91">
        <f>IFERROR(VLOOKUP($C349,Weights!$A$23:$E$42,4,0),0)</f>
        <v>3.52</v>
      </c>
      <c r="G349" s="92">
        <f>IFERROR(VLOOKUP($C349,Weights!$A$23:$E$42,5,0),0)</f>
        <v>194.97280000000001</v>
      </c>
      <c r="H349" s="91">
        <f>IFERROR(VLOOKUP($C349,Weights!$A$43:$E$62,4,0),0)</f>
        <v>7.1</v>
      </c>
      <c r="I349" s="92">
        <f>IFERROR(VLOOKUP($C349,Weights!$A$43:$E$62,5,0),0)</f>
        <v>393.26900000000001</v>
      </c>
      <c r="J349" s="91">
        <f>IFERROR(VLOOKUP($C349,Weights!$A$63:$E$82,4,0),0)</f>
        <v>17.98</v>
      </c>
      <c r="K349" s="92">
        <f>IFERROR(VLOOKUP($C349,Weights!$A$63:$E$82,5,0),0)</f>
        <v>995.91219999999998</v>
      </c>
      <c r="L349" s="91">
        <f>IFERROR(VLOOKUP($C349,Weights!$A$83:$E$102,4,0),0)</f>
        <v>0</v>
      </c>
      <c r="M349" s="92">
        <f>IFERROR(VLOOKUP($C349,Weights!$A$83:$E$102,5,0),0)</f>
        <v>0</v>
      </c>
    </row>
    <row r="350" spans="1:13">
      <c r="A350" s="93" t="s">
        <v>1346</v>
      </c>
      <c r="B350" s="90" t="s">
        <v>1347</v>
      </c>
      <c r="C350" s="90">
        <v>6</v>
      </c>
      <c r="D350" s="91">
        <f>IFERROR(VLOOKUP($C350,Weights!$A$3:$E$22,4,0),0)</f>
        <v>2.38</v>
      </c>
      <c r="E350" s="92">
        <f>IFERROR(VLOOKUP($C350,Weights!$A$3:$E$22,5,0),0)</f>
        <v>131.82820000000001</v>
      </c>
      <c r="F350" s="91">
        <f>IFERROR(VLOOKUP($C350,Weights!$A$23:$E$42,4,0),0)</f>
        <v>3.52</v>
      </c>
      <c r="G350" s="92">
        <f>IFERROR(VLOOKUP($C350,Weights!$A$23:$E$42,5,0),0)</f>
        <v>194.97280000000001</v>
      </c>
      <c r="H350" s="91">
        <f>IFERROR(VLOOKUP($C350,Weights!$A$43:$E$62,4,0),0)</f>
        <v>7.1</v>
      </c>
      <c r="I350" s="92">
        <f>IFERROR(VLOOKUP($C350,Weights!$A$43:$E$62,5,0),0)</f>
        <v>393.26900000000001</v>
      </c>
      <c r="J350" s="91">
        <f>IFERROR(VLOOKUP($C350,Weights!$A$63:$E$82,4,0),0)</f>
        <v>17.98</v>
      </c>
      <c r="K350" s="92">
        <f>IFERROR(VLOOKUP($C350,Weights!$A$63:$E$82,5,0),0)</f>
        <v>995.91219999999998</v>
      </c>
      <c r="L350" s="91">
        <f>IFERROR(VLOOKUP($C350,Weights!$A$83:$E$102,4,0),0)</f>
        <v>0</v>
      </c>
      <c r="M350" s="92">
        <f>IFERROR(VLOOKUP($C350,Weights!$A$83:$E$102,5,0),0)</f>
        <v>0</v>
      </c>
    </row>
    <row r="351" spans="1:13">
      <c r="A351" s="93" t="s">
        <v>2236</v>
      </c>
      <c r="B351" s="90" t="s">
        <v>2237</v>
      </c>
      <c r="C351" s="90">
        <v>6</v>
      </c>
      <c r="D351" s="91">
        <f>IFERROR(VLOOKUP($C351,Weights!$A$3:$E$22,4,0),0)</f>
        <v>2.38</v>
      </c>
      <c r="E351" s="92">
        <f>IFERROR(VLOOKUP($C351,Weights!$A$3:$E$22,5,0),0)</f>
        <v>131.82820000000001</v>
      </c>
      <c r="F351" s="91">
        <f>IFERROR(VLOOKUP($C351,Weights!$A$23:$E$42,4,0),0)</f>
        <v>3.52</v>
      </c>
      <c r="G351" s="92">
        <f>IFERROR(VLOOKUP($C351,Weights!$A$23:$E$42,5,0),0)</f>
        <v>194.97280000000001</v>
      </c>
      <c r="H351" s="91">
        <f>IFERROR(VLOOKUP($C351,Weights!$A$43:$E$62,4,0),0)</f>
        <v>7.1</v>
      </c>
      <c r="I351" s="92">
        <f>IFERROR(VLOOKUP($C351,Weights!$A$43:$E$62,5,0),0)</f>
        <v>393.26900000000001</v>
      </c>
      <c r="J351" s="91">
        <f>IFERROR(VLOOKUP($C351,Weights!$A$63:$E$82,4,0),0)</f>
        <v>17.98</v>
      </c>
      <c r="K351" s="92">
        <f>IFERROR(VLOOKUP($C351,Weights!$A$63:$E$82,5,0),0)</f>
        <v>995.91219999999998</v>
      </c>
      <c r="L351" s="91">
        <f>IFERROR(VLOOKUP($C351,Weights!$A$83:$E$102,4,0),0)</f>
        <v>0</v>
      </c>
      <c r="M351" s="92">
        <f>IFERROR(VLOOKUP($C351,Weights!$A$83:$E$102,5,0),0)</f>
        <v>0</v>
      </c>
    </row>
    <row r="352" spans="1:13">
      <c r="A352" s="93" t="s">
        <v>1072</v>
      </c>
      <c r="B352" s="90" t="s">
        <v>1073</v>
      </c>
      <c r="C352" s="90">
        <v>6</v>
      </c>
      <c r="D352" s="91">
        <f>IFERROR(VLOOKUP($C352,Weights!$A$3:$E$22,4,0),0)</f>
        <v>2.38</v>
      </c>
      <c r="E352" s="92">
        <f>IFERROR(VLOOKUP($C352,Weights!$A$3:$E$22,5,0),0)</f>
        <v>131.82820000000001</v>
      </c>
      <c r="F352" s="91">
        <f>IFERROR(VLOOKUP($C352,Weights!$A$23:$E$42,4,0),0)</f>
        <v>3.52</v>
      </c>
      <c r="G352" s="92">
        <f>IFERROR(VLOOKUP($C352,Weights!$A$23:$E$42,5,0),0)</f>
        <v>194.97280000000001</v>
      </c>
      <c r="H352" s="91">
        <f>IFERROR(VLOOKUP($C352,Weights!$A$43:$E$62,4,0),0)</f>
        <v>7.1</v>
      </c>
      <c r="I352" s="92">
        <f>IFERROR(VLOOKUP($C352,Weights!$A$43:$E$62,5,0),0)</f>
        <v>393.26900000000001</v>
      </c>
      <c r="J352" s="91">
        <f>IFERROR(VLOOKUP($C352,Weights!$A$63:$E$82,4,0),0)</f>
        <v>17.98</v>
      </c>
      <c r="K352" s="92">
        <f>IFERROR(VLOOKUP($C352,Weights!$A$63:$E$82,5,0),0)</f>
        <v>995.91219999999998</v>
      </c>
      <c r="L352" s="91">
        <f>IFERROR(VLOOKUP($C352,Weights!$A$83:$E$102,4,0),0)</f>
        <v>0</v>
      </c>
      <c r="M352" s="92">
        <f>IFERROR(VLOOKUP($C352,Weights!$A$83:$E$102,5,0),0)</f>
        <v>0</v>
      </c>
    </row>
    <row r="353" spans="1:13" ht="24">
      <c r="A353" s="93" t="s">
        <v>1865</v>
      </c>
      <c r="B353" s="90" t="s">
        <v>1866</v>
      </c>
      <c r="C353" s="90">
        <v>6</v>
      </c>
      <c r="D353" s="91">
        <f>IFERROR(VLOOKUP($C353,Weights!$A$3:$E$22,4,0),0)</f>
        <v>2.38</v>
      </c>
      <c r="E353" s="92">
        <f>IFERROR(VLOOKUP($C353,Weights!$A$3:$E$22,5,0),0)</f>
        <v>131.82820000000001</v>
      </c>
      <c r="F353" s="91">
        <f>IFERROR(VLOOKUP($C353,Weights!$A$23:$E$42,4,0),0)</f>
        <v>3.52</v>
      </c>
      <c r="G353" s="92">
        <f>IFERROR(VLOOKUP($C353,Weights!$A$23:$E$42,5,0),0)</f>
        <v>194.97280000000001</v>
      </c>
      <c r="H353" s="91">
        <f>IFERROR(VLOOKUP($C353,Weights!$A$43:$E$62,4,0),0)</f>
        <v>7.1</v>
      </c>
      <c r="I353" s="92">
        <f>IFERROR(VLOOKUP($C353,Weights!$A$43:$E$62,5,0),0)</f>
        <v>393.26900000000001</v>
      </c>
      <c r="J353" s="91">
        <f>IFERROR(VLOOKUP($C353,Weights!$A$63:$E$82,4,0),0)</f>
        <v>17.98</v>
      </c>
      <c r="K353" s="92">
        <f>IFERROR(VLOOKUP($C353,Weights!$A$63:$E$82,5,0),0)</f>
        <v>995.91219999999998</v>
      </c>
      <c r="L353" s="91">
        <f>IFERROR(VLOOKUP($C353,Weights!$A$83:$E$102,4,0),0)</f>
        <v>0</v>
      </c>
      <c r="M353" s="92">
        <f>IFERROR(VLOOKUP($C353,Weights!$A$83:$E$102,5,0),0)</f>
        <v>0</v>
      </c>
    </row>
    <row r="354" spans="1:13">
      <c r="A354" s="93" t="s">
        <v>428</v>
      </c>
      <c r="B354" s="90" t="s">
        <v>429</v>
      </c>
      <c r="C354" s="90">
        <v>6</v>
      </c>
      <c r="D354" s="91">
        <f>IFERROR(VLOOKUP($C354,Weights!$A$3:$E$22,4,0),0)</f>
        <v>2.38</v>
      </c>
      <c r="E354" s="92">
        <f>IFERROR(VLOOKUP($C354,Weights!$A$3:$E$22,5,0),0)</f>
        <v>131.82820000000001</v>
      </c>
      <c r="F354" s="91">
        <f>IFERROR(VLOOKUP($C354,Weights!$A$23:$E$42,4,0),0)</f>
        <v>3.52</v>
      </c>
      <c r="G354" s="92">
        <f>IFERROR(VLOOKUP($C354,Weights!$A$23:$E$42,5,0),0)</f>
        <v>194.97280000000001</v>
      </c>
      <c r="H354" s="91">
        <f>IFERROR(VLOOKUP($C354,Weights!$A$43:$E$62,4,0),0)</f>
        <v>7.1</v>
      </c>
      <c r="I354" s="92">
        <f>IFERROR(VLOOKUP($C354,Weights!$A$43:$E$62,5,0),0)</f>
        <v>393.26900000000001</v>
      </c>
      <c r="J354" s="91">
        <f>IFERROR(VLOOKUP($C354,Weights!$A$63:$E$82,4,0),0)</f>
        <v>17.98</v>
      </c>
      <c r="K354" s="92">
        <f>IFERROR(VLOOKUP($C354,Weights!$A$63:$E$82,5,0),0)</f>
        <v>995.91219999999998</v>
      </c>
      <c r="L354" s="91">
        <f>IFERROR(VLOOKUP($C354,Weights!$A$83:$E$102,4,0),0)</f>
        <v>0</v>
      </c>
      <c r="M354" s="92">
        <f>IFERROR(VLOOKUP($C354,Weights!$A$83:$E$102,5,0),0)</f>
        <v>0</v>
      </c>
    </row>
    <row r="355" spans="1:13">
      <c r="A355" s="93" t="s">
        <v>1110</v>
      </c>
      <c r="B355" s="90" t="s">
        <v>1111</v>
      </c>
      <c r="C355" s="90">
        <v>6</v>
      </c>
      <c r="D355" s="91">
        <f>IFERROR(VLOOKUP($C355,Weights!$A$3:$E$22,4,0),0)</f>
        <v>2.38</v>
      </c>
      <c r="E355" s="92">
        <f>IFERROR(VLOOKUP($C355,Weights!$A$3:$E$22,5,0),0)</f>
        <v>131.82820000000001</v>
      </c>
      <c r="F355" s="91">
        <f>IFERROR(VLOOKUP($C355,Weights!$A$23:$E$42,4,0),0)</f>
        <v>3.52</v>
      </c>
      <c r="G355" s="92">
        <f>IFERROR(VLOOKUP($C355,Weights!$A$23:$E$42,5,0),0)</f>
        <v>194.97280000000001</v>
      </c>
      <c r="H355" s="91">
        <f>IFERROR(VLOOKUP($C355,Weights!$A$43:$E$62,4,0),0)</f>
        <v>7.1</v>
      </c>
      <c r="I355" s="92">
        <f>IFERROR(VLOOKUP($C355,Weights!$A$43:$E$62,5,0),0)</f>
        <v>393.26900000000001</v>
      </c>
      <c r="J355" s="91">
        <f>IFERROR(VLOOKUP($C355,Weights!$A$63:$E$82,4,0),0)</f>
        <v>17.98</v>
      </c>
      <c r="K355" s="92">
        <f>IFERROR(VLOOKUP($C355,Weights!$A$63:$E$82,5,0),0)</f>
        <v>995.91219999999998</v>
      </c>
      <c r="L355" s="91">
        <f>IFERROR(VLOOKUP($C355,Weights!$A$83:$E$102,4,0),0)</f>
        <v>0</v>
      </c>
      <c r="M355" s="92">
        <f>IFERROR(VLOOKUP($C355,Weights!$A$83:$E$102,5,0),0)</f>
        <v>0</v>
      </c>
    </row>
    <row r="356" spans="1:13">
      <c r="A356" s="93" t="s">
        <v>442</v>
      </c>
      <c r="B356" s="90" t="s">
        <v>443</v>
      </c>
      <c r="C356" s="90">
        <v>6</v>
      </c>
      <c r="D356" s="91">
        <f>IFERROR(VLOOKUP($C356,Weights!$A$3:$E$22,4,0),0)</f>
        <v>2.38</v>
      </c>
      <c r="E356" s="92">
        <f>IFERROR(VLOOKUP($C356,Weights!$A$3:$E$22,5,0),0)</f>
        <v>131.82820000000001</v>
      </c>
      <c r="F356" s="91">
        <f>IFERROR(VLOOKUP($C356,Weights!$A$23:$E$42,4,0),0)</f>
        <v>3.52</v>
      </c>
      <c r="G356" s="92">
        <f>IFERROR(VLOOKUP($C356,Weights!$A$23:$E$42,5,0),0)</f>
        <v>194.97280000000001</v>
      </c>
      <c r="H356" s="91">
        <f>IFERROR(VLOOKUP($C356,Weights!$A$43:$E$62,4,0),0)</f>
        <v>7.1</v>
      </c>
      <c r="I356" s="92">
        <f>IFERROR(VLOOKUP($C356,Weights!$A$43:$E$62,5,0),0)</f>
        <v>393.26900000000001</v>
      </c>
      <c r="J356" s="91">
        <f>IFERROR(VLOOKUP($C356,Weights!$A$63:$E$82,4,0),0)</f>
        <v>17.98</v>
      </c>
      <c r="K356" s="92">
        <f>IFERROR(VLOOKUP($C356,Weights!$A$63:$E$82,5,0),0)</f>
        <v>995.91219999999998</v>
      </c>
      <c r="L356" s="91">
        <f>IFERROR(VLOOKUP($C356,Weights!$A$83:$E$102,4,0),0)</f>
        <v>0</v>
      </c>
      <c r="M356" s="92">
        <f>IFERROR(VLOOKUP($C356,Weights!$A$83:$E$102,5,0),0)</f>
        <v>0</v>
      </c>
    </row>
    <row r="357" spans="1:13">
      <c r="A357" s="93" t="s">
        <v>1122</v>
      </c>
      <c r="B357" s="90" t="s">
        <v>1123</v>
      </c>
      <c r="C357" s="90">
        <v>19</v>
      </c>
      <c r="D357" s="91">
        <f>IFERROR(VLOOKUP($C357,Weights!$A$3:$E$22,4,0),0)</f>
        <v>2.2599999999999998</v>
      </c>
      <c r="E357" s="92">
        <f>IFERROR(VLOOKUP($C357,Weights!$A$3:$E$22,5,0),0)</f>
        <v>125.1814</v>
      </c>
      <c r="F357" s="91">
        <f>IFERROR(VLOOKUP($C357,Weights!$A$23:$E$42,4,0),0)</f>
        <v>2.41</v>
      </c>
      <c r="G357" s="92">
        <f>IFERROR(VLOOKUP($C357,Weights!$A$23:$E$42,5,0),0)</f>
        <v>133.48990000000001</v>
      </c>
      <c r="H357" s="91">
        <f>IFERROR(VLOOKUP($C357,Weights!$A$43:$E$62,4,0),0)</f>
        <v>3.89</v>
      </c>
      <c r="I357" s="92">
        <f>IFERROR(VLOOKUP($C357,Weights!$A$43:$E$62,5,0),0)</f>
        <v>215.46710000000002</v>
      </c>
      <c r="J357" s="91">
        <f>IFERROR(VLOOKUP($C357,Weights!$A$63:$E$82,4,0),0)</f>
        <v>5.2</v>
      </c>
      <c r="K357" s="92">
        <f>IFERROR(VLOOKUP($C357,Weights!$A$63:$E$82,5,0),0)</f>
        <v>288.02800000000002</v>
      </c>
      <c r="L357" s="91">
        <f>IFERROR(VLOOKUP($C357,Weights!$A$83:$E$102,4,0),0)</f>
        <v>0</v>
      </c>
      <c r="M357" s="92">
        <f>IFERROR(VLOOKUP($C357,Weights!$A$83:$E$102,5,0),0)</f>
        <v>0</v>
      </c>
    </row>
    <row r="358" spans="1:13" ht="24">
      <c r="A358" s="93" t="s">
        <v>316</v>
      </c>
      <c r="B358" s="90" t="s">
        <v>317</v>
      </c>
      <c r="C358" s="90">
        <v>19</v>
      </c>
      <c r="D358" s="91">
        <f>IFERROR(VLOOKUP($C358,Weights!$A$3:$E$22,4,0),0)</f>
        <v>2.2599999999999998</v>
      </c>
      <c r="E358" s="92">
        <f>IFERROR(VLOOKUP($C358,Weights!$A$3:$E$22,5,0),0)</f>
        <v>125.1814</v>
      </c>
      <c r="F358" s="91">
        <f>IFERROR(VLOOKUP($C358,Weights!$A$23:$E$42,4,0),0)</f>
        <v>2.41</v>
      </c>
      <c r="G358" s="92">
        <f>IFERROR(VLOOKUP($C358,Weights!$A$23:$E$42,5,0),0)</f>
        <v>133.48990000000001</v>
      </c>
      <c r="H358" s="91">
        <f>IFERROR(VLOOKUP($C358,Weights!$A$43:$E$62,4,0),0)</f>
        <v>3.89</v>
      </c>
      <c r="I358" s="92">
        <f>IFERROR(VLOOKUP($C358,Weights!$A$43:$E$62,5,0),0)</f>
        <v>215.46710000000002</v>
      </c>
      <c r="J358" s="91">
        <f>IFERROR(VLOOKUP($C358,Weights!$A$63:$E$82,4,0),0)</f>
        <v>5.2</v>
      </c>
      <c r="K358" s="92">
        <f>IFERROR(VLOOKUP($C358,Weights!$A$63:$E$82,5,0),0)</f>
        <v>288.02800000000002</v>
      </c>
      <c r="L358" s="91">
        <f>IFERROR(VLOOKUP($C358,Weights!$A$83:$E$102,4,0),0)</f>
        <v>0</v>
      </c>
      <c r="M358" s="92">
        <f>IFERROR(VLOOKUP($C358,Weights!$A$83:$E$102,5,0),0)</f>
        <v>0</v>
      </c>
    </row>
    <row r="359" spans="1:13">
      <c r="A359" s="93" t="s">
        <v>622</v>
      </c>
      <c r="B359" s="90" t="s">
        <v>623</v>
      </c>
      <c r="C359" s="90">
        <v>19</v>
      </c>
      <c r="D359" s="91">
        <f>IFERROR(VLOOKUP($C359,Weights!$A$3:$E$22,4,0),0)</f>
        <v>2.2599999999999998</v>
      </c>
      <c r="E359" s="92">
        <f>IFERROR(VLOOKUP($C359,Weights!$A$3:$E$22,5,0),0)</f>
        <v>125.1814</v>
      </c>
      <c r="F359" s="91">
        <f>IFERROR(VLOOKUP($C359,Weights!$A$23:$E$42,4,0),0)</f>
        <v>2.41</v>
      </c>
      <c r="G359" s="92">
        <f>IFERROR(VLOOKUP($C359,Weights!$A$23:$E$42,5,0),0)</f>
        <v>133.48990000000001</v>
      </c>
      <c r="H359" s="91">
        <f>IFERROR(VLOOKUP($C359,Weights!$A$43:$E$62,4,0),0)</f>
        <v>3.89</v>
      </c>
      <c r="I359" s="92">
        <f>IFERROR(VLOOKUP($C359,Weights!$A$43:$E$62,5,0),0)</f>
        <v>215.46710000000002</v>
      </c>
      <c r="J359" s="91">
        <f>IFERROR(VLOOKUP($C359,Weights!$A$63:$E$82,4,0),0)</f>
        <v>5.2</v>
      </c>
      <c r="K359" s="92">
        <f>IFERROR(VLOOKUP($C359,Weights!$A$63:$E$82,5,0),0)</f>
        <v>288.02800000000002</v>
      </c>
      <c r="L359" s="91">
        <f>IFERROR(VLOOKUP($C359,Weights!$A$83:$E$102,4,0),0)</f>
        <v>0</v>
      </c>
      <c r="M359" s="92">
        <f>IFERROR(VLOOKUP($C359,Weights!$A$83:$E$102,5,0),0)</f>
        <v>0</v>
      </c>
    </row>
    <row r="360" spans="1:13" ht="36">
      <c r="A360" s="93" t="s">
        <v>1060</v>
      </c>
      <c r="B360" s="90" t="s">
        <v>1061</v>
      </c>
      <c r="C360" s="90">
        <v>19</v>
      </c>
      <c r="D360" s="91">
        <f>IFERROR(VLOOKUP($C360,Weights!$A$3:$E$22,4,0),0)</f>
        <v>2.2599999999999998</v>
      </c>
      <c r="E360" s="92">
        <f>IFERROR(VLOOKUP($C360,Weights!$A$3:$E$22,5,0),0)</f>
        <v>125.1814</v>
      </c>
      <c r="F360" s="91">
        <f>IFERROR(VLOOKUP($C360,Weights!$A$23:$E$42,4,0),0)</f>
        <v>2.41</v>
      </c>
      <c r="G360" s="92">
        <f>IFERROR(VLOOKUP($C360,Weights!$A$23:$E$42,5,0),0)</f>
        <v>133.48990000000001</v>
      </c>
      <c r="H360" s="91">
        <f>IFERROR(VLOOKUP($C360,Weights!$A$43:$E$62,4,0),0)</f>
        <v>3.89</v>
      </c>
      <c r="I360" s="92">
        <f>IFERROR(VLOOKUP($C360,Weights!$A$43:$E$62,5,0),0)</f>
        <v>215.46710000000002</v>
      </c>
      <c r="J360" s="91">
        <f>IFERROR(VLOOKUP($C360,Weights!$A$63:$E$82,4,0),0)</f>
        <v>5.2</v>
      </c>
      <c r="K360" s="92">
        <f>IFERROR(VLOOKUP($C360,Weights!$A$63:$E$82,5,0),0)</f>
        <v>288.02800000000002</v>
      </c>
      <c r="L360" s="91">
        <f>IFERROR(VLOOKUP($C360,Weights!$A$83:$E$102,4,0),0)</f>
        <v>0</v>
      </c>
      <c r="M360" s="92">
        <f>IFERROR(VLOOKUP($C360,Weights!$A$83:$E$102,5,0),0)</f>
        <v>0</v>
      </c>
    </row>
    <row r="361" spans="1:13" ht="24">
      <c r="A361" s="93" t="s">
        <v>1724</v>
      </c>
      <c r="B361" s="90" t="s">
        <v>1725</v>
      </c>
      <c r="C361" s="90">
        <v>19</v>
      </c>
      <c r="D361" s="91">
        <f>IFERROR(VLOOKUP($C361,Weights!$A$3:$E$22,4,0),0)</f>
        <v>2.2599999999999998</v>
      </c>
      <c r="E361" s="92">
        <f>IFERROR(VLOOKUP($C361,Weights!$A$3:$E$22,5,0),0)</f>
        <v>125.1814</v>
      </c>
      <c r="F361" s="91">
        <f>IFERROR(VLOOKUP($C361,Weights!$A$23:$E$42,4,0),0)</f>
        <v>2.41</v>
      </c>
      <c r="G361" s="92">
        <f>IFERROR(VLOOKUP($C361,Weights!$A$23:$E$42,5,0),0)</f>
        <v>133.48990000000001</v>
      </c>
      <c r="H361" s="91">
        <f>IFERROR(VLOOKUP($C361,Weights!$A$43:$E$62,4,0),0)</f>
        <v>3.89</v>
      </c>
      <c r="I361" s="92">
        <f>IFERROR(VLOOKUP($C361,Weights!$A$43:$E$62,5,0),0)</f>
        <v>215.46710000000002</v>
      </c>
      <c r="J361" s="91">
        <f>IFERROR(VLOOKUP($C361,Weights!$A$63:$E$82,4,0),0)</f>
        <v>5.2</v>
      </c>
      <c r="K361" s="92">
        <f>IFERROR(VLOOKUP($C361,Weights!$A$63:$E$82,5,0),0)</f>
        <v>288.02800000000002</v>
      </c>
      <c r="L361" s="91">
        <f>IFERROR(VLOOKUP($C361,Weights!$A$83:$E$102,4,0),0)</f>
        <v>0</v>
      </c>
      <c r="M361" s="92">
        <f>IFERROR(VLOOKUP($C361,Weights!$A$83:$E$102,5,0),0)</f>
        <v>0</v>
      </c>
    </row>
    <row r="362" spans="1:13" ht="24">
      <c r="A362" s="93" t="s">
        <v>2881</v>
      </c>
      <c r="B362" s="90" t="s">
        <v>2882</v>
      </c>
      <c r="C362" s="90">
        <v>19</v>
      </c>
      <c r="D362" s="91">
        <f>IFERROR(VLOOKUP($C362,Weights!$A$3:$E$22,4,0),0)</f>
        <v>2.2599999999999998</v>
      </c>
      <c r="E362" s="92">
        <f>IFERROR(VLOOKUP($C362,Weights!$A$3:$E$22,5,0),0)</f>
        <v>125.1814</v>
      </c>
      <c r="F362" s="91">
        <f>IFERROR(VLOOKUP($C362,Weights!$A$23:$E$42,4,0),0)</f>
        <v>2.41</v>
      </c>
      <c r="G362" s="92">
        <f>IFERROR(VLOOKUP($C362,Weights!$A$23:$E$42,5,0),0)</f>
        <v>133.48990000000001</v>
      </c>
      <c r="H362" s="91">
        <f>IFERROR(VLOOKUP($C362,Weights!$A$43:$E$62,4,0),0)</f>
        <v>3.89</v>
      </c>
      <c r="I362" s="92">
        <f>IFERROR(VLOOKUP($C362,Weights!$A$43:$E$62,5,0),0)</f>
        <v>215.46710000000002</v>
      </c>
      <c r="J362" s="91">
        <f>IFERROR(VLOOKUP($C362,Weights!$A$63:$E$82,4,0),0)</f>
        <v>5.2</v>
      </c>
      <c r="K362" s="92">
        <f>IFERROR(VLOOKUP($C362,Weights!$A$63:$E$82,5,0),0)</f>
        <v>288.02800000000002</v>
      </c>
      <c r="L362" s="91">
        <f>IFERROR(VLOOKUP($C362,Weights!$A$83:$E$102,4,0),0)</f>
        <v>0</v>
      </c>
      <c r="M362" s="92">
        <f>IFERROR(VLOOKUP($C362,Weights!$A$83:$E$102,5,0),0)</f>
        <v>0</v>
      </c>
    </row>
    <row r="363" spans="1:13">
      <c r="A363" s="93" t="s">
        <v>1598</v>
      </c>
      <c r="B363" s="90" t="s">
        <v>1599</v>
      </c>
      <c r="C363" s="90">
        <v>6</v>
      </c>
      <c r="D363" s="91">
        <f>IFERROR(VLOOKUP($C363,Weights!$A$3:$E$22,4,0),0)</f>
        <v>2.38</v>
      </c>
      <c r="E363" s="92">
        <f>IFERROR(VLOOKUP($C363,Weights!$A$3:$E$22,5,0),0)</f>
        <v>131.82820000000001</v>
      </c>
      <c r="F363" s="91">
        <f>IFERROR(VLOOKUP($C363,Weights!$A$23:$E$42,4,0),0)</f>
        <v>3.52</v>
      </c>
      <c r="G363" s="92">
        <f>IFERROR(VLOOKUP($C363,Weights!$A$23:$E$42,5,0),0)</f>
        <v>194.97280000000001</v>
      </c>
      <c r="H363" s="91">
        <f>IFERROR(VLOOKUP($C363,Weights!$A$43:$E$62,4,0),0)</f>
        <v>7.1</v>
      </c>
      <c r="I363" s="92">
        <f>IFERROR(VLOOKUP($C363,Weights!$A$43:$E$62,5,0),0)</f>
        <v>393.26900000000001</v>
      </c>
      <c r="J363" s="91">
        <f>IFERROR(VLOOKUP($C363,Weights!$A$63:$E$82,4,0),0)</f>
        <v>17.98</v>
      </c>
      <c r="K363" s="92">
        <f>IFERROR(VLOOKUP($C363,Weights!$A$63:$E$82,5,0),0)</f>
        <v>995.91219999999998</v>
      </c>
      <c r="L363" s="91">
        <f>IFERROR(VLOOKUP($C363,Weights!$A$83:$E$102,4,0),0)</f>
        <v>0</v>
      </c>
      <c r="M363" s="92">
        <f>IFERROR(VLOOKUP($C363,Weights!$A$83:$E$102,5,0),0)</f>
        <v>0</v>
      </c>
    </row>
    <row r="364" spans="1:13">
      <c r="A364" s="93" t="s">
        <v>452</v>
      </c>
      <c r="B364" s="90" t="s">
        <v>453</v>
      </c>
      <c r="C364" s="90">
        <v>19</v>
      </c>
      <c r="D364" s="91">
        <f>IFERROR(VLOOKUP($C364,Weights!$A$3:$E$22,4,0),0)</f>
        <v>2.2599999999999998</v>
      </c>
      <c r="E364" s="92">
        <f>IFERROR(VLOOKUP($C364,Weights!$A$3:$E$22,5,0),0)</f>
        <v>125.1814</v>
      </c>
      <c r="F364" s="91">
        <f>IFERROR(VLOOKUP($C364,Weights!$A$23:$E$42,4,0),0)</f>
        <v>2.41</v>
      </c>
      <c r="G364" s="92">
        <f>IFERROR(VLOOKUP($C364,Weights!$A$23:$E$42,5,0),0)</f>
        <v>133.48990000000001</v>
      </c>
      <c r="H364" s="91">
        <f>IFERROR(VLOOKUP($C364,Weights!$A$43:$E$62,4,0),0)</f>
        <v>3.89</v>
      </c>
      <c r="I364" s="92">
        <f>IFERROR(VLOOKUP($C364,Weights!$A$43:$E$62,5,0),0)</f>
        <v>215.46710000000002</v>
      </c>
      <c r="J364" s="91">
        <f>IFERROR(VLOOKUP($C364,Weights!$A$63:$E$82,4,0),0)</f>
        <v>5.2</v>
      </c>
      <c r="K364" s="92">
        <f>IFERROR(VLOOKUP($C364,Weights!$A$63:$E$82,5,0),0)</f>
        <v>288.02800000000002</v>
      </c>
      <c r="L364" s="91">
        <f>IFERROR(VLOOKUP($C364,Weights!$A$83:$E$102,4,0),0)</f>
        <v>0</v>
      </c>
      <c r="M364" s="92">
        <f>IFERROR(VLOOKUP($C364,Weights!$A$83:$E$102,5,0),0)</f>
        <v>0</v>
      </c>
    </row>
    <row r="365" spans="1:13" ht="36">
      <c r="A365" s="93" t="s">
        <v>1074</v>
      </c>
      <c r="B365" s="90" t="s">
        <v>1075</v>
      </c>
      <c r="C365" s="90">
        <v>19</v>
      </c>
      <c r="D365" s="91">
        <f>IFERROR(VLOOKUP($C365,Weights!$A$3:$E$22,4,0),0)</f>
        <v>2.2599999999999998</v>
      </c>
      <c r="E365" s="92">
        <f>IFERROR(VLOOKUP($C365,Weights!$A$3:$E$22,5,0),0)</f>
        <v>125.1814</v>
      </c>
      <c r="F365" s="91">
        <f>IFERROR(VLOOKUP($C365,Weights!$A$23:$E$42,4,0),0)</f>
        <v>2.41</v>
      </c>
      <c r="G365" s="92">
        <f>IFERROR(VLOOKUP($C365,Weights!$A$23:$E$42,5,0),0)</f>
        <v>133.48990000000001</v>
      </c>
      <c r="H365" s="91">
        <f>IFERROR(VLOOKUP($C365,Weights!$A$43:$E$62,4,0),0)</f>
        <v>3.89</v>
      </c>
      <c r="I365" s="92">
        <f>IFERROR(VLOOKUP($C365,Weights!$A$43:$E$62,5,0),0)</f>
        <v>215.46710000000002</v>
      </c>
      <c r="J365" s="91">
        <f>IFERROR(VLOOKUP($C365,Weights!$A$63:$E$82,4,0),0)</f>
        <v>5.2</v>
      </c>
      <c r="K365" s="92">
        <f>IFERROR(VLOOKUP($C365,Weights!$A$63:$E$82,5,0),0)</f>
        <v>288.02800000000002</v>
      </c>
      <c r="L365" s="91">
        <f>IFERROR(VLOOKUP($C365,Weights!$A$83:$E$102,4,0),0)</f>
        <v>0</v>
      </c>
      <c r="M365" s="92">
        <f>IFERROR(VLOOKUP($C365,Weights!$A$83:$E$102,5,0),0)</f>
        <v>0</v>
      </c>
    </row>
    <row r="366" spans="1:13">
      <c r="A366" s="93" t="s">
        <v>1592</v>
      </c>
      <c r="B366" s="90" t="s">
        <v>1593</v>
      </c>
      <c r="C366" s="90">
        <v>19</v>
      </c>
      <c r="D366" s="91">
        <f>IFERROR(VLOOKUP($C366,Weights!$A$3:$E$22,4,0),0)</f>
        <v>2.2599999999999998</v>
      </c>
      <c r="E366" s="92">
        <f>IFERROR(VLOOKUP($C366,Weights!$A$3:$E$22,5,0),0)</f>
        <v>125.1814</v>
      </c>
      <c r="F366" s="91">
        <f>IFERROR(VLOOKUP($C366,Weights!$A$23:$E$42,4,0),0)</f>
        <v>2.41</v>
      </c>
      <c r="G366" s="92">
        <f>IFERROR(VLOOKUP($C366,Weights!$A$23:$E$42,5,0),0)</f>
        <v>133.48990000000001</v>
      </c>
      <c r="H366" s="91">
        <f>IFERROR(VLOOKUP($C366,Weights!$A$43:$E$62,4,0),0)</f>
        <v>3.89</v>
      </c>
      <c r="I366" s="92">
        <f>IFERROR(VLOOKUP($C366,Weights!$A$43:$E$62,5,0),0)</f>
        <v>215.46710000000002</v>
      </c>
      <c r="J366" s="91">
        <f>IFERROR(VLOOKUP($C366,Weights!$A$63:$E$82,4,0),0)</f>
        <v>5.2</v>
      </c>
      <c r="K366" s="92">
        <f>IFERROR(VLOOKUP($C366,Weights!$A$63:$E$82,5,0),0)</f>
        <v>288.02800000000002</v>
      </c>
      <c r="L366" s="91">
        <f>IFERROR(VLOOKUP($C366,Weights!$A$83:$E$102,4,0),0)</f>
        <v>0</v>
      </c>
      <c r="M366" s="92">
        <f>IFERROR(VLOOKUP($C366,Weights!$A$83:$E$102,5,0),0)</f>
        <v>0</v>
      </c>
    </row>
    <row r="367" spans="1:13">
      <c r="A367" s="93" t="s">
        <v>2637</v>
      </c>
      <c r="B367" s="90" t="s">
        <v>2638</v>
      </c>
      <c r="C367" s="90">
        <v>19</v>
      </c>
      <c r="D367" s="91">
        <f>IFERROR(VLOOKUP($C367,Weights!$A$3:$E$22,4,0),0)</f>
        <v>2.2599999999999998</v>
      </c>
      <c r="E367" s="92">
        <f>IFERROR(VLOOKUP($C367,Weights!$A$3:$E$22,5,0),0)</f>
        <v>125.1814</v>
      </c>
      <c r="F367" s="91">
        <f>IFERROR(VLOOKUP($C367,Weights!$A$23:$E$42,4,0),0)</f>
        <v>2.41</v>
      </c>
      <c r="G367" s="92">
        <f>IFERROR(VLOOKUP($C367,Weights!$A$23:$E$42,5,0),0)</f>
        <v>133.48990000000001</v>
      </c>
      <c r="H367" s="91">
        <f>IFERROR(VLOOKUP($C367,Weights!$A$43:$E$62,4,0),0)</f>
        <v>3.89</v>
      </c>
      <c r="I367" s="92">
        <f>IFERROR(VLOOKUP($C367,Weights!$A$43:$E$62,5,0),0)</f>
        <v>215.46710000000002</v>
      </c>
      <c r="J367" s="91">
        <f>IFERROR(VLOOKUP($C367,Weights!$A$63:$E$82,4,0),0)</f>
        <v>5.2</v>
      </c>
      <c r="K367" s="92">
        <f>IFERROR(VLOOKUP($C367,Weights!$A$63:$E$82,5,0),0)</f>
        <v>288.02800000000002</v>
      </c>
      <c r="L367" s="91">
        <f>IFERROR(VLOOKUP($C367,Weights!$A$83:$E$102,4,0),0)</f>
        <v>0</v>
      </c>
      <c r="M367" s="92">
        <f>IFERROR(VLOOKUP($C367,Weights!$A$83:$E$102,5,0),0)</f>
        <v>0</v>
      </c>
    </row>
    <row r="368" spans="1:13" ht="24">
      <c r="A368" s="93" t="s">
        <v>382</v>
      </c>
      <c r="B368" s="90" t="s">
        <v>383</v>
      </c>
      <c r="C368" s="90">
        <v>19</v>
      </c>
      <c r="D368" s="91">
        <f>IFERROR(VLOOKUP($C368,Weights!$A$3:$E$22,4,0),0)</f>
        <v>2.2599999999999998</v>
      </c>
      <c r="E368" s="92">
        <f>IFERROR(VLOOKUP($C368,Weights!$A$3:$E$22,5,0),0)</f>
        <v>125.1814</v>
      </c>
      <c r="F368" s="91">
        <f>IFERROR(VLOOKUP($C368,Weights!$A$23:$E$42,4,0),0)</f>
        <v>2.41</v>
      </c>
      <c r="G368" s="92">
        <f>IFERROR(VLOOKUP($C368,Weights!$A$23:$E$42,5,0),0)</f>
        <v>133.48990000000001</v>
      </c>
      <c r="H368" s="91">
        <f>IFERROR(VLOOKUP($C368,Weights!$A$43:$E$62,4,0),0)</f>
        <v>3.89</v>
      </c>
      <c r="I368" s="92">
        <f>IFERROR(VLOOKUP($C368,Weights!$A$43:$E$62,5,0),0)</f>
        <v>215.46710000000002</v>
      </c>
      <c r="J368" s="91">
        <f>IFERROR(VLOOKUP($C368,Weights!$A$63:$E$82,4,0),0)</f>
        <v>5.2</v>
      </c>
      <c r="K368" s="92">
        <f>IFERROR(VLOOKUP($C368,Weights!$A$63:$E$82,5,0),0)</f>
        <v>288.02800000000002</v>
      </c>
      <c r="L368" s="91">
        <f>IFERROR(VLOOKUP($C368,Weights!$A$83:$E$102,4,0),0)</f>
        <v>0</v>
      </c>
      <c r="M368" s="92">
        <f>IFERROR(VLOOKUP($C368,Weights!$A$83:$E$102,5,0),0)</f>
        <v>0</v>
      </c>
    </row>
    <row r="369" spans="1:13" ht="36">
      <c r="A369" s="93" t="s">
        <v>1438</v>
      </c>
      <c r="B369" s="90" t="s">
        <v>1439</v>
      </c>
      <c r="C369" s="90">
        <v>19</v>
      </c>
      <c r="D369" s="91">
        <f>IFERROR(VLOOKUP($C369,Weights!$A$3:$E$22,4,0),0)</f>
        <v>2.2599999999999998</v>
      </c>
      <c r="E369" s="92">
        <f>IFERROR(VLOOKUP($C369,Weights!$A$3:$E$22,5,0),0)</f>
        <v>125.1814</v>
      </c>
      <c r="F369" s="91">
        <f>IFERROR(VLOOKUP($C369,Weights!$A$23:$E$42,4,0),0)</f>
        <v>2.41</v>
      </c>
      <c r="G369" s="92">
        <f>IFERROR(VLOOKUP($C369,Weights!$A$23:$E$42,5,0),0)</f>
        <v>133.48990000000001</v>
      </c>
      <c r="H369" s="91">
        <f>IFERROR(VLOOKUP($C369,Weights!$A$43:$E$62,4,0),0)</f>
        <v>3.89</v>
      </c>
      <c r="I369" s="92">
        <f>IFERROR(VLOOKUP($C369,Weights!$A$43:$E$62,5,0),0)</f>
        <v>215.46710000000002</v>
      </c>
      <c r="J369" s="91">
        <f>IFERROR(VLOOKUP($C369,Weights!$A$63:$E$82,4,0),0)</f>
        <v>5.2</v>
      </c>
      <c r="K369" s="92">
        <f>IFERROR(VLOOKUP($C369,Weights!$A$63:$E$82,5,0),0)</f>
        <v>288.02800000000002</v>
      </c>
      <c r="L369" s="91">
        <f>IFERROR(VLOOKUP($C369,Weights!$A$83:$E$102,4,0),0)</f>
        <v>0</v>
      </c>
      <c r="M369" s="92">
        <f>IFERROR(VLOOKUP($C369,Weights!$A$83:$E$102,5,0),0)</f>
        <v>0</v>
      </c>
    </row>
    <row r="370" spans="1:13" ht="24">
      <c r="A370" s="93" t="s">
        <v>1100</v>
      </c>
      <c r="B370" s="90" t="s">
        <v>1101</v>
      </c>
      <c r="C370" s="90">
        <v>19</v>
      </c>
      <c r="D370" s="91">
        <f>IFERROR(VLOOKUP($C370,Weights!$A$3:$E$22,4,0),0)</f>
        <v>2.2599999999999998</v>
      </c>
      <c r="E370" s="92">
        <f>IFERROR(VLOOKUP($C370,Weights!$A$3:$E$22,5,0),0)</f>
        <v>125.1814</v>
      </c>
      <c r="F370" s="91">
        <f>IFERROR(VLOOKUP($C370,Weights!$A$23:$E$42,4,0),0)</f>
        <v>2.41</v>
      </c>
      <c r="G370" s="92">
        <f>IFERROR(VLOOKUP($C370,Weights!$A$23:$E$42,5,0),0)</f>
        <v>133.48990000000001</v>
      </c>
      <c r="H370" s="91">
        <f>IFERROR(VLOOKUP($C370,Weights!$A$43:$E$62,4,0),0)</f>
        <v>3.89</v>
      </c>
      <c r="I370" s="92">
        <f>IFERROR(VLOOKUP($C370,Weights!$A$43:$E$62,5,0),0)</f>
        <v>215.46710000000002</v>
      </c>
      <c r="J370" s="91">
        <f>IFERROR(VLOOKUP($C370,Weights!$A$63:$E$82,4,0),0)</f>
        <v>5.2</v>
      </c>
      <c r="K370" s="92">
        <f>IFERROR(VLOOKUP($C370,Weights!$A$63:$E$82,5,0),0)</f>
        <v>288.02800000000002</v>
      </c>
      <c r="L370" s="91">
        <f>IFERROR(VLOOKUP($C370,Weights!$A$83:$E$102,4,0),0)</f>
        <v>0</v>
      </c>
      <c r="M370" s="92">
        <f>IFERROR(VLOOKUP($C370,Weights!$A$83:$E$102,5,0),0)</f>
        <v>0</v>
      </c>
    </row>
    <row r="371" spans="1:13">
      <c r="A371" s="93" t="s">
        <v>2741</v>
      </c>
      <c r="B371" s="90" t="s">
        <v>2742</v>
      </c>
      <c r="C371" s="90">
        <v>19</v>
      </c>
      <c r="D371" s="91">
        <f>IFERROR(VLOOKUP($C371,Weights!$A$3:$E$22,4,0),0)</f>
        <v>2.2599999999999998</v>
      </c>
      <c r="E371" s="92">
        <f>IFERROR(VLOOKUP($C371,Weights!$A$3:$E$22,5,0),0)</f>
        <v>125.1814</v>
      </c>
      <c r="F371" s="91">
        <f>IFERROR(VLOOKUP($C371,Weights!$A$23:$E$42,4,0),0)</f>
        <v>2.41</v>
      </c>
      <c r="G371" s="92">
        <f>IFERROR(VLOOKUP($C371,Weights!$A$23:$E$42,5,0),0)</f>
        <v>133.48990000000001</v>
      </c>
      <c r="H371" s="91">
        <f>IFERROR(VLOOKUP($C371,Weights!$A$43:$E$62,4,0),0)</f>
        <v>3.89</v>
      </c>
      <c r="I371" s="92">
        <f>IFERROR(VLOOKUP($C371,Weights!$A$43:$E$62,5,0),0)</f>
        <v>215.46710000000002</v>
      </c>
      <c r="J371" s="91">
        <f>IFERROR(VLOOKUP($C371,Weights!$A$63:$E$82,4,0),0)</f>
        <v>5.2</v>
      </c>
      <c r="K371" s="92">
        <f>IFERROR(VLOOKUP($C371,Weights!$A$63:$E$82,5,0),0)</f>
        <v>288.02800000000002</v>
      </c>
      <c r="L371" s="91">
        <f>IFERROR(VLOOKUP($C371,Weights!$A$83:$E$102,4,0),0)</f>
        <v>0</v>
      </c>
      <c r="M371" s="92">
        <f>IFERROR(VLOOKUP($C371,Weights!$A$83:$E$102,5,0),0)</f>
        <v>0</v>
      </c>
    </row>
    <row r="372" spans="1:13" ht="36">
      <c r="A372" s="93" t="s">
        <v>3065</v>
      </c>
      <c r="B372" s="90" t="s">
        <v>3066</v>
      </c>
      <c r="C372" s="90">
        <v>19</v>
      </c>
      <c r="D372" s="91">
        <f>IFERROR(VLOOKUP($C372,Weights!$A$3:$E$22,4,0),0)</f>
        <v>2.2599999999999998</v>
      </c>
      <c r="E372" s="92">
        <f>IFERROR(VLOOKUP($C372,Weights!$A$3:$E$22,5,0),0)</f>
        <v>125.1814</v>
      </c>
      <c r="F372" s="91">
        <f>IFERROR(VLOOKUP($C372,Weights!$A$23:$E$42,4,0),0)</f>
        <v>2.41</v>
      </c>
      <c r="G372" s="92">
        <f>IFERROR(VLOOKUP($C372,Weights!$A$23:$E$42,5,0),0)</f>
        <v>133.48990000000001</v>
      </c>
      <c r="H372" s="91">
        <f>IFERROR(VLOOKUP($C372,Weights!$A$43:$E$62,4,0),0)</f>
        <v>3.89</v>
      </c>
      <c r="I372" s="92">
        <f>IFERROR(VLOOKUP($C372,Weights!$A$43:$E$62,5,0),0)</f>
        <v>215.46710000000002</v>
      </c>
      <c r="J372" s="91">
        <f>IFERROR(VLOOKUP($C372,Weights!$A$63:$E$82,4,0),0)</f>
        <v>5.2</v>
      </c>
      <c r="K372" s="92">
        <f>IFERROR(VLOOKUP($C372,Weights!$A$63:$E$82,5,0),0)</f>
        <v>288.02800000000002</v>
      </c>
      <c r="L372" s="91">
        <f>IFERROR(VLOOKUP($C372,Weights!$A$83:$E$102,4,0),0)</f>
        <v>0</v>
      </c>
      <c r="M372" s="92">
        <f>IFERROR(VLOOKUP($C372,Weights!$A$83:$E$102,5,0),0)</f>
        <v>0</v>
      </c>
    </row>
    <row r="373" spans="1:13" ht="24">
      <c r="A373" s="93" t="s">
        <v>1148</v>
      </c>
      <c r="B373" s="90" t="s">
        <v>1149</v>
      </c>
      <c r="C373" s="90">
        <v>19</v>
      </c>
      <c r="D373" s="91">
        <f>IFERROR(VLOOKUP($C373,Weights!$A$3:$E$22,4,0),0)</f>
        <v>2.2599999999999998</v>
      </c>
      <c r="E373" s="92">
        <f>IFERROR(VLOOKUP($C373,Weights!$A$3:$E$22,5,0),0)</f>
        <v>125.1814</v>
      </c>
      <c r="F373" s="91">
        <f>IFERROR(VLOOKUP($C373,Weights!$A$23:$E$42,4,0),0)</f>
        <v>2.41</v>
      </c>
      <c r="G373" s="92">
        <f>IFERROR(VLOOKUP($C373,Weights!$A$23:$E$42,5,0),0)</f>
        <v>133.48990000000001</v>
      </c>
      <c r="H373" s="91">
        <f>IFERROR(VLOOKUP($C373,Weights!$A$43:$E$62,4,0),0)</f>
        <v>3.89</v>
      </c>
      <c r="I373" s="92">
        <f>IFERROR(VLOOKUP($C373,Weights!$A$43:$E$62,5,0),0)</f>
        <v>215.46710000000002</v>
      </c>
      <c r="J373" s="91">
        <f>IFERROR(VLOOKUP($C373,Weights!$A$63:$E$82,4,0),0)</f>
        <v>5.2</v>
      </c>
      <c r="K373" s="92">
        <f>IFERROR(VLOOKUP($C373,Weights!$A$63:$E$82,5,0),0)</f>
        <v>288.02800000000002</v>
      </c>
      <c r="L373" s="91">
        <f>IFERROR(VLOOKUP($C373,Weights!$A$83:$E$102,4,0),0)</f>
        <v>0</v>
      </c>
      <c r="M373" s="92">
        <f>IFERROR(VLOOKUP($C373,Weights!$A$83:$E$102,5,0),0)</f>
        <v>0</v>
      </c>
    </row>
    <row r="374" spans="1:13" ht="24">
      <c r="A374" s="93" t="s">
        <v>1396</v>
      </c>
      <c r="B374" s="90" t="s">
        <v>1397</v>
      </c>
      <c r="C374" s="90">
        <v>19</v>
      </c>
      <c r="D374" s="91">
        <f>IFERROR(VLOOKUP($C374,Weights!$A$3:$E$22,4,0),0)</f>
        <v>2.2599999999999998</v>
      </c>
      <c r="E374" s="92">
        <f>IFERROR(VLOOKUP($C374,Weights!$A$3:$E$22,5,0),0)</f>
        <v>125.1814</v>
      </c>
      <c r="F374" s="91">
        <f>IFERROR(VLOOKUP($C374,Weights!$A$23:$E$42,4,0),0)</f>
        <v>2.41</v>
      </c>
      <c r="G374" s="92">
        <f>IFERROR(VLOOKUP($C374,Weights!$A$23:$E$42,5,0),0)</f>
        <v>133.48990000000001</v>
      </c>
      <c r="H374" s="91">
        <f>IFERROR(VLOOKUP($C374,Weights!$A$43:$E$62,4,0),0)</f>
        <v>3.89</v>
      </c>
      <c r="I374" s="92">
        <f>IFERROR(VLOOKUP($C374,Weights!$A$43:$E$62,5,0),0)</f>
        <v>215.46710000000002</v>
      </c>
      <c r="J374" s="91">
        <f>IFERROR(VLOOKUP($C374,Weights!$A$63:$E$82,4,0),0)</f>
        <v>5.2</v>
      </c>
      <c r="K374" s="92">
        <f>IFERROR(VLOOKUP($C374,Weights!$A$63:$E$82,5,0),0)</f>
        <v>288.02800000000002</v>
      </c>
      <c r="L374" s="91">
        <f>IFERROR(VLOOKUP($C374,Weights!$A$83:$E$102,4,0),0)</f>
        <v>0</v>
      </c>
      <c r="M374" s="92">
        <f>IFERROR(VLOOKUP($C374,Weights!$A$83:$E$102,5,0),0)</f>
        <v>0</v>
      </c>
    </row>
    <row r="375" spans="1:13" ht="24">
      <c r="A375" s="93" t="s">
        <v>2413</v>
      </c>
      <c r="B375" s="90" t="s">
        <v>2414</v>
      </c>
      <c r="C375" s="90">
        <v>19</v>
      </c>
      <c r="D375" s="91">
        <f>IFERROR(VLOOKUP($C375,Weights!$A$3:$E$22,4,0),0)</f>
        <v>2.2599999999999998</v>
      </c>
      <c r="E375" s="92">
        <f>IFERROR(VLOOKUP($C375,Weights!$A$3:$E$22,5,0),0)</f>
        <v>125.1814</v>
      </c>
      <c r="F375" s="91">
        <f>IFERROR(VLOOKUP($C375,Weights!$A$23:$E$42,4,0),0)</f>
        <v>2.41</v>
      </c>
      <c r="G375" s="92">
        <f>IFERROR(VLOOKUP($C375,Weights!$A$23:$E$42,5,0),0)</f>
        <v>133.48990000000001</v>
      </c>
      <c r="H375" s="91">
        <f>IFERROR(VLOOKUP($C375,Weights!$A$43:$E$62,4,0),0)</f>
        <v>3.89</v>
      </c>
      <c r="I375" s="92">
        <f>IFERROR(VLOOKUP($C375,Weights!$A$43:$E$62,5,0),0)</f>
        <v>215.46710000000002</v>
      </c>
      <c r="J375" s="91">
        <f>IFERROR(VLOOKUP($C375,Weights!$A$63:$E$82,4,0),0)</f>
        <v>5.2</v>
      </c>
      <c r="K375" s="92">
        <f>IFERROR(VLOOKUP($C375,Weights!$A$63:$E$82,5,0),0)</f>
        <v>288.02800000000002</v>
      </c>
      <c r="L375" s="91">
        <f>IFERROR(VLOOKUP($C375,Weights!$A$83:$E$102,4,0),0)</f>
        <v>0</v>
      </c>
      <c r="M375" s="92">
        <f>IFERROR(VLOOKUP($C375,Weights!$A$83:$E$102,5,0),0)</f>
        <v>0</v>
      </c>
    </row>
    <row r="376" spans="1:13">
      <c r="A376" s="93" t="s">
        <v>1935</v>
      </c>
      <c r="B376" s="90" t="s">
        <v>1936</v>
      </c>
      <c r="C376" s="90">
        <v>19</v>
      </c>
      <c r="D376" s="91">
        <f>IFERROR(VLOOKUP($C376,Weights!$A$3:$E$22,4,0),0)</f>
        <v>2.2599999999999998</v>
      </c>
      <c r="E376" s="92">
        <f>IFERROR(VLOOKUP($C376,Weights!$A$3:$E$22,5,0),0)</f>
        <v>125.1814</v>
      </c>
      <c r="F376" s="91">
        <f>IFERROR(VLOOKUP($C376,Weights!$A$23:$E$42,4,0),0)</f>
        <v>2.41</v>
      </c>
      <c r="G376" s="92">
        <f>IFERROR(VLOOKUP($C376,Weights!$A$23:$E$42,5,0),0)</f>
        <v>133.48990000000001</v>
      </c>
      <c r="H376" s="91">
        <f>IFERROR(VLOOKUP($C376,Weights!$A$43:$E$62,4,0),0)</f>
        <v>3.89</v>
      </c>
      <c r="I376" s="92">
        <f>IFERROR(VLOOKUP($C376,Weights!$A$43:$E$62,5,0),0)</f>
        <v>215.46710000000002</v>
      </c>
      <c r="J376" s="91">
        <f>IFERROR(VLOOKUP($C376,Weights!$A$63:$E$82,4,0),0)</f>
        <v>5.2</v>
      </c>
      <c r="K376" s="92">
        <f>IFERROR(VLOOKUP($C376,Weights!$A$63:$E$82,5,0),0)</f>
        <v>288.02800000000002</v>
      </c>
      <c r="L376" s="91">
        <f>IFERROR(VLOOKUP($C376,Weights!$A$83:$E$102,4,0),0)</f>
        <v>0</v>
      </c>
      <c r="M376" s="92">
        <f>IFERROR(VLOOKUP($C376,Weights!$A$83:$E$102,5,0),0)</f>
        <v>0</v>
      </c>
    </row>
    <row r="377" spans="1:13">
      <c r="A377" s="93" t="s">
        <v>1568</v>
      </c>
      <c r="B377" s="90" t="s">
        <v>1569</v>
      </c>
      <c r="C377" s="90">
        <v>19</v>
      </c>
      <c r="D377" s="91">
        <f>IFERROR(VLOOKUP($C377,Weights!$A$3:$E$22,4,0),0)</f>
        <v>2.2599999999999998</v>
      </c>
      <c r="E377" s="92">
        <f>IFERROR(VLOOKUP($C377,Weights!$A$3:$E$22,5,0),0)</f>
        <v>125.1814</v>
      </c>
      <c r="F377" s="91">
        <f>IFERROR(VLOOKUP($C377,Weights!$A$23:$E$42,4,0),0)</f>
        <v>2.41</v>
      </c>
      <c r="G377" s="92">
        <f>IFERROR(VLOOKUP($C377,Weights!$A$23:$E$42,5,0),0)</f>
        <v>133.48990000000001</v>
      </c>
      <c r="H377" s="91">
        <f>IFERROR(VLOOKUP($C377,Weights!$A$43:$E$62,4,0),0)</f>
        <v>3.89</v>
      </c>
      <c r="I377" s="92">
        <f>IFERROR(VLOOKUP($C377,Weights!$A$43:$E$62,5,0),0)</f>
        <v>215.46710000000002</v>
      </c>
      <c r="J377" s="91">
        <f>IFERROR(VLOOKUP($C377,Weights!$A$63:$E$82,4,0),0)</f>
        <v>5.2</v>
      </c>
      <c r="K377" s="92">
        <f>IFERROR(VLOOKUP($C377,Weights!$A$63:$E$82,5,0),0)</f>
        <v>288.02800000000002</v>
      </c>
      <c r="L377" s="91">
        <f>IFERROR(VLOOKUP($C377,Weights!$A$83:$E$102,4,0),0)</f>
        <v>0</v>
      </c>
      <c r="M377" s="92">
        <f>IFERROR(VLOOKUP($C377,Weights!$A$83:$E$102,5,0),0)</f>
        <v>0</v>
      </c>
    </row>
    <row r="378" spans="1:13" ht="24">
      <c r="A378" s="93" t="s">
        <v>1797</v>
      </c>
      <c r="B378" s="90" t="s">
        <v>1798</v>
      </c>
      <c r="C378" s="90">
        <v>19</v>
      </c>
      <c r="D378" s="91">
        <f>IFERROR(VLOOKUP($C378,Weights!$A$3:$E$22,4,0),0)</f>
        <v>2.2599999999999998</v>
      </c>
      <c r="E378" s="92">
        <f>IFERROR(VLOOKUP($C378,Weights!$A$3:$E$22,5,0),0)</f>
        <v>125.1814</v>
      </c>
      <c r="F378" s="91">
        <f>IFERROR(VLOOKUP($C378,Weights!$A$23:$E$42,4,0),0)</f>
        <v>2.41</v>
      </c>
      <c r="G378" s="92">
        <f>IFERROR(VLOOKUP($C378,Weights!$A$23:$E$42,5,0),0)</f>
        <v>133.48990000000001</v>
      </c>
      <c r="H378" s="91">
        <f>IFERROR(VLOOKUP($C378,Weights!$A$43:$E$62,4,0),0)</f>
        <v>3.89</v>
      </c>
      <c r="I378" s="92">
        <f>IFERROR(VLOOKUP($C378,Weights!$A$43:$E$62,5,0),0)</f>
        <v>215.46710000000002</v>
      </c>
      <c r="J378" s="91">
        <f>IFERROR(VLOOKUP($C378,Weights!$A$63:$E$82,4,0),0)</f>
        <v>5.2</v>
      </c>
      <c r="K378" s="92">
        <f>IFERROR(VLOOKUP($C378,Weights!$A$63:$E$82,5,0),0)</f>
        <v>288.02800000000002</v>
      </c>
      <c r="L378" s="91">
        <f>IFERROR(VLOOKUP($C378,Weights!$A$83:$E$102,4,0),0)</f>
        <v>0</v>
      </c>
      <c r="M378" s="92">
        <f>IFERROR(VLOOKUP($C378,Weights!$A$83:$E$102,5,0),0)</f>
        <v>0</v>
      </c>
    </row>
    <row r="379" spans="1:13" ht="24">
      <c r="A379" s="93" t="s">
        <v>3077</v>
      </c>
      <c r="B379" s="90" t="s">
        <v>3078</v>
      </c>
      <c r="C379" s="90">
        <v>19</v>
      </c>
      <c r="D379" s="91">
        <f>IFERROR(VLOOKUP($C379,Weights!$A$3:$E$22,4,0),0)</f>
        <v>2.2599999999999998</v>
      </c>
      <c r="E379" s="92">
        <f>IFERROR(VLOOKUP($C379,Weights!$A$3:$E$22,5,0),0)</f>
        <v>125.1814</v>
      </c>
      <c r="F379" s="91">
        <f>IFERROR(VLOOKUP($C379,Weights!$A$23:$E$42,4,0),0)</f>
        <v>2.41</v>
      </c>
      <c r="G379" s="92">
        <f>IFERROR(VLOOKUP($C379,Weights!$A$23:$E$42,5,0),0)</f>
        <v>133.48990000000001</v>
      </c>
      <c r="H379" s="91">
        <f>IFERROR(VLOOKUP($C379,Weights!$A$43:$E$62,4,0),0)</f>
        <v>3.89</v>
      </c>
      <c r="I379" s="92">
        <f>IFERROR(VLOOKUP($C379,Weights!$A$43:$E$62,5,0),0)</f>
        <v>215.46710000000002</v>
      </c>
      <c r="J379" s="91">
        <f>IFERROR(VLOOKUP($C379,Weights!$A$63:$E$82,4,0),0)</f>
        <v>5.2</v>
      </c>
      <c r="K379" s="92">
        <f>IFERROR(VLOOKUP($C379,Weights!$A$63:$E$82,5,0),0)</f>
        <v>288.02800000000002</v>
      </c>
      <c r="L379" s="91">
        <f>IFERROR(VLOOKUP($C379,Weights!$A$83:$E$102,4,0),0)</f>
        <v>0</v>
      </c>
      <c r="M379" s="92">
        <f>IFERROR(VLOOKUP($C379,Weights!$A$83:$E$102,5,0),0)</f>
        <v>0</v>
      </c>
    </row>
    <row r="380" spans="1:13" ht="24">
      <c r="A380" s="93" t="s">
        <v>574</v>
      </c>
      <c r="B380" s="90" t="s">
        <v>575</v>
      </c>
      <c r="C380" s="90">
        <v>19</v>
      </c>
      <c r="D380" s="91">
        <f>IFERROR(VLOOKUP($C380,Weights!$A$3:$E$22,4,0),0)</f>
        <v>2.2599999999999998</v>
      </c>
      <c r="E380" s="92">
        <f>IFERROR(VLOOKUP($C380,Weights!$A$3:$E$22,5,0),0)</f>
        <v>125.1814</v>
      </c>
      <c r="F380" s="91">
        <f>IFERROR(VLOOKUP($C380,Weights!$A$23:$E$42,4,0),0)</f>
        <v>2.41</v>
      </c>
      <c r="G380" s="92">
        <f>IFERROR(VLOOKUP($C380,Weights!$A$23:$E$42,5,0),0)</f>
        <v>133.48990000000001</v>
      </c>
      <c r="H380" s="91">
        <f>IFERROR(VLOOKUP($C380,Weights!$A$43:$E$62,4,0),0)</f>
        <v>3.89</v>
      </c>
      <c r="I380" s="92">
        <f>IFERROR(VLOOKUP($C380,Weights!$A$43:$E$62,5,0),0)</f>
        <v>215.46710000000002</v>
      </c>
      <c r="J380" s="91">
        <f>IFERROR(VLOOKUP($C380,Weights!$A$63:$E$82,4,0),0)</f>
        <v>5.2</v>
      </c>
      <c r="K380" s="92">
        <f>IFERROR(VLOOKUP($C380,Weights!$A$63:$E$82,5,0),0)</f>
        <v>288.02800000000002</v>
      </c>
      <c r="L380" s="91">
        <f>IFERROR(VLOOKUP($C380,Weights!$A$83:$E$102,4,0),0)</f>
        <v>0</v>
      </c>
      <c r="M380" s="92">
        <f>IFERROR(VLOOKUP($C380,Weights!$A$83:$E$102,5,0),0)</f>
        <v>0</v>
      </c>
    </row>
    <row r="381" spans="1:13" ht="24">
      <c r="A381" s="93" t="s">
        <v>2693</v>
      </c>
      <c r="B381" s="90" t="s">
        <v>2694</v>
      </c>
      <c r="C381" s="90">
        <v>19</v>
      </c>
      <c r="D381" s="91">
        <f>IFERROR(VLOOKUP($C381,Weights!$A$3:$E$22,4,0),0)</f>
        <v>2.2599999999999998</v>
      </c>
      <c r="E381" s="92">
        <f>IFERROR(VLOOKUP($C381,Weights!$A$3:$E$22,5,0),0)</f>
        <v>125.1814</v>
      </c>
      <c r="F381" s="91">
        <f>IFERROR(VLOOKUP($C381,Weights!$A$23:$E$42,4,0),0)</f>
        <v>2.41</v>
      </c>
      <c r="G381" s="92">
        <f>IFERROR(VLOOKUP($C381,Weights!$A$23:$E$42,5,0),0)</f>
        <v>133.48990000000001</v>
      </c>
      <c r="H381" s="91">
        <f>IFERROR(VLOOKUP($C381,Weights!$A$43:$E$62,4,0),0)</f>
        <v>3.89</v>
      </c>
      <c r="I381" s="92">
        <f>IFERROR(VLOOKUP($C381,Weights!$A$43:$E$62,5,0),0)</f>
        <v>215.46710000000002</v>
      </c>
      <c r="J381" s="91">
        <f>IFERROR(VLOOKUP($C381,Weights!$A$63:$E$82,4,0),0)</f>
        <v>5.2</v>
      </c>
      <c r="K381" s="92">
        <f>IFERROR(VLOOKUP($C381,Weights!$A$63:$E$82,5,0),0)</f>
        <v>288.02800000000002</v>
      </c>
      <c r="L381" s="91">
        <f>IFERROR(VLOOKUP($C381,Weights!$A$83:$E$102,4,0),0)</f>
        <v>0</v>
      </c>
      <c r="M381" s="92">
        <f>IFERROR(VLOOKUP($C381,Weights!$A$83:$E$102,5,0),0)</f>
        <v>0</v>
      </c>
    </row>
    <row r="382" spans="1:13" ht="24">
      <c r="A382" s="93" t="s">
        <v>2147</v>
      </c>
      <c r="B382" s="90" t="s">
        <v>2148</v>
      </c>
      <c r="C382" s="90">
        <v>19</v>
      </c>
      <c r="D382" s="91">
        <f>IFERROR(VLOOKUP($C382,Weights!$A$3:$E$22,4,0),0)</f>
        <v>2.2599999999999998</v>
      </c>
      <c r="E382" s="92">
        <f>IFERROR(VLOOKUP($C382,Weights!$A$3:$E$22,5,0),0)</f>
        <v>125.1814</v>
      </c>
      <c r="F382" s="91">
        <f>IFERROR(VLOOKUP($C382,Weights!$A$23:$E$42,4,0),0)</f>
        <v>2.41</v>
      </c>
      <c r="G382" s="92">
        <f>IFERROR(VLOOKUP($C382,Weights!$A$23:$E$42,5,0),0)</f>
        <v>133.48990000000001</v>
      </c>
      <c r="H382" s="91">
        <f>IFERROR(VLOOKUP($C382,Weights!$A$43:$E$62,4,0),0)</f>
        <v>3.89</v>
      </c>
      <c r="I382" s="92">
        <f>IFERROR(VLOOKUP($C382,Weights!$A$43:$E$62,5,0),0)</f>
        <v>215.46710000000002</v>
      </c>
      <c r="J382" s="91">
        <f>IFERROR(VLOOKUP($C382,Weights!$A$63:$E$82,4,0),0)</f>
        <v>5.2</v>
      </c>
      <c r="K382" s="92">
        <f>IFERROR(VLOOKUP($C382,Weights!$A$63:$E$82,5,0),0)</f>
        <v>288.02800000000002</v>
      </c>
      <c r="L382" s="91">
        <f>IFERROR(VLOOKUP($C382,Weights!$A$83:$E$102,4,0),0)</f>
        <v>0</v>
      </c>
      <c r="M382" s="92">
        <f>IFERROR(VLOOKUP($C382,Weights!$A$83:$E$102,5,0),0)</f>
        <v>0</v>
      </c>
    </row>
    <row r="383" spans="1:13">
      <c r="A383" s="93" t="s">
        <v>2547</v>
      </c>
      <c r="B383" s="90" t="s">
        <v>2548</v>
      </c>
      <c r="C383" s="90">
        <v>19</v>
      </c>
      <c r="D383" s="91">
        <f>IFERROR(VLOOKUP($C383,Weights!$A$3:$E$22,4,0),0)</f>
        <v>2.2599999999999998</v>
      </c>
      <c r="E383" s="92">
        <f>IFERROR(VLOOKUP($C383,Weights!$A$3:$E$22,5,0),0)</f>
        <v>125.1814</v>
      </c>
      <c r="F383" s="91">
        <f>IFERROR(VLOOKUP($C383,Weights!$A$23:$E$42,4,0),0)</f>
        <v>2.41</v>
      </c>
      <c r="G383" s="92">
        <f>IFERROR(VLOOKUP($C383,Weights!$A$23:$E$42,5,0),0)</f>
        <v>133.48990000000001</v>
      </c>
      <c r="H383" s="91">
        <f>IFERROR(VLOOKUP($C383,Weights!$A$43:$E$62,4,0),0)</f>
        <v>3.89</v>
      </c>
      <c r="I383" s="92">
        <f>IFERROR(VLOOKUP($C383,Weights!$A$43:$E$62,5,0),0)</f>
        <v>215.46710000000002</v>
      </c>
      <c r="J383" s="91">
        <f>IFERROR(VLOOKUP($C383,Weights!$A$63:$E$82,4,0),0)</f>
        <v>5.2</v>
      </c>
      <c r="K383" s="92">
        <f>IFERROR(VLOOKUP($C383,Weights!$A$63:$E$82,5,0),0)</f>
        <v>288.02800000000002</v>
      </c>
      <c r="L383" s="91">
        <f>IFERROR(VLOOKUP($C383,Weights!$A$83:$E$102,4,0),0)</f>
        <v>0</v>
      </c>
      <c r="M383" s="92">
        <f>IFERROR(VLOOKUP($C383,Weights!$A$83:$E$102,5,0),0)</f>
        <v>0</v>
      </c>
    </row>
    <row r="384" spans="1:13">
      <c r="A384" s="93" t="s">
        <v>1566</v>
      </c>
      <c r="B384" s="90" t="s">
        <v>1567</v>
      </c>
      <c r="C384" s="90">
        <v>19</v>
      </c>
      <c r="D384" s="91">
        <f>IFERROR(VLOOKUP($C384,Weights!$A$3:$E$22,4,0),0)</f>
        <v>2.2599999999999998</v>
      </c>
      <c r="E384" s="92">
        <f>IFERROR(VLOOKUP($C384,Weights!$A$3:$E$22,5,0),0)</f>
        <v>125.1814</v>
      </c>
      <c r="F384" s="91">
        <f>IFERROR(VLOOKUP($C384,Weights!$A$23:$E$42,4,0),0)</f>
        <v>2.41</v>
      </c>
      <c r="G384" s="92">
        <f>IFERROR(VLOOKUP($C384,Weights!$A$23:$E$42,5,0),0)</f>
        <v>133.48990000000001</v>
      </c>
      <c r="H384" s="91">
        <f>IFERROR(VLOOKUP($C384,Weights!$A$43:$E$62,4,0),0)</f>
        <v>3.89</v>
      </c>
      <c r="I384" s="92">
        <f>IFERROR(VLOOKUP($C384,Weights!$A$43:$E$62,5,0),0)</f>
        <v>215.46710000000002</v>
      </c>
      <c r="J384" s="91">
        <f>IFERROR(VLOOKUP($C384,Weights!$A$63:$E$82,4,0),0)</f>
        <v>5.2</v>
      </c>
      <c r="K384" s="92">
        <f>IFERROR(VLOOKUP($C384,Weights!$A$63:$E$82,5,0),0)</f>
        <v>288.02800000000002</v>
      </c>
      <c r="L384" s="91">
        <f>IFERROR(VLOOKUP($C384,Weights!$A$83:$E$102,4,0),0)</f>
        <v>0</v>
      </c>
      <c r="M384" s="92">
        <f>IFERROR(VLOOKUP($C384,Weights!$A$83:$E$102,5,0),0)</f>
        <v>0</v>
      </c>
    </row>
    <row r="385" spans="1:13" ht="24">
      <c r="A385" s="93" t="s">
        <v>1394</v>
      </c>
      <c r="B385" s="90" t="s">
        <v>1395</v>
      </c>
      <c r="C385" s="90">
        <v>19</v>
      </c>
      <c r="D385" s="91">
        <f>IFERROR(VLOOKUP($C385,Weights!$A$3:$E$22,4,0),0)</f>
        <v>2.2599999999999998</v>
      </c>
      <c r="E385" s="92">
        <f>IFERROR(VLOOKUP($C385,Weights!$A$3:$E$22,5,0),0)</f>
        <v>125.1814</v>
      </c>
      <c r="F385" s="91">
        <f>IFERROR(VLOOKUP($C385,Weights!$A$23:$E$42,4,0),0)</f>
        <v>2.41</v>
      </c>
      <c r="G385" s="92">
        <f>IFERROR(VLOOKUP($C385,Weights!$A$23:$E$42,5,0),0)</f>
        <v>133.48990000000001</v>
      </c>
      <c r="H385" s="91">
        <f>IFERROR(VLOOKUP($C385,Weights!$A$43:$E$62,4,0),0)</f>
        <v>3.89</v>
      </c>
      <c r="I385" s="92">
        <f>IFERROR(VLOOKUP($C385,Weights!$A$43:$E$62,5,0),0)</f>
        <v>215.46710000000002</v>
      </c>
      <c r="J385" s="91">
        <f>IFERROR(VLOOKUP($C385,Weights!$A$63:$E$82,4,0),0)</f>
        <v>5.2</v>
      </c>
      <c r="K385" s="92">
        <f>IFERROR(VLOOKUP($C385,Weights!$A$63:$E$82,5,0),0)</f>
        <v>288.02800000000002</v>
      </c>
      <c r="L385" s="91">
        <f>IFERROR(VLOOKUP($C385,Weights!$A$83:$E$102,4,0),0)</f>
        <v>0</v>
      </c>
      <c r="M385" s="92">
        <f>IFERROR(VLOOKUP($C385,Weights!$A$83:$E$102,5,0),0)</f>
        <v>0</v>
      </c>
    </row>
    <row r="386" spans="1:13" ht="24">
      <c r="A386" s="93" t="s">
        <v>120</v>
      </c>
      <c r="B386" s="90" t="s">
        <v>121</v>
      </c>
      <c r="C386" s="90">
        <v>19</v>
      </c>
      <c r="D386" s="91">
        <f>IFERROR(VLOOKUP($C386,Weights!$A$3:$E$22,4,0),0)</f>
        <v>2.2599999999999998</v>
      </c>
      <c r="E386" s="92">
        <f>IFERROR(VLOOKUP($C386,Weights!$A$3:$E$22,5,0),0)</f>
        <v>125.1814</v>
      </c>
      <c r="F386" s="91">
        <f>IFERROR(VLOOKUP($C386,Weights!$A$23:$E$42,4,0),0)</f>
        <v>2.41</v>
      </c>
      <c r="G386" s="92">
        <f>IFERROR(VLOOKUP($C386,Weights!$A$23:$E$42,5,0),0)</f>
        <v>133.48990000000001</v>
      </c>
      <c r="H386" s="91">
        <f>IFERROR(VLOOKUP($C386,Weights!$A$43:$E$62,4,0),0)</f>
        <v>3.89</v>
      </c>
      <c r="I386" s="92">
        <f>IFERROR(VLOOKUP($C386,Weights!$A$43:$E$62,5,0),0)</f>
        <v>215.46710000000002</v>
      </c>
      <c r="J386" s="91">
        <f>IFERROR(VLOOKUP($C386,Weights!$A$63:$E$82,4,0),0)</f>
        <v>5.2</v>
      </c>
      <c r="K386" s="92">
        <f>IFERROR(VLOOKUP($C386,Weights!$A$63:$E$82,5,0),0)</f>
        <v>288.02800000000002</v>
      </c>
      <c r="L386" s="91">
        <f>IFERROR(VLOOKUP($C386,Weights!$A$83:$E$102,4,0),0)</f>
        <v>0</v>
      </c>
      <c r="M386" s="92">
        <f>IFERROR(VLOOKUP($C386,Weights!$A$83:$E$102,5,0),0)</f>
        <v>0</v>
      </c>
    </row>
    <row r="387" spans="1:13" ht="24">
      <c r="A387" s="93" t="s">
        <v>386</v>
      </c>
      <c r="B387" s="90" t="s">
        <v>387</v>
      </c>
      <c r="C387" s="90">
        <v>19</v>
      </c>
      <c r="D387" s="91">
        <f>IFERROR(VLOOKUP($C387,Weights!$A$3:$E$22,4,0),0)</f>
        <v>2.2599999999999998</v>
      </c>
      <c r="E387" s="92">
        <f>IFERROR(VLOOKUP($C387,Weights!$A$3:$E$22,5,0),0)</f>
        <v>125.1814</v>
      </c>
      <c r="F387" s="91">
        <f>IFERROR(VLOOKUP($C387,Weights!$A$23:$E$42,4,0),0)</f>
        <v>2.41</v>
      </c>
      <c r="G387" s="92">
        <f>IFERROR(VLOOKUP($C387,Weights!$A$23:$E$42,5,0),0)</f>
        <v>133.48990000000001</v>
      </c>
      <c r="H387" s="91">
        <f>IFERROR(VLOOKUP($C387,Weights!$A$43:$E$62,4,0),0)</f>
        <v>3.89</v>
      </c>
      <c r="I387" s="92">
        <f>IFERROR(VLOOKUP($C387,Weights!$A$43:$E$62,5,0),0)</f>
        <v>215.46710000000002</v>
      </c>
      <c r="J387" s="91">
        <f>IFERROR(VLOOKUP($C387,Weights!$A$63:$E$82,4,0),0)</f>
        <v>5.2</v>
      </c>
      <c r="K387" s="92">
        <f>IFERROR(VLOOKUP($C387,Weights!$A$63:$E$82,5,0),0)</f>
        <v>288.02800000000002</v>
      </c>
      <c r="L387" s="91">
        <f>IFERROR(VLOOKUP($C387,Weights!$A$83:$E$102,4,0),0)</f>
        <v>0</v>
      </c>
      <c r="M387" s="92">
        <f>IFERROR(VLOOKUP($C387,Weights!$A$83:$E$102,5,0),0)</f>
        <v>0</v>
      </c>
    </row>
    <row r="388" spans="1:13" ht="24">
      <c r="A388" s="93" t="s">
        <v>1861</v>
      </c>
      <c r="B388" s="90" t="s">
        <v>1862</v>
      </c>
      <c r="C388" s="90">
        <v>19</v>
      </c>
      <c r="D388" s="91">
        <f>IFERROR(VLOOKUP($C388,Weights!$A$3:$E$22,4,0),0)</f>
        <v>2.2599999999999998</v>
      </c>
      <c r="E388" s="92">
        <f>IFERROR(VLOOKUP($C388,Weights!$A$3:$E$22,5,0),0)</f>
        <v>125.1814</v>
      </c>
      <c r="F388" s="91">
        <f>IFERROR(VLOOKUP($C388,Weights!$A$23:$E$42,4,0),0)</f>
        <v>2.41</v>
      </c>
      <c r="G388" s="92">
        <f>IFERROR(VLOOKUP($C388,Weights!$A$23:$E$42,5,0),0)</f>
        <v>133.48990000000001</v>
      </c>
      <c r="H388" s="91">
        <f>IFERROR(VLOOKUP($C388,Weights!$A$43:$E$62,4,0),0)</f>
        <v>3.89</v>
      </c>
      <c r="I388" s="92">
        <f>IFERROR(VLOOKUP($C388,Weights!$A$43:$E$62,5,0),0)</f>
        <v>215.46710000000002</v>
      </c>
      <c r="J388" s="91">
        <f>IFERROR(VLOOKUP($C388,Weights!$A$63:$E$82,4,0),0)</f>
        <v>5.2</v>
      </c>
      <c r="K388" s="92">
        <f>IFERROR(VLOOKUP($C388,Weights!$A$63:$E$82,5,0),0)</f>
        <v>288.02800000000002</v>
      </c>
      <c r="L388" s="91">
        <f>IFERROR(VLOOKUP($C388,Weights!$A$83:$E$102,4,0),0)</f>
        <v>0</v>
      </c>
      <c r="M388" s="92">
        <f>IFERROR(VLOOKUP($C388,Weights!$A$83:$E$102,5,0),0)</f>
        <v>0</v>
      </c>
    </row>
    <row r="389" spans="1:13">
      <c r="A389" s="93" t="s">
        <v>1959</v>
      </c>
      <c r="B389" s="90" t="s">
        <v>1960</v>
      </c>
      <c r="C389" s="90">
        <v>19</v>
      </c>
      <c r="D389" s="91">
        <f>IFERROR(VLOOKUP($C389,Weights!$A$3:$E$22,4,0),0)</f>
        <v>2.2599999999999998</v>
      </c>
      <c r="E389" s="92">
        <f>IFERROR(VLOOKUP($C389,Weights!$A$3:$E$22,5,0),0)</f>
        <v>125.1814</v>
      </c>
      <c r="F389" s="91">
        <f>IFERROR(VLOOKUP($C389,Weights!$A$23:$E$42,4,0),0)</f>
        <v>2.41</v>
      </c>
      <c r="G389" s="92">
        <f>IFERROR(VLOOKUP($C389,Weights!$A$23:$E$42,5,0),0)</f>
        <v>133.48990000000001</v>
      </c>
      <c r="H389" s="91">
        <f>IFERROR(VLOOKUP($C389,Weights!$A$43:$E$62,4,0),0)</f>
        <v>3.89</v>
      </c>
      <c r="I389" s="92">
        <f>IFERROR(VLOOKUP($C389,Weights!$A$43:$E$62,5,0),0)</f>
        <v>215.46710000000002</v>
      </c>
      <c r="J389" s="91">
        <f>IFERROR(VLOOKUP($C389,Weights!$A$63:$E$82,4,0),0)</f>
        <v>5.2</v>
      </c>
      <c r="K389" s="92">
        <f>IFERROR(VLOOKUP($C389,Weights!$A$63:$E$82,5,0),0)</f>
        <v>288.02800000000002</v>
      </c>
      <c r="L389" s="91">
        <f>IFERROR(VLOOKUP($C389,Weights!$A$83:$E$102,4,0),0)</f>
        <v>0</v>
      </c>
      <c r="M389" s="92">
        <f>IFERROR(VLOOKUP($C389,Weights!$A$83:$E$102,5,0),0)</f>
        <v>0</v>
      </c>
    </row>
    <row r="390" spans="1:13">
      <c r="A390" s="93" t="s">
        <v>2328</v>
      </c>
      <c r="B390" s="90" t="s">
        <v>2329</v>
      </c>
      <c r="C390" s="90">
        <v>19</v>
      </c>
      <c r="D390" s="91">
        <f>IFERROR(VLOOKUP($C390,Weights!$A$3:$E$22,4,0),0)</f>
        <v>2.2599999999999998</v>
      </c>
      <c r="E390" s="92">
        <f>IFERROR(VLOOKUP($C390,Weights!$A$3:$E$22,5,0),0)</f>
        <v>125.1814</v>
      </c>
      <c r="F390" s="91">
        <f>IFERROR(VLOOKUP($C390,Weights!$A$23:$E$42,4,0),0)</f>
        <v>2.41</v>
      </c>
      <c r="G390" s="92">
        <f>IFERROR(VLOOKUP($C390,Weights!$A$23:$E$42,5,0),0)</f>
        <v>133.48990000000001</v>
      </c>
      <c r="H390" s="91">
        <f>IFERROR(VLOOKUP($C390,Weights!$A$43:$E$62,4,0),0)</f>
        <v>3.89</v>
      </c>
      <c r="I390" s="92">
        <f>IFERROR(VLOOKUP($C390,Weights!$A$43:$E$62,5,0),0)</f>
        <v>215.46710000000002</v>
      </c>
      <c r="J390" s="91">
        <f>IFERROR(VLOOKUP($C390,Weights!$A$63:$E$82,4,0),0)</f>
        <v>5.2</v>
      </c>
      <c r="K390" s="92">
        <f>IFERROR(VLOOKUP($C390,Weights!$A$63:$E$82,5,0),0)</f>
        <v>288.02800000000002</v>
      </c>
      <c r="L390" s="91">
        <f>IFERROR(VLOOKUP($C390,Weights!$A$83:$E$102,4,0),0)</f>
        <v>0</v>
      </c>
      <c r="M390" s="92">
        <f>IFERROR(VLOOKUP($C390,Weights!$A$83:$E$102,5,0),0)</f>
        <v>0</v>
      </c>
    </row>
    <row r="391" spans="1:13" ht="24">
      <c r="A391" s="93" t="s">
        <v>786</v>
      </c>
      <c r="B391" s="90" t="s">
        <v>787</v>
      </c>
      <c r="C391" s="90">
        <v>19</v>
      </c>
      <c r="D391" s="91">
        <f>IFERROR(VLOOKUP($C391,Weights!$A$3:$E$22,4,0),0)</f>
        <v>2.2599999999999998</v>
      </c>
      <c r="E391" s="92">
        <f>IFERROR(VLOOKUP($C391,Weights!$A$3:$E$22,5,0),0)</f>
        <v>125.1814</v>
      </c>
      <c r="F391" s="91">
        <f>IFERROR(VLOOKUP($C391,Weights!$A$23:$E$42,4,0),0)</f>
        <v>2.41</v>
      </c>
      <c r="G391" s="92">
        <f>IFERROR(VLOOKUP($C391,Weights!$A$23:$E$42,5,0),0)</f>
        <v>133.48990000000001</v>
      </c>
      <c r="H391" s="91">
        <f>IFERROR(VLOOKUP($C391,Weights!$A$43:$E$62,4,0),0)</f>
        <v>3.89</v>
      </c>
      <c r="I391" s="92">
        <f>IFERROR(VLOOKUP($C391,Weights!$A$43:$E$62,5,0),0)</f>
        <v>215.46710000000002</v>
      </c>
      <c r="J391" s="91">
        <f>IFERROR(VLOOKUP($C391,Weights!$A$63:$E$82,4,0),0)</f>
        <v>5.2</v>
      </c>
      <c r="K391" s="92">
        <f>IFERROR(VLOOKUP($C391,Weights!$A$63:$E$82,5,0),0)</f>
        <v>288.02800000000002</v>
      </c>
      <c r="L391" s="91">
        <f>IFERROR(VLOOKUP($C391,Weights!$A$83:$E$102,4,0),0)</f>
        <v>0</v>
      </c>
      <c r="M391" s="92">
        <f>IFERROR(VLOOKUP($C391,Weights!$A$83:$E$102,5,0),0)</f>
        <v>0</v>
      </c>
    </row>
    <row r="392" spans="1:13">
      <c r="A392" s="93" t="s">
        <v>2831</v>
      </c>
      <c r="B392" s="90" t="s">
        <v>2832</v>
      </c>
      <c r="C392" s="90">
        <v>19</v>
      </c>
      <c r="D392" s="91">
        <f>IFERROR(VLOOKUP($C392,Weights!$A$3:$E$22,4,0),0)</f>
        <v>2.2599999999999998</v>
      </c>
      <c r="E392" s="92">
        <f>IFERROR(VLOOKUP($C392,Weights!$A$3:$E$22,5,0),0)</f>
        <v>125.1814</v>
      </c>
      <c r="F392" s="91">
        <f>IFERROR(VLOOKUP($C392,Weights!$A$23:$E$42,4,0),0)</f>
        <v>2.41</v>
      </c>
      <c r="G392" s="92">
        <f>IFERROR(VLOOKUP($C392,Weights!$A$23:$E$42,5,0),0)</f>
        <v>133.48990000000001</v>
      </c>
      <c r="H392" s="91">
        <f>IFERROR(VLOOKUP($C392,Weights!$A$43:$E$62,4,0),0)</f>
        <v>3.89</v>
      </c>
      <c r="I392" s="92">
        <f>IFERROR(VLOOKUP($C392,Weights!$A$43:$E$62,5,0),0)</f>
        <v>215.46710000000002</v>
      </c>
      <c r="J392" s="91">
        <f>IFERROR(VLOOKUP($C392,Weights!$A$63:$E$82,4,0),0)</f>
        <v>5.2</v>
      </c>
      <c r="K392" s="92">
        <f>IFERROR(VLOOKUP($C392,Weights!$A$63:$E$82,5,0),0)</f>
        <v>288.02800000000002</v>
      </c>
      <c r="L392" s="91">
        <f>IFERROR(VLOOKUP($C392,Weights!$A$83:$E$102,4,0),0)</f>
        <v>0</v>
      </c>
      <c r="M392" s="92">
        <f>IFERROR(VLOOKUP($C392,Weights!$A$83:$E$102,5,0),0)</f>
        <v>0</v>
      </c>
    </row>
    <row r="393" spans="1:13" ht="24">
      <c r="A393" s="93" t="s">
        <v>1534</v>
      </c>
      <c r="B393" s="90" t="s">
        <v>1535</v>
      </c>
      <c r="C393" s="90">
        <v>19</v>
      </c>
      <c r="D393" s="91">
        <f>IFERROR(VLOOKUP($C393,Weights!$A$3:$E$22,4,0),0)</f>
        <v>2.2599999999999998</v>
      </c>
      <c r="E393" s="92">
        <f>IFERROR(VLOOKUP($C393,Weights!$A$3:$E$22,5,0),0)</f>
        <v>125.1814</v>
      </c>
      <c r="F393" s="91">
        <f>IFERROR(VLOOKUP($C393,Weights!$A$23:$E$42,4,0),0)</f>
        <v>2.41</v>
      </c>
      <c r="G393" s="92">
        <f>IFERROR(VLOOKUP($C393,Weights!$A$23:$E$42,5,0),0)</f>
        <v>133.48990000000001</v>
      </c>
      <c r="H393" s="91">
        <f>IFERROR(VLOOKUP($C393,Weights!$A$43:$E$62,4,0),0)</f>
        <v>3.89</v>
      </c>
      <c r="I393" s="92">
        <f>IFERROR(VLOOKUP($C393,Weights!$A$43:$E$62,5,0),0)</f>
        <v>215.46710000000002</v>
      </c>
      <c r="J393" s="91">
        <f>IFERROR(VLOOKUP($C393,Weights!$A$63:$E$82,4,0),0)</f>
        <v>5.2</v>
      </c>
      <c r="K393" s="92">
        <f>IFERROR(VLOOKUP($C393,Weights!$A$63:$E$82,5,0),0)</f>
        <v>288.02800000000002</v>
      </c>
      <c r="L393" s="91">
        <f>IFERROR(VLOOKUP($C393,Weights!$A$83:$E$102,4,0),0)</f>
        <v>0</v>
      </c>
      <c r="M393" s="92">
        <f>IFERROR(VLOOKUP($C393,Weights!$A$83:$E$102,5,0),0)</f>
        <v>0</v>
      </c>
    </row>
    <row r="394" spans="1:13" ht="24">
      <c r="A394" s="93" t="s">
        <v>734</v>
      </c>
      <c r="B394" s="90" t="s">
        <v>735</v>
      </c>
      <c r="C394" s="90">
        <v>19</v>
      </c>
      <c r="D394" s="91">
        <f>IFERROR(VLOOKUP($C394,Weights!$A$3:$E$22,4,0),0)</f>
        <v>2.2599999999999998</v>
      </c>
      <c r="E394" s="92">
        <f>IFERROR(VLOOKUP($C394,Weights!$A$3:$E$22,5,0),0)</f>
        <v>125.1814</v>
      </c>
      <c r="F394" s="91">
        <f>IFERROR(VLOOKUP($C394,Weights!$A$23:$E$42,4,0),0)</f>
        <v>2.41</v>
      </c>
      <c r="G394" s="92">
        <f>IFERROR(VLOOKUP($C394,Weights!$A$23:$E$42,5,0),0)</f>
        <v>133.48990000000001</v>
      </c>
      <c r="H394" s="91">
        <f>IFERROR(VLOOKUP($C394,Weights!$A$43:$E$62,4,0),0)</f>
        <v>3.89</v>
      </c>
      <c r="I394" s="92">
        <f>IFERROR(VLOOKUP($C394,Weights!$A$43:$E$62,5,0),0)</f>
        <v>215.46710000000002</v>
      </c>
      <c r="J394" s="91">
        <f>IFERROR(VLOOKUP($C394,Weights!$A$63:$E$82,4,0),0)</f>
        <v>5.2</v>
      </c>
      <c r="K394" s="92">
        <f>IFERROR(VLOOKUP($C394,Weights!$A$63:$E$82,5,0),0)</f>
        <v>288.02800000000002</v>
      </c>
      <c r="L394" s="91">
        <f>IFERROR(VLOOKUP($C394,Weights!$A$83:$E$102,4,0),0)</f>
        <v>0</v>
      </c>
      <c r="M394" s="92">
        <f>IFERROR(VLOOKUP($C394,Weights!$A$83:$E$102,5,0),0)</f>
        <v>0</v>
      </c>
    </row>
    <row r="395" spans="1:13" ht="24">
      <c r="A395" s="93" t="s">
        <v>770</v>
      </c>
      <c r="B395" s="90" t="s">
        <v>771</v>
      </c>
      <c r="C395" s="90">
        <v>19</v>
      </c>
      <c r="D395" s="91">
        <f>IFERROR(VLOOKUP($C395,Weights!$A$3:$E$22,4,0),0)</f>
        <v>2.2599999999999998</v>
      </c>
      <c r="E395" s="92">
        <f>IFERROR(VLOOKUP($C395,Weights!$A$3:$E$22,5,0),0)</f>
        <v>125.1814</v>
      </c>
      <c r="F395" s="91">
        <f>IFERROR(VLOOKUP($C395,Weights!$A$23:$E$42,4,0),0)</f>
        <v>2.41</v>
      </c>
      <c r="G395" s="92">
        <f>IFERROR(VLOOKUP($C395,Weights!$A$23:$E$42,5,0),0)</f>
        <v>133.48990000000001</v>
      </c>
      <c r="H395" s="91">
        <f>IFERROR(VLOOKUP($C395,Weights!$A$43:$E$62,4,0),0)</f>
        <v>3.89</v>
      </c>
      <c r="I395" s="92">
        <f>IFERROR(VLOOKUP($C395,Weights!$A$43:$E$62,5,0),0)</f>
        <v>215.46710000000002</v>
      </c>
      <c r="J395" s="91">
        <f>IFERROR(VLOOKUP($C395,Weights!$A$63:$E$82,4,0),0)</f>
        <v>5.2</v>
      </c>
      <c r="K395" s="92">
        <f>IFERROR(VLOOKUP($C395,Weights!$A$63:$E$82,5,0),0)</f>
        <v>288.02800000000002</v>
      </c>
      <c r="L395" s="91">
        <f>IFERROR(VLOOKUP($C395,Weights!$A$83:$E$102,4,0),0)</f>
        <v>0</v>
      </c>
      <c r="M395" s="92">
        <f>IFERROR(VLOOKUP($C395,Weights!$A$83:$E$102,5,0),0)</f>
        <v>0</v>
      </c>
    </row>
    <row r="396" spans="1:13" ht="24">
      <c r="A396" s="93" t="s">
        <v>744</v>
      </c>
      <c r="B396" s="90" t="s">
        <v>745</v>
      </c>
      <c r="C396" s="90">
        <v>19</v>
      </c>
      <c r="D396" s="91">
        <f>IFERROR(VLOOKUP($C396,Weights!$A$3:$E$22,4,0),0)</f>
        <v>2.2599999999999998</v>
      </c>
      <c r="E396" s="92">
        <f>IFERROR(VLOOKUP($C396,Weights!$A$3:$E$22,5,0),0)</f>
        <v>125.1814</v>
      </c>
      <c r="F396" s="91">
        <f>IFERROR(VLOOKUP($C396,Weights!$A$23:$E$42,4,0),0)</f>
        <v>2.41</v>
      </c>
      <c r="G396" s="92">
        <f>IFERROR(VLOOKUP($C396,Weights!$A$23:$E$42,5,0),0)</f>
        <v>133.48990000000001</v>
      </c>
      <c r="H396" s="91">
        <f>IFERROR(VLOOKUP($C396,Weights!$A$43:$E$62,4,0),0)</f>
        <v>3.89</v>
      </c>
      <c r="I396" s="92">
        <f>IFERROR(VLOOKUP($C396,Weights!$A$43:$E$62,5,0),0)</f>
        <v>215.46710000000002</v>
      </c>
      <c r="J396" s="91">
        <f>IFERROR(VLOOKUP($C396,Weights!$A$63:$E$82,4,0),0)</f>
        <v>5.2</v>
      </c>
      <c r="K396" s="92">
        <f>IFERROR(VLOOKUP($C396,Weights!$A$63:$E$82,5,0),0)</f>
        <v>288.02800000000002</v>
      </c>
      <c r="L396" s="91">
        <f>IFERROR(VLOOKUP($C396,Weights!$A$83:$E$102,4,0),0)</f>
        <v>0</v>
      </c>
      <c r="M396" s="92">
        <f>IFERROR(VLOOKUP($C396,Weights!$A$83:$E$102,5,0),0)</f>
        <v>0</v>
      </c>
    </row>
    <row r="397" spans="1:13" ht="24">
      <c r="A397" s="93" t="s">
        <v>760</v>
      </c>
      <c r="B397" s="90" t="s">
        <v>761</v>
      </c>
      <c r="C397" s="90">
        <v>19</v>
      </c>
      <c r="D397" s="91">
        <f>IFERROR(VLOOKUP($C397,Weights!$A$3:$E$22,4,0),0)</f>
        <v>2.2599999999999998</v>
      </c>
      <c r="E397" s="92">
        <f>IFERROR(VLOOKUP($C397,Weights!$A$3:$E$22,5,0),0)</f>
        <v>125.1814</v>
      </c>
      <c r="F397" s="91">
        <f>IFERROR(VLOOKUP($C397,Weights!$A$23:$E$42,4,0),0)</f>
        <v>2.41</v>
      </c>
      <c r="G397" s="92">
        <f>IFERROR(VLOOKUP($C397,Weights!$A$23:$E$42,5,0),0)</f>
        <v>133.48990000000001</v>
      </c>
      <c r="H397" s="91">
        <f>IFERROR(VLOOKUP($C397,Weights!$A$43:$E$62,4,0),0)</f>
        <v>3.89</v>
      </c>
      <c r="I397" s="92">
        <f>IFERROR(VLOOKUP($C397,Weights!$A$43:$E$62,5,0),0)</f>
        <v>215.46710000000002</v>
      </c>
      <c r="J397" s="91">
        <f>IFERROR(VLOOKUP($C397,Weights!$A$63:$E$82,4,0),0)</f>
        <v>5.2</v>
      </c>
      <c r="K397" s="92">
        <f>IFERROR(VLOOKUP($C397,Weights!$A$63:$E$82,5,0),0)</f>
        <v>288.02800000000002</v>
      </c>
      <c r="L397" s="91">
        <f>IFERROR(VLOOKUP($C397,Weights!$A$83:$E$102,4,0),0)</f>
        <v>0</v>
      </c>
      <c r="M397" s="92">
        <f>IFERROR(VLOOKUP($C397,Weights!$A$83:$E$102,5,0),0)</f>
        <v>0</v>
      </c>
    </row>
    <row r="398" spans="1:13" ht="24">
      <c r="A398" s="93" t="s">
        <v>974</v>
      </c>
      <c r="B398" s="90" t="s">
        <v>975</v>
      </c>
      <c r="C398" s="90">
        <v>19</v>
      </c>
      <c r="D398" s="91">
        <f>IFERROR(VLOOKUP($C398,Weights!$A$3:$E$22,4,0),0)</f>
        <v>2.2599999999999998</v>
      </c>
      <c r="E398" s="92">
        <f>IFERROR(VLOOKUP($C398,Weights!$A$3:$E$22,5,0),0)</f>
        <v>125.1814</v>
      </c>
      <c r="F398" s="91">
        <f>IFERROR(VLOOKUP($C398,Weights!$A$23:$E$42,4,0),0)</f>
        <v>2.41</v>
      </c>
      <c r="G398" s="92">
        <f>IFERROR(VLOOKUP($C398,Weights!$A$23:$E$42,5,0),0)</f>
        <v>133.48990000000001</v>
      </c>
      <c r="H398" s="91">
        <f>IFERROR(VLOOKUP($C398,Weights!$A$43:$E$62,4,0),0)</f>
        <v>3.89</v>
      </c>
      <c r="I398" s="92">
        <f>IFERROR(VLOOKUP($C398,Weights!$A$43:$E$62,5,0),0)</f>
        <v>215.46710000000002</v>
      </c>
      <c r="J398" s="91">
        <f>IFERROR(VLOOKUP($C398,Weights!$A$63:$E$82,4,0),0)</f>
        <v>5.2</v>
      </c>
      <c r="K398" s="92">
        <f>IFERROR(VLOOKUP($C398,Weights!$A$63:$E$82,5,0),0)</f>
        <v>288.02800000000002</v>
      </c>
      <c r="L398" s="91">
        <f>IFERROR(VLOOKUP($C398,Weights!$A$83:$E$102,4,0),0)</f>
        <v>0</v>
      </c>
      <c r="M398" s="92">
        <f>IFERROR(VLOOKUP($C398,Weights!$A$83:$E$102,5,0),0)</f>
        <v>0</v>
      </c>
    </row>
    <row r="399" spans="1:13" ht="24">
      <c r="A399" s="93" t="s">
        <v>522</v>
      </c>
      <c r="B399" s="90" t="s">
        <v>523</v>
      </c>
      <c r="C399" s="90">
        <v>19</v>
      </c>
      <c r="D399" s="91">
        <f>IFERROR(VLOOKUP($C399,Weights!$A$3:$E$22,4,0),0)</f>
        <v>2.2599999999999998</v>
      </c>
      <c r="E399" s="92">
        <f>IFERROR(VLOOKUP($C399,Weights!$A$3:$E$22,5,0),0)</f>
        <v>125.1814</v>
      </c>
      <c r="F399" s="91">
        <f>IFERROR(VLOOKUP($C399,Weights!$A$23:$E$42,4,0),0)</f>
        <v>2.41</v>
      </c>
      <c r="G399" s="92">
        <f>IFERROR(VLOOKUP($C399,Weights!$A$23:$E$42,5,0),0)</f>
        <v>133.48990000000001</v>
      </c>
      <c r="H399" s="91">
        <f>IFERROR(VLOOKUP($C399,Weights!$A$43:$E$62,4,0),0)</f>
        <v>3.89</v>
      </c>
      <c r="I399" s="92">
        <f>IFERROR(VLOOKUP($C399,Weights!$A$43:$E$62,5,0),0)</f>
        <v>215.46710000000002</v>
      </c>
      <c r="J399" s="91">
        <f>IFERROR(VLOOKUP($C399,Weights!$A$63:$E$82,4,0),0)</f>
        <v>5.2</v>
      </c>
      <c r="K399" s="92">
        <f>IFERROR(VLOOKUP($C399,Weights!$A$63:$E$82,5,0),0)</f>
        <v>288.02800000000002</v>
      </c>
      <c r="L399" s="91">
        <f>IFERROR(VLOOKUP($C399,Weights!$A$83:$E$102,4,0),0)</f>
        <v>0</v>
      </c>
      <c r="M399" s="92">
        <f>IFERROR(VLOOKUP($C399,Weights!$A$83:$E$102,5,0),0)</f>
        <v>0</v>
      </c>
    </row>
    <row r="400" spans="1:13" ht="24">
      <c r="A400" s="93" t="s">
        <v>312</v>
      </c>
      <c r="B400" s="90" t="s">
        <v>313</v>
      </c>
      <c r="C400" s="90">
        <v>19</v>
      </c>
      <c r="D400" s="91">
        <f>IFERROR(VLOOKUP($C400,Weights!$A$3:$E$22,4,0),0)</f>
        <v>2.2599999999999998</v>
      </c>
      <c r="E400" s="92">
        <f>IFERROR(VLOOKUP($C400,Weights!$A$3:$E$22,5,0),0)</f>
        <v>125.1814</v>
      </c>
      <c r="F400" s="91">
        <f>IFERROR(VLOOKUP($C400,Weights!$A$23:$E$42,4,0),0)</f>
        <v>2.41</v>
      </c>
      <c r="G400" s="92">
        <f>IFERROR(VLOOKUP($C400,Weights!$A$23:$E$42,5,0),0)</f>
        <v>133.48990000000001</v>
      </c>
      <c r="H400" s="91">
        <f>IFERROR(VLOOKUP($C400,Weights!$A$43:$E$62,4,0),0)</f>
        <v>3.89</v>
      </c>
      <c r="I400" s="92">
        <f>IFERROR(VLOOKUP($C400,Weights!$A$43:$E$62,5,0),0)</f>
        <v>215.46710000000002</v>
      </c>
      <c r="J400" s="91">
        <f>IFERROR(VLOOKUP($C400,Weights!$A$63:$E$82,4,0),0)</f>
        <v>5.2</v>
      </c>
      <c r="K400" s="92">
        <f>IFERROR(VLOOKUP($C400,Weights!$A$63:$E$82,5,0),0)</f>
        <v>288.02800000000002</v>
      </c>
      <c r="L400" s="91">
        <f>IFERROR(VLOOKUP($C400,Weights!$A$83:$E$102,4,0),0)</f>
        <v>0</v>
      </c>
      <c r="M400" s="92">
        <f>IFERROR(VLOOKUP($C400,Weights!$A$83:$E$102,5,0),0)</f>
        <v>0</v>
      </c>
    </row>
    <row r="401" spans="1:13" ht="24">
      <c r="A401" s="93" t="s">
        <v>620</v>
      </c>
      <c r="B401" s="90" t="s">
        <v>621</v>
      </c>
      <c r="C401" s="90">
        <v>19</v>
      </c>
      <c r="D401" s="91">
        <f>IFERROR(VLOOKUP($C401,Weights!$A$3:$E$22,4,0),0)</f>
        <v>2.2599999999999998</v>
      </c>
      <c r="E401" s="92">
        <f>IFERROR(VLOOKUP($C401,Weights!$A$3:$E$22,5,0),0)</f>
        <v>125.1814</v>
      </c>
      <c r="F401" s="91">
        <f>IFERROR(VLOOKUP($C401,Weights!$A$23:$E$42,4,0),0)</f>
        <v>2.41</v>
      </c>
      <c r="G401" s="92">
        <f>IFERROR(VLOOKUP($C401,Weights!$A$23:$E$42,5,0),0)</f>
        <v>133.48990000000001</v>
      </c>
      <c r="H401" s="91">
        <f>IFERROR(VLOOKUP($C401,Weights!$A$43:$E$62,4,0),0)</f>
        <v>3.89</v>
      </c>
      <c r="I401" s="92">
        <f>IFERROR(VLOOKUP($C401,Weights!$A$43:$E$62,5,0),0)</f>
        <v>215.46710000000002</v>
      </c>
      <c r="J401" s="91">
        <f>IFERROR(VLOOKUP($C401,Weights!$A$63:$E$82,4,0),0)</f>
        <v>5.2</v>
      </c>
      <c r="K401" s="92">
        <f>IFERROR(VLOOKUP($C401,Weights!$A$63:$E$82,5,0),0)</f>
        <v>288.02800000000002</v>
      </c>
      <c r="L401" s="91">
        <f>IFERROR(VLOOKUP($C401,Weights!$A$83:$E$102,4,0),0)</f>
        <v>0</v>
      </c>
      <c r="M401" s="92">
        <f>IFERROR(VLOOKUP($C401,Weights!$A$83:$E$102,5,0),0)</f>
        <v>0</v>
      </c>
    </row>
    <row r="402" spans="1:13" ht="24">
      <c r="A402" s="93" t="s">
        <v>1062</v>
      </c>
      <c r="B402" s="90" t="s">
        <v>1063</v>
      </c>
      <c r="C402" s="90">
        <v>19</v>
      </c>
      <c r="D402" s="91">
        <f>IFERROR(VLOOKUP($C402,Weights!$A$3:$E$22,4,0),0)</f>
        <v>2.2599999999999998</v>
      </c>
      <c r="E402" s="92">
        <f>IFERROR(VLOOKUP($C402,Weights!$A$3:$E$22,5,0),0)</f>
        <v>125.1814</v>
      </c>
      <c r="F402" s="91">
        <f>IFERROR(VLOOKUP($C402,Weights!$A$23:$E$42,4,0),0)</f>
        <v>2.41</v>
      </c>
      <c r="G402" s="92">
        <f>IFERROR(VLOOKUP($C402,Weights!$A$23:$E$42,5,0),0)</f>
        <v>133.48990000000001</v>
      </c>
      <c r="H402" s="91">
        <f>IFERROR(VLOOKUP($C402,Weights!$A$43:$E$62,4,0),0)</f>
        <v>3.89</v>
      </c>
      <c r="I402" s="92">
        <f>IFERROR(VLOOKUP($C402,Weights!$A$43:$E$62,5,0),0)</f>
        <v>215.46710000000002</v>
      </c>
      <c r="J402" s="91">
        <f>IFERROR(VLOOKUP($C402,Weights!$A$63:$E$82,4,0),0)</f>
        <v>5.2</v>
      </c>
      <c r="K402" s="92">
        <f>IFERROR(VLOOKUP($C402,Weights!$A$63:$E$82,5,0),0)</f>
        <v>288.02800000000002</v>
      </c>
      <c r="L402" s="91">
        <f>IFERROR(VLOOKUP($C402,Weights!$A$83:$E$102,4,0),0)</f>
        <v>0</v>
      </c>
      <c r="M402" s="92">
        <f>IFERROR(VLOOKUP($C402,Weights!$A$83:$E$102,5,0),0)</f>
        <v>0</v>
      </c>
    </row>
    <row r="403" spans="1:13" ht="24">
      <c r="A403" s="93" t="s">
        <v>1857</v>
      </c>
      <c r="B403" s="90" t="s">
        <v>1858</v>
      </c>
      <c r="C403" s="90">
        <v>19</v>
      </c>
      <c r="D403" s="91">
        <f>IFERROR(VLOOKUP($C403,Weights!$A$3:$E$22,4,0),0)</f>
        <v>2.2599999999999998</v>
      </c>
      <c r="E403" s="92">
        <f>IFERROR(VLOOKUP($C403,Weights!$A$3:$E$22,5,0),0)</f>
        <v>125.1814</v>
      </c>
      <c r="F403" s="91">
        <f>IFERROR(VLOOKUP($C403,Weights!$A$23:$E$42,4,0),0)</f>
        <v>2.41</v>
      </c>
      <c r="G403" s="92">
        <f>IFERROR(VLOOKUP($C403,Weights!$A$23:$E$42,5,0),0)</f>
        <v>133.48990000000001</v>
      </c>
      <c r="H403" s="91">
        <f>IFERROR(VLOOKUP($C403,Weights!$A$43:$E$62,4,0),0)</f>
        <v>3.89</v>
      </c>
      <c r="I403" s="92">
        <f>IFERROR(VLOOKUP($C403,Weights!$A$43:$E$62,5,0),0)</f>
        <v>215.46710000000002</v>
      </c>
      <c r="J403" s="91">
        <f>IFERROR(VLOOKUP($C403,Weights!$A$63:$E$82,4,0),0)</f>
        <v>5.2</v>
      </c>
      <c r="K403" s="92">
        <f>IFERROR(VLOOKUP($C403,Weights!$A$63:$E$82,5,0),0)</f>
        <v>288.02800000000002</v>
      </c>
      <c r="L403" s="91">
        <f>IFERROR(VLOOKUP($C403,Weights!$A$83:$E$102,4,0),0)</f>
        <v>0</v>
      </c>
      <c r="M403" s="92">
        <f>IFERROR(VLOOKUP($C403,Weights!$A$83:$E$102,5,0),0)</f>
        <v>0</v>
      </c>
    </row>
    <row r="404" spans="1:13" ht="24">
      <c r="A404" s="93" t="s">
        <v>2111</v>
      </c>
      <c r="B404" s="90" t="s">
        <v>2112</v>
      </c>
      <c r="C404" s="90">
        <v>19</v>
      </c>
      <c r="D404" s="91">
        <f>IFERROR(VLOOKUP($C404,Weights!$A$3:$E$22,4,0),0)</f>
        <v>2.2599999999999998</v>
      </c>
      <c r="E404" s="92">
        <f>IFERROR(VLOOKUP($C404,Weights!$A$3:$E$22,5,0),0)</f>
        <v>125.1814</v>
      </c>
      <c r="F404" s="91">
        <f>IFERROR(VLOOKUP($C404,Weights!$A$23:$E$42,4,0),0)</f>
        <v>2.41</v>
      </c>
      <c r="G404" s="92">
        <f>IFERROR(VLOOKUP($C404,Weights!$A$23:$E$42,5,0),0)</f>
        <v>133.48990000000001</v>
      </c>
      <c r="H404" s="91">
        <f>IFERROR(VLOOKUP($C404,Weights!$A$43:$E$62,4,0),0)</f>
        <v>3.89</v>
      </c>
      <c r="I404" s="92">
        <f>IFERROR(VLOOKUP($C404,Weights!$A$43:$E$62,5,0),0)</f>
        <v>215.46710000000002</v>
      </c>
      <c r="J404" s="91">
        <f>IFERROR(VLOOKUP($C404,Weights!$A$63:$E$82,4,0),0)</f>
        <v>5.2</v>
      </c>
      <c r="K404" s="92">
        <f>IFERROR(VLOOKUP($C404,Weights!$A$63:$E$82,5,0),0)</f>
        <v>288.02800000000002</v>
      </c>
      <c r="L404" s="91">
        <f>IFERROR(VLOOKUP($C404,Weights!$A$83:$E$102,4,0),0)</f>
        <v>0</v>
      </c>
      <c r="M404" s="92">
        <f>IFERROR(VLOOKUP($C404,Weights!$A$83:$E$102,5,0),0)</f>
        <v>0</v>
      </c>
    </row>
    <row r="405" spans="1:13">
      <c r="A405" s="93" t="s">
        <v>1126</v>
      </c>
      <c r="B405" s="90" t="s">
        <v>1127</v>
      </c>
      <c r="C405" s="90">
        <v>6</v>
      </c>
      <c r="D405" s="91">
        <f>IFERROR(VLOOKUP($C405,Weights!$A$3:$E$22,4,0),0)</f>
        <v>2.38</v>
      </c>
      <c r="E405" s="92">
        <f>IFERROR(VLOOKUP($C405,Weights!$A$3:$E$22,5,0),0)</f>
        <v>131.82820000000001</v>
      </c>
      <c r="F405" s="91">
        <f>IFERROR(VLOOKUP($C405,Weights!$A$23:$E$42,4,0),0)</f>
        <v>3.52</v>
      </c>
      <c r="G405" s="92">
        <f>IFERROR(VLOOKUP($C405,Weights!$A$23:$E$42,5,0),0)</f>
        <v>194.97280000000001</v>
      </c>
      <c r="H405" s="91">
        <f>IFERROR(VLOOKUP($C405,Weights!$A$43:$E$62,4,0),0)</f>
        <v>7.1</v>
      </c>
      <c r="I405" s="92">
        <f>IFERROR(VLOOKUP($C405,Weights!$A$43:$E$62,5,0),0)</f>
        <v>393.26900000000001</v>
      </c>
      <c r="J405" s="91">
        <f>IFERROR(VLOOKUP($C405,Weights!$A$63:$E$82,4,0),0)</f>
        <v>17.98</v>
      </c>
      <c r="K405" s="92">
        <f>IFERROR(VLOOKUP($C405,Weights!$A$63:$E$82,5,0),0)</f>
        <v>995.91219999999998</v>
      </c>
      <c r="L405" s="91">
        <f>IFERROR(VLOOKUP($C405,Weights!$A$83:$E$102,4,0),0)</f>
        <v>0</v>
      </c>
      <c r="M405" s="92">
        <f>IFERROR(VLOOKUP($C405,Weights!$A$83:$E$102,5,0),0)</f>
        <v>0</v>
      </c>
    </row>
    <row r="406" spans="1:13">
      <c r="A406" s="93" t="s">
        <v>1112</v>
      </c>
      <c r="B406" s="90" t="s">
        <v>1113</v>
      </c>
      <c r="C406" s="90">
        <v>6</v>
      </c>
      <c r="D406" s="91">
        <f>IFERROR(VLOOKUP($C406,Weights!$A$3:$E$22,4,0),0)</f>
        <v>2.38</v>
      </c>
      <c r="E406" s="92">
        <f>IFERROR(VLOOKUP($C406,Weights!$A$3:$E$22,5,0),0)</f>
        <v>131.82820000000001</v>
      </c>
      <c r="F406" s="91">
        <f>IFERROR(VLOOKUP($C406,Weights!$A$23:$E$42,4,0),0)</f>
        <v>3.52</v>
      </c>
      <c r="G406" s="92">
        <f>IFERROR(VLOOKUP($C406,Weights!$A$23:$E$42,5,0),0)</f>
        <v>194.97280000000001</v>
      </c>
      <c r="H406" s="91">
        <f>IFERROR(VLOOKUP($C406,Weights!$A$43:$E$62,4,0),0)</f>
        <v>7.1</v>
      </c>
      <c r="I406" s="92">
        <f>IFERROR(VLOOKUP($C406,Weights!$A$43:$E$62,5,0),0)</f>
        <v>393.26900000000001</v>
      </c>
      <c r="J406" s="91">
        <f>IFERROR(VLOOKUP($C406,Weights!$A$63:$E$82,4,0),0)</f>
        <v>17.98</v>
      </c>
      <c r="K406" s="92">
        <f>IFERROR(VLOOKUP($C406,Weights!$A$63:$E$82,5,0),0)</f>
        <v>995.91219999999998</v>
      </c>
      <c r="L406" s="91">
        <f>IFERROR(VLOOKUP($C406,Weights!$A$83:$E$102,4,0),0)</f>
        <v>0</v>
      </c>
      <c r="M406" s="92">
        <f>IFERROR(VLOOKUP($C406,Weights!$A$83:$E$102,5,0),0)</f>
        <v>0</v>
      </c>
    </row>
    <row r="407" spans="1:13">
      <c r="A407" s="93" t="s">
        <v>2222</v>
      </c>
      <c r="B407" s="90" t="s">
        <v>2223</v>
      </c>
      <c r="C407" s="90">
        <v>6</v>
      </c>
      <c r="D407" s="91">
        <f>IFERROR(VLOOKUP($C407,Weights!$A$3:$E$22,4,0),0)</f>
        <v>2.38</v>
      </c>
      <c r="E407" s="92">
        <f>IFERROR(VLOOKUP($C407,Weights!$A$3:$E$22,5,0),0)</f>
        <v>131.82820000000001</v>
      </c>
      <c r="F407" s="91">
        <f>IFERROR(VLOOKUP($C407,Weights!$A$23:$E$42,4,0),0)</f>
        <v>3.52</v>
      </c>
      <c r="G407" s="92">
        <f>IFERROR(VLOOKUP($C407,Weights!$A$23:$E$42,5,0),0)</f>
        <v>194.97280000000001</v>
      </c>
      <c r="H407" s="91">
        <f>IFERROR(VLOOKUP($C407,Weights!$A$43:$E$62,4,0),0)</f>
        <v>7.1</v>
      </c>
      <c r="I407" s="92">
        <f>IFERROR(VLOOKUP($C407,Weights!$A$43:$E$62,5,0),0)</f>
        <v>393.26900000000001</v>
      </c>
      <c r="J407" s="91">
        <f>IFERROR(VLOOKUP($C407,Weights!$A$63:$E$82,4,0),0)</f>
        <v>17.98</v>
      </c>
      <c r="K407" s="92">
        <f>IFERROR(VLOOKUP($C407,Weights!$A$63:$E$82,5,0),0)</f>
        <v>995.91219999999998</v>
      </c>
      <c r="L407" s="91">
        <f>IFERROR(VLOOKUP($C407,Weights!$A$83:$E$102,4,0),0)</f>
        <v>0</v>
      </c>
      <c r="M407" s="92">
        <f>IFERROR(VLOOKUP($C407,Weights!$A$83:$E$102,5,0),0)</f>
        <v>0</v>
      </c>
    </row>
    <row r="408" spans="1:13">
      <c r="A408" s="93" t="s">
        <v>2039</v>
      </c>
      <c r="B408" s="90" t="s">
        <v>2040</v>
      </c>
      <c r="C408" s="90">
        <v>6</v>
      </c>
      <c r="D408" s="91">
        <f>IFERROR(VLOOKUP($C408,Weights!$A$3:$E$22,4,0),0)</f>
        <v>2.38</v>
      </c>
      <c r="E408" s="92">
        <f>IFERROR(VLOOKUP($C408,Weights!$A$3:$E$22,5,0),0)</f>
        <v>131.82820000000001</v>
      </c>
      <c r="F408" s="91">
        <f>IFERROR(VLOOKUP($C408,Weights!$A$23:$E$42,4,0),0)</f>
        <v>3.52</v>
      </c>
      <c r="G408" s="92">
        <f>IFERROR(VLOOKUP($C408,Weights!$A$23:$E$42,5,0),0)</f>
        <v>194.97280000000001</v>
      </c>
      <c r="H408" s="91">
        <f>IFERROR(VLOOKUP($C408,Weights!$A$43:$E$62,4,0),0)</f>
        <v>7.1</v>
      </c>
      <c r="I408" s="92">
        <f>IFERROR(VLOOKUP($C408,Weights!$A$43:$E$62,5,0),0)</f>
        <v>393.26900000000001</v>
      </c>
      <c r="J408" s="91">
        <f>IFERROR(VLOOKUP($C408,Weights!$A$63:$E$82,4,0),0)</f>
        <v>17.98</v>
      </c>
      <c r="K408" s="92">
        <f>IFERROR(VLOOKUP($C408,Weights!$A$63:$E$82,5,0),0)</f>
        <v>995.91219999999998</v>
      </c>
      <c r="L408" s="91">
        <f>IFERROR(VLOOKUP($C408,Weights!$A$83:$E$102,4,0),0)</f>
        <v>0</v>
      </c>
      <c r="M408" s="92">
        <f>IFERROR(VLOOKUP($C408,Weights!$A$83:$E$102,5,0),0)</f>
        <v>0</v>
      </c>
    </row>
    <row r="409" spans="1:13" ht="24">
      <c r="A409" s="93" t="s">
        <v>1270</v>
      </c>
      <c r="B409" s="90" t="s">
        <v>1271</v>
      </c>
      <c r="C409" s="90">
        <v>1</v>
      </c>
      <c r="D409" s="91">
        <f>IFERROR(VLOOKUP($C409,Weights!$A$3:$E$22,4,0),0)</f>
        <v>1</v>
      </c>
      <c r="E409" s="92">
        <f>IFERROR(VLOOKUP($C409,Weights!$A$3:$E$22,5,0),0)</f>
        <v>55.39</v>
      </c>
      <c r="F409" s="91">
        <f>IFERROR(VLOOKUP($C409,Weights!$A$23:$E$42,4,0),0)</f>
        <v>1.76</v>
      </c>
      <c r="G409" s="92">
        <f>IFERROR(VLOOKUP($C409,Weights!$A$23:$E$42,5,0),0)</f>
        <v>97.486400000000003</v>
      </c>
      <c r="H409" s="91">
        <f>IFERROR(VLOOKUP($C409,Weights!$A$43:$E$62,4,0),0)</f>
        <v>4</v>
      </c>
      <c r="I409" s="92">
        <f>IFERROR(VLOOKUP($C409,Weights!$A$43:$E$62,5,0),0)</f>
        <v>221.56</v>
      </c>
      <c r="J409" s="91">
        <f>IFERROR(VLOOKUP($C409,Weights!$A$63:$E$82,4,0),0)</f>
        <v>10.77</v>
      </c>
      <c r="K409" s="92">
        <f>IFERROR(VLOOKUP($C409,Weights!$A$63:$E$82,5,0),0)</f>
        <v>596.55029999999999</v>
      </c>
      <c r="L409" s="91">
        <f>IFERROR(VLOOKUP($C409,Weights!$A$83:$E$102,4,0),0)</f>
        <v>0</v>
      </c>
      <c r="M409" s="92">
        <f>IFERROR(VLOOKUP($C409,Weights!$A$83:$E$102,5,0),0)</f>
        <v>0</v>
      </c>
    </row>
    <row r="410" spans="1:13">
      <c r="A410" s="93" t="s">
        <v>1765</v>
      </c>
      <c r="B410" s="90" t="s">
        <v>1766</v>
      </c>
      <c r="C410" s="90">
        <v>1</v>
      </c>
      <c r="D410" s="91">
        <f>IFERROR(VLOOKUP($C410,Weights!$A$3:$E$22,4,0),0)</f>
        <v>1</v>
      </c>
      <c r="E410" s="92">
        <f>IFERROR(VLOOKUP($C410,Weights!$A$3:$E$22,5,0),0)</f>
        <v>55.39</v>
      </c>
      <c r="F410" s="91">
        <f>IFERROR(VLOOKUP($C410,Weights!$A$23:$E$42,4,0),0)</f>
        <v>1.76</v>
      </c>
      <c r="G410" s="92">
        <f>IFERROR(VLOOKUP($C410,Weights!$A$23:$E$42,5,0),0)</f>
        <v>97.486400000000003</v>
      </c>
      <c r="H410" s="91">
        <f>IFERROR(VLOOKUP($C410,Weights!$A$43:$E$62,4,0),0)</f>
        <v>4</v>
      </c>
      <c r="I410" s="92">
        <f>IFERROR(VLOOKUP($C410,Weights!$A$43:$E$62,5,0),0)</f>
        <v>221.56</v>
      </c>
      <c r="J410" s="91">
        <f>IFERROR(VLOOKUP($C410,Weights!$A$63:$E$82,4,0),0)</f>
        <v>10.77</v>
      </c>
      <c r="K410" s="92">
        <f>IFERROR(VLOOKUP($C410,Weights!$A$63:$E$82,5,0),0)</f>
        <v>596.55029999999999</v>
      </c>
      <c r="L410" s="91">
        <f>IFERROR(VLOOKUP($C410,Weights!$A$83:$E$102,4,0),0)</f>
        <v>0</v>
      </c>
      <c r="M410" s="92">
        <f>IFERROR(VLOOKUP($C410,Weights!$A$83:$E$102,5,0),0)</f>
        <v>0</v>
      </c>
    </row>
    <row r="411" spans="1:13">
      <c r="A411" s="93" t="s">
        <v>1716</v>
      </c>
      <c r="B411" s="90" t="s">
        <v>1717</v>
      </c>
      <c r="C411" s="90">
        <v>1</v>
      </c>
      <c r="D411" s="91">
        <f>IFERROR(VLOOKUP($C411,Weights!$A$3:$E$22,4,0),0)</f>
        <v>1</v>
      </c>
      <c r="E411" s="92">
        <f>IFERROR(VLOOKUP($C411,Weights!$A$3:$E$22,5,0),0)</f>
        <v>55.39</v>
      </c>
      <c r="F411" s="91">
        <f>IFERROR(VLOOKUP($C411,Weights!$A$23:$E$42,4,0),0)</f>
        <v>1.76</v>
      </c>
      <c r="G411" s="92">
        <f>IFERROR(VLOOKUP($C411,Weights!$A$23:$E$42,5,0),0)</f>
        <v>97.486400000000003</v>
      </c>
      <c r="H411" s="91">
        <f>IFERROR(VLOOKUP($C411,Weights!$A$43:$E$62,4,0),0)</f>
        <v>4</v>
      </c>
      <c r="I411" s="92">
        <f>IFERROR(VLOOKUP($C411,Weights!$A$43:$E$62,5,0),0)</f>
        <v>221.56</v>
      </c>
      <c r="J411" s="91">
        <f>IFERROR(VLOOKUP($C411,Weights!$A$63:$E$82,4,0),0)</f>
        <v>10.77</v>
      </c>
      <c r="K411" s="92">
        <f>IFERROR(VLOOKUP($C411,Weights!$A$63:$E$82,5,0),0)</f>
        <v>596.55029999999999</v>
      </c>
      <c r="L411" s="91">
        <f>IFERROR(VLOOKUP($C411,Weights!$A$83:$E$102,4,0),0)</f>
        <v>0</v>
      </c>
      <c r="M411" s="92">
        <f>IFERROR(VLOOKUP($C411,Weights!$A$83:$E$102,5,0),0)</f>
        <v>0</v>
      </c>
    </row>
    <row r="412" spans="1:13">
      <c r="A412" s="93" t="s">
        <v>718</v>
      </c>
      <c r="B412" s="90" t="s">
        <v>719</v>
      </c>
      <c r="C412" s="90">
        <v>1</v>
      </c>
      <c r="D412" s="91">
        <f>IFERROR(VLOOKUP($C412,Weights!$A$3:$E$22,4,0),0)</f>
        <v>1</v>
      </c>
      <c r="E412" s="92">
        <f>IFERROR(VLOOKUP($C412,Weights!$A$3:$E$22,5,0),0)</f>
        <v>55.39</v>
      </c>
      <c r="F412" s="91">
        <f>IFERROR(VLOOKUP($C412,Weights!$A$23:$E$42,4,0),0)</f>
        <v>1.76</v>
      </c>
      <c r="G412" s="92">
        <f>IFERROR(VLOOKUP($C412,Weights!$A$23:$E$42,5,0),0)</f>
        <v>97.486400000000003</v>
      </c>
      <c r="H412" s="91">
        <f>IFERROR(VLOOKUP($C412,Weights!$A$43:$E$62,4,0),0)</f>
        <v>4</v>
      </c>
      <c r="I412" s="92">
        <f>IFERROR(VLOOKUP($C412,Weights!$A$43:$E$62,5,0),0)</f>
        <v>221.56</v>
      </c>
      <c r="J412" s="91">
        <f>IFERROR(VLOOKUP($C412,Weights!$A$63:$E$82,4,0),0)</f>
        <v>10.77</v>
      </c>
      <c r="K412" s="92">
        <f>IFERROR(VLOOKUP($C412,Weights!$A$63:$E$82,5,0),0)</f>
        <v>596.55029999999999</v>
      </c>
      <c r="L412" s="91">
        <f>IFERROR(VLOOKUP($C412,Weights!$A$83:$E$102,4,0),0)</f>
        <v>0</v>
      </c>
      <c r="M412" s="92">
        <f>IFERROR(VLOOKUP($C412,Weights!$A$83:$E$102,5,0),0)</f>
        <v>0</v>
      </c>
    </row>
    <row r="413" spans="1:13">
      <c r="A413" s="93" t="s">
        <v>292</v>
      </c>
      <c r="B413" s="90" t="s">
        <v>293</v>
      </c>
      <c r="C413" s="90">
        <v>1</v>
      </c>
      <c r="D413" s="91">
        <f>IFERROR(VLOOKUP($C413,Weights!$A$3:$E$22,4,0),0)</f>
        <v>1</v>
      </c>
      <c r="E413" s="92">
        <f>IFERROR(VLOOKUP($C413,Weights!$A$3:$E$22,5,0),0)</f>
        <v>55.39</v>
      </c>
      <c r="F413" s="91">
        <f>IFERROR(VLOOKUP($C413,Weights!$A$23:$E$42,4,0),0)</f>
        <v>1.76</v>
      </c>
      <c r="G413" s="92">
        <f>IFERROR(VLOOKUP($C413,Weights!$A$23:$E$42,5,0),0)</f>
        <v>97.486400000000003</v>
      </c>
      <c r="H413" s="91">
        <f>IFERROR(VLOOKUP($C413,Weights!$A$43:$E$62,4,0),0)</f>
        <v>4</v>
      </c>
      <c r="I413" s="92">
        <f>IFERROR(VLOOKUP($C413,Weights!$A$43:$E$62,5,0),0)</f>
        <v>221.56</v>
      </c>
      <c r="J413" s="91">
        <f>IFERROR(VLOOKUP($C413,Weights!$A$63:$E$82,4,0),0)</f>
        <v>10.77</v>
      </c>
      <c r="K413" s="92">
        <f>IFERROR(VLOOKUP($C413,Weights!$A$63:$E$82,5,0),0)</f>
        <v>596.55029999999999</v>
      </c>
      <c r="L413" s="91">
        <f>IFERROR(VLOOKUP($C413,Weights!$A$83:$E$102,4,0),0)</f>
        <v>0</v>
      </c>
      <c r="M413" s="92">
        <f>IFERROR(VLOOKUP($C413,Weights!$A$83:$E$102,5,0),0)</f>
        <v>0</v>
      </c>
    </row>
    <row r="414" spans="1:13" ht="24">
      <c r="A414" s="93" t="s">
        <v>134</v>
      </c>
      <c r="B414" s="90" t="s">
        <v>135</v>
      </c>
      <c r="C414" s="90">
        <v>1</v>
      </c>
      <c r="D414" s="91">
        <f>IFERROR(VLOOKUP($C414,Weights!$A$3:$E$22,4,0),0)</f>
        <v>1</v>
      </c>
      <c r="E414" s="92">
        <f>IFERROR(VLOOKUP($C414,Weights!$A$3:$E$22,5,0),0)</f>
        <v>55.39</v>
      </c>
      <c r="F414" s="91">
        <f>IFERROR(VLOOKUP($C414,Weights!$A$23:$E$42,4,0),0)</f>
        <v>1.76</v>
      </c>
      <c r="G414" s="92">
        <f>IFERROR(VLOOKUP($C414,Weights!$A$23:$E$42,5,0),0)</f>
        <v>97.486400000000003</v>
      </c>
      <c r="H414" s="91">
        <f>IFERROR(VLOOKUP($C414,Weights!$A$43:$E$62,4,0),0)</f>
        <v>4</v>
      </c>
      <c r="I414" s="92">
        <f>IFERROR(VLOOKUP($C414,Weights!$A$43:$E$62,5,0),0)</f>
        <v>221.56</v>
      </c>
      <c r="J414" s="91">
        <f>IFERROR(VLOOKUP($C414,Weights!$A$63:$E$82,4,0),0)</f>
        <v>10.77</v>
      </c>
      <c r="K414" s="92">
        <f>IFERROR(VLOOKUP($C414,Weights!$A$63:$E$82,5,0),0)</f>
        <v>596.55029999999999</v>
      </c>
      <c r="L414" s="91">
        <f>IFERROR(VLOOKUP($C414,Weights!$A$83:$E$102,4,0),0)</f>
        <v>0</v>
      </c>
      <c r="M414" s="92">
        <f>IFERROR(VLOOKUP($C414,Weights!$A$83:$E$102,5,0),0)</f>
        <v>0</v>
      </c>
    </row>
    <row r="415" spans="1:13" ht="24">
      <c r="A415" s="93" t="s">
        <v>994</v>
      </c>
      <c r="B415" s="90" t="s">
        <v>995</v>
      </c>
      <c r="C415" s="90">
        <v>1</v>
      </c>
      <c r="D415" s="91">
        <f>IFERROR(VLOOKUP($C415,Weights!$A$3:$E$22,4,0),0)</f>
        <v>1</v>
      </c>
      <c r="E415" s="92">
        <f>IFERROR(VLOOKUP($C415,Weights!$A$3:$E$22,5,0),0)</f>
        <v>55.39</v>
      </c>
      <c r="F415" s="91">
        <f>IFERROR(VLOOKUP($C415,Weights!$A$23:$E$42,4,0),0)</f>
        <v>1.76</v>
      </c>
      <c r="G415" s="92">
        <f>IFERROR(VLOOKUP($C415,Weights!$A$23:$E$42,5,0),0)</f>
        <v>97.486400000000003</v>
      </c>
      <c r="H415" s="91">
        <f>IFERROR(VLOOKUP($C415,Weights!$A$43:$E$62,4,0),0)</f>
        <v>4</v>
      </c>
      <c r="I415" s="92">
        <f>IFERROR(VLOOKUP($C415,Weights!$A$43:$E$62,5,0),0)</f>
        <v>221.56</v>
      </c>
      <c r="J415" s="91">
        <f>IFERROR(VLOOKUP($C415,Weights!$A$63:$E$82,4,0),0)</f>
        <v>10.77</v>
      </c>
      <c r="K415" s="92">
        <f>IFERROR(VLOOKUP($C415,Weights!$A$63:$E$82,5,0),0)</f>
        <v>596.55029999999999</v>
      </c>
      <c r="L415" s="91">
        <f>IFERROR(VLOOKUP($C415,Weights!$A$83:$E$102,4,0),0)</f>
        <v>0</v>
      </c>
      <c r="M415" s="92">
        <f>IFERROR(VLOOKUP($C415,Weights!$A$83:$E$102,5,0),0)</f>
        <v>0</v>
      </c>
    </row>
    <row r="416" spans="1:13">
      <c r="A416" s="93" t="s">
        <v>604</v>
      </c>
      <c r="B416" s="90" t="s">
        <v>605</v>
      </c>
      <c r="C416" s="90">
        <v>1</v>
      </c>
      <c r="D416" s="91">
        <f>IFERROR(VLOOKUP($C416,Weights!$A$3:$E$22,4,0),0)</f>
        <v>1</v>
      </c>
      <c r="E416" s="92">
        <f>IFERROR(VLOOKUP($C416,Weights!$A$3:$E$22,5,0),0)</f>
        <v>55.39</v>
      </c>
      <c r="F416" s="91">
        <f>IFERROR(VLOOKUP($C416,Weights!$A$23:$E$42,4,0),0)</f>
        <v>1.76</v>
      </c>
      <c r="G416" s="92">
        <f>IFERROR(VLOOKUP($C416,Weights!$A$23:$E$42,5,0),0)</f>
        <v>97.486400000000003</v>
      </c>
      <c r="H416" s="91">
        <f>IFERROR(VLOOKUP($C416,Weights!$A$43:$E$62,4,0),0)</f>
        <v>4</v>
      </c>
      <c r="I416" s="92">
        <f>IFERROR(VLOOKUP($C416,Weights!$A$43:$E$62,5,0),0)</f>
        <v>221.56</v>
      </c>
      <c r="J416" s="91">
        <f>IFERROR(VLOOKUP($C416,Weights!$A$63:$E$82,4,0),0)</f>
        <v>10.77</v>
      </c>
      <c r="K416" s="92">
        <f>IFERROR(VLOOKUP($C416,Weights!$A$63:$E$82,5,0),0)</f>
        <v>596.55029999999999</v>
      </c>
      <c r="L416" s="91">
        <f>IFERROR(VLOOKUP($C416,Weights!$A$83:$E$102,4,0),0)</f>
        <v>0</v>
      </c>
      <c r="M416" s="92">
        <f>IFERROR(VLOOKUP($C416,Weights!$A$83:$E$102,5,0),0)</f>
        <v>0</v>
      </c>
    </row>
    <row r="417" spans="1:13">
      <c r="A417" s="93" t="s">
        <v>1664</v>
      </c>
      <c r="B417" s="90" t="s">
        <v>1665</v>
      </c>
      <c r="C417" s="90">
        <v>1</v>
      </c>
      <c r="D417" s="91">
        <f>IFERROR(VLOOKUP($C417,Weights!$A$3:$E$22,4,0),0)</f>
        <v>1</v>
      </c>
      <c r="E417" s="92">
        <f>IFERROR(VLOOKUP($C417,Weights!$A$3:$E$22,5,0),0)</f>
        <v>55.39</v>
      </c>
      <c r="F417" s="91">
        <f>IFERROR(VLOOKUP($C417,Weights!$A$23:$E$42,4,0),0)</f>
        <v>1.76</v>
      </c>
      <c r="G417" s="92">
        <f>IFERROR(VLOOKUP($C417,Weights!$A$23:$E$42,5,0),0)</f>
        <v>97.486400000000003</v>
      </c>
      <c r="H417" s="91">
        <f>IFERROR(VLOOKUP($C417,Weights!$A$43:$E$62,4,0),0)</f>
        <v>4</v>
      </c>
      <c r="I417" s="92">
        <f>IFERROR(VLOOKUP($C417,Weights!$A$43:$E$62,5,0),0)</f>
        <v>221.56</v>
      </c>
      <c r="J417" s="91">
        <f>IFERROR(VLOOKUP($C417,Weights!$A$63:$E$82,4,0),0)</f>
        <v>10.77</v>
      </c>
      <c r="K417" s="92">
        <f>IFERROR(VLOOKUP($C417,Weights!$A$63:$E$82,5,0),0)</f>
        <v>596.55029999999999</v>
      </c>
      <c r="L417" s="91">
        <f>IFERROR(VLOOKUP($C417,Weights!$A$83:$E$102,4,0),0)</f>
        <v>0</v>
      </c>
      <c r="M417" s="92">
        <f>IFERROR(VLOOKUP($C417,Weights!$A$83:$E$102,5,0),0)</f>
        <v>0</v>
      </c>
    </row>
    <row r="418" spans="1:13">
      <c r="A418" s="93" t="s">
        <v>1696</v>
      </c>
      <c r="B418" s="90" t="s">
        <v>1697</v>
      </c>
      <c r="C418" s="90">
        <v>1</v>
      </c>
      <c r="D418" s="91">
        <f>IFERROR(VLOOKUP($C418,Weights!$A$3:$E$22,4,0),0)</f>
        <v>1</v>
      </c>
      <c r="E418" s="92">
        <f>IFERROR(VLOOKUP($C418,Weights!$A$3:$E$22,5,0),0)</f>
        <v>55.39</v>
      </c>
      <c r="F418" s="91">
        <f>IFERROR(VLOOKUP($C418,Weights!$A$23:$E$42,4,0),0)</f>
        <v>1.76</v>
      </c>
      <c r="G418" s="92">
        <f>IFERROR(VLOOKUP($C418,Weights!$A$23:$E$42,5,0),0)</f>
        <v>97.486400000000003</v>
      </c>
      <c r="H418" s="91">
        <f>IFERROR(VLOOKUP($C418,Weights!$A$43:$E$62,4,0),0)</f>
        <v>4</v>
      </c>
      <c r="I418" s="92">
        <f>IFERROR(VLOOKUP($C418,Weights!$A$43:$E$62,5,0),0)</f>
        <v>221.56</v>
      </c>
      <c r="J418" s="91">
        <f>IFERROR(VLOOKUP($C418,Weights!$A$63:$E$82,4,0),0)</f>
        <v>10.77</v>
      </c>
      <c r="K418" s="92">
        <f>IFERROR(VLOOKUP($C418,Weights!$A$63:$E$82,5,0),0)</f>
        <v>596.55029999999999</v>
      </c>
      <c r="L418" s="91">
        <f>IFERROR(VLOOKUP($C418,Weights!$A$83:$E$102,4,0),0)</f>
        <v>0</v>
      </c>
      <c r="M418" s="92">
        <f>IFERROR(VLOOKUP($C418,Weights!$A$83:$E$102,5,0),0)</f>
        <v>0</v>
      </c>
    </row>
    <row r="419" spans="1:13">
      <c r="A419" s="93" t="s">
        <v>2911</v>
      </c>
      <c r="B419" s="90" t="s">
        <v>2912</v>
      </c>
      <c r="C419" s="90">
        <v>1</v>
      </c>
      <c r="D419" s="91">
        <f>IFERROR(VLOOKUP($C419,Weights!$A$3:$E$22,4,0),0)</f>
        <v>1</v>
      </c>
      <c r="E419" s="92">
        <f>IFERROR(VLOOKUP($C419,Weights!$A$3:$E$22,5,0),0)</f>
        <v>55.39</v>
      </c>
      <c r="F419" s="91">
        <f>IFERROR(VLOOKUP($C419,Weights!$A$23:$E$42,4,0),0)</f>
        <v>1.76</v>
      </c>
      <c r="G419" s="92">
        <f>IFERROR(VLOOKUP($C419,Weights!$A$23:$E$42,5,0),0)</f>
        <v>97.486400000000003</v>
      </c>
      <c r="H419" s="91">
        <f>IFERROR(VLOOKUP($C419,Weights!$A$43:$E$62,4,0),0)</f>
        <v>4</v>
      </c>
      <c r="I419" s="92">
        <f>IFERROR(VLOOKUP($C419,Weights!$A$43:$E$62,5,0),0)</f>
        <v>221.56</v>
      </c>
      <c r="J419" s="91">
        <f>IFERROR(VLOOKUP($C419,Weights!$A$63:$E$82,4,0),0)</f>
        <v>10.77</v>
      </c>
      <c r="K419" s="92">
        <f>IFERROR(VLOOKUP($C419,Weights!$A$63:$E$82,5,0),0)</f>
        <v>596.55029999999999</v>
      </c>
      <c r="L419" s="91">
        <f>IFERROR(VLOOKUP($C419,Weights!$A$83:$E$102,4,0),0)</f>
        <v>0</v>
      </c>
      <c r="M419" s="92">
        <f>IFERROR(VLOOKUP($C419,Weights!$A$83:$E$102,5,0),0)</f>
        <v>0</v>
      </c>
    </row>
    <row r="420" spans="1:13" ht="24">
      <c r="A420" s="93" t="s">
        <v>2705</v>
      </c>
      <c r="B420" s="90" t="s">
        <v>2706</v>
      </c>
      <c r="C420" s="90">
        <v>1</v>
      </c>
      <c r="D420" s="91">
        <f>IFERROR(VLOOKUP($C420,Weights!$A$3:$E$22,4,0),0)</f>
        <v>1</v>
      </c>
      <c r="E420" s="92">
        <f>IFERROR(VLOOKUP($C420,Weights!$A$3:$E$22,5,0),0)</f>
        <v>55.39</v>
      </c>
      <c r="F420" s="91">
        <f>IFERROR(VLOOKUP($C420,Weights!$A$23:$E$42,4,0),0)</f>
        <v>1.76</v>
      </c>
      <c r="G420" s="92">
        <f>IFERROR(VLOOKUP($C420,Weights!$A$23:$E$42,5,0),0)</f>
        <v>97.486400000000003</v>
      </c>
      <c r="H420" s="91">
        <f>IFERROR(VLOOKUP($C420,Weights!$A$43:$E$62,4,0),0)</f>
        <v>4</v>
      </c>
      <c r="I420" s="92">
        <f>IFERROR(VLOOKUP($C420,Weights!$A$43:$E$62,5,0),0)</f>
        <v>221.56</v>
      </c>
      <c r="J420" s="91">
        <f>IFERROR(VLOOKUP($C420,Weights!$A$63:$E$82,4,0),0)</f>
        <v>10.77</v>
      </c>
      <c r="K420" s="92">
        <f>IFERROR(VLOOKUP($C420,Weights!$A$63:$E$82,5,0),0)</f>
        <v>596.55029999999999</v>
      </c>
      <c r="L420" s="91">
        <f>IFERROR(VLOOKUP($C420,Weights!$A$83:$E$102,4,0),0)</f>
        <v>0</v>
      </c>
      <c r="M420" s="92">
        <f>IFERROR(VLOOKUP($C420,Weights!$A$83:$E$102,5,0),0)</f>
        <v>0</v>
      </c>
    </row>
    <row r="421" spans="1:13" ht="24">
      <c r="A421" s="93" t="s">
        <v>400</v>
      </c>
      <c r="B421" s="90" t="s">
        <v>401</v>
      </c>
      <c r="C421" s="90">
        <v>1</v>
      </c>
      <c r="D421" s="91">
        <f>IFERROR(VLOOKUP($C421,Weights!$A$3:$E$22,4,0),0)</f>
        <v>1</v>
      </c>
      <c r="E421" s="92">
        <f>IFERROR(VLOOKUP($C421,Weights!$A$3:$E$22,5,0),0)</f>
        <v>55.39</v>
      </c>
      <c r="F421" s="91">
        <f>IFERROR(VLOOKUP($C421,Weights!$A$23:$E$42,4,0),0)</f>
        <v>1.76</v>
      </c>
      <c r="G421" s="92">
        <f>IFERROR(VLOOKUP($C421,Weights!$A$23:$E$42,5,0),0)</f>
        <v>97.486400000000003</v>
      </c>
      <c r="H421" s="91">
        <f>IFERROR(VLOOKUP($C421,Weights!$A$43:$E$62,4,0),0)</f>
        <v>4</v>
      </c>
      <c r="I421" s="92">
        <f>IFERROR(VLOOKUP($C421,Weights!$A$43:$E$62,5,0),0)</f>
        <v>221.56</v>
      </c>
      <c r="J421" s="91">
        <f>IFERROR(VLOOKUP($C421,Weights!$A$63:$E$82,4,0),0)</f>
        <v>10.77</v>
      </c>
      <c r="K421" s="92">
        <f>IFERROR(VLOOKUP($C421,Weights!$A$63:$E$82,5,0),0)</f>
        <v>596.55029999999999</v>
      </c>
      <c r="L421" s="91">
        <f>IFERROR(VLOOKUP($C421,Weights!$A$83:$E$102,4,0),0)</f>
        <v>0</v>
      </c>
      <c r="M421" s="92">
        <f>IFERROR(VLOOKUP($C421,Weights!$A$83:$E$102,5,0),0)</f>
        <v>0</v>
      </c>
    </row>
    <row r="422" spans="1:13">
      <c r="A422" s="93" t="s">
        <v>2645</v>
      </c>
      <c r="B422" s="90" t="s">
        <v>2646</v>
      </c>
      <c r="C422" s="90">
        <v>1</v>
      </c>
      <c r="D422" s="91">
        <f>IFERROR(VLOOKUP($C422,Weights!$A$3:$E$22,4,0),0)</f>
        <v>1</v>
      </c>
      <c r="E422" s="92">
        <f>IFERROR(VLOOKUP($C422,Weights!$A$3:$E$22,5,0),0)</f>
        <v>55.39</v>
      </c>
      <c r="F422" s="91">
        <f>IFERROR(VLOOKUP($C422,Weights!$A$23:$E$42,4,0),0)</f>
        <v>1.76</v>
      </c>
      <c r="G422" s="92">
        <f>IFERROR(VLOOKUP($C422,Weights!$A$23:$E$42,5,0),0)</f>
        <v>97.486400000000003</v>
      </c>
      <c r="H422" s="91">
        <f>IFERROR(VLOOKUP($C422,Weights!$A$43:$E$62,4,0),0)</f>
        <v>4</v>
      </c>
      <c r="I422" s="92">
        <f>IFERROR(VLOOKUP($C422,Weights!$A$43:$E$62,5,0),0)</f>
        <v>221.56</v>
      </c>
      <c r="J422" s="91">
        <f>IFERROR(VLOOKUP($C422,Weights!$A$63:$E$82,4,0),0)</f>
        <v>10.77</v>
      </c>
      <c r="K422" s="92">
        <f>IFERROR(VLOOKUP($C422,Weights!$A$63:$E$82,5,0),0)</f>
        <v>596.55029999999999</v>
      </c>
      <c r="L422" s="91">
        <f>IFERROR(VLOOKUP($C422,Weights!$A$83:$E$102,4,0),0)</f>
        <v>0</v>
      </c>
      <c r="M422" s="92">
        <f>IFERROR(VLOOKUP($C422,Weights!$A$83:$E$102,5,0),0)</f>
        <v>0</v>
      </c>
    </row>
    <row r="423" spans="1:13">
      <c r="A423" s="93" t="s">
        <v>200</v>
      </c>
      <c r="B423" s="90" t="s">
        <v>201</v>
      </c>
      <c r="C423" s="90">
        <v>1</v>
      </c>
      <c r="D423" s="91">
        <f>IFERROR(VLOOKUP($C423,Weights!$A$3:$E$22,4,0),0)</f>
        <v>1</v>
      </c>
      <c r="E423" s="92">
        <f>IFERROR(VLOOKUP($C423,Weights!$A$3:$E$22,5,0),0)</f>
        <v>55.39</v>
      </c>
      <c r="F423" s="91">
        <f>IFERROR(VLOOKUP($C423,Weights!$A$23:$E$42,4,0),0)</f>
        <v>1.76</v>
      </c>
      <c r="G423" s="92">
        <f>IFERROR(VLOOKUP($C423,Weights!$A$23:$E$42,5,0),0)</f>
        <v>97.486400000000003</v>
      </c>
      <c r="H423" s="91">
        <f>IFERROR(VLOOKUP($C423,Weights!$A$43:$E$62,4,0),0)</f>
        <v>4</v>
      </c>
      <c r="I423" s="92">
        <f>IFERROR(VLOOKUP($C423,Weights!$A$43:$E$62,5,0),0)</f>
        <v>221.56</v>
      </c>
      <c r="J423" s="91">
        <f>IFERROR(VLOOKUP($C423,Weights!$A$63:$E$82,4,0),0)</f>
        <v>10.77</v>
      </c>
      <c r="K423" s="92">
        <f>IFERROR(VLOOKUP($C423,Weights!$A$63:$E$82,5,0),0)</f>
        <v>596.55029999999999</v>
      </c>
      <c r="L423" s="91">
        <f>IFERROR(VLOOKUP($C423,Weights!$A$83:$E$102,4,0),0)</f>
        <v>0</v>
      </c>
      <c r="M423" s="92">
        <f>IFERROR(VLOOKUP($C423,Weights!$A$83:$E$102,5,0),0)</f>
        <v>0</v>
      </c>
    </row>
    <row r="424" spans="1:13">
      <c r="A424" s="93" t="s">
        <v>494</v>
      </c>
      <c r="B424" s="90" t="s">
        <v>495</v>
      </c>
      <c r="C424" s="90">
        <v>1</v>
      </c>
      <c r="D424" s="91">
        <f>IFERROR(VLOOKUP($C424,Weights!$A$3:$E$22,4,0),0)</f>
        <v>1</v>
      </c>
      <c r="E424" s="92">
        <f>IFERROR(VLOOKUP($C424,Weights!$A$3:$E$22,5,0),0)</f>
        <v>55.39</v>
      </c>
      <c r="F424" s="91">
        <f>IFERROR(VLOOKUP($C424,Weights!$A$23:$E$42,4,0),0)</f>
        <v>1.76</v>
      </c>
      <c r="G424" s="92">
        <f>IFERROR(VLOOKUP($C424,Weights!$A$23:$E$42,5,0),0)</f>
        <v>97.486400000000003</v>
      </c>
      <c r="H424" s="91">
        <f>IFERROR(VLOOKUP($C424,Weights!$A$43:$E$62,4,0),0)</f>
        <v>4</v>
      </c>
      <c r="I424" s="92">
        <f>IFERROR(VLOOKUP($C424,Weights!$A$43:$E$62,5,0),0)</f>
        <v>221.56</v>
      </c>
      <c r="J424" s="91">
        <f>IFERROR(VLOOKUP($C424,Weights!$A$63:$E$82,4,0),0)</f>
        <v>10.77</v>
      </c>
      <c r="K424" s="92">
        <f>IFERROR(VLOOKUP($C424,Weights!$A$63:$E$82,5,0),0)</f>
        <v>596.55029999999999</v>
      </c>
      <c r="L424" s="91">
        <f>IFERROR(VLOOKUP($C424,Weights!$A$83:$E$102,4,0),0)</f>
        <v>0</v>
      </c>
      <c r="M424" s="92">
        <f>IFERROR(VLOOKUP($C424,Weights!$A$83:$E$102,5,0),0)</f>
        <v>0</v>
      </c>
    </row>
    <row r="425" spans="1:13">
      <c r="A425" s="93" t="s">
        <v>878</v>
      </c>
      <c r="B425" s="90" t="s">
        <v>879</v>
      </c>
      <c r="C425" s="90">
        <v>1</v>
      </c>
      <c r="D425" s="91">
        <f>IFERROR(VLOOKUP($C425,Weights!$A$3:$E$22,4,0),0)</f>
        <v>1</v>
      </c>
      <c r="E425" s="92">
        <f>IFERROR(VLOOKUP($C425,Weights!$A$3:$E$22,5,0),0)</f>
        <v>55.39</v>
      </c>
      <c r="F425" s="91">
        <f>IFERROR(VLOOKUP($C425,Weights!$A$23:$E$42,4,0),0)</f>
        <v>1.76</v>
      </c>
      <c r="G425" s="92">
        <f>IFERROR(VLOOKUP($C425,Weights!$A$23:$E$42,5,0),0)</f>
        <v>97.486400000000003</v>
      </c>
      <c r="H425" s="91">
        <f>IFERROR(VLOOKUP($C425,Weights!$A$43:$E$62,4,0),0)</f>
        <v>4</v>
      </c>
      <c r="I425" s="92">
        <f>IFERROR(VLOOKUP($C425,Weights!$A$43:$E$62,5,0),0)</f>
        <v>221.56</v>
      </c>
      <c r="J425" s="91">
        <f>IFERROR(VLOOKUP($C425,Weights!$A$63:$E$82,4,0),0)</f>
        <v>10.77</v>
      </c>
      <c r="K425" s="92">
        <f>IFERROR(VLOOKUP($C425,Weights!$A$63:$E$82,5,0),0)</f>
        <v>596.55029999999999</v>
      </c>
      <c r="L425" s="91">
        <f>IFERROR(VLOOKUP($C425,Weights!$A$83:$E$102,4,0),0)</f>
        <v>0</v>
      </c>
      <c r="M425" s="92">
        <f>IFERROR(VLOOKUP($C425,Weights!$A$83:$E$102,5,0),0)</f>
        <v>0</v>
      </c>
    </row>
    <row r="426" spans="1:13">
      <c r="A426" s="93" t="s">
        <v>2429</v>
      </c>
      <c r="B426" s="90" t="s">
        <v>2430</v>
      </c>
      <c r="C426" s="90">
        <v>1</v>
      </c>
      <c r="D426" s="91">
        <f>IFERROR(VLOOKUP($C426,Weights!$A$3:$E$22,4,0),0)</f>
        <v>1</v>
      </c>
      <c r="E426" s="92">
        <f>IFERROR(VLOOKUP($C426,Weights!$A$3:$E$22,5,0),0)</f>
        <v>55.39</v>
      </c>
      <c r="F426" s="91">
        <f>IFERROR(VLOOKUP($C426,Weights!$A$23:$E$42,4,0),0)</f>
        <v>1.76</v>
      </c>
      <c r="G426" s="92">
        <f>IFERROR(VLOOKUP($C426,Weights!$A$23:$E$42,5,0),0)</f>
        <v>97.486400000000003</v>
      </c>
      <c r="H426" s="91">
        <f>IFERROR(VLOOKUP($C426,Weights!$A$43:$E$62,4,0),0)</f>
        <v>4</v>
      </c>
      <c r="I426" s="92">
        <f>IFERROR(VLOOKUP($C426,Weights!$A$43:$E$62,5,0),0)</f>
        <v>221.56</v>
      </c>
      <c r="J426" s="91">
        <f>IFERROR(VLOOKUP($C426,Weights!$A$63:$E$82,4,0),0)</f>
        <v>10.77</v>
      </c>
      <c r="K426" s="92">
        <f>IFERROR(VLOOKUP($C426,Weights!$A$63:$E$82,5,0),0)</f>
        <v>596.55029999999999</v>
      </c>
      <c r="L426" s="91">
        <f>IFERROR(VLOOKUP($C426,Weights!$A$83:$E$102,4,0),0)</f>
        <v>0</v>
      </c>
      <c r="M426" s="92">
        <f>IFERROR(VLOOKUP($C426,Weights!$A$83:$E$102,5,0),0)</f>
        <v>0</v>
      </c>
    </row>
    <row r="427" spans="1:13" ht="24">
      <c r="A427" s="93" t="s">
        <v>476</v>
      </c>
      <c r="B427" s="90" t="s">
        <v>477</v>
      </c>
      <c r="C427" s="90">
        <v>1</v>
      </c>
      <c r="D427" s="91">
        <f>IFERROR(VLOOKUP($C427,Weights!$A$3:$E$22,4,0),0)</f>
        <v>1</v>
      </c>
      <c r="E427" s="92">
        <f>IFERROR(VLOOKUP($C427,Weights!$A$3:$E$22,5,0),0)</f>
        <v>55.39</v>
      </c>
      <c r="F427" s="91">
        <f>IFERROR(VLOOKUP($C427,Weights!$A$23:$E$42,4,0),0)</f>
        <v>1.76</v>
      </c>
      <c r="G427" s="92">
        <f>IFERROR(VLOOKUP($C427,Weights!$A$23:$E$42,5,0),0)</f>
        <v>97.486400000000003</v>
      </c>
      <c r="H427" s="91">
        <f>IFERROR(VLOOKUP($C427,Weights!$A$43:$E$62,4,0),0)</f>
        <v>4</v>
      </c>
      <c r="I427" s="92">
        <f>IFERROR(VLOOKUP($C427,Weights!$A$43:$E$62,5,0),0)</f>
        <v>221.56</v>
      </c>
      <c r="J427" s="91">
        <f>IFERROR(VLOOKUP($C427,Weights!$A$63:$E$82,4,0),0)</f>
        <v>10.77</v>
      </c>
      <c r="K427" s="92">
        <f>IFERROR(VLOOKUP($C427,Weights!$A$63:$E$82,5,0),0)</f>
        <v>596.55029999999999</v>
      </c>
      <c r="L427" s="91">
        <f>IFERROR(VLOOKUP($C427,Weights!$A$83:$E$102,4,0),0)</f>
        <v>0</v>
      </c>
      <c r="M427" s="92">
        <f>IFERROR(VLOOKUP($C427,Weights!$A$83:$E$102,5,0),0)</f>
        <v>0</v>
      </c>
    </row>
    <row r="428" spans="1:13">
      <c r="A428" s="93" t="s">
        <v>2711</v>
      </c>
      <c r="B428" s="90" t="s">
        <v>2712</v>
      </c>
      <c r="C428" s="90">
        <v>1</v>
      </c>
      <c r="D428" s="91">
        <f>IFERROR(VLOOKUP($C428,Weights!$A$3:$E$22,4,0),0)</f>
        <v>1</v>
      </c>
      <c r="E428" s="92">
        <f>IFERROR(VLOOKUP($C428,Weights!$A$3:$E$22,5,0),0)</f>
        <v>55.39</v>
      </c>
      <c r="F428" s="91">
        <f>IFERROR(VLOOKUP($C428,Weights!$A$23:$E$42,4,0),0)</f>
        <v>1.76</v>
      </c>
      <c r="G428" s="92">
        <f>IFERROR(VLOOKUP($C428,Weights!$A$23:$E$42,5,0),0)</f>
        <v>97.486400000000003</v>
      </c>
      <c r="H428" s="91">
        <f>IFERROR(VLOOKUP($C428,Weights!$A$43:$E$62,4,0),0)</f>
        <v>4</v>
      </c>
      <c r="I428" s="92">
        <f>IFERROR(VLOOKUP($C428,Weights!$A$43:$E$62,5,0),0)</f>
        <v>221.56</v>
      </c>
      <c r="J428" s="91">
        <f>IFERROR(VLOOKUP($C428,Weights!$A$63:$E$82,4,0),0)</f>
        <v>10.77</v>
      </c>
      <c r="K428" s="92">
        <f>IFERROR(VLOOKUP($C428,Weights!$A$63:$E$82,5,0),0)</f>
        <v>596.55029999999999</v>
      </c>
      <c r="L428" s="91">
        <f>IFERROR(VLOOKUP($C428,Weights!$A$83:$E$102,4,0),0)</f>
        <v>0</v>
      </c>
      <c r="M428" s="92">
        <f>IFERROR(VLOOKUP($C428,Weights!$A$83:$E$102,5,0),0)</f>
        <v>0</v>
      </c>
    </row>
    <row r="429" spans="1:13">
      <c r="A429" s="93" t="s">
        <v>2951</v>
      </c>
      <c r="B429" s="90" t="s">
        <v>2952</v>
      </c>
      <c r="C429" s="90">
        <v>1</v>
      </c>
      <c r="D429" s="91">
        <f>IFERROR(VLOOKUP($C429,Weights!$A$3:$E$22,4,0),0)</f>
        <v>1</v>
      </c>
      <c r="E429" s="92">
        <f>IFERROR(VLOOKUP($C429,Weights!$A$3:$E$22,5,0),0)</f>
        <v>55.39</v>
      </c>
      <c r="F429" s="91">
        <f>IFERROR(VLOOKUP($C429,Weights!$A$23:$E$42,4,0),0)</f>
        <v>1.76</v>
      </c>
      <c r="G429" s="92">
        <f>IFERROR(VLOOKUP($C429,Weights!$A$23:$E$42,5,0),0)</f>
        <v>97.486400000000003</v>
      </c>
      <c r="H429" s="91">
        <f>IFERROR(VLOOKUP($C429,Weights!$A$43:$E$62,4,0),0)</f>
        <v>4</v>
      </c>
      <c r="I429" s="92">
        <f>IFERROR(VLOOKUP($C429,Weights!$A$43:$E$62,5,0),0)</f>
        <v>221.56</v>
      </c>
      <c r="J429" s="91">
        <f>IFERROR(VLOOKUP($C429,Weights!$A$63:$E$82,4,0),0)</f>
        <v>10.77</v>
      </c>
      <c r="K429" s="92">
        <f>IFERROR(VLOOKUP($C429,Weights!$A$63:$E$82,5,0),0)</f>
        <v>596.55029999999999</v>
      </c>
      <c r="L429" s="91">
        <f>IFERROR(VLOOKUP($C429,Weights!$A$83:$E$102,4,0),0)</f>
        <v>0</v>
      </c>
      <c r="M429" s="92">
        <f>IFERROR(VLOOKUP($C429,Weights!$A$83:$E$102,5,0),0)</f>
        <v>0</v>
      </c>
    </row>
    <row r="430" spans="1:13" ht="24">
      <c r="A430" s="93" t="s">
        <v>1368</v>
      </c>
      <c r="B430" s="90" t="s">
        <v>1369</v>
      </c>
      <c r="C430" s="90">
        <v>1</v>
      </c>
      <c r="D430" s="91">
        <f>IFERROR(VLOOKUP($C430,Weights!$A$3:$E$22,4,0),0)</f>
        <v>1</v>
      </c>
      <c r="E430" s="92">
        <f>IFERROR(VLOOKUP($C430,Weights!$A$3:$E$22,5,0),0)</f>
        <v>55.39</v>
      </c>
      <c r="F430" s="91">
        <f>IFERROR(VLOOKUP($C430,Weights!$A$23:$E$42,4,0),0)</f>
        <v>1.76</v>
      </c>
      <c r="G430" s="92">
        <f>IFERROR(VLOOKUP($C430,Weights!$A$23:$E$42,5,0),0)</f>
        <v>97.486400000000003</v>
      </c>
      <c r="H430" s="91">
        <f>IFERROR(VLOOKUP($C430,Weights!$A$43:$E$62,4,0),0)</f>
        <v>4</v>
      </c>
      <c r="I430" s="92">
        <f>IFERROR(VLOOKUP($C430,Weights!$A$43:$E$62,5,0),0)</f>
        <v>221.56</v>
      </c>
      <c r="J430" s="91">
        <f>IFERROR(VLOOKUP($C430,Weights!$A$63:$E$82,4,0),0)</f>
        <v>10.77</v>
      </c>
      <c r="K430" s="92">
        <f>IFERROR(VLOOKUP($C430,Weights!$A$63:$E$82,5,0),0)</f>
        <v>596.55029999999999</v>
      </c>
      <c r="L430" s="91">
        <f>IFERROR(VLOOKUP($C430,Weights!$A$83:$E$102,4,0),0)</f>
        <v>0</v>
      </c>
      <c r="M430" s="92">
        <f>IFERROR(VLOOKUP($C430,Weights!$A$83:$E$102,5,0),0)</f>
        <v>0</v>
      </c>
    </row>
    <row r="431" spans="1:13">
      <c r="A431" s="93" t="s">
        <v>1362</v>
      </c>
      <c r="B431" s="90" t="s">
        <v>1363</v>
      </c>
      <c r="C431" s="90">
        <v>1</v>
      </c>
      <c r="D431" s="91">
        <f>IFERROR(VLOOKUP($C431,Weights!$A$3:$E$22,4,0),0)</f>
        <v>1</v>
      </c>
      <c r="E431" s="92">
        <f>IFERROR(VLOOKUP($C431,Weights!$A$3:$E$22,5,0),0)</f>
        <v>55.39</v>
      </c>
      <c r="F431" s="91">
        <f>IFERROR(VLOOKUP($C431,Weights!$A$23:$E$42,4,0),0)</f>
        <v>1.76</v>
      </c>
      <c r="G431" s="92">
        <f>IFERROR(VLOOKUP($C431,Weights!$A$23:$E$42,5,0),0)</f>
        <v>97.486400000000003</v>
      </c>
      <c r="H431" s="91">
        <f>IFERROR(VLOOKUP($C431,Weights!$A$43:$E$62,4,0),0)</f>
        <v>4</v>
      </c>
      <c r="I431" s="92">
        <f>IFERROR(VLOOKUP($C431,Weights!$A$43:$E$62,5,0),0)</f>
        <v>221.56</v>
      </c>
      <c r="J431" s="91">
        <f>IFERROR(VLOOKUP($C431,Weights!$A$63:$E$82,4,0),0)</f>
        <v>10.77</v>
      </c>
      <c r="K431" s="92">
        <f>IFERROR(VLOOKUP($C431,Weights!$A$63:$E$82,5,0),0)</f>
        <v>596.55029999999999</v>
      </c>
      <c r="L431" s="91">
        <f>IFERROR(VLOOKUP($C431,Weights!$A$83:$E$102,4,0),0)</f>
        <v>0</v>
      </c>
      <c r="M431" s="92">
        <f>IFERROR(VLOOKUP($C431,Weights!$A$83:$E$102,5,0),0)</f>
        <v>0</v>
      </c>
    </row>
    <row r="432" spans="1:13" ht="24">
      <c r="A432" s="93" t="s">
        <v>2659</v>
      </c>
      <c r="B432" s="90" t="s">
        <v>2660</v>
      </c>
      <c r="C432" s="90">
        <v>1</v>
      </c>
      <c r="D432" s="91">
        <f>IFERROR(VLOOKUP($C432,Weights!$A$3:$E$22,4,0),0)</f>
        <v>1</v>
      </c>
      <c r="E432" s="92">
        <f>IFERROR(VLOOKUP($C432,Weights!$A$3:$E$22,5,0),0)</f>
        <v>55.39</v>
      </c>
      <c r="F432" s="91">
        <f>IFERROR(VLOOKUP($C432,Weights!$A$23:$E$42,4,0),0)</f>
        <v>1.76</v>
      </c>
      <c r="G432" s="92">
        <f>IFERROR(VLOOKUP($C432,Weights!$A$23:$E$42,5,0),0)</f>
        <v>97.486400000000003</v>
      </c>
      <c r="H432" s="91">
        <f>IFERROR(VLOOKUP($C432,Weights!$A$43:$E$62,4,0),0)</f>
        <v>4</v>
      </c>
      <c r="I432" s="92">
        <f>IFERROR(VLOOKUP($C432,Weights!$A$43:$E$62,5,0),0)</f>
        <v>221.56</v>
      </c>
      <c r="J432" s="91">
        <f>IFERROR(VLOOKUP($C432,Weights!$A$63:$E$82,4,0),0)</f>
        <v>10.77</v>
      </c>
      <c r="K432" s="92">
        <f>IFERROR(VLOOKUP($C432,Weights!$A$63:$E$82,5,0),0)</f>
        <v>596.55029999999999</v>
      </c>
      <c r="L432" s="91">
        <f>IFERROR(VLOOKUP($C432,Weights!$A$83:$E$102,4,0),0)</f>
        <v>0</v>
      </c>
      <c r="M432" s="92">
        <f>IFERROR(VLOOKUP($C432,Weights!$A$83:$E$102,5,0),0)</f>
        <v>0</v>
      </c>
    </row>
    <row r="433" spans="1:13">
      <c r="A433" s="93" t="s">
        <v>890</v>
      </c>
      <c r="B433" s="90" t="s">
        <v>891</v>
      </c>
      <c r="C433" s="90">
        <v>1</v>
      </c>
      <c r="D433" s="91">
        <f>IFERROR(VLOOKUP($C433,Weights!$A$3:$E$22,4,0),0)</f>
        <v>1</v>
      </c>
      <c r="E433" s="92">
        <f>IFERROR(VLOOKUP($C433,Weights!$A$3:$E$22,5,0),0)</f>
        <v>55.39</v>
      </c>
      <c r="F433" s="91">
        <f>IFERROR(VLOOKUP($C433,Weights!$A$23:$E$42,4,0),0)</f>
        <v>1.76</v>
      </c>
      <c r="G433" s="92">
        <f>IFERROR(VLOOKUP($C433,Weights!$A$23:$E$42,5,0),0)</f>
        <v>97.486400000000003</v>
      </c>
      <c r="H433" s="91">
        <f>IFERROR(VLOOKUP($C433,Weights!$A$43:$E$62,4,0),0)</f>
        <v>4</v>
      </c>
      <c r="I433" s="92">
        <f>IFERROR(VLOOKUP($C433,Weights!$A$43:$E$62,5,0),0)</f>
        <v>221.56</v>
      </c>
      <c r="J433" s="91">
        <f>IFERROR(VLOOKUP($C433,Weights!$A$63:$E$82,4,0),0)</f>
        <v>10.77</v>
      </c>
      <c r="K433" s="92">
        <f>IFERROR(VLOOKUP($C433,Weights!$A$63:$E$82,5,0),0)</f>
        <v>596.55029999999999</v>
      </c>
      <c r="L433" s="91">
        <f>IFERROR(VLOOKUP($C433,Weights!$A$83:$E$102,4,0),0)</f>
        <v>0</v>
      </c>
      <c r="M433" s="92">
        <f>IFERROR(VLOOKUP($C433,Weights!$A$83:$E$102,5,0),0)</f>
        <v>0</v>
      </c>
    </row>
    <row r="434" spans="1:13">
      <c r="A434" s="93" t="s">
        <v>986</v>
      </c>
      <c r="B434" s="90" t="s">
        <v>987</v>
      </c>
      <c r="C434" s="90">
        <v>1</v>
      </c>
      <c r="D434" s="91">
        <f>IFERROR(VLOOKUP($C434,Weights!$A$3:$E$22,4,0),0)</f>
        <v>1</v>
      </c>
      <c r="E434" s="92">
        <f>IFERROR(VLOOKUP($C434,Weights!$A$3:$E$22,5,0),0)</f>
        <v>55.39</v>
      </c>
      <c r="F434" s="91">
        <f>IFERROR(VLOOKUP($C434,Weights!$A$23:$E$42,4,0),0)</f>
        <v>1.76</v>
      </c>
      <c r="G434" s="92">
        <f>IFERROR(VLOOKUP($C434,Weights!$A$23:$E$42,5,0),0)</f>
        <v>97.486400000000003</v>
      </c>
      <c r="H434" s="91">
        <f>IFERROR(VLOOKUP($C434,Weights!$A$43:$E$62,4,0),0)</f>
        <v>4</v>
      </c>
      <c r="I434" s="92">
        <f>IFERROR(VLOOKUP($C434,Weights!$A$43:$E$62,5,0),0)</f>
        <v>221.56</v>
      </c>
      <c r="J434" s="91">
        <f>IFERROR(VLOOKUP($C434,Weights!$A$63:$E$82,4,0),0)</f>
        <v>10.77</v>
      </c>
      <c r="K434" s="92">
        <f>IFERROR(VLOOKUP($C434,Weights!$A$63:$E$82,5,0),0)</f>
        <v>596.55029999999999</v>
      </c>
      <c r="L434" s="91">
        <f>IFERROR(VLOOKUP($C434,Weights!$A$83:$E$102,4,0),0)</f>
        <v>0</v>
      </c>
      <c r="M434" s="92">
        <f>IFERROR(VLOOKUP($C434,Weights!$A$83:$E$102,5,0),0)</f>
        <v>0</v>
      </c>
    </row>
    <row r="435" spans="1:13">
      <c r="A435" s="93" t="s">
        <v>2105</v>
      </c>
      <c r="B435" s="90" t="s">
        <v>2106</v>
      </c>
      <c r="C435" s="90">
        <v>1</v>
      </c>
      <c r="D435" s="91">
        <f>IFERROR(VLOOKUP($C435,Weights!$A$3:$E$22,4,0),0)</f>
        <v>1</v>
      </c>
      <c r="E435" s="92">
        <f>IFERROR(VLOOKUP($C435,Weights!$A$3:$E$22,5,0),0)</f>
        <v>55.39</v>
      </c>
      <c r="F435" s="91">
        <f>IFERROR(VLOOKUP($C435,Weights!$A$23:$E$42,4,0),0)</f>
        <v>1.76</v>
      </c>
      <c r="G435" s="92">
        <f>IFERROR(VLOOKUP($C435,Weights!$A$23:$E$42,5,0),0)</f>
        <v>97.486400000000003</v>
      </c>
      <c r="H435" s="91">
        <f>IFERROR(VLOOKUP($C435,Weights!$A$43:$E$62,4,0),0)</f>
        <v>4</v>
      </c>
      <c r="I435" s="92">
        <f>IFERROR(VLOOKUP($C435,Weights!$A$43:$E$62,5,0),0)</f>
        <v>221.56</v>
      </c>
      <c r="J435" s="91">
        <f>IFERROR(VLOOKUP($C435,Weights!$A$63:$E$82,4,0),0)</f>
        <v>10.77</v>
      </c>
      <c r="K435" s="92">
        <f>IFERROR(VLOOKUP($C435,Weights!$A$63:$E$82,5,0),0)</f>
        <v>596.55029999999999</v>
      </c>
      <c r="L435" s="91">
        <f>IFERROR(VLOOKUP($C435,Weights!$A$83:$E$102,4,0),0)</f>
        <v>0</v>
      </c>
      <c r="M435" s="92">
        <f>IFERROR(VLOOKUP($C435,Weights!$A$83:$E$102,5,0),0)</f>
        <v>0</v>
      </c>
    </row>
    <row r="436" spans="1:13">
      <c r="A436" s="93" t="s">
        <v>2839</v>
      </c>
      <c r="B436" s="90" t="s">
        <v>2840</v>
      </c>
      <c r="C436" s="90">
        <v>1</v>
      </c>
      <c r="D436" s="91">
        <f>IFERROR(VLOOKUP($C436,Weights!$A$3:$E$22,4,0),0)</f>
        <v>1</v>
      </c>
      <c r="E436" s="92">
        <f>IFERROR(VLOOKUP($C436,Weights!$A$3:$E$22,5,0),0)</f>
        <v>55.39</v>
      </c>
      <c r="F436" s="91">
        <f>IFERROR(VLOOKUP($C436,Weights!$A$23:$E$42,4,0),0)</f>
        <v>1.76</v>
      </c>
      <c r="G436" s="92">
        <f>IFERROR(VLOOKUP($C436,Weights!$A$23:$E$42,5,0),0)</f>
        <v>97.486400000000003</v>
      </c>
      <c r="H436" s="91">
        <f>IFERROR(VLOOKUP($C436,Weights!$A$43:$E$62,4,0),0)</f>
        <v>4</v>
      </c>
      <c r="I436" s="92">
        <f>IFERROR(VLOOKUP($C436,Weights!$A$43:$E$62,5,0),0)</f>
        <v>221.56</v>
      </c>
      <c r="J436" s="91">
        <f>IFERROR(VLOOKUP($C436,Weights!$A$63:$E$82,4,0),0)</f>
        <v>10.77</v>
      </c>
      <c r="K436" s="92">
        <f>IFERROR(VLOOKUP($C436,Weights!$A$63:$E$82,5,0),0)</f>
        <v>596.55029999999999</v>
      </c>
      <c r="L436" s="91">
        <f>IFERROR(VLOOKUP($C436,Weights!$A$83:$E$102,4,0),0)</f>
        <v>0</v>
      </c>
      <c r="M436" s="92">
        <f>IFERROR(VLOOKUP($C436,Weights!$A$83:$E$102,5,0),0)</f>
        <v>0</v>
      </c>
    </row>
    <row r="437" spans="1:13">
      <c r="A437" s="93" t="s">
        <v>1969</v>
      </c>
      <c r="B437" s="90" t="s">
        <v>1970</v>
      </c>
      <c r="C437" s="90">
        <v>1</v>
      </c>
      <c r="D437" s="91">
        <f>IFERROR(VLOOKUP($C437,Weights!$A$3:$E$22,4,0),0)</f>
        <v>1</v>
      </c>
      <c r="E437" s="92">
        <f>IFERROR(VLOOKUP($C437,Weights!$A$3:$E$22,5,0),0)</f>
        <v>55.39</v>
      </c>
      <c r="F437" s="91">
        <f>IFERROR(VLOOKUP($C437,Weights!$A$23:$E$42,4,0),0)</f>
        <v>1.76</v>
      </c>
      <c r="G437" s="92">
        <f>IFERROR(VLOOKUP($C437,Weights!$A$23:$E$42,5,0),0)</f>
        <v>97.486400000000003</v>
      </c>
      <c r="H437" s="91">
        <f>IFERROR(VLOOKUP($C437,Weights!$A$43:$E$62,4,0),0)</f>
        <v>4</v>
      </c>
      <c r="I437" s="92">
        <f>IFERROR(VLOOKUP($C437,Weights!$A$43:$E$62,5,0),0)</f>
        <v>221.56</v>
      </c>
      <c r="J437" s="91">
        <f>IFERROR(VLOOKUP($C437,Weights!$A$63:$E$82,4,0),0)</f>
        <v>10.77</v>
      </c>
      <c r="K437" s="92">
        <f>IFERROR(VLOOKUP($C437,Weights!$A$63:$E$82,5,0),0)</f>
        <v>596.55029999999999</v>
      </c>
      <c r="L437" s="91">
        <f>IFERROR(VLOOKUP($C437,Weights!$A$83:$E$102,4,0),0)</f>
        <v>0</v>
      </c>
      <c r="M437" s="92">
        <f>IFERROR(VLOOKUP($C437,Weights!$A$83:$E$102,5,0),0)</f>
        <v>0</v>
      </c>
    </row>
    <row r="438" spans="1:13" ht="24">
      <c r="A438" s="93" t="s">
        <v>2745</v>
      </c>
      <c r="B438" s="90" t="s">
        <v>2746</v>
      </c>
      <c r="C438" s="90">
        <v>1</v>
      </c>
      <c r="D438" s="91">
        <f>IFERROR(VLOOKUP($C438,Weights!$A$3:$E$22,4,0),0)</f>
        <v>1</v>
      </c>
      <c r="E438" s="92">
        <f>IFERROR(VLOOKUP($C438,Weights!$A$3:$E$22,5,0),0)</f>
        <v>55.39</v>
      </c>
      <c r="F438" s="91">
        <f>IFERROR(VLOOKUP($C438,Weights!$A$23:$E$42,4,0),0)</f>
        <v>1.76</v>
      </c>
      <c r="G438" s="92">
        <f>IFERROR(VLOOKUP($C438,Weights!$A$23:$E$42,5,0),0)</f>
        <v>97.486400000000003</v>
      </c>
      <c r="H438" s="91">
        <f>IFERROR(VLOOKUP($C438,Weights!$A$43:$E$62,4,0),0)</f>
        <v>4</v>
      </c>
      <c r="I438" s="92">
        <f>IFERROR(VLOOKUP($C438,Weights!$A$43:$E$62,5,0),0)</f>
        <v>221.56</v>
      </c>
      <c r="J438" s="91">
        <f>IFERROR(VLOOKUP($C438,Weights!$A$63:$E$82,4,0),0)</f>
        <v>10.77</v>
      </c>
      <c r="K438" s="92">
        <f>IFERROR(VLOOKUP($C438,Weights!$A$63:$E$82,5,0),0)</f>
        <v>596.55029999999999</v>
      </c>
      <c r="L438" s="91">
        <f>IFERROR(VLOOKUP($C438,Weights!$A$83:$E$102,4,0),0)</f>
        <v>0</v>
      </c>
      <c r="M438" s="92">
        <f>IFERROR(VLOOKUP($C438,Weights!$A$83:$E$102,5,0),0)</f>
        <v>0</v>
      </c>
    </row>
    <row r="439" spans="1:13">
      <c r="A439" s="93" t="s">
        <v>1460</v>
      </c>
      <c r="B439" s="90" t="s">
        <v>1461</v>
      </c>
      <c r="C439" s="90">
        <v>1</v>
      </c>
      <c r="D439" s="91">
        <f>IFERROR(VLOOKUP($C439,Weights!$A$3:$E$22,4,0),0)</f>
        <v>1</v>
      </c>
      <c r="E439" s="92">
        <f>IFERROR(VLOOKUP($C439,Weights!$A$3:$E$22,5,0),0)</f>
        <v>55.39</v>
      </c>
      <c r="F439" s="91">
        <f>IFERROR(VLOOKUP($C439,Weights!$A$23:$E$42,4,0),0)</f>
        <v>1.76</v>
      </c>
      <c r="G439" s="92">
        <f>IFERROR(VLOOKUP($C439,Weights!$A$23:$E$42,5,0),0)</f>
        <v>97.486400000000003</v>
      </c>
      <c r="H439" s="91">
        <f>IFERROR(VLOOKUP($C439,Weights!$A$43:$E$62,4,0),0)</f>
        <v>4</v>
      </c>
      <c r="I439" s="92">
        <f>IFERROR(VLOOKUP($C439,Weights!$A$43:$E$62,5,0),0)</f>
        <v>221.56</v>
      </c>
      <c r="J439" s="91">
        <f>IFERROR(VLOOKUP($C439,Weights!$A$63:$E$82,4,0),0)</f>
        <v>10.77</v>
      </c>
      <c r="K439" s="92">
        <f>IFERROR(VLOOKUP($C439,Weights!$A$63:$E$82,5,0),0)</f>
        <v>596.55029999999999</v>
      </c>
      <c r="L439" s="91">
        <f>IFERROR(VLOOKUP($C439,Weights!$A$83:$E$102,4,0),0)</f>
        <v>0</v>
      </c>
      <c r="M439" s="92">
        <f>IFERROR(VLOOKUP($C439,Weights!$A$83:$E$102,5,0),0)</f>
        <v>0</v>
      </c>
    </row>
    <row r="440" spans="1:13" ht="24">
      <c r="A440" s="93" t="s">
        <v>2657</v>
      </c>
      <c r="B440" s="90" t="s">
        <v>2658</v>
      </c>
      <c r="C440" s="90">
        <v>1</v>
      </c>
      <c r="D440" s="91">
        <f>IFERROR(VLOOKUP($C440,Weights!$A$3:$E$22,4,0),0)</f>
        <v>1</v>
      </c>
      <c r="E440" s="92">
        <f>IFERROR(VLOOKUP($C440,Weights!$A$3:$E$22,5,0),0)</f>
        <v>55.39</v>
      </c>
      <c r="F440" s="91">
        <f>IFERROR(VLOOKUP($C440,Weights!$A$23:$E$42,4,0),0)</f>
        <v>1.76</v>
      </c>
      <c r="G440" s="92">
        <f>IFERROR(VLOOKUP($C440,Weights!$A$23:$E$42,5,0),0)</f>
        <v>97.486400000000003</v>
      </c>
      <c r="H440" s="91">
        <f>IFERROR(VLOOKUP($C440,Weights!$A$43:$E$62,4,0),0)</f>
        <v>4</v>
      </c>
      <c r="I440" s="92">
        <f>IFERROR(VLOOKUP($C440,Weights!$A$43:$E$62,5,0),0)</f>
        <v>221.56</v>
      </c>
      <c r="J440" s="91">
        <f>IFERROR(VLOOKUP($C440,Weights!$A$63:$E$82,4,0),0)</f>
        <v>10.77</v>
      </c>
      <c r="K440" s="92">
        <f>IFERROR(VLOOKUP($C440,Weights!$A$63:$E$82,5,0),0)</f>
        <v>596.55029999999999</v>
      </c>
      <c r="L440" s="91">
        <f>IFERROR(VLOOKUP($C440,Weights!$A$83:$E$102,4,0),0)</f>
        <v>0</v>
      </c>
      <c r="M440" s="92">
        <f>IFERROR(VLOOKUP($C440,Weights!$A$83:$E$102,5,0),0)</f>
        <v>0</v>
      </c>
    </row>
    <row r="441" spans="1:13">
      <c r="A441" s="93" t="s">
        <v>420</v>
      </c>
      <c r="B441" s="90" t="s">
        <v>421</v>
      </c>
      <c r="C441" s="90">
        <v>1</v>
      </c>
      <c r="D441" s="91">
        <f>IFERROR(VLOOKUP($C441,Weights!$A$3:$E$22,4,0),0)</f>
        <v>1</v>
      </c>
      <c r="E441" s="92">
        <f>IFERROR(VLOOKUP($C441,Weights!$A$3:$E$22,5,0),0)</f>
        <v>55.39</v>
      </c>
      <c r="F441" s="91">
        <f>IFERROR(VLOOKUP($C441,Weights!$A$23:$E$42,4,0),0)</f>
        <v>1.76</v>
      </c>
      <c r="G441" s="92">
        <f>IFERROR(VLOOKUP($C441,Weights!$A$23:$E$42,5,0),0)</f>
        <v>97.486400000000003</v>
      </c>
      <c r="H441" s="91">
        <f>IFERROR(VLOOKUP($C441,Weights!$A$43:$E$62,4,0),0)</f>
        <v>4</v>
      </c>
      <c r="I441" s="92">
        <f>IFERROR(VLOOKUP($C441,Weights!$A$43:$E$62,5,0),0)</f>
        <v>221.56</v>
      </c>
      <c r="J441" s="91">
        <f>IFERROR(VLOOKUP($C441,Weights!$A$63:$E$82,4,0),0)</f>
        <v>10.77</v>
      </c>
      <c r="K441" s="92">
        <f>IFERROR(VLOOKUP($C441,Weights!$A$63:$E$82,5,0),0)</f>
        <v>596.55029999999999</v>
      </c>
      <c r="L441" s="91">
        <f>IFERROR(VLOOKUP($C441,Weights!$A$83:$E$102,4,0),0)</f>
        <v>0</v>
      </c>
      <c r="M441" s="92">
        <f>IFERROR(VLOOKUP($C441,Weights!$A$83:$E$102,5,0),0)</f>
        <v>0</v>
      </c>
    </row>
    <row r="442" spans="1:13">
      <c r="A442" s="93" t="s">
        <v>2234</v>
      </c>
      <c r="B442" s="90" t="s">
        <v>2235</v>
      </c>
      <c r="C442" s="90">
        <v>1</v>
      </c>
      <c r="D442" s="91">
        <f>IFERROR(VLOOKUP($C442,Weights!$A$3:$E$22,4,0),0)</f>
        <v>1</v>
      </c>
      <c r="E442" s="92">
        <f>IFERROR(VLOOKUP($C442,Weights!$A$3:$E$22,5,0),0)</f>
        <v>55.39</v>
      </c>
      <c r="F442" s="91">
        <f>IFERROR(VLOOKUP($C442,Weights!$A$23:$E$42,4,0),0)</f>
        <v>1.76</v>
      </c>
      <c r="G442" s="92">
        <f>IFERROR(VLOOKUP($C442,Weights!$A$23:$E$42,5,0),0)</f>
        <v>97.486400000000003</v>
      </c>
      <c r="H442" s="91">
        <f>IFERROR(VLOOKUP($C442,Weights!$A$43:$E$62,4,0),0)</f>
        <v>4</v>
      </c>
      <c r="I442" s="92">
        <f>IFERROR(VLOOKUP($C442,Weights!$A$43:$E$62,5,0),0)</f>
        <v>221.56</v>
      </c>
      <c r="J442" s="91">
        <f>IFERROR(VLOOKUP($C442,Weights!$A$63:$E$82,4,0),0)</f>
        <v>10.77</v>
      </c>
      <c r="K442" s="92">
        <f>IFERROR(VLOOKUP($C442,Weights!$A$63:$E$82,5,0),0)</f>
        <v>596.55029999999999</v>
      </c>
      <c r="L442" s="91">
        <f>IFERROR(VLOOKUP($C442,Weights!$A$83:$E$102,4,0),0)</f>
        <v>0</v>
      </c>
      <c r="M442" s="92">
        <f>IFERROR(VLOOKUP($C442,Weights!$A$83:$E$102,5,0),0)</f>
        <v>0</v>
      </c>
    </row>
    <row r="443" spans="1:13">
      <c r="A443" s="93" t="s">
        <v>2851</v>
      </c>
      <c r="B443" s="90" t="s">
        <v>2852</v>
      </c>
      <c r="C443" s="90">
        <v>1</v>
      </c>
      <c r="D443" s="91">
        <f>IFERROR(VLOOKUP($C443,Weights!$A$3:$E$22,4,0),0)</f>
        <v>1</v>
      </c>
      <c r="E443" s="92">
        <f>IFERROR(VLOOKUP($C443,Weights!$A$3:$E$22,5,0),0)</f>
        <v>55.39</v>
      </c>
      <c r="F443" s="91">
        <f>IFERROR(VLOOKUP($C443,Weights!$A$23:$E$42,4,0),0)</f>
        <v>1.76</v>
      </c>
      <c r="G443" s="92">
        <f>IFERROR(VLOOKUP($C443,Weights!$A$23:$E$42,5,0),0)</f>
        <v>97.486400000000003</v>
      </c>
      <c r="H443" s="91">
        <f>IFERROR(VLOOKUP($C443,Weights!$A$43:$E$62,4,0),0)</f>
        <v>4</v>
      </c>
      <c r="I443" s="92">
        <f>IFERROR(VLOOKUP($C443,Weights!$A$43:$E$62,5,0),0)</f>
        <v>221.56</v>
      </c>
      <c r="J443" s="91">
        <f>IFERROR(VLOOKUP($C443,Weights!$A$63:$E$82,4,0),0)</f>
        <v>10.77</v>
      </c>
      <c r="K443" s="92">
        <f>IFERROR(VLOOKUP($C443,Weights!$A$63:$E$82,5,0),0)</f>
        <v>596.55029999999999</v>
      </c>
      <c r="L443" s="91">
        <f>IFERROR(VLOOKUP($C443,Weights!$A$83:$E$102,4,0),0)</f>
        <v>0</v>
      </c>
      <c r="M443" s="92">
        <f>IFERROR(VLOOKUP($C443,Weights!$A$83:$E$102,5,0),0)</f>
        <v>0</v>
      </c>
    </row>
    <row r="444" spans="1:13">
      <c r="A444" s="93" t="s">
        <v>2975</v>
      </c>
      <c r="B444" s="90" t="s">
        <v>2976</v>
      </c>
      <c r="C444" s="90">
        <v>1</v>
      </c>
      <c r="D444" s="91">
        <f>IFERROR(VLOOKUP($C444,Weights!$A$3:$E$22,4,0),0)</f>
        <v>1</v>
      </c>
      <c r="E444" s="92">
        <f>IFERROR(VLOOKUP($C444,Weights!$A$3:$E$22,5,0),0)</f>
        <v>55.39</v>
      </c>
      <c r="F444" s="91">
        <f>IFERROR(VLOOKUP($C444,Weights!$A$23:$E$42,4,0),0)</f>
        <v>1.76</v>
      </c>
      <c r="G444" s="92">
        <f>IFERROR(VLOOKUP($C444,Weights!$A$23:$E$42,5,0),0)</f>
        <v>97.486400000000003</v>
      </c>
      <c r="H444" s="91">
        <f>IFERROR(VLOOKUP($C444,Weights!$A$43:$E$62,4,0),0)</f>
        <v>4</v>
      </c>
      <c r="I444" s="92">
        <f>IFERROR(VLOOKUP($C444,Weights!$A$43:$E$62,5,0),0)</f>
        <v>221.56</v>
      </c>
      <c r="J444" s="91">
        <f>IFERROR(VLOOKUP($C444,Weights!$A$63:$E$82,4,0),0)</f>
        <v>10.77</v>
      </c>
      <c r="K444" s="92">
        <f>IFERROR(VLOOKUP($C444,Weights!$A$63:$E$82,5,0),0)</f>
        <v>596.55029999999999</v>
      </c>
      <c r="L444" s="91">
        <f>IFERROR(VLOOKUP($C444,Weights!$A$83:$E$102,4,0),0)</f>
        <v>0</v>
      </c>
      <c r="M444" s="92">
        <f>IFERROR(VLOOKUP($C444,Weights!$A$83:$E$102,5,0),0)</f>
        <v>0</v>
      </c>
    </row>
    <row r="445" spans="1:13" ht="24">
      <c r="A445" s="93" t="s">
        <v>1652</v>
      </c>
      <c r="B445" s="90" t="s">
        <v>1653</v>
      </c>
      <c r="C445" s="90">
        <v>1</v>
      </c>
      <c r="D445" s="91">
        <f>IFERROR(VLOOKUP($C445,Weights!$A$3:$E$22,4,0),0)</f>
        <v>1</v>
      </c>
      <c r="E445" s="92">
        <f>IFERROR(VLOOKUP($C445,Weights!$A$3:$E$22,5,0),0)</f>
        <v>55.39</v>
      </c>
      <c r="F445" s="91">
        <f>IFERROR(VLOOKUP($C445,Weights!$A$23:$E$42,4,0),0)</f>
        <v>1.76</v>
      </c>
      <c r="G445" s="92">
        <f>IFERROR(VLOOKUP($C445,Weights!$A$23:$E$42,5,0),0)</f>
        <v>97.486400000000003</v>
      </c>
      <c r="H445" s="91">
        <f>IFERROR(VLOOKUP($C445,Weights!$A$43:$E$62,4,0),0)</f>
        <v>4</v>
      </c>
      <c r="I445" s="92">
        <f>IFERROR(VLOOKUP($C445,Weights!$A$43:$E$62,5,0),0)</f>
        <v>221.56</v>
      </c>
      <c r="J445" s="91">
        <f>IFERROR(VLOOKUP($C445,Weights!$A$63:$E$82,4,0),0)</f>
        <v>10.77</v>
      </c>
      <c r="K445" s="92">
        <f>IFERROR(VLOOKUP($C445,Weights!$A$63:$E$82,5,0),0)</f>
        <v>596.55029999999999</v>
      </c>
      <c r="L445" s="91">
        <f>IFERROR(VLOOKUP($C445,Weights!$A$83:$E$102,4,0),0)</f>
        <v>0</v>
      </c>
      <c r="M445" s="92">
        <f>IFERROR(VLOOKUP($C445,Weights!$A$83:$E$102,5,0),0)</f>
        <v>0</v>
      </c>
    </row>
    <row r="446" spans="1:13">
      <c r="A446" s="93" t="s">
        <v>1296</v>
      </c>
      <c r="B446" s="90" t="s">
        <v>1297</v>
      </c>
      <c r="C446" s="90">
        <v>1</v>
      </c>
      <c r="D446" s="91">
        <f>IFERROR(VLOOKUP($C446,Weights!$A$3:$E$22,4,0),0)</f>
        <v>1</v>
      </c>
      <c r="E446" s="92">
        <f>IFERROR(VLOOKUP($C446,Weights!$A$3:$E$22,5,0),0)</f>
        <v>55.39</v>
      </c>
      <c r="F446" s="91">
        <f>IFERROR(VLOOKUP($C446,Weights!$A$23:$E$42,4,0),0)</f>
        <v>1.76</v>
      </c>
      <c r="G446" s="92">
        <f>IFERROR(VLOOKUP($C446,Weights!$A$23:$E$42,5,0),0)</f>
        <v>97.486400000000003</v>
      </c>
      <c r="H446" s="91">
        <f>IFERROR(VLOOKUP($C446,Weights!$A$43:$E$62,4,0),0)</f>
        <v>4</v>
      </c>
      <c r="I446" s="92">
        <f>IFERROR(VLOOKUP($C446,Weights!$A$43:$E$62,5,0),0)</f>
        <v>221.56</v>
      </c>
      <c r="J446" s="91">
        <f>IFERROR(VLOOKUP($C446,Weights!$A$63:$E$82,4,0),0)</f>
        <v>10.77</v>
      </c>
      <c r="K446" s="92">
        <f>IFERROR(VLOOKUP($C446,Weights!$A$63:$E$82,5,0),0)</f>
        <v>596.55029999999999</v>
      </c>
      <c r="L446" s="91">
        <f>IFERROR(VLOOKUP($C446,Weights!$A$83:$E$102,4,0),0)</f>
        <v>0</v>
      </c>
      <c r="M446" s="92">
        <f>IFERROR(VLOOKUP($C446,Weights!$A$83:$E$102,5,0),0)</f>
        <v>0</v>
      </c>
    </row>
    <row r="447" spans="1:13">
      <c r="A447" s="93" t="s">
        <v>1660</v>
      </c>
      <c r="B447" s="90" t="s">
        <v>1661</v>
      </c>
      <c r="C447" s="90">
        <v>1</v>
      </c>
      <c r="D447" s="91">
        <f>IFERROR(VLOOKUP($C447,Weights!$A$3:$E$22,4,0),0)</f>
        <v>1</v>
      </c>
      <c r="E447" s="92">
        <f>IFERROR(VLOOKUP($C447,Weights!$A$3:$E$22,5,0),0)</f>
        <v>55.39</v>
      </c>
      <c r="F447" s="91">
        <f>IFERROR(VLOOKUP($C447,Weights!$A$23:$E$42,4,0),0)</f>
        <v>1.76</v>
      </c>
      <c r="G447" s="92">
        <f>IFERROR(VLOOKUP($C447,Weights!$A$23:$E$42,5,0),0)</f>
        <v>97.486400000000003</v>
      </c>
      <c r="H447" s="91">
        <f>IFERROR(VLOOKUP($C447,Weights!$A$43:$E$62,4,0),0)</f>
        <v>4</v>
      </c>
      <c r="I447" s="92">
        <f>IFERROR(VLOOKUP($C447,Weights!$A$43:$E$62,5,0),0)</f>
        <v>221.56</v>
      </c>
      <c r="J447" s="91">
        <f>IFERROR(VLOOKUP($C447,Weights!$A$63:$E$82,4,0),0)</f>
        <v>10.77</v>
      </c>
      <c r="K447" s="92">
        <f>IFERROR(VLOOKUP($C447,Weights!$A$63:$E$82,5,0),0)</f>
        <v>596.55029999999999</v>
      </c>
      <c r="L447" s="91">
        <f>IFERROR(VLOOKUP($C447,Weights!$A$83:$E$102,4,0),0)</f>
        <v>0</v>
      </c>
      <c r="M447" s="92">
        <f>IFERROR(VLOOKUP($C447,Weights!$A$83:$E$102,5,0),0)</f>
        <v>0</v>
      </c>
    </row>
    <row r="448" spans="1:13">
      <c r="A448" s="93" t="s">
        <v>2447</v>
      </c>
      <c r="B448" s="90" t="s">
        <v>2448</v>
      </c>
      <c r="C448" s="90">
        <v>1</v>
      </c>
      <c r="D448" s="91">
        <f>IFERROR(VLOOKUP($C448,Weights!$A$3:$E$22,4,0),0)</f>
        <v>1</v>
      </c>
      <c r="E448" s="92">
        <f>IFERROR(VLOOKUP($C448,Weights!$A$3:$E$22,5,0),0)</f>
        <v>55.39</v>
      </c>
      <c r="F448" s="91">
        <f>IFERROR(VLOOKUP($C448,Weights!$A$23:$E$42,4,0),0)</f>
        <v>1.76</v>
      </c>
      <c r="G448" s="92">
        <f>IFERROR(VLOOKUP($C448,Weights!$A$23:$E$42,5,0),0)</f>
        <v>97.486400000000003</v>
      </c>
      <c r="H448" s="91">
        <f>IFERROR(VLOOKUP($C448,Weights!$A$43:$E$62,4,0),0)</f>
        <v>4</v>
      </c>
      <c r="I448" s="92">
        <f>IFERROR(VLOOKUP($C448,Weights!$A$43:$E$62,5,0),0)</f>
        <v>221.56</v>
      </c>
      <c r="J448" s="91">
        <f>IFERROR(VLOOKUP($C448,Weights!$A$63:$E$82,4,0),0)</f>
        <v>10.77</v>
      </c>
      <c r="K448" s="92">
        <f>IFERROR(VLOOKUP($C448,Weights!$A$63:$E$82,5,0),0)</f>
        <v>596.55029999999999</v>
      </c>
      <c r="L448" s="91">
        <f>IFERROR(VLOOKUP($C448,Weights!$A$83:$E$102,4,0),0)</f>
        <v>0</v>
      </c>
      <c r="M448" s="92">
        <f>IFERROR(VLOOKUP($C448,Weights!$A$83:$E$102,5,0),0)</f>
        <v>0</v>
      </c>
    </row>
    <row r="449" spans="1:13">
      <c r="A449" s="93" t="s">
        <v>2759</v>
      </c>
      <c r="B449" s="90" t="s">
        <v>2760</v>
      </c>
      <c r="C449" s="90">
        <v>1</v>
      </c>
      <c r="D449" s="91">
        <f>IFERROR(VLOOKUP($C449,Weights!$A$3:$E$22,4,0),0)</f>
        <v>1</v>
      </c>
      <c r="E449" s="92">
        <f>IFERROR(VLOOKUP($C449,Weights!$A$3:$E$22,5,0),0)</f>
        <v>55.39</v>
      </c>
      <c r="F449" s="91">
        <f>IFERROR(VLOOKUP($C449,Weights!$A$23:$E$42,4,0),0)</f>
        <v>1.76</v>
      </c>
      <c r="G449" s="92">
        <f>IFERROR(VLOOKUP($C449,Weights!$A$23:$E$42,5,0),0)</f>
        <v>97.486400000000003</v>
      </c>
      <c r="H449" s="91">
        <f>IFERROR(VLOOKUP($C449,Weights!$A$43:$E$62,4,0),0)</f>
        <v>4</v>
      </c>
      <c r="I449" s="92">
        <f>IFERROR(VLOOKUP($C449,Weights!$A$43:$E$62,5,0),0)</f>
        <v>221.56</v>
      </c>
      <c r="J449" s="91">
        <f>IFERROR(VLOOKUP($C449,Weights!$A$63:$E$82,4,0),0)</f>
        <v>10.77</v>
      </c>
      <c r="K449" s="92">
        <f>IFERROR(VLOOKUP($C449,Weights!$A$63:$E$82,5,0),0)</f>
        <v>596.55029999999999</v>
      </c>
      <c r="L449" s="91">
        <f>IFERROR(VLOOKUP($C449,Weights!$A$83:$E$102,4,0),0)</f>
        <v>0</v>
      </c>
      <c r="M449" s="92">
        <f>IFERROR(VLOOKUP($C449,Weights!$A$83:$E$102,5,0),0)</f>
        <v>0</v>
      </c>
    </row>
    <row r="450" spans="1:13">
      <c r="A450" s="93" t="s">
        <v>2639</v>
      </c>
      <c r="B450" s="90" t="s">
        <v>2640</v>
      </c>
      <c r="C450" s="90">
        <v>1</v>
      </c>
      <c r="D450" s="91">
        <f>IFERROR(VLOOKUP($C450,Weights!$A$3:$E$22,4,0),0)</f>
        <v>1</v>
      </c>
      <c r="E450" s="92">
        <f>IFERROR(VLOOKUP($C450,Weights!$A$3:$E$22,5,0),0)</f>
        <v>55.39</v>
      </c>
      <c r="F450" s="91">
        <f>IFERROR(VLOOKUP($C450,Weights!$A$23:$E$42,4,0),0)</f>
        <v>1.76</v>
      </c>
      <c r="G450" s="92">
        <f>IFERROR(VLOOKUP($C450,Weights!$A$23:$E$42,5,0),0)</f>
        <v>97.486400000000003</v>
      </c>
      <c r="H450" s="91">
        <f>IFERROR(VLOOKUP($C450,Weights!$A$43:$E$62,4,0),0)</f>
        <v>4</v>
      </c>
      <c r="I450" s="92">
        <f>IFERROR(VLOOKUP($C450,Weights!$A$43:$E$62,5,0),0)</f>
        <v>221.56</v>
      </c>
      <c r="J450" s="91">
        <f>IFERROR(VLOOKUP($C450,Weights!$A$63:$E$82,4,0),0)</f>
        <v>10.77</v>
      </c>
      <c r="K450" s="92">
        <f>IFERROR(VLOOKUP($C450,Weights!$A$63:$E$82,5,0),0)</f>
        <v>596.55029999999999</v>
      </c>
      <c r="L450" s="91">
        <f>IFERROR(VLOOKUP($C450,Weights!$A$83:$E$102,4,0),0)</f>
        <v>0</v>
      </c>
      <c r="M450" s="92">
        <f>IFERROR(VLOOKUP($C450,Weights!$A$83:$E$102,5,0),0)</f>
        <v>0</v>
      </c>
    </row>
    <row r="451" spans="1:13">
      <c r="A451" s="93" t="s">
        <v>552</v>
      </c>
      <c r="B451" s="90" t="s">
        <v>553</v>
      </c>
      <c r="C451" s="90">
        <v>1</v>
      </c>
      <c r="D451" s="91">
        <f>IFERROR(VLOOKUP($C451,Weights!$A$3:$E$22,4,0),0)</f>
        <v>1</v>
      </c>
      <c r="E451" s="92">
        <f>IFERROR(VLOOKUP($C451,Weights!$A$3:$E$22,5,0),0)</f>
        <v>55.39</v>
      </c>
      <c r="F451" s="91">
        <f>IFERROR(VLOOKUP($C451,Weights!$A$23:$E$42,4,0),0)</f>
        <v>1.76</v>
      </c>
      <c r="G451" s="92">
        <f>IFERROR(VLOOKUP($C451,Weights!$A$23:$E$42,5,0),0)</f>
        <v>97.486400000000003</v>
      </c>
      <c r="H451" s="91">
        <f>IFERROR(VLOOKUP($C451,Weights!$A$43:$E$62,4,0),0)</f>
        <v>4</v>
      </c>
      <c r="I451" s="92">
        <f>IFERROR(VLOOKUP($C451,Weights!$A$43:$E$62,5,0),0)</f>
        <v>221.56</v>
      </c>
      <c r="J451" s="91">
        <f>IFERROR(VLOOKUP($C451,Weights!$A$63:$E$82,4,0),0)</f>
        <v>10.77</v>
      </c>
      <c r="K451" s="92">
        <f>IFERROR(VLOOKUP($C451,Weights!$A$63:$E$82,5,0),0)</f>
        <v>596.55029999999999</v>
      </c>
      <c r="L451" s="91">
        <f>IFERROR(VLOOKUP($C451,Weights!$A$83:$E$102,4,0),0)</f>
        <v>0</v>
      </c>
      <c r="M451" s="92">
        <f>IFERROR(VLOOKUP($C451,Weights!$A$83:$E$102,5,0),0)</f>
        <v>0</v>
      </c>
    </row>
    <row r="452" spans="1:13" ht="36">
      <c r="A452" s="93" t="s">
        <v>1464</v>
      </c>
      <c r="B452" s="90" t="s">
        <v>1465</v>
      </c>
      <c r="C452" s="90">
        <v>1</v>
      </c>
      <c r="D452" s="91">
        <f>IFERROR(VLOOKUP($C452,Weights!$A$3:$E$22,4,0),0)</f>
        <v>1</v>
      </c>
      <c r="E452" s="92">
        <f>IFERROR(VLOOKUP($C452,Weights!$A$3:$E$22,5,0),0)</f>
        <v>55.39</v>
      </c>
      <c r="F452" s="91">
        <f>IFERROR(VLOOKUP($C452,Weights!$A$23:$E$42,4,0),0)</f>
        <v>1.76</v>
      </c>
      <c r="G452" s="92">
        <f>IFERROR(VLOOKUP($C452,Weights!$A$23:$E$42,5,0),0)</f>
        <v>97.486400000000003</v>
      </c>
      <c r="H452" s="91">
        <f>IFERROR(VLOOKUP($C452,Weights!$A$43:$E$62,4,0),0)</f>
        <v>4</v>
      </c>
      <c r="I452" s="92">
        <f>IFERROR(VLOOKUP($C452,Weights!$A$43:$E$62,5,0),0)</f>
        <v>221.56</v>
      </c>
      <c r="J452" s="91">
        <f>IFERROR(VLOOKUP($C452,Weights!$A$63:$E$82,4,0),0)</f>
        <v>10.77</v>
      </c>
      <c r="K452" s="92">
        <f>IFERROR(VLOOKUP($C452,Weights!$A$63:$E$82,5,0),0)</f>
        <v>596.55029999999999</v>
      </c>
      <c r="L452" s="91">
        <f>IFERROR(VLOOKUP($C452,Weights!$A$83:$E$102,4,0),0)</f>
        <v>0</v>
      </c>
      <c r="M452" s="92">
        <f>IFERROR(VLOOKUP($C452,Weights!$A$83:$E$102,5,0),0)</f>
        <v>0</v>
      </c>
    </row>
    <row r="453" spans="1:13" ht="24">
      <c r="A453" s="93" t="s">
        <v>216</v>
      </c>
      <c r="B453" s="90" t="s">
        <v>217</v>
      </c>
      <c r="C453" s="90">
        <v>1</v>
      </c>
      <c r="D453" s="91">
        <f>IFERROR(VLOOKUP($C453,Weights!$A$3:$E$22,4,0),0)</f>
        <v>1</v>
      </c>
      <c r="E453" s="92">
        <f>IFERROR(VLOOKUP($C453,Weights!$A$3:$E$22,5,0),0)</f>
        <v>55.39</v>
      </c>
      <c r="F453" s="91">
        <f>IFERROR(VLOOKUP($C453,Weights!$A$23:$E$42,4,0),0)</f>
        <v>1.76</v>
      </c>
      <c r="G453" s="92">
        <f>IFERROR(VLOOKUP($C453,Weights!$A$23:$E$42,5,0),0)</f>
        <v>97.486400000000003</v>
      </c>
      <c r="H453" s="91">
        <f>IFERROR(VLOOKUP($C453,Weights!$A$43:$E$62,4,0),0)</f>
        <v>4</v>
      </c>
      <c r="I453" s="92">
        <f>IFERROR(VLOOKUP($C453,Weights!$A$43:$E$62,5,0),0)</f>
        <v>221.56</v>
      </c>
      <c r="J453" s="91">
        <f>IFERROR(VLOOKUP($C453,Weights!$A$63:$E$82,4,0),0)</f>
        <v>10.77</v>
      </c>
      <c r="K453" s="92">
        <f>IFERROR(VLOOKUP($C453,Weights!$A$63:$E$82,5,0),0)</f>
        <v>596.55029999999999</v>
      </c>
      <c r="L453" s="91">
        <f>IFERROR(VLOOKUP($C453,Weights!$A$83:$E$102,4,0),0)</f>
        <v>0</v>
      </c>
      <c r="M453" s="92">
        <f>IFERROR(VLOOKUP($C453,Weights!$A$83:$E$102,5,0),0)</f>
        <v>0</v>
      </c>
    </row>
    <row r="454" spans="1:13" ht="24">
      <c r="A454" s="93" t="s">
        <v>2695</v>
      </c>
      <c r="B454" s="90" t="s">
        <v>2696</v>
      </c>
      <c r="C454" s="90">
        <v>1</v>
      </c>
      <c r="D454" s="91">
        <f>IFERROR(VLOOKUP($C454,Weights!$A$3:$E$22,4,0),0)</f>
        <v>1</v>
      </c>
      <c r="E454" s="92">
        <f>IFERROR(VLOOKUP($C454,Weights!$A$3:$E$22,5,0),0)</f>
        <v>55.39</v>
      </c>
      <c r="F454" s="91">
        <f>IFERROR(VLOOKUP($C454,Weights!$A$23:$E$42,4,0),0)</f>
        <v>1.76</v>
      </c>
      <c r="G454" s="92">
        <f>IFERROR(VLOOKUP($C454,Weights!$A$23:$E$42,5,0),0)</f>
        <v>97.486400000000003</v>
      </c>
      <c r="H454" s="91">
        <f>IFERROR(VLOOKUP($C454,Weights!$A$43:$E$62,4,0),0)</f>
        <v>4</v>
      </c>
      <c r="I454" s="92">
        <f>IFERROR(VLOOKUP($C454,Weights!$A$43:$E$62,5,0),0)</f>
        <v>221.56</v>
      </c>
      <c r="J454" s="91">
        <f>IFERROR(VLOOKUP($C454,Weights!$A$63:$E$82,4,0),0)</f>
        <v>10.77</v>
      </c>
      <c r="K454" s="92">
        <f>IFERROR(VLOOKUP($C454,Weights!$A$63:$E$82,5,0),0)</f>
        <v>596.55029999999999</v>
      </c>
      <c r="L454" s="91">
        <f>IFERROR(VLOOKUP($C454,Weights!$A$83:$E$102,4,0),0)</f>
        <v>0</v>
      </c>
      <c r="M454" s="92">
        <f>IFERROR(VLOOKUP($C454,Weights!$A$83:$E$102,5,0),0)</f>
        <v>0</v>
      </c>
    </row>
    <row r="455" spans="1:13">
      <c r="A455" s="93" t="s">
        <v>306</v>
      </c>
      <c r="B455" s="90" t="s">
        <v>307</v>
      </c>
      <c r="C455" s="90">
        <v>1</v>
      </c>
      <c r="D455" s="91">
        <f>IFERROR(VLOOKUP($C455,Weights!$A$3:$E$22,4,0),0)</f>
        <v>1</v>
      </c>
      <c r="E455" s="92">
        <f>IFERROR(VLOOKUP($C455,Weights!$A$3:$E$22,5,0),0)</f>
        <v>55.39</v>
      </c>
      <c r="F455" s="91">
        <f>IFERROR(VLOOKUP($C455,Weights!$A$23:$E$42,4,0),0)</f>
        <v>1.76</v>
      </c>
      <c r="G455" s="92">
        <f>IFERROR(VLOOKUP($C455,Weights!$A$23:$E$42,5,0),0)</f>
        <v>97.486400000000003</v>
      </c>
      <c r="H455" s="91">
        <f>IFERROR(VLOOKUP($C455,Weights!$A$43:$E$62,4,0),0)</f>
        <v>4</v>
      </c>
      <c r="I455" s="92">
        <f>IFERROR(VLOOKUP($C455,Weights!$A$43:$E$62,5,0),0)</f>
        <v>221.56</v>
      </c>
      <c r="J455" s="91">
        <f>IFERROR(VLOOKUP($C455,Weights!$A$63:$E$82,4,0),0)</f>
        <v>10.77</v>
      </c>
      <c r="K455" s="92">
        <f>IFERROR(VLOOKUP($C455,Weights!$A$63:$E$82,5,0),0)</f>
        <v>596.55029999999999</v>
      </c>
      <c r="L455" s="91">
        <f>IFERROR(VLOOKUP($C455,Weights!$A$83:$E$102,4,0),0)</f>
        <v>0</v>
      </c>
      <c r="M455" s="92">
        <f>IFERROR(VLOOKUP($C455,Weights!$A$83:$E$102,5,0),0)</f>
        <v>0</v>
      </c>
    </row>
    <row r="456" spans="1:13">
      <c r="A456" s="93" t="s">
        <v>1442</v>
      </c>
      <c r="B456" s="90" t="s">
        <v>1443</v>
      </c>
      <c r="C456" s="90">
        <v>1</v>
      </c>
      <c r="D456" s="91">
        <f>IFERROR(VLOOKUP($C456,Weights!$A$3:$E$22,4,0),0)</f>
        <v>1</v>
      </c>
      <c r="E456" s="92">
        <f>IFERROR(VLOOKUP($C456,Weights!$A$3:$E$22,5,0),0)</f>
        <v>55.39</v>
      </c>
      <c r="F456" s="91">
        <f>IFERROR(VLOOKUP($C456,Weights!$A$23:$E$42,4,0),0)</f>
        <v>1.76</v>
      </c>
      <c r="G456" s="92">
        <f>IFERROR(VLOOKUP($C456,Weights!$A$23:$E$42,5,0),0)</f>
        <v>97.486400000000003</v>
      </c>
      <c r="H456" s="91">
        <f>IFERROR(VLOOKUP($C456,Weights!$A$43:$E$62,4,0),0)</f>
        <v>4</v>
      </c>
      <c r="I456" s="92">
        <f>IFERROR(VLOOKUP($C456,Weights!$A$43:$E$62,5,0),0)</f>
        <v>221.56</v>
      </c>
      <c r="J456" s="91">
        <f>IFERROR(VLOOKUP($C456,Weights!$A$63:$E$82,4,0),0)</f>
        <v>10.77</v>
      </c>
      <c r="K456" s="92">
        <f>IFERROR(VLOOKUP($C456,Weights!$A$63:$E$82,5,0),0)</f>
        <v>596.55029999999999</v>
      </c>
      <c r="L456" s="91">
        <f>IFERROR(VLOOKUP($C456,Weights!$A$83:$E$102,4,0),0)</f>
        <v>0</v>
      </c>
      <c r="M456" s="92">
        <f>IFERROR(VLOOKUP($C456,Weights!$A$83:$E$102,5,0),0)</f>
        <v>0</v>
      </c>
    </row>
    <row r="457" spans="1:13" ht="24">
      <c r="A457" s="93" t="s">
        <v>236</v>
      </c>
      <c r="B457" s="90" t="s">
        <v>237</v>
      </c>
      <c r="C457" s="90">
        <v>1</v>
      </c>
      <c r="D457" s="91">
        <f>IFERROR(VLOOKUP($C457,Weights!$A$3:$E$22,4,0),0)</f>
        <v>1</v>
      </c>
      <c r="E457" s="92">
        <f>IFERROR(VLOOKUP($C457,Weights!$A$3:$E$22,5,0),0)</f>
        <v>55.39</v>
      </c>
      <c r="F457" s="91">
        <f>IFERROR(VLOOKUP($C457,Weights!$A$23:$E$42,4,0),0)</f>
        <v>1.76</v>
      </c>
      <c r="G457" s="92">
        <f>IFERROR(VLOOKUP($C457,Weights!$A$23:$E$42,5,0),0)</f>
        <v>97.486400000000003</v>
      </c>
      <c r="H457" s="91">
        <f>IFERROR(VLOOKUP($C457,Weights!$A$43:$E$62,4,0),0)</f>
        <v>4</v>
      </c>
      <c r="I457" s="92">
        <f>IFERROR(VLOOKUP($C457,Weights!$A$43:$E$62,5,0),0)</f>
        <v>221.56</v>
      </c>
      <c r="J457" s="91">
        <f>IFERROR(VLOOKUP($C457,Weights!$A$63:$E$82,4,0),0)</f>
        <v>10.77</v>
      </c>
      <c r="K457" s="92">
        <f>IFERROR(VLOOKUP($C457,Weights!$A$63:$E$82,5,0),0)</f>
        <v>596.55029999999999</v>
      </c>
      <c r="L457" s="91">
        <f>IFERROR(VLOOKUP($C457,Weights!$A$83:$E$102,4,0),0)</f>
        <v>0</v>
      </c>
      <c r="M457" s="92">
        <f>IFERROR(VLOOKUP($C457,Weights!$A$83:$E$102,5,0),0)</f>
        <v>0</v>
      </c>
    </row>
    <row r="458" spans="1:13" ht="24">
      <c r="A458" s="93" t="s">
        <v>628</v>
      </c>
      <c r="B458" s="90" t="s">
        <v>629</v>
      </c>
      <c r="C458" s="90">
        <v>1</v>
      </c>
      <c r="D458" s="91">
        <f>IFERROR(VLOOKUP($C458,Weights!$A$3:$E$22,4,0),0)</f>
        <v>1</v>
      </c>
      <c r="E458" s="92">
        <f>IFERROR(VLOOKUP($C458,Weights!$A$3:$E$22,5,0),0)</f>
        <v>55.39</v>
      </c>
      <c r="F458" s="91">
        <f>IFERROR(VLOOKUP($C458,Weights!$A$23:$E$42,4,0),0)</f>
        <v>1.76</v>
      </c>
      <c r="G458" s="92">
        <f>IFERROR(VLOOKUP($C458,Weights!$A$23:$E$42,5,0),0)</f>
        <v>97.486400000000003</v>
      </c>
      <c r="H458" s="91">
        <f>IFERROR(VLOOKUP($C458,Weights!$A$43:$E$62,4,0),0)</f>
        <v>4</v>
      </c>
      <c r="I458" s="92">
        <f>IFERROR(VLOOKUP($C458,Weights!$A$43:$E$62,5,0),0)</f>
        <v>221.56</v>
      </c>
      <c r="J458" s="91">
        <f>IFERROR(VLOOKUP($C458,Weights!$A$63:$E$82,4,0),0)</f>
        <v>10.77</v>
      </c>
      <c r="K458" s="92">
        <f>IFERROR(VLOOKUP($C458,Weights!$A$63:$E$82,5,0),0)</f>
        <v>596.55029999999999</v>
      </c>
      <c r="L458" s="91">
        <f>IFERROR(VLOOKUP($C458,Weights!$A$83:$E$102,4,0),0)</f>
        <v>0</v>
      </c>
      <c r="M458" s="92">
        <f>IFERROR(VLOOKUP($C458,Weights!$A$83:$E$102,5,0),0)</f>
        <v>0</v>
      </c>
    </row>
    <row r="459" spans="1:13" ht="24">
      <c r="A459" s="93" t="s">
        <v>240</v>
      </c>
      <c r="B459" s="90" t="s">
        <v>241</v>
      </c>
      <c r="C459" s="90">
        <v>1</v>
      </c>
      <c r="D459" s="91">
        <f>IFERROR(VLOOKUP($C459,Weights!$A$3:$E$22,4,0),0)</f>
        <v>1</v>
      </c>
      <c r="E459" s="92">
        <f>IFERROR(VLOOKUP($C459,Weights!$A$3:$E$22,5,0),0)</f>
        <v>55.39</v>
      </c>
      <c r="F459" s="91">
        <f>IFERROR(VLOOKUP($C459,Weights!$A$23:$E$42,4,0),0)</f>
        <v>1.76</v>
      </c>
      <c r="G459" s="92">
        <f>IFERROR(VLOOKUP($C459,Weights!$A$23:$E$42,5,0),0)</f>
        <v>97.486400000000003</v>
      </c>
      <c r="H459" s="91">
        <f>IFERROR(VLOOKUP($C459,Weights!$A$43:$E$62,4,0),0)</f>
        <v>4</v>
      </c>
      <c r="I459" s="92">
        <f>IFERROR(VLOOKUP($C459,Weights!$A$43:$E$62,5,0),0)</f>
        <v>221.56</v>
      </c>
      <c r="J459" s="91">
        <f>IFERROR(VLOOKUP($C459,Weights!$A$63:$E$82,4,0),0)</f>
        <v>10.77</v>
      </c>
      <c r="K459" s="92">
        <f>IFERROR(VLOOKUP($C459,Weights!$A$63:$E$82,5,0),0)</f>
        <v>596.55029999999999</v>
      </c>
      <c r="L459" s="91">
        <f>IFERROR(VLOOKUP($C459,Weights!$A$83:$E$102,4,0),0)</f>
        <v>0</v>
      </c>
      <c r="M459" s="92">
        <f>IFERROR(VLOOKUP($C459,Weights!$A$83:$E$102,5,0),0)</f>
        <v>0</v>
      </c>
    </row>
    <row r="460" spans="1:13">
      <c r="A460" s="93" t="s">
        <v>1730</v>
      </c>
      <c r="B460" s="90" t="s">
        <v>1731</v>
      </c>
      <c r="C460" s="90">
        <v>1</v>
      </c>
      <c r="D460" s="91">
        <f>IFERROR(VLOOKUP($C460,Weights!$A$3:$E$22,4,0),0)</f>
        <v>1</v>
      </c>
      <c r="E460" s="92">
        <f>IFERROR(VLOOKUP($C460,Weights!$A$3:$E$22,5,0),0)</f>
        <v>55.39</v>
      </c>
      <c r="F460" s="91">
        <f>IFERROR(VLOOKUP($C460,Weights!$A$23:$E$42,4,0),0)</f>
        <v>1.76</v>
      </c>
      <c r="G460" s="92">
        <f>IFERROR(VLOOKUP($C460,Weights!$A$23:$E$42,5,0),0)</f>
        <v>97.486400000000003</v>
      </c>
      <c r="H460" s="91">
        <f>IFERROR(VLOOKUP($C460,Weights!$A$43:$E$62,4,0),0)</f>
        <v>4</v>
      </c>
      <c r="I460" s="92">
        <f>IFERROR(VLOOKUP($C460,Weights!$A$43:$E$62,5,0),0)</f>
        <v>221.56</v>
      </c>
      <c r="J460" s="91">
        <f>IFERROR(VLOOKUP($C460,Weights!$A$63:$E$82,4,0),0)</f>
        <v>10.77</v>
      </c>
      <c r="K460" s="92">
        <f>IFERROR(VLOOKUP($C460,Weights!$A$63:$E$82,5,0),0)</f>
        <v>596.55029999999999</v>
      </c>
      <c r="L460" s="91">
        <f>IFERROR(VLOOKUP($C460,Weights!$A$83:$E$102,4,0),0)</f>
        <v>0</v>
      </c>
      <c r="M460" s="92">
        <f>IFERROR(VLOOKUP($C460,Weights!$A$83:$E$102,5,0),0)</f>
        <v>0</v>
      </c>
    </row>
    <row r="461" spans="1:13" ht="24">
      <c r="A461" s="93" t="s">
        <v>562</v>
      </c>
      <c r="B461" s="90" t="s">
        <v>563</v>
      </c>
      <c r="C461" s="90">
        <v>1</v>
      </c>
      <c r="D461" s="91">
        <f>IFERROR(VLOOKUP($C461,Weights!$A$3:$E$22,4,0),0)</f>
        <v>1</v>
      </c>
      <c r="E461" s="92">
        <f>IFERROR(VLOOKUP($C461,Weights!$A$3:$E$22,5,0),0)</f>
        <v>55.39</v>
      </c>
      <c r="F461" s="91">
        <f>IFERROR(VLOOKUP($C461,Weights!$A$23:$E$42,4,0),0)</f>
        <v>1.76</v>
      </c>
      <c r="G461" s="92">
        <f>IFERROR(VLOOKUP($C461,Weights!$A$23:$E$42,5,0),0)</f>
        <v>97.486400000000003</v>
      </c>
      <c r="H461" s="91">
        <f>IFERROR(VLOOKUP($C461,Weights!$A$43:$E$62,4,0),0)</f>
        <v>4</v>
      </c>
      <c r="I461" s="92">
        <f>IFERROR(VLOOKUP($C461,Weights!$A$43:$E$62,5,0),0)</f>
        <v>221.56</v>
      </c>
      <c r="J461" s="91">
        <f>IFERROR(VLOOKUP($C461,Weights!$A$63:$E$82,4,0),0)</f>
        <v>10.77</v>
      </c>
      <c r="K461" s="92">
        <f>IFERROR(VLOOKUP($C461,Weights!$A$63:$E$82,5,0),0)</f>
        <v>596.55029999999999</v>
      </c>
      <c r="L461" s="91">
        <f>IFERROR(VLOOKUP($C461,Weights!$A$83:$E$102,4,0),0)</f>
        <v>0</v>
      </c>
      <c r="M461" s="92">
        <f>IFERROR(VLOOKUP($C461,Weights!$A$83:$E$102,5,0),0)</f>
        <v>0</v>
      </c>
    </row>
    <row r="462" spans="1:13" ht="24">
      <c r="A462" s="93" t="s">
        <v>2749</v>
      </c>
      <c r="B462" s="90" t="s">
        <v>2750</v>
      </c>
      <c r="C462" s="90">
        <v>1</v>
      </c>
      <c r="D462" s="91">
        <f>IFERROR(VLOOKUP($C462,Weights!$A$3:$E$22,4,0),0)</f>
        <v>1</v>
      </c>
      <c r="E462" s="92">
        <f>IFERROR(VLOOKUP($C462,Weights!$A$3:$E$22,5,0),0)</f>
        <v>55.39</v>
      </c>
      <c r="F462" s="91">
        <f>IFERROR(VLOOKUP($C462,Weights!$A$23:$E$42,4,0),0)</f>
        <v>1.76</v>
      </c>
      <c r="G462" s="92">
        <f>IFERROR(VLOOKUP($C462,Weights!$A$23:$E$42,5,0),0)</f>
        <v>97.486400000000003</v>
      </c>
      <c r="H462" s="91">
        <f>IFERROR(VLOOKUP($C462,Weights!$A$43:$E$62,4,0),0)</f>
        <v>4</v>
      </c>
      <c r="I462" s="92">
        <f>IFERROR(VLOOKUP($C462,Weights!$A$43:$E$62,5,0),0)</f>
        <v>221.56</v>
      </c>
      <c r="J462" s="91">
        <f>IFERROR(VLOOKUP($C462,Weights!$A$63:$E$82,4,0),0)</f>
        <v>10.77</v>
      </c>
      <c r="K462" s="92">
        <f>IFERROR(VLOOKUP($C462,Weights!$A$63:$E$82,5,0),0)</f>
        <v>596.55029999999999</v>
      </c>
      <c r="L462" s="91">
        <f>IFERROR(VLOOKUP($C462,Weights!$A$83:$E$102,4,0),0)</f>
        <v>0</v>
      </c>
      <c r="M462" s="92">
        <f>IFERROR(VLOOKUP($C462,Weights!$A$83:$E$102,5,0),0)</f>
        <v>0</v>
      </c>
    </row>
    <row r="463" spans="1:13" ht="24">
      <c r="A463" s="93" t="s">
        <v>378</v>
      </c>
      <c r="B463" s="90" t="s">
        <v>379</v>
      </c>
      <c r="C463" s="90">
        <v>1</v>
      </c>
      <c r="D463" s="91">
        <f>IFERROR(VLOOKUP($C463,Weights!$A$3:$E$22,4,0),0)</f>
        <v>1</v>
      </c>
      <c r="E463" s="92">
        <f>IFERROR(VLOOKUP($C463,Weights!$A$3:$E$22,5,0),0)</f>
        <v>55.39</v>
      </c>
      <c r="F463" s="91">
        <f>IFERROR(VLOOKUP($C463,Weights!$A$23:$E$42,4,0),0)</f>
        <v>1.76</v>
      </c>
      <c r="G463" s="92">
        <f>IFERROR(VLOOKUP($C463,Weights!$A$23:$E$42,5,0),0)</f>
        <v>97.486400000000003</v>
      </c>
      <c r="H463" s="91">
        <f>IFERROR(VLOOKUP($C463,Weights!$A$43:$E$62,4,0),0)</f>
        <v>4</v>
      </c>
      <c r="I463" s="92">
        <f>IFERROR(VLOOKUP($C463,Weights!$A$43:$E$62,5,0),0)</f>
        <v>221.56</v>
      </c>
      <c r="J463" s="91">
        <f>IFERROR(VLOOKUP($C463,Weights!$A$63:$E$82,4,0),0)</f>
        <v>10.77</v>
      </c>
      <c r="K463" s="92">
        <f>IFERROR(VLOOKUP($C463,Weights!$A$63:$E$82,5,0),0)</f>
        <v>596.55029999999999</v>
      </c>
      <c r="L463" s="91">
        <f>IFERROR(VLOOKUP($C463,Weights!$A$83:$E$102,4,0),0)</f>
        <v>0</v>
      </c>
      <c r="M463" s="92">
        <f>IFERROR(VLOOKUP($C463,Weights!$A$83:$E$102,5,0),0)</f>
        <v>0</v>
      </c>
    </row>
    <row r="464" spans="1:13" ht="24">
      <c r="A464" s="93" t="s">
        <v>1548</v>
      </c>
      <c r="B464" s="90" t="s">
        <v>1549</v>
      </c>
      <c r="C464" s="90">
        <v>1</v>
      </c>
      <c r="D464" s="91">
        <f>IFERROR(VLOOKUP($C464,Weights!$A$3:$E$22,4,0),0)</f>
        <v>1</v>
      </c>
      <c r="E464" s="92">
        <f>IFERROR(VLOOKUP($C464,Weights!$A$3:$E$22,5,0),0)</f>
        <v>55.39</v>
      </c>
      <c r="F464" s="91">
        <f>IFERROR(VLOOKUP($C464,Weights!$A$23:$E$42,4,0),0)</f>
        <v>1.76</v>
      </c>
      <c r="G464" s="92">
        <f>IFERROR(VLOOKUP($C464,Weights!$A$23:$E$42,5,0),0)</f>
        <v>97.486400000000003</v>
      </c>
      <c r="H464" s="91">
        <f>IFERROR(VLOOKUP($C464,Weights!$A$43:$E$62,4,0),0)</f>
        <v>4</v>
      </c>
      <c r="I464" s="92">
        <f>IFERROR(VLOOKUP($C464,Weights!$A$43:$E$62,5,0),0)</f>
        <v>221.56</v>
      </c>
      <c r="J464" s="91">
        <f>IFERROR(VLOOKUP($C464,Weights!$A$63:$E$82,4,0),0)</f>
        <v>10.77</v>
      </c>
      <c r="K464" s="92">
        <f>IFERROR(VLOOKUP($C464,Weights!$A$63:$E$82,5,0),0)</f>
        <v>596.55029999999999</v>
      </c>
      <c r="L464" s="91">
        <f>IFERROR(VLOOKUP($C464,Weights!$A$83:$E$102,4,0),0)</f>
        <v>0</v>
      </c>
      <c r="M464" s="92">
        <f>IFERROR(VLOOKUP($C464,Weights!$A$83:$E$102,5,0),0)</f>
        <v>0</v>
      </c>
    </row>
    <row r="465" spans="1:13">
      <c r="A465" s="93" t="s">
        <v>496</v>
      </c>
      <c r="B465" s="90" t="s">
        <v>497</v>
      </c>
      <c r="C465" s="90">
        <v>1</v>
      </c>
      <c r="D465" s="91">
        <f>IFERROR(VLOOKUP($C465,Weights!$A$3:$E$22,4,0),0)</f>
        <v>1</v>
      </c>
      <c r="E465" s="92">
        <f>IFERROR(VLOOKUP($C465,Weights!$A$3:$E$22,5,0),0)</f>
        <v>55.39</v>
      </c>
      <c r="F465" s="91">
        <f>IFERROR(VLOOKUP($C465,Weights!$A$23:$E$42,4,0),0)</f>
        <v>1.76</v>
      </c>
      <c r="G465" s="92">
        <f>IFERROR(VLOOKUP($C465,Weights!$A$23:$E$42,5,0),0)</f>
        <v>97.486400000000003</v>
      </c>
      <c r="H465" s="91">
        <f>IFERROR(VLOOKUP($C465,Weights!$A$43:$E$62,4,0),0)</f>
        <v>4</v>
      </c>
      <c r="I465" s="92">
        <f>IFERROR(VLOOKUP($C465,Weights!$A$43:$E$62,5,0),0)</f>
        <v>221.56</v>
      </c>
      <c r="J465" s="91">
        <f>IFERROR(VLOOKUP($C465,Weights!$A$63:$E$82,4,0),0)</f>
        <v>10.77</v>
      </c>
      <c r="K465" s="92">
        <f>IFERROR(VLOOKUP($C465,Weights!$A$63:$E$82,5,0),0)</f>
        <v>596.55029999999999</v>
      </c>
      <c r="L465" s="91">
        <f>IFERROR(VLOOKUP($C465,Weights!$A$83:$E$102,4,0),0)</f>
        <v>0</v>
      </c>
      <c r="M465" s="92">
        <f>IFERROR(VLOOKUP($C465,Weights!$A$83:$E$102,5,0),0)</f>
        <v>0</v>
      </c>
    </row>
    <row r="466" spans="1:13" ht="24">
      <c r="A466" s="93" t="s">
        <v>1220</v>
      </c>
      <c r="B466" s="90" t="s">
        <v>1221</v>
      </c>
      <c r="C466" s="90">
        <v>1</v>
      </c>
      <c r="D466" s="91">
        <f>IFERROR(VLOOKUP($C466,Weights!$A$3:$E$22,4,0),0)</f>
        <v>1</v>
      </c>
      <c r="E466" s="92">
        <f>IFERROR(VLOOKUP($C466,Weights!$A$3:$E$22,5,0),0)</f>
        <v>55.39</v>
      </c>
      <c r="F466" s="91">
        <f>IFERROR(VLOOKUP($C466,Weights!$A$23:$E$42,4,0),0)</f>
        <v>1.76</v>
      </c>
      <c r="G466" s="92">
        <f>IFERROR(VLOOKUP($C466,Weights!$A$23:$E$42,5,0),0)</f>
        <v>97.486400000000003</v>
      </c>
      <c r="H466" s="91">
        <f>IFERROR(VLOOKUP($C466,Weights!$A$43:$E$62,4,0),0)</f>
        <v>4</v>
      </c>
      <c r="I466" s="92">
        <f>IFERROR(VLOOKUP($C466,Weights!$A$43:$E$62,5,0),0)</f>
        <v>221.56</v>
      </c>
      <c r="J466" s="91">
        <f>IFERROR(VLOOKUP($C466,Weights!$A$63:$E$82,4,0),0)</f>
        <v>10.77</v>
      </c>
      <c r="K466" s="92">
        <f>IFERROR(VLOOKUP($C466,Weights!$A$63:$E$82,5,0),0)</f>
        <v>596.55029999999999</v>
      </c>
      <c r="L466" s="91">
        <f>IFERROR(VLOOKUP($C466,Weights!$A$83:$E$102,4,0),0)</f>
        <v>0</v>
      </c>
      <c r="M466" s="92">
        <f>IFERROR(VLOOKUP($C466,Weights!$A$83:$E$102,5,0),0)</f>
        <v>0</v>
      </c>
    </row>
    <row r="467" spans="1:13" ht="24">
      <c r="A467" s="93" t="s">
        <v>1686</v>
      </c>
      <c r="B467" s="90" t="s">
        <v>1687</v>
      </c>
      <c r="C467" s="90">
        <v>1</v>
      </c>
      <c r="D467" s="91">
        <f>IFERROR(VLOOKUP($C467,Weights!$A$3:$E$22,4,0),0)</f>
        <v>1</v>
      </c>
      <c r="E467" s="92">
        <f>IFERROR(VLOOKUP($C467,Weights!$A$3:$E$22,5,0),0)</f>
        <v>55.39</v>
      </c>
      <c r="F467" s="91">
        <f>IFERROR(VLOOKUP($C467,Weights!$A$23:$E$42,4,0),0)</f>
        <v>1.76</v>
      </c>
      <c r="G467" s="92">
        <f>IFERROR(VLOOKUP($C467,Weights!$A$23:$E$42,5,0),0)</f>
        <v>97.486400000000003</v>
      </c>
      <c r="H467" s="91">
        <f>IFERROR(VLOOKUP($C467,Weights!$A$43:$E$62,4,0),0)</f>
        <v>4</v>
      </c>
      <c r="I467" s="92">
        <f>IFERROR(VLOOKUP($C467,Weights!$A$43:$E$62,5,0),0)</f>
        <v>221.56</v>
      </c>
      <c r="J467" s="91">
        <f>IFERROR(VLOOKUP($C467,Weights!$A$63:$E$82,4,0),0)</f>
        <v>10.77</v>
      </c>
      <c r="K467" s="92">
        <f>IFERROR(VLOOKUP($C467,Weights!$A$63:$E$82,5,0),0)</f>
        <v>596.55029999999999</v>
      </c>
      <c r="L467" s="91">
        <f>IFERROR(VLOOKUP($C467,Weights!$A$83:$E$102,4,0),0)</f>
        <v>0</v>
      </c>
      <c r="M467" s="92">
        <f>IFERROR(VLOOKUP($C467,Weights!$A$83:$E$102,5,0),0)</f>
        <v>0</v>
      </c>
    </row>
    <row r="468" spans="1:13">
      <c r="A468" s="93" t="s">
        <v>1718</v>
      </c>
      <c r="B468" s="90" t="s">
        <v>1719</v>
      </c>
      <c r="C468" s="90">
        <v>1</v>
      </c>
      <c r="D468" s="91">
        <f>IFERROR(VLOOKUP($C468,Weights!$A$3:$E$22,4,0),0)</f>
        <v>1</v>
      </c>
      <c r="E468" s="92">
        <f>IFERROR(VLOOKUP($C468,Weights!$A$3:$E$22,5,0),0)</f>
        <v>55.39</v>
      </c>
      <c r="F468" s="91">
        <f>IFERROR(VLOOKUP($C468,Weights!$A$23:$E$42,4,0),0)</f>
        <v>1.76</v>
      </c>
      <c r="G468" s="92">
        <f>IFERROR(VLOOKUP($C468,Weights!$A$23:$E$42,5,0),0)</f>
        <v>97.486400000000003</v>
      </c>
      <c r="H468" s="91">
        <f>IFERROR(VLOOKUP($C468,Weights!$A$43:$E$62,4,0),0)</f>
        <v>4</v>
      </c>
      <c r="I468" s="92">
        <f>IFERROR(VLOOKUP($C468,Weights!$A$43:$E$62,5,0),0)</f>
        <v>221.56</v>
      </c>
      <c r="J468" s="91">
        <f>IFERROR(VLOOKUP($C468,Weights!$A$63:$E$82,4,0),0)</f>
        <v>10.77</v>
      </c>
      <c r="K468" s="92">
        <f>IFERROR(VLOOKUP($C468,Weights!$A$63:$E$82,5,0),0)</f>
        <v>596.55029999999999</v>
      </c>
      <c r="L468" s="91">
        <f>IFERROR(VLOOKUP($C468,Weights!$A$83:$E$102,4,0),0)</f>
        <v>0</v>
      </c>
      <c r="M468" s="92">
        <f>IFERROR(VLOOKUP($C468,Weights!$A$83:$E$102,5,0),0)</f>
        <v>0</v>
      </c>
    </row>
    <row r="469" spans="1:13">
      <c r="A469" s="93" t="s">
        <v>2889</v>
      </c>
      <c r="B469" s="90" t="s">
        <v>2890</v>
      </c>
      <c r="C469" s="90">
        <v>1</v>
      </c>
      <c r="D469" s="91">
        <f>IFERROR(VLOOKUP($C469,Weights!$A$3:$E$22,4,0),0)</f>
        <v>1</v>
      </c>
      <c r="E469" s="92">
        <f>IFERROR(VLOOKUP($C469,Weights!$A$3:$E$22,5,0),0)</f>
        <v>55.39</v>
      </c>
      <c r="F469" s="91">
        <f>IFERROR(VLOOKUP($C469,Weights!$A$23:$E$42,4,0),0)</f>
        <v>1.76</v>
      </c>
      <c r="G469" s="92">
        <f>IFERROR(VLOOKUP($C469,Weights!$A$23:$E$42,5,0),0)</f>
        <v>97.486400000000003</v>
      </c>
      <c r="H469" s="91">
        <f>IFERROR(VLOOKUP($C469,Weights!$A$43:$E$62,4,0),0)</f>
        <v>4</v>
      </c>
      <c r="I469" s="92">
        <f>IFERROR(VLOOKUP($C469,Weights!$A$43:$E$62,5,0),0)</f>
        <v>221.56</v>
      </c>
      <c r="J469" s="91">
        <f>IFERROR(VLOOKUP($C469,Weights!$A$63:$E$82,4,0),0)</f>
        <v>10.77</v>
      </c>
      <c r="K469" s="92">
        <f>IFERROR(VLOOKUP($C469,Weights!$A$63:$E$82,5,0),0)</f>
        <v>596.55029999999999</v>
      </c>
      <c r="L469" s="91">
        <f>IFERROR(VLOOKUP($C469,Weights!$A$83:$E$102,4,0),0)</f>
        <v>0</v>
      </c>
      <c r="M469" s="92">
        <f>IFERROR(VLOOKUP($C469,Weights!$A$83:$E$102,5,0),0)</f>
        <v>0</v>
      </c>
    </row>
    <row r="470" spans="1:13">
      <c r="A470" s="93" t="s">
        <v>3045</v>
      </c>
      <c r="B470" s="90" t="s">
        <v>3046</v>
      </c>
      <c r="C470" s="90">
        <v>1</v>
      </c>
      <c r="D470" s="91">
        <f>IFERROR(VLOOKUP($C470,Weights!$A$3:$E$22,4,0),0)</f>
        <v>1</v>
      </c>
      <c r="E470" s="92">
        <f>IFERROR(VLOOKUP($C470,Weights!$A$3:$E$22,5,0),0)</f>
        <v>55.39</v>
      </c>
      <c r="F470" s="91">
        <f>IFERROR(VLOOKUP($C470,Weights!$A$23:$E$42,4,0),0)</f>
        <v>1.76</v>
      </c>
      <c r="G470" s="92">
        <f>IFERROR(VLOOKUP($C470,Weights!$A$23:$E$42,5,0),0)</f>
        <v>97.486400000000003</v>
      </c>
      <c r="H470" s="91">
        <f>IFERROR(VLOOKUP($C470,Weights!$A$43:$E$62,4,0),0)</f>
        <v>4</v>
      </c>
      <c r="I470" s="92">
        <f>IFERROR(VLOOKUP($C470,Weights!$A$43:$E$62,5,0),0)</f>
        <v>221.56</v>
      </c>
      <c r="J470" s="91">
        <f>IFERROR(VLOOKUP($C470,Weights!$A$63:$E$82,4,0),0)</f>
        <v>10.77</v>
      </c>
      <c r="K470" s="92">
        <f>IFERROR(VLOOKUP($C470,Weights!$A$63:$E$82,5,0),0)</f>
        <v>596.55029999999999</v>
      </c>
      <c r="L470" s="91">
        <f>IFERROR(VLOOKUP($C470,Weights!$A$83:$E$102,4,0),0)</f>
        <v>0</v>
      </c>
      <c r="M470" s="92">
        <f>IFERROR(VLOOKUP($C470,Weights!$A$83:$E$102,5,0),0)</f>
        <v>0</v>
      </c>
    </row>
    <row r="471" spans="1:13">
      <c r="A471" s="93" t="s">
        <v>2945</v>
      </c>
      <c r="B471" s="90" t="s">
        <v>2946</v>
      </c>
      <c r="C471" s="90">
        <v>1</v>
      </c>
      <c r="D471" s="91">
        <f>IFERROR(VLOOKUP($C471,Weights!$A$3:$E$22,4,0),0)</f>
        <v>1</v>
      </c>
      <c r="E471" s="92">
        <f>IFERROR(VLOOKUP($C471,Weights!$A$3:$E$22,5,0),0)</f>
        <v>55.39</v>
      </c>
      <c r="F471" s="91">
        <f>IFERROR(VLOOKUP($C471,Weights!$A$23:$E$42,4,0),0)</f>
        <v>1.76</v>
      </c>
      <c r="G471" s="92">
        <f>IFERROR(VLOOKUP($C471,Weights!$A$23:$E$42,5,0),0)</f>
        <v>97.486400000000003</v>
      </c>
      <c r="H471" s="91">
        <f>IFERROR(VLOOKUP($C471,Weights!$A$43:$E$62,4,0),0)</f>
        <v>4</v>
      </c>
      <c r="I471" s="92">
        <f>IFERROR(VLOOKUP($C471,Weights!$A$43:$E$62,5,0),0)</f>
        <v>221.56</v>
      </c>
      <c r="J471" s="91">
        <f>IFERROR(VLOOKUP($C471,Weights!$A$63:$E$82,4,0),0)</f>
        <v>10.77</v>
      </c>
      <c r="K471" s="92">
        <f>IFERROR(VLOOKUP($C471,Weights!$A$63:$E$82,5,0),0)</f>
        <v>596.55029999999999</v>
      </c>
      <c r="L471" s="91">
        <f>IFERROR(VLOOKUP($C471,Weights!$A$83:$E$102,4,0),0)</f>
        <v>0</v>
      </c>
      <c r="M471" s="92">
        <f>IFERROR(VLOOKUP($C471,Weights!$A$83:$E$102,5,0),0)</f>
        <v>0</v>
      </c>
    </row>
    <row r="472" spans="1:13" ht="24">
      <c r="A472" s="93" t="s">
        <v>2965</v>
      </c>
      <c r="B472" s="90" t="s">
        <v>2966</v>
      </c>
      <c r="C472" s="90">
        <v>1</v>
      </c>
      <c r="D472" s="91">
        <f>IFERROR(VLOOKUP($C472,Weights!$A$3:$E$22,4,0),0)</f>
        <v>1</v>
      </c>
      <c r="E472" s="92">
        <f>IFERROR(VLOOKUP($C472,Weights!$A$3:$E$22,5,0),0)</f>
        <v>55.39</v>
      </c>
      <c r="F472" s="91">
        <f>IFERROR(VLOOKUP($C472,Weights!$A$23:$E$42,4,0),0)</f>
        <v>1.76</v>
      </c>
      <c r="G472" s="92">
        <f>IFERROR(VLOOKUP($C472,Weights!$A$23:$E$42,5,0),0)</f>
        <v>97.486400000000003</v>
      </c>
      <c r="H472" s="91">
        <f>IFERROR(VLOOKUP($C472,Weights!$A$43:$E$62,4,0),0)</f>
        <v>4</v>
      </c>
      <c r="I472" s="92">
        <f>IFERROR(VLOOKUP($C472,Weights!$A$43:$E$62,5,0),0)</f>
        <v>221.56</v>
      </c>
      <c r="J472" s="91">
        <f>IFERROR(VLOOKUP($C472,Weights!$A$63:$E$82,4,0),0)</f>
        <v>10.77</v>
      </c>
      <c r="K472" s="92">
        <f>IFERROR(VLOOKUP($C472,Weights!$A$63:$E$82,5,0),0)</f>
        <v>596.55029999999999</v>
      </c>
      <c r="L472" s="91">
        <f>IFERROR(VLOOKUP($C472,Weights!$A$83:$E$102,4,0),0)</f>
        <v>0</v>
      </c>
      <c r="M472" s="92">
        <f>IFERROR(VLOOKUP($C472,Weights!$A$83:$E$102,5,0),0)</f>
        <v>0</v>
      </c>
    </row>
    <row r="473" spans="1:13" ht="24">
      <c r="A473" s="93" t="s">
        <v>1532</v>
      </c>
      <c r="B473" s="90" t="s">
        <v>1533</v>
      </c>
      <c r="C473" s="90">
        <v>1</v>
      </c>
      <c r="D473" s="91">
        <f>IFERROR(VLOOKUP($C473,Weights!$A$3:$E$22,4,0),0)</f>
        <v>1</v>
      </c>
      <c r="E473" s="92">
        <f>IFERROR(VLOOKUP($C473,Weights!$A$3:$E$22,5,0),0)</f>
        <v>55.39</v>
      </c>
      <c r="F473" s="91">
        <f>IFERROR(VLOOKUP($C473,Weights!$A$23:$E$42,4,0),0)</f>
        <v>1.76</v>
      </c>
      <c r="G473" s="92">
        <f>IFERROR(VLOOKUP($C473,Weights!$A$23:$E$42,5,0),0)</f>
        <v>97.486400000000003</v>
      </c>
      <c r="H473" s="91">
        <f>IFERROR(VLOOKUP($C473,Weights!$A$43:$E$62,4,0),0)</f>
        <v>4</v>
      </c>
      <c r="I473" s="92">
        <f>IFERROR(VLOOKUP($C473,Weights!$A$43:$E$62,5,0),0)</f>
        <v>221.56</v>
      </c>
      <c r="J473" s="91">
        <f>IFERROR(VLOOKUP($C473,Weights!$A$63:$E$82,4,0),0)</f>
        <v>10.77</v>
      </c>
      <c r="K473" s="92">
        <f>IFERROR(VLOOKUP($C473,Weights!$A$63:$E$82,5,0),0)</f>
        <v>596.55029999999999</v>
      </c>
      <c r="L473" s="91">
        <f>IFERROR(VLOOKUP($C473,Weights!$A$83:$E$102,4,0),0)</f>
        <v>0</v>
      </c>
      <c r="M473" s="92">
        <f>IFERROR(VLOOKUP($C473,Weights!$A$83:$E$102,5,0),0)</f>
        <v>0</v>
      </c>
    </row>
    <row r="474" spans="1:13">
      <c r="A474" s="93" t="s">
        <v>1989</v>
      </c>
      <c r="B474" s="90" t="s">
        <v>1990</v>
      </c>
      <c r="C474" s="90">
        <v>1</v>
      </c>
      <c r="D474" s="91">
        <f>IFERROR(VLOOKUP($C474,Weights!$A$3:$E$22,4,0),0)</f>
        <v>1</v>
      </c>
      <c r="E474" s="92">
        <f>IFERROR(VLOOKUP($C474,Weights!$A$3:$E$22,5,0),0)</f>
        <v>55.39</v>
      </c>
      <c r="F474" s="91">
        <f>IFERROR(VLOOKUP($C474,Weights!$A$23:$E$42,4,0),0)</f>
        <v>1.76</v>
      </c>
      <c r="G474" s="92">
        <f>IFERROR(VLOOKUP($C474,Weights!$A$23:$E$42,5,0),0)</f>
        <v>97.486400000000003</v>
      </c>
      <c r="H474" s="91">
        <f>IFERROR(VLOOKUP($C474,Weights!$A$43:$E$62,4,0),0)</f>
        <v>4</v>
      </c>
      <c r="I474" s="92">
        <f>IFERROR(VLOOKUP($C474,Weights!$A$43:$E$62,5,0),0)</f>
        <v>221.56</v>
      </c>
      <c r="J474" s="91">
        <f>IFERROR(VLOOKUP($C474,Weights!$A$63:$E$82,4,0),0)</f>
        <v>10.77</v>
      </c>
      <c r="K474" s="92">
        <f>IFERROR(VLOOKUP($C474,Weights!$A$63:$E$82,5,0),0)</f>
        <v>596.55029999999999</v>
      </c>
      <c r="L474" s="91">
        <f>IFERROR(VLOOKUP($C474,Weights!$A$83:$E$102,4,0),0)</f>
        <v>0</v>
      </c>
      <c r="M474" s="92">
        <f>IFERROR(VLOOKUP($C474,Weights!$A$83:$E$102,5,0),0)</f>
        <v>0</v>
      </c>
    </row>
    <row r="475" spans="1:13">
      <c r="A475" s="93" t="s">
        <v>224</v>
      </c>
      <c r="B475" s="90" t="s">
        <v>225</v>
      </c>
      <c r="C475" s="90">
        <v>1</v>
      </c>
      <c r="D475" s="91">
        <f>IFERROR(VLOOKUP($C475,Weights!$A$3:$E$22,4,0),0)</f>
        <v>1</v>
      </c>
      <c r="E475" s="92">
        <f>IFERROR(VLOOKUP($C475,Weights!$A$3:$E$22,5,0),0)</f>
        <v>55.39</v>
      </c>
      <c r="F475" s="91">
        <f>IFERROR(VLOOKUP($C475,Weights!$A$23:$E$42,4,0),0)</f>
        <v>1.76</v>
      </c>
      <c r="G475" s="92">
        <f>IFERROR(VLOOKUP($C475,Weights!$A$23:$E$42,5,0),0)</f>
        <v>97.486400000000003</v>
      </c>
      <c r="H475" s="91">
        <f>IFERROR(VLOOKUP($C475,Weights!$A$43:$E$62,4,0),0)</f>
        <v>4</v>
      </c>
      <c r="I475" s="92">
        <f>IFERROR(VLOOKUP($C475,Weights!$A$43:$E$62,5,0),0)</f>
        <v>221.56</v>
      </c>
      <c r="J475" s="91">
        <f>IFERROR(VLOOKUP($C475,Weights!$A$63:$E$82,4,0),0)</f>
        <v>10.77</v>
      </c>
      <c r="K475" s="92">
        <f>IFERROR(VLOOKUP($C475,Weights!$A$63:$E$82,5,0),0)</f>
        <v>596.55029999999999</v>
      </c>
      <c r="L475" s="91">
        <f>IFERROR(VLOOKUP($C475,Weights!$A$83:$E$102,4,0),0)</f>
        <v>0</v>
      </c>
      <c r="M475" s="92">
        <f>IFERROR(VLOOKUP($C475,Weights!$A$83:$E$102,5,0),0)</f>
        <v>0</v>
      </c>
    </row>
    <row r="476" spans="1:13" ht="24">
      <c r="A476" s="93" t="s">
        <v>1767</v>
      </c>
      <c r="B476" s="90" t="s">
        <v>1768</v>
      </c>
      <c r="C476" s="90">
        <v>1</v>
      </c>
      <c r="D476" s="91">
        <f>IFERROR(VLOOKUP($C476,Weights!$A$3:$E$22,4,0),0)</f>
        <v>1</v>
      </c>
      <c r="E476" s="92">
        <f>IFERROR(VLOOKUP($C476,Weights!$A$3:$E$22,5,0),0)</f>
        <v>55.39</v>
      </c>
      <c r="F476" s="91">
        <f>IFERROR(VLOOKUP($C476,Weights!$A$23:$E$42,4,0),0)</f>
        <v>1.76</v>
      </c>
      <c r="G476" s="92">
        <f>IFERROR(VLOOKUP($C476,Weights!$A$23:$E$42,5,0),0)</f>
        <v>97.486400000000003</v>
      </c>
      <c r="H476" s="91">
        <f>IFERROR(VLOOKUP($C476,Weights!$A$43:$E$62,4,0),0)</f>
        <v>4</v>
      </c>
      <c r="I476" s="92">
        <f>IFERROR(VLOOKUP($C476,Weights!$A$43:$E$62,5,0),0)</f>
        <v>221.56</v>
      </c>
      <c r="J476" s="91">
        <f>IFERROR(VLOOKUP($C476,Weights!$A$63:$E$82,4,0),0)</f>
        <v>10.77</v>
      </c>
      <c r="K476" s="92">
        <f>IFERROR(VLOOKUP($C476,Weights!$A$63:$E$82,5,0),0)</f>
        <v>596.55029999999999</v>
      </c>
      <c r="L476" s="91">
        <f>IFERROR(VLOOKUP($C476,Weights!$A$83:$E$102,4,0),0)</f>
        <v>0</v>
      </c>
      <c r="M476" s="92">
        <f>IFERROR(VLOOKUP($C476,Weights!$A$83:$E$102,5,0),0)</f>
        <v>0</v>
      </c>
    </row>
    <row r="477" spans="1:13" ht="24">
      <c r="A477" s="93" t="s">
        <v>2701</v>
      </c>
      <c r="B477" s="90" t="s">
        <v>2702</v>
      </c>
      <c r="C477" s="90">
        <v>1</v>
      </c>
      <c r="D477" s="91">
        <f>IFERROR(VLOOKUP($C477,Weights!$A$3:$E$22,4,0),0)</f>
        <v>1</v>
      </c>
      <c r="E477" s="92">
        <f>IFERROR(VLOOKUP($C477,Weights!$A$3:$E$22,5,0),0)</f>
        <v>55.39</v>
      </c>
      <c r="F477" s="91">
        <f>IFERROR(VLOOKUP($C477,Weights!$A$23:$E$42,4,0),0)</f>
        <v>1.76</v>
      </c>
      <c r="G477" s="92">
        <f>IFERROR(VLOOKUP($C477,Weights!$A$23:$E$42,5,0),0)</f>
        <v>97.486400000000003</v>
      </c>
      <c r="H477" s="91">
        <f>IFERROR(VLOOKUP($C477,Weights!$A$43:$E$62,4,0),0)</f>
        <v>4</v>
      </c>
      <c r="I477" s="92">
        <f>IFERROR(VLOOKUP($C477,Weights!$A$43:$E$62,5,0),0)</f>
        <v>221.56</v>
      </c>
      <c r="J477" s="91">
        <f>IFERROR(VLOOKUP($C477,Weights!$A$63:$E$82,4,0),0)</f>
        <v>10.77</v>
      </c>
      <c r="K477" s="92">
        <f>IFERROR(VLOOKUP($C477,Weights!$A$63:$E$82,5,0),0)</f>
        <v>596.55029999999999</v>
      </c>
      <c r="L477" s="91">
        <f>IFERROR(VLOOKUP($C477,Weights!$A$83:$E$102,4,0),0)</f>
        <v>0</v>
      </c>
      <c r="M477" s="92">
        <f>IFERROR(VLOOKUP($C477,Weights!$A$83:$E$102,5,0),0)</f>
        <v>0</v>
      </c>
    </row>
    <row r="478" spans="1:13">
      <c r="A478" s="93" t="s">
        <v>3107</v>
      </c>
      <c r="B478" s="90" t="s">
        <v>3108</v>
      </c>
      <c r="C478" s="90">
        <v>7</v>
      </c>
      <c r="D478" s="91">
        <f>IFERROR(VLOOKUP($C478,Weights!$A$3:$E$22,4,0),0)</f>
        <v>1.1000000000000001</v>
      </c>
      <c r="E478" s="92">
        <f>IFERROR(VLOOKUP($C478,Weights!$A$3:$E$22,5,0),0)</f>
        <v>60.929000000000002</v>
      </c>
      <c r="F478" s="91">
        <f>IFERROR(VLOOKUP($C478,Weights!$A$23:$E$42,4,0),0)</f>
        <v>1.75</v>
      </c>
      <c r="G478" s="92">
        <f>IFERROR(VLOOKUP($C478,Weights!$A$23:$E$42,5,0),0)</f>
        <v>96.932500000000005</v>
      </c>
      <c r="H478" s="91">
        <f>IFERROR(VLOOKUP($C478,Weights!$A$43:$E$62,4,0),0)</f>
        <v>3.01</v>
      </c>
      <c r="I478" s="92">
        <f>IFERROR(VLOOKUP($C478,Weights!$A$43:$E$62,5,0),0)</f>
        <v>166.72389999999999</v>
      </c>
      <c r="J478" s="91">
        <f>IFERROR(VLOOKUP($C478,Weights!$A$63:$E$82,4,0),0)</f>
        <v>8.67</v>
      </c>
      <c r="K478" s="92">
        <f>IFERROR(VLOOKUP($C478,Weights!$A$63:$E$82,5,0),0)</f>
        <v>480.23129999999998</v>
      </c>
      <c r="L478" s="91">
        <f>IFERROR(VLOOKUP($C478,Weights!$A$83:$E$102,4,0),0)</f>
        <v>0</v>
      </c>
      <c r="M478" s="92">
        <f>IFERROR(VLOOKUP($C478,Weights!$A$83:$E$102,5,0),0)</f>
        <v>0</v>
      </c>
    </row>
    <row r="479" spans="1:13" ht="24">
      <c r="A479" s="93" t="s">
        <v>1196</v>
      </c>
      <c r="B479" s="90" t="s">
        <v>1197</v>
      </c>
      <c r="C479" s="90">
        <v>7</v>
      </c>
      <c r="D479" s="91">
        <f>IFERROR(VLOOKUP($C479,Weights!$A$3:$E$22,4,0),0)</f>
        <v>1.1000000000000001</v>
      </c>
      <c r="E479" s="92">
        <f>IFERROR(VLOOKUP($C479,Weights!$A$3:$E$22,5,0),0)</f>
        <v>60.929000000000002</v>
      </c>
      <c r="F479" s="91">
        <f>IFERROR(VLOOKUP($C479,Weights!$A$23:$E$42,4,0),0)</f>
        <v>1.75</v>
      </c>
      <c r="G479" s="92">
        <f>IFERROR(VLOOKUP($C479,Weights!$A$23:$E$42,5,0),0)</f>
        <v>96.932500000000005</v>
      </c>
      <c r="H479" s="91">
        <f>IFERROR(VLOOKUP($C479,Weights!$A$43:$E$62,4,0),0)</f>
        <v>3.01</v>
      </c>
      <c r="I479" s="92">
        <f>IFERROR(VLOOKUP($C479,Weights!$A$43:$E$62,5,0),0)</f>
        <v>166.72389999999999</v>
      </c>
      <c r="J479" s="91">
        <f>IFERROR(VLOOKUP($C479,Weights!$A$63:$E$82,4,0),0)</f>
        <v>8.67</v>
      </c>
      <c r="K479" s="92">
        <f>IFERROR(VLOOKUP($C479,Weights!$A$63:$E$82,5,0),0)</f>
        <v>480.23129999999998</v>
      </c>
      <c r="L479" s="91">
        <f>IFERROR(VLOOKUP($C479,Weights!$A$83:$E$102,4,0),0)</f>
        <v>0</v>
      </c>
      <c r="M479" s="92">
        <f>IFERROR(VLOOKUP($C479,Weights!$A$83:$E$102,5,0),0)</f>
        <v>0</v>
      </c>
    </row>
    <row r="480" spans="1:13" ht="24">
      <c r="A480" s="93" t="s">
        <v>504</v>
      </c>
      <c r="B480" s="90" t="s">
        <v>505</v>
      </c>
      <c r="C480" s="90">
        <v>7</v>
      </c>
      <c r="D480" s="91">
        <f>IFERROR(VLOOKUP($C480,Weights!$A$3:$E$22,4,0),0)</f>
        <v>1.1000000000000001</v>
      </c>
      <c r="E480" s="92">
        <f>IFERROR(VLOOKUP($C480,Weights!$A$3:$E$22,5,0),0)</f>
        <v>60.929000000000002</v>
      </c>
      <c r="F480" s="91">
        <f>IFERROR(VLOOKUP($C480,Weights!$A$23:$E$42,4,0),0)</f>
        <v>1.75</v>
      </c>
      <c r="G480" s="92">
        <f>IFERROR(VLOOKUP($C480,Weights!$A$23:$E$42,5,0),0)</f>
        <v>96.932500000000005</v>
      </c>
      <c r="H480" s="91">
        <f>IFERROR(VLOOKUP($C480,Weights!$A$43:$E$62,4,0),0)</f>
        <v>3.01</v>
      </c>
      <c r="I480" s="92">
        <f>IFERROR(VLOOKUP($C480,Weights!$A$43:$E$62,5,0),0)</f>
        <v>166.72389999999999</v>
      </c>
      <c r="J480" s="91">
        <f>IFERROR(VLOOKUP($C480,Weights!$A$63:$E$82,4,0),0)</f>
        <v>8.67</v>
      </c>
      <c r="K480" s="92">
        <f>IFERROR(VLOOKUP($C480,Weights!$A$63:$E$82,5,0),0)</f>
        <v>480.23129999999998</v>
      </c>
      <c r="L480" s="91">
        <f>IFERROR(VLOOKUP($C480,Weights!$A$83:$E$102,4,0),0)</f>
        <v>0</v>
      </c>
      <c r="M480" s="92">
        <f>IFERROR(VLOOKUP($C480,Weights!$A$83:$E$102,5,0),0)</f>
        <v>0</v>
      </c>
    </row>
    <row r="481" spans="1:13" ht="24">
      <c r="A481" s="93" t="s">
        <v>1194</v>
      </c>
      <c r="B481" s="90" t="s">
        <v>1195</v>
      </c>
      <c r="C481" s="90">
        <v>7</v>
      </c>
      <c r="D481" s="91">
        <f>IFERROR(VLOOKUP($C481,Weights!$A$3:$E$22,4,0),0)</f>
        <v>1.1000000000000001</v>
      </c>
      <c r="E481" s="92">
        <f>IFERROR(VLOOKUP($C481,Weights!$A$3:$E$22,5,0),0)</f>
        <v>60.929000000000002</v>
      </c>
      <c r="F481" s="91">
        <f>IFERROR(VLOOKUP($C481,Weights!$A$23:$E$42,4,0),0)</f>
        <v>1.75</v>
      </c>
      <c r="G481" s="92">
        <f>IFERROR(VLOOKUP($C481,Weights!$A$23:$E$42,5,0),0)</f>
        <v>96.932500000000005</v>
      </c>
      <c r="H481" s="91">
        <f>IFERROR(VLOOKUP($C481,Weights!$A$43:$E$62,4,0),0)</f>
        <v>3.01</v>
      </c>
      <c r="I481" s="92">
        <f>IFERROR(VLOOKUP($C481,Weights!$A$43:$E$62,5,0),0)</f>
        <v>166.72389999999999</v>
      </c>
      <c r="J481" s="91">
        <f>IFERROR(VLOOKUP($C481,Weights!$A$63:$E$82,4,0),0)</f>
        <v>8.67</v>
      </c>
      <c r="K481" s="92">
        <f>IFERROR(VLOOKUP($C481,Weights!$A$63:$E$82,5,0),0)</f>
        <v>480.23129999999998</v>
      </c>
      <c r="L481" s="91">
        <f>IFERROR(VLOOKUP($C481,Weights!$A$83:$E$102,4,0),0)</f>
        <v>0</v>
      </c>
      <c r="M481" s="92">
        <f>IFERROR(VLOOKUP($C481,Weights!$A$83:$E$102,5,0),0)</f>
        <v>0</v>
      </c>
    </row>
    <row r="482" spans="1:13" ht="24">
      <c r="A482" s="93" t="s">
        <v>796</v>
      </c>
      <c r="B482" s="90" t="s">
        <v>797</v>
      </c>
      <c r="C482" s="90">
        <v>7</v>
      </c>
      <c r="D482" s="91">
        <f>IFERROR(VLOOKUP($C482,Weights!$A$3:$E$22,4,0),0)</f>
        <v>1.1000000000000001</v>
      </c>
      <c r="E482" s="92">
        <f>IFERROR(VLOOKUP($C482,Weights!$A$3:$E$22,5,0),0)</f>
        <v>60.929000000000002</v>
      </c>
      <c r="F482" s="91">
        <f>IFERROR(VLOOKUP($C482,Weights!$A$23:$E$42,4,0),0)</f>
        <v>1.75</v>
      </c>
      <c r="G482" s="92">
        <f>IFERROR(VLOOKUP($C482,Weights!$A$23:$E$42,5,0),0)</f>
        <v>96.932500000000005</v>
      </c>
      <c r="H482" s="91">
        <f>IFERROR(VLOOKUP($C482,Weights!$A$43:$E$62,4,0),0)</f>
        <v>3.01</v>
      </c>
      <c r="I482" s="92">
        <f>IFERROR(VLOOKUP($C482,Weights!$A$43:$E$62,5,0),0)</f>
        <v>166.72389999999999</v>
      </c>
      <c r="J482" s="91">
        <f>IFERROR(VLOOKUP($C482,Weights!$A$63:$E$82,4,0),0)</f>
        <v>8.67</v>
      </c>
      <c r="K482" s="92">
        <f>IFERROR(VLOOKUP($C482,Weights!$A$63:$E$82,5,0),0)</f>
        <v>480.23129999999998</v>
      </c>
      <c r="L482" s="91">
        <f>IFERROR(VLOOKUP($C482,Weights!$A$83:$E$102,4,0),0)</f>
        <v>0</v>
      </c>
      <c r="M482" s="92">
        <f>IFERROR(VLOOKUP($C482,Weights!$A$83:$E$102,5,0),0)</f>
        <v>0</v>
      </c>
    </row>
    <row r="483" spans="1:13" ht="24">
      <c r="A483" s="93" t="s">
        <v>1204</v>
      </c>
      <c r="B483" s="90" t="s">
        <v>1205</v>
      </c>
      <c r="C483" s="90">
        <v>7</v>
      </c>
      <c r="D483" s="91">
        <f>IFERROR(VLOOKUP($C483,Weights!$A$3:$E$22,4,0),0)</f>
        <v>1.1000000000000001</v>
      </c>
      <c r="E483" s="92">
        <f>IFERROR(VLOOKUP($C483,Weights!$A$3:$E$22,5,0),0)</f>
        <v>60.929000000000002</v>
      </c>
      <c r="F483" s="91">
        <f>IFERROR(VLOOKUP($C483,Weights!$A$23:$E$42,4,0),0)</f>
        <v>1.75</v>
      </c>
      <c r="G483" s="92">
        <f>IFERROR(VLOOKUP($C483,Weights!$A$23:$E$42,5,0),0)</f>
        <v>96.932500000000005</v>
      </c>
      <c r="H483" s="91">
        <f>IFERROR(VLOOKUP($C483,Weights!$A$43:$E$62,4,0),0)</f>
        <v>3.01</v>
      </c>
      <c r="I483" s="92">
        <f>IFERROR(VLOOKUP($C483,Weights!$A$43:$E$62,5,0),0)</f>
        <v>166.72389999999999</v>
      </c>
      <c r="J483" s="91">
        <f>IFERROR(VLOOKUP($C483,Weights!$A$63:$E$82,4,0),0)</f>
        <v>8.67</v>
      </c>
      <c r="K483" s="92">
        <f>IFERROR(VLOOKUP($C483,Weights!$A$63:$E$82,5,0),0)</f>
        <v>480.23129999999998</v>
      </c>
      <c r="L483" s="91">
        <f>IFERROR(VLOOKUP($C483,Weights!$A$83:$E$102,4,0),0)</f>
        <v>0</v>
      </c>
      <c r="M483" s="92">
        <f>IFERROR(VLOOKUP($C483,Weights!$A$83:$E$102,5,0),0)</f>
        <v>0</v>
      </c>
    </row>
    <row r="484" spans="1:13">
      <c r="A484" s="93" t="s">
        <v>794</v>
      </c>
      <c r="B484" s="90" t="s">
        <v>795</v>
      </c>
      <c r="C484" s="90">
        <v>7</v>
      </c>
      <c r="D484" s="91">
        <f>IFERROR(VLOOKUP($C484,Weights!$A$3:$E$22,4,0),0)</f>
        <v>1.1000000000000001</v>
      </c>
      <c r="E484" s="92">
        <f>IFERROR(VLOOKUP($C484,Weights!$A$3:$E$22,5,0),0)</f>
        <v>60.929000000000002</v>
      </c>
      <c r="F484" s="91">
        <f>IFERROR(VLOOKUP($C484,Weights!$A$23:$E$42,4,0),0)</f>
        <v>1.75</v>
      </c>
      <c r="G484" s="92">
        <f>IFERROR(VLOOKUP($C484,Weights!$A$23:$E$42,5,0),0)</f>
        <v>96.932500000000005</v>
      </c>
      <c r="H484" s="91">
        <f>IFERROR(VLOOKUP($C484,Weights!$A$43:$E$62,4,0),0)</f>
        <v>3.01</v>
      </c>
      <c r="I484" s="92">
        <f>IFERROR(VLOOKUP($C484,Weights!$A$43:$E$62,5,0),0)</f>
        <v>166.72389999999999</v>
      </c>
      <c r="J484" s="91">
        <f>IFERROR(VLOOKUP($C484,Weights!$A$63:$E$82,4,0),0)</f>
        <v>8.67</v>
      </c>
      <c r="K484" s="92">
        <f>IFERROR(VLOOKUP($C484,Weights!$A$63:$E$82,5,0),0)</f>
        <v>480.23129999999998</v>
      </c>
      <c r="L484" s="91">
        <f>IFERROR(VLOOKUP($C484,Weights!$A$83:$E$102,4,0),0)</f>
        <v>0</v>
      </c>
      <c r="M484" s="92">
        <f>IFERROR(VLOOKUP($C484,Weights!$A$83:$E$102,5,0),0)</f>
        <v>0</v>
      </c>
    </row>
    <row r="485" spans="1:13">
      <c r="A485" s="93" t="s">
        <v>798</v>
      </c>
      <c r="B485" s="90" t="s">
        <v>799</v>
      </c>
      <c r="C485" s="90">
        <v>7</v>
      </c>
      <c r="D485" s="91">
        <f>IFERROR(VLOOKUP($C485,Weights!$A$3:$E$22,4,0),0)</f>
        <v>1.1000000000000001</v>
      </c>
      <c r="E485" s="92">
        <f>IFERROR(VLOOKUP($C485,Weights!$A$3:$E$22,5,0),0)</f>
        <v>60.929000000000002</v>
      </c>
      <c r="F485" s="91">
        <f>IFERROR(VLOOKUP($C485,Weights!$A$23:$E$42,4,0),0)</f>
        <v>1.75</v>
      </c>
      <c r="G485" s="92">
        <f>IFERROR(VLOOKUP($C485,Weights!$A$23:$E$42,5,0),0)</f>
        <v>96.932500000000005</v>
      </c>
      <c r="H485" s="91">
        <f>IFERROR(VLOOKUP($C485,Weights!$A$43:$E$62,4,0),0)</f>
        <v>3.01</v>
      </c>
      <c r="I485" s="92">
        <f>IFERROR(VLOOKUP($C485,Weights!$A$43:$E$62,5,0),0)</f>
        <v>166.72389999999999</v>
      </c>
      <c r="J485" s="91">
        <f>IFERROR(VLOOKUP($C485,Weights!$A$63:$E$82,4,0),0)</f>
        <v>8.67</v>
      </c>
      <c r="K485" s="92">
        <f>IFERROR(VLOOKUP($C485,Weights!$A$63:$E$82,5,0),0)</f>
        <v>480.23129999999998</v>
      </c>
      <c r="L485" s="91">
        <f>IFERROR(VLOOKUP($C485,Weights!$A$83:$E$102,4,0),0)</f>
        <v>0</v>
      </c>
      <c r="M485" s="92">
        <f>IFERROR(VLOOKUP($C485,Weights!$A$83:$E$102,5,0),0)</f>
        <v>0</v>
      </c>
    </row>
    <row r="486" spans="1:13" ht="24">
      <c r="A486" s="93" t="s">
        <v>1264</v>
      </c>
      <c r="B486" s="90" t="s">
        <v>1265</v>
      </c>
      <c r="C486" s="90">
        <v>7</v>
      </c>
      <c r="D486" s="91">
        <f>IFERROR(VLOOKUP($C486,Weights!$A$3:$E$22,4,0),0)</f>
        <v>1.1000000000000001</v>
      </c>
      <c r="E486" s="92">
        <f>IFERROR(VLOOKUP($C486,Weights!$A$3:$E$22,5,0),0)</f>
        <v>60.929000000000002</v>
      </c>
      <c r="F486" s="91">
        <f>IFERROR(VLOOKUP($C486,Weights!$A$23:$E$42,4,0),0)</f>
        <v>1.75</v>
      </c>
      <c r="G486" s="92">
        <f>IFERROR(VLOOKUP($C486,Weights!$A$23:$E$42,5,0),0)</f>
        <v>96.932500000000005</v>
      </c>
      <c r="H486" s="91">
        <f>IFERROR(VLOOKUP($C486,Weights!$A$43:$E$62,4,0),0)</f>
        <v>3.01</v>
      </c>
      <c r="I486" s="92">
        <f>IFERROR(VLOOKUP($C486,Weights!$A$43:$E$62,5,0),0)</f>
        <v>166.72389999999999</v>
      </c>
      <c r="J486" s="91">
        <f>IFERROR(VLOOKUP($C486,Weights!$A$63:$E$82,4,0),0)</f>
        <v>8.67</v>
      </c>
      <c r="K486" s="92">
        <f>IFERROR(VLOOKUP($C486,Weights!$A$63:$E$82,5,0),0)</f>
        <v>480.23129999999998</v>
      </c>
      <c r="L486" s="91">
        <f>IFERROR(VLOOKUP($C486,Weights!$A$83:$E$102,4,0),0)</f>
        <v>0</v>
      </c>
      <c r="M486" s="92">
        <f>IFERROR(VLOOKUP($C486,Weights!$A$83:$E$102,5,0),0)</f>
        <v>0</v>
      </c>
    </row>
    <row r="487" spans="1:13">
      <c r="A487" s="93" t="s">
        <v>1520</v>
      </c>
      <c r="B487" s="90" t="s">
        <v>1521</v>
      </c>
      <c r="C487" s="90">
        <v>7</v>
      </c>
      <c r="D487" s="91">
        <f>IFERROR(VLOOKUP($C487,Weights!$A$3:$E$22,4,0),0)</f>
        <v>1.1000000000000001</v>
      </c>
      <c r="E487" s="92">
        <f>IFERROR(VLOOKUP($C487,Weights!$A$3:$E$22,5,0),0)</f>
        <v>60.929000000000002</v>
      </c>
      <c r="F487" s="91">
        <f>IFERROR(VLOOKUP($C487,Weights!$A$23:$E$42,4,0),0)</f>
        <v>1.75</v>
      </c>
      <c r="G487" s="92">
        <f>IFERROR(VLOOKUP($C487,Weights!$A$23:$E$42,5,0),0)</f>
        <v>96.932500000000005</v>
      </c>
      <c r="H487" s="91">
        <f>IFERROR(VLOOKUP($C487,Weights!$A$43:$E$62,4,0),0)</f>
        <v>3.01</v>
      </c>
      <c r="I487" s="92">
        <f>IFERROR(VLOOKUP($C487,Weights!$A$43:$E$62,5,0),0)</f>
        <v>166.72389999999999</v>
      </c>
      <c r="J487" s="91">
        <f>IFERROR(VLOOKUP($C487,Weights!$A$63:$E$82,4,0),0)</f>
        <v>8.67</v>
      </c>
      <c r="K487" s="92">
        <f>IFERROR(VLOOKUP($C487,Weights!$A$63:$E$82,5,0),0)</f>
        <v>480.23129999999998</v>
      </c>
      <c r="L487" s="91">
        <f>IFERROR(VLOOKUP($C487,Weights!$A$83:$E$102,4,0),0)</f>
        <v>0</v>
      </c>
      <c r="M487" s="92">
        <f>IFERROR(VLOOKUP($C487,Weights!$A$83:$E$102,5,0),0)</f>
        <v>0</v>
      </c>
    </row>
    <row r="488" spans="1:13" ht="24">
      <c r="A488" s="93" t="s">
        <v>1266</v>
      </c>
      <c r="B488" s="90" t="s">
        <v>1267</v>
      </c>
      <c r="C488" s="90">
        <v>16</v>
      </c>
      <c r="D488" s="91">
        <f>IFERROR(VLOOKUP($C488,Weights!$A$3:$E$22,4,0),0)</f>
        <v>1.19</v>
      </c>
      <c r="E488" s="92">
        <f>IFERROR(VLOOKUP($C488,Weights!$A$3:$E$22,5,0),0)</f>
        <v>65.914100000000005</v>
      </c>
      <c r="F488" s="91">
        <f>IFERROR(VLOOKUP($C488,Weights!$A$23:$E$42,4,0),0)</f>
        <v>1.88</v>
      </c>
      <c r="G488" s="92">
        <f>IFERROR(VLOOKUP($C488,Weights!$A$23:$E$42,5,0),0)</f>
        <v>104.1332</v>
      </c>
      <c r="H488" s="91">
        <f>IFERROR(VLOOKUP($C488,Weights!$A$43:$E$62,4,0),0)</f>
        <v>3.39</v>
      </c>
      <c r="I488" s="92">
        <f>IFERROR(VLOOKUP($C488,Weights!$A$43:$E$62,5,0),0)</f>
        <v>187.77209999999999</v>
      </c>
      <c r="J488" s="91">
        <f>IFERROR(VLOOKUP($C488,Weights!$A$63:$E$82,4,0),0)</f>
        <v>23.92</v>
      </c>
      <c r="K488" s="92">
        <f>IFERROR(VLOOKUP($C488,Weights!$A$63:$E$82,5,0),0)</f>
        <v>1324.9288000000001</v>
      </c>
      <c r="L488" s="91">
        <f>IFERROR(VLOOKUP($C488,Weights!$A$83:$E$102,4,0),0)</f>
        <v>0</v>
      </c>
      <c r="M488" s="92">
        <f>IFERROR(VLOOKUP($C488,Weights!$A$83:$E$102,5,0),0)</f>
        <v>0</v>
      </c>
    </row>
    <row r="489" spans="1:13" ht="24">
      <c r="A489" s="93" t="s">
        <v>1512</v>
      </c>
      <c r="B489" s="90" t="s">
        <v>1513</v>
      </c>
      <c r="C489" s="90">
        <v>7</v>
      </c>
      <c r="D489" s="91">
        <f>IFERROR(VLOOKUP($C489,Weights!$A$3:$E$22,4,0),0)</f>
        <v>1.1000000000000001</v>
      </c>
      <c r="E489" s="92">
        <f>IFERROR(VLOOKUP($C489,Weights!$A$3:$E$22,5,0),0)</f>
        <v>60.929000000000002</v>
      </c>
      <c r="F489" s="91">
        <f>IFERROR(VLOOKUP($C489,Weights!$A$23:$E$42,4,0),0)</f>
        <v>1.75</v>
      </c>
      <c r="G489" s="92">
        <f>IFERROR(VLOOKUP($C489,Weights!$A$23:$E$42,5,0),0)</f>
        <v>96.932500000000005</v>
      </c>
      <c r="H489" s="91">
        <f>IFERROR(VLOOKUP($C489,Weights!$A$43:$E$62,4,0),0)</f>
        <v>3.01</v>
      </c>
      <c r="I489" s="92">
        <f>IFERROR(VLOOKUP($C489,Weights!$A$43:$E$62,5,0),0)</f>
        <v>166.72389999999999</v>
      </c>
      <c r="J489" s="91">
        <f>IFERROR(VLOOKUP($C489,Weights!$A$63:$E$82,4,0),0)</f>
        <v>8.67</v>
      </c>
      <c r="K489" s="92">
        <f>IFERROR(VLOOKUP($C489,Weights!$A$63:$E$82,5,0),0)</f>
        <v>480.23129999999998</v>
      </c>
      <c r="L489" s="91">
        <f>IFERROR(VLOOKUP($C489,Weights!$A$83:$E$102,4,0),0)</f>
        <v>0</v>
      </c>
      <c r="M489" s="92">
        <f>IFERROR(VLOOKUP($C489,Weights!$A$83:$E$102,5,0),0)</f>
        <v>0</v>
      </c>
    </row>
    <row r="490" spans="1:13">
      <c r="A490" s="93" t="s">
        <v>1188</v>
      </c>
      <c r="B490" s="90" t="s">
        <v>1189</v>
      </c>
      <c r="C490" s="90">
        <v>16</v>
      </c>
      <c r="D490" s="91">
        <f>IFERROR(VLOOKUP($C490,Weights!$A$3:$E$22,4,0),0)</f>
        <v>1.19</v>
      </c>
      <c r="E490" s="92">
        <f>IFERROR(VLOOKUP($C490,Weights!$A$3:$E$22,5,0),0)</f>
        <v>65.914100000000005</v>
      </c>
      <c r="F490" s="91">
        <f>IFERROR(VLOOKUP($C490,Weights!$A$23:$E$42,4,0),0)</f>
        <v>1.88</v>
      </c>
      <c r="G490" s="92">
        <f>IFERROR(VLOOKUP($C490,Weights!$A$23:$E$42,5,0),0)</f>
        <v>104.1332</v>
      </c>
      <c r="H490" s="91">
        <f>IFERROR(VLOOKUP($C490,Weights!$A$43:$E$62,4,0),0)</f>
        <v>3.39</v>
      </c>
      <c r="I490" s="92">
        <f>IFERROR(VLOOKUP($C490,Weights!$A$43:$E$62,5,0),0)</f>
        <v>187.77209999999999</v>
      </c>
      <c r="J490" s="91">
        <f>IFERROR(VLOOKUP($C490,Weights!$A$63:$E$82,4,0),0)</f>
        <v>23.92</v>
      </c>
      <c r="K490" s="92">
        <f>IFERROR(VLOOKUP($C490,Weights!$A$63:$E$82,5,0),0)</f>
        <v>1324.9288000000001</v>
      </c>
      <c r="L490" s="91">
        <f>IFERROR(VLOOKUP($C490,Weights!$A$83:$E$102,4,0),0)</f>
        <v>0</v>
      </c>
      <c r="M490" s="92">
        <f>IFERROR(VLOOKUP($C490,Weights!$A$83:$E$102,5,0),0)</f>
        <v>0</v>
      </c>
    </row>
    <row r="491" spans="1:13" ht="24">
      <c r="A491" s="93" t="s">
        <v>1484</v>
      </c>
      <c r="B491" s="90" t="s">
        <v>1485</v>
      </c>
      <c r="C491" s="90">
        <v>7</v>
      </c>
      <c r="D491" s="91">
        <f>IFERROR(VLOOKUP($C491,Weights!$A$3:$E$22,4,0),0)</f>
        <v>1.1000000000000001</v>
      </c>
      <c r="E491" s="92">
        <f>IFERROR(VLOOKUP($C491,Weights!$A$3:$E$22,5,0),0)</f>
        <v>60.929000000000002</v>
      </c>
      <c r="F491" s="91">
        <f>IFERROR(VLOOKUP($C491,Weights!$A$23:$E$42,4,0),0)</f>
        <v>1.75</v>
      </c>
      <c r="G491" s="92">
        <f>IFERROR(VLOOKUP($C491,Weights!$A$23:$E$42,5,0),0)</f>
        <v>96.932500000000005</v>
      </c>
      <c r="H491" s="91">
        <f>IFERROR(VLOOKUP($C491,Weights!$A$43:$E$62,4,0),0)</f>
        <v>3.01</v>
      </c>
      <c r="I491" s="92">
        <f>IFERROR(VLOOKUP($C491,Weights!$A$43:$E$62,5,0),0)</f>
        <v>166.72389999999999</v>
      </c>
      <c r="J491" s="91">
        <f>IFERROR(VLOOKUP($C491,Weights!$A$63:$E$82,4,0),0)</f>
        <v>8.67</v>
      </c>
      <c r="K491" s="92">
        <f>IFERROR(VLOOKUP($C491,Weights!$A$63:$E$82,5,0),0)</f>
        <v>480.23129999999998</v>
      </c>
      <c r="L491" s="91">
        <f>IFERROR(VLOOKUP($C491,Weights!$A$83:$E$102,4,0),0)</f>
        <v>0</v>
      </c>
      <c r="M491" s="92">
        <f>IFERROR(VLOOKUP($C491,Weights!$A$83:$E$102,5,0),0)</f>
        <v>0</v>
      </c>
    </row>
    <row r="492" spans="1:13" ht="24">
      <c r="A492" s="93" t="s">
        <v>1518</v>
      </c>
      <c r="B492" s="90" t="s">
        <v>1519</v>
      </c>
      <c r="C492" s="90">
        <v>7</v>
      </c>
      <c r="D492" s="91">
        <f>IFERROR(VLOOKUP($C492,Weights!$A$3:$E$22,4,0),0)</f>
        <v>1.1000000000000001</v>
      </c>
      <c r="E492" s="92">
        <f>IFERROR(VLOOKUP($C492,Weights!$A$3:$E$22,5,0),0)</f>
        <v>60.929000000000002</v>
      </c>
      <c r="F492" s="91">
        <f>IFERROR(VLOOKUP($C492,Weights!$A$23:$E$42,4,0),0)</f>
        <v>1.75</v>
      </c>
      <c r="G492" s="92">
        <f>IFERROR(VLOOKUP($C492,Weights!$A$23:$E$42,5,0),0)</f>
        <v>96.932500000000005</v>
      </c>
      <c r="H492" s="91">
        <f>IFERROR(VLOOKUP($C492,Weights!$A$43:$E$62,4,0),0)</f>
        <v>3.01</v>
      </c>
      <c r="I492" s="92">
        <f>IFERROR(VLOOKUP($C492,Weights!$A$43:$E$62,5,0),0)</f>
        <v>166.72389999999999</v>
      </c>
      <c r="J492" s="91">
        <f>IFERROR(VLOOKUP($C492,Weights!$A$63:$E$82,4,0),0)</f>
        <v>8.67</v>
      </c>
      <c r="K492" s="92">
        <f>IFERROR(VLOOKUP($C492,Weights!$A$63:$E$82,5,0),0)</f>
        <v>480.23129999999998</v>
      </c>
      <c r="L492" s="91">
        <f>IFERROR(VLOOKUP($C492,Weights!$A$83:$E$102,4,0),0)</f>
        <v>0</v>
      </c>
      <c r="M492" s="92">
        <f>IFERROR(VLOOKUP($C492,Weights!$A$83:$E$102,5,0),0)</f>
        <v>0</v>
      </c>
    </row>
    <row r="493" spans="1:13">
      <c r="A493" s="93" t="s">
        <v>104</v>
      </c>
      <c r="B493" s="90" t="s">
        <v>105</v>
      </c>
      <c r="C493" s="90">
        <v>7</v>
      </c>
      <c r="D493" s="91">
        <f>IFERROR(VLOOKUP($C493,Weights!$A$3:$E$22,4,0),0)</f>
        <v>1.1000000000000001</v>
      </c>
      <c r="E493" s="92">
        <f>IFERROR(VLOOKUP($C493,Weights!$A$3:$E$22,5,0),0)</f>
        <v>60.929000000000002</v>
      </c>
      <c r="F493" s="91">
        <f>IFERROR(VLOOKUP($C493,Weights!$A$23:$E$42,4,0),0)</f>
        <v>1.75</v>
      </c>
      <c r="G493" s="92">
        <f>IFERROR(VLOOKUP($C493,Weights!$A$23:$E$42,5,0),0)</f>
        <v>96.932500000000005</v>
      </c>
      <c r="H493" s="91">
        <f>IFERROR(VLOOKUP($C493,Weights!$A$43:$E$62,4,0),0)</f>
        <v>3.01</v>
      </c>
      <c r="I493" s="92">
        <f>IFERROR(VLOOKUP($C493,Weights!$A$43:$E$62,5,0),0)</f>
        <v>166.72389999999999</v>
      </c>
      <c r="J493" s="91">
        <f>IFERROR(VLOOKUP($C493,Weights!$A$63:$E$82,4,0),0)</f>
        <v>8.67</v>
      </c>
      <c r="K493" s="92">
        <f>IFERROR(VLOOKUP($C493,Weights!$A$63:$E$82,5,0),0)</f>
        <v>480.23129999999998</v>
      </c>
      <c r="L493" s="91">
        <f>IFERROR(VLOOKUP($C493,Weights!$A$83:$E$102,4,0),0)</f>
        <v>0</v>
      </c>
      <c r="M493" s="92">
        <f>IFERROR(VLOOKUP($C493,Weights!$A$83:$E$102,5,0),0)</f>
        <v>0</v>
      </c>
    </row>
    <row r="494" spans="1:13">
      <c r="A494" s="93" t="s">
        <v>1206</v>
      </c>
      <c r="B494" s="90" t="s">
        <v>1207</v>
      </c>
      <c r="C494" s="90">
        <v>7</v>
      </c>
      <c r="D494" s="91">
        <f>IFERROR(VLOOKUP($C494,Weights!$A$3:$E$22,4,0),0)</f>
        <v>1.1000000000000001</v>
      </c>
      <c r="E494" s="92">
        <f>IFERROR(VLOOKUP($C494,Weights!$A$3:$E$22,5,0),0)</f>
        <v>60.929000000000002</v>
      </c>
      <c r="F494" s="91">
        <f>IFERROR(VLOOKUP($C494,Weights!$A$23:$E$42,4,0),0)</f>
        <v>1.75</v>
      </c>
      <c r="G494" s="92">
        <f>IFERROR(VLOOKUP($C494,Weights!$A$23:$E$42,5,0),0)</f>
        <v>96.932500000000005</v>
      </c>
      <c r="H494" s="91">
        <f>IFERROR(VLOOKUP($C494,Weights!$A$43:$E$62,4,0),0)</f>
        <v>3.01</v>
      </c>
      <c r="I494" s="92">
        <f>IFERROR(VLOOKUP($C494,Weights!$A$43:$E$62,5,0),0)</f>
        <v>166.72389999999999</v>
      </c>
      <c r="J494" s="91">
        <f>IFERROR(VLOOKUP($C494,Weights!$A$63:$E$82,4,0),0)</f>
        <v>8.67</v>
      </c>
      <c r="K494" s="92">
        <f>IFERROR(VLOOKUP($C494,Weights!$A$63:$E$82,5,0),0)</f>
        <v>480.23129999999998</v>
      </c>
      <c r="L494" s="91">
        <f>IFERROR(VLOOKUP($C494,Weights!$A$83:$E$102,4,0),0)</f>
        <v>0</v>
      </c>
      <c r="M494" s="92">
        <f>IFERROR(VLOOKUP($C494,Weights!$A$83:$E$102,5,0),0)</f>
        <v>0</v>
      </c>
    </row>
    <row r="495" spans="1:13">
      <c r="A495" s="93" t="s">
        <v>596</v>
      </c>
      <c r="B495" s="90" t="s">
        <v>597</v>
      </c>
      <c r="C495" s="90">
        <v>7</v>
      </c>
      <c r="D495" s="91">
        <f>IFERROR(VLOOKUP($C495,Weights!$A$3:$E$22,4,0),0)</f>
        <v>1.1000000000000001</v>
      </c>
      <c r="E495" s="92">
        <f>IFERROR(VLOOKUP($C495,Weights!$A$3:$E$22,5,0),0)</f>
        <v>60.929000000000002</v>
      </c>
      <c r="F495" s="91">
        <f>IFERROR(VLOOKUP($C495,Weights!$A$23:$E$42,4,0),0)</f>
        <v>1.75</v>
      </c>
      <c r="G495" s="92">
        <f>IFERROR(VLOOKUP($C495,Weights!$A$23:$E$42,5,0),0)</f>
        <v>96.932500000000005</v>
      </c>
      <c r="H495" s="91">
        <f>IFERROR(VLOOKUP($C495,Weights!$A$43:$E$62,4,0),0)</f>
        <v>3.01</v>
      </c>
      <c r="I495" s="92">
        <f>IFERROR(VLOOKUP($C495,Weights!$A$43:$E$62,5,0),0)</f>
        <v>166.72389999999999</v>
      </c>
      <c r="J495" s="91">
        <f>IFERROR(VLOOKUP($C495,Weights!$A$63:$E$82,4,0),0)</f>
        <v>8.67</v>
      </c>
      <c r="K495" s="92">
        <f>IFERROR(VLOOKUP($C495,Weights!$A$63:$E$82,5,0),0)</f>
        <v>480.23129999999998</v>
      </c>
      <c r="L495" s="91">
        <f>IFERROR(VLOOKUP($C495,Weights!$A$83:$E$102,4,0),0)</f>
        <v>0</v>
      </c>
      <c r="M495" s="92">
        <f>IFERROR(VLOOKUP($C495,Weights!$A$83:$E$102,5,0),0)</f>
        <v>0</v>
      </c>
    </row>
    <row r="496" spans="1:13">
      <c r="A496" s="93" t="s">
        <v>1190</v>
      </c>
      <c r="B496" s="90" t="s">
        <v>1191</v>
      </c>
      <c r="C496" s="90">
        <v>7</v>
      </c>
      <c r="D496" s="91">
        <f>IFERROR(VLOOKUP($C496,Weights!$A$3:$E$22,4,0),0)</f>
        <v>1.1000000000000001</v>
      </c>
      <c r="E496" s="92">
        <f>IFERROR(VLOOKUP($C496,Weights!$A$3:$E$22,5,0),0)</f>
        <v>60.929000000000002</v>
      </c>
      <c r="F496" s="91">
        <f>IFERROR(VLOOKUP($C496,Weights!$A$23:$E$42,4,0),0)</f>
        <v>1.75</v>
      </c>
      <c r="G496" s="92">
        <f>IFERROR(VLOOKUP($C496,Weights!$A$23:$E$42,5,0),0)</f>
        <v>96.932500000000005</v>
      </c>
      <c r="H496" s="91">
        <f>IFERROR(VLOOKUP($C496,Weights!$A$43:$E$62,4,0),0)</f>
        <v>3.01</v>
      </c>
      <c r="I496" s="92">
        <f>IFERROR(VLOOKUP($C496,Weights!$A$43:$E$62,5,0),0)</f>
        <v>166.72389999999999</v>
      </c>
      <c r="J496" s="91">
        <f>IFERROR(VLOOKUP($C496,Weights!$A$63:$E$82,4,0),0)</f>
        <v>8.67</v>
      </c>
      <c r="K496" s="92">
        <f>IFERROR(VLOOKUP($C496,Weights!$A$63:$E$82,5,0),0)</f>
        <v>480.23129999999998</v>
      </c>
      <c r="L496" s="91">
        <f>IFERROR(VLOOKUP($C496,Weights!$A$83:$E$102,4,0),0)</f>
        <v>0</v>
      </c>
      <c r="M496" s="92">
        <f>IFERROR(VLOOKUP($C496,Weights!$A$83:$E$102,5,0),0)</f>
        <v>0</v>
      </c>
    </row>
    <row r="497" spans="1:13" ht="24">
      <c r="A497" s="93" t="s">
        <v>592</v>
      </c>
      <c r="B497" s="90" t="s">
        <v>593</v>
      </c>
      <c r="C497" s="90">
        <v>7</v>
      </c>
      <c r="D497" s="91">
        <f>IFERROR(VLOOKUP($C497,Weights!$A$3:$E$22,4,0),0)</f>
        <v>1.1000000000000001</v>
      </c>
      <c r="E497" s="92">
        <f>IFERROR(VLOOKUP($C497,Weights!$A$3:$E$22,5,0),0)</f>
        <v>60.929000000000002</v>
      </c>
      <c r="F497" s="91">
        <f>IFERROR(VLOOKUP($C497,Weights!$A$23:$E$42,4,0),0)</f>
        <v>1.75</v>
      </c>
      <c r="G497" s="92">
        <f>IFERROR(VLOOKUP($C497,Weights!$A$23:$E$42,5,0),0)</f>
        <v>96.932500000000005</v>
      </c>
      <c r="H497" s="91">
        <f>IFERROR(VLOOKUP($C497,Weights!$A$43:$E$62,4,0),0)</f>
        <v>3.01</v>
      </c>
      <c r="I497" s="92">
        <f>IFERROR(VLOOKUP($C497,Weights!$A$43:$E$62,5,0),0)</f>
        <v>166.72389999999999</v>
      </c>
      <c r="J497" s="91">
        <f>IFERROR(VLOOKUP($C497,Weights!$A$63:$E$82,4,0),0)</f>
        <v>8.67</v>
      </c>
      <c r="K497" s="92">
        <f>IFERROR(VLOOKUP($C497,Weights!$A$63:$E$82,5,0),0)</f>
        <v>480.23129999999998</v>
      </c>
      <c r="L497" s="91">
        <f>IFERROR(VLOOKUP($C497,Weights!$A$83:$E$102,4,0),0)</f>
        <v>0</v>
      </c>
      <c r="M497" s="92">
        <f>IFERROR(VLOOKUP($C497,Weights!$A$83:$E$102,5,0),0)</f>
        <v>0</v>
      </c>
    </row>
    <row r="498" spans="1:13">
      <c r="A498" s="93" t="s">
        <v>594</v>
      </c>
      <c r="B498" s="90" t="s">
        <v>595</v>
      </c>
      <c r="C498" s="90">
        <v>7</v>
      </c>
      <c r="D498" s="91">
        <f>IFERROR(VLOOKUP($C498,Weights!$A$3:$E$22,4,0),0)</f>
        <v>1.1000000000000001</v>
      </c>
      <c r="E498" s="92">
        <f>IFERROR(VLOOKUP($C498,Weights!$A$3:$E$22,5,0),0)</f>
        <v>60.929000000000002</v>
      </c>
      <c r="F498" s="91">
        <f>IFERROR(VLOOKUP($C498,Weights!$A$23:$E$42,4,0),0)</f>
        <v>1.75</v>
      </c>
      <c r="G498" s="92">
        <f>IFERROR(VLOOKUP($C498,Weights!$A$23:$E$42,5,0),0)</f>
        <v>96.932500000000005</v>
      </c>
      <c r="H498" s="91">
        <f>IFERROR(VLOOKUP($C498,Weights!$A$43:$E$62,4,0),0)</f>
        <v>3.01</v>
      </c>
      <c r="I498" s="92">
        <f>IFERROR(VLOOKUP($C498,Weights!$A$43:$E$62,5,0),0)</f>
        <v>166.72389999999999</v>
      </c>
      <c r="J498" s="91">
        <f>IFERROR(VLOOKUP($C498,Weights!$A$63:$E$82,4,0),0)</f>
        <v>8.67</v>
      </c>
      <c r="K498" s="92">
        <f>IFERROR(VLOOKUP($C498,Weights!$A$63:$E$82,5,0),0)</f>
        <v>480.23129999999998</v>
      </c>
      <c r="L498" s="91">
        <f>IFERROR(VLOOKUP($C498,Weights!$A$83:$E$102,4,0),0)</f>
        <v>0</v>
      </c>
      <c r="M498" s="92">
        <f>IFERROR(VLOOKUP($C498,Weights!$A$83:$E$102,5,0),0)</f>
        <v>0</v>
      </c>
    </row>
    <row r="499" spans="1:13">
      <c r="A499" s="93" t="s">
        <v>930</v>
      </c>
      <c r="B499" s="90" t="s">
        <v>931</v>
      </c>
      <c r="C499" s="90">
        <v>7</v>
      </c>
      <c r="D499" s="91">
        <f>IFERROR(VLOOKUP($C499,Weights!$A$3:$E$22,4,0),0)</f>
        <v>1.1000000000000001</v>
      </c>
      <c r="E499" s="92">
        <f>IFERROR(VLOOKUP($C499,Weights!$A$3:$E$22,5,0),0)</f>
        <v>60.929000000000002</v>
      </c>
      <c r="F499" s="91">
        <f>IFERROR(VLOOKUP($C499,Weights!$A$23:$E$42,4,0),0)</f>
        <v>1.75</v>
      </c>
      <c r="G499" s="92">
        <f>IFERROR(VLOOKUP($C499,Weights!$A$23:$E$42,5,0),0)</f>
        <v>96.932500000000005</v>
      </c>
      <c r="H499" s="91">
        <f>IFERROR(VLOOKUP($C499,Weights!$A$43:$E$62,4,0),0)</f>
        <v>3.01</v>
      </c>
      <c r="I499" s="92">
        <f>IFERROR(VLOOKUP($C499,Weights!$A$43:$E$62,5,0),0)</f>
        <v>166.72389999999999</v>
      </c>
      <c r="J499" s="91">
        <f>IFERROR(VLOOKUP($C499,Weights!$A$63:$E$82,4,0),0)</f>
        <v>8.67</v>
      </c>
      <c r="K499" s="92">
        <f>IFERROR(VLOOKUP($C499,Weights!$A$63:$E$82,5,0),0)</f>
        <v>480.23129999999998</v>
      </c>
      <c r="L499" s="91">
        <f>IFERROR(VLOOKUP($C499,Weights!$A$83:$E$102,4,0),0)</f>
        <v>0</v>
      </c>
      <c r="M499" s="92">
        <f>IFERROR(VLOOKUP($C499,Weights!$A$83:$E$102,5,0),0)</f>
        <v>0</v>
      </c>
    </row>
    <row r="500" spans="1:13">
      <c r="A500" s="93" t="s">
        <v>276</v>
      </c>
      <c r="B500" s="90" t="s">
        <v>277</v>
      </c>
      <c r="C500" s="90">
        <v>7</v>
      </c>
      <c r="D500" s="91">
        <f>IFERROR(VLOOKUP($C500,Weights!$A$3:$E$22,4,0),0)</f>
        <v>1.1000000000000001</v>
      </c>
      <c r="E500" s="92">
        <f>IFERROR(VLOOKUP($C500,Weights!$A$3:$E$22,5,0),0)</f>
        <v>60.929000000000002</v>
      </c>
      <c r="F500" s="91">
        <f>IFERROR(VLOOKUP($C500,Weights!$A$23:$E$42,4,0),0)</f>
        <v>1.75</v>
      </c>
      <c r="G500" s="92">
        <f>IFERROR(VLOOKUP($C500,Weights!$A$23:$E$42,5,0),0)</f>
        <v>96.932500000000005</v>
      </c>
      <c r="H500" s="91">
        <f>IFERROR(VLOOKUP($C500,Weights!$A$43:$E$62,4,0),0)</f>
        <v>3.01</v>
      </c>
      <c r="I500" s="92">
        <f>IFERROR(VLOOKUP($C500,Weights!$A$43:$E$62,5,0),0)</f>
        <v>166.72389999999999</v>
      </c>
      <c r="J500" s="91">
        <f>IFERROR(VLOOKUP($C500,Weights!$A$63:$E$82,4,0),0)</f>
        <v>8.67</v>
      </c>
      <c r="K500" s="92">
        <f>IFERROR(VLOOKUP($C500,Weights!$A$63:$E$82,5,0),0)</f>
        <v>480.23129999999998</v>
      </c>
      <c r="L500" s="91">
        <f>IFERROR(VLOOKUP($C500,Weights!$A$83:$E$102,4,0),0)</f>
        <v>0</v>
      </c>
      <c r="M500" s="92">
        <f>IFERROR(VLOOKUP($C500,Weights!$A$83:$E$102,5,0),0)</f>
        <v>0</v>
      </c>
    </row>
    <row r="501" spans="1:13">
      <c r="A501" s="93" t="s">
        <v>270</v>
      </c>
      <c r="B501" s="90" t="s">
        <v>271</v>
      </c>
      <c r="C501" s="90">
        <v>7</v>
      </c>
      <c r="D501" s="91">
        <f>IFERROR(VLOOKUP($C501,Weights!$A$3:$E$22,4,0),0)</f>
        <v>1.1000000000000001</v>
      </c>
      <c r="E501" s="92">
        <f>IFERROR(VLOOKUP($C501,Weights!$A$3:$E$22,5,0),0)</f>
        <v>60.929000000000002</v>
      </c>
      <c r="F501" s="91">
        <f>IFERROR(VLOOKUP($C501,Weights!$A$23:$E$42,4,0),0)</f>
        <v>1.75</v>
      </c>
      <c r="G501" s="92">
        <f>IFERROR(VLOOKUP($C501,Weights!$A$23:$E$42,5,0),0)</f>
        <v>96.932500000000005</v>
      </c>
      <c r="H501" s="91">
        <f>IFERROR(VLOOKUP($C501,Weights!$A$43:$E$62,4,0),0)</f>
        <v>3.01</v>
      </c>
      <c r="I501" s="92">
        <f>IFERROR(VLOOKUP($C501,Weights!$A$43:$E$62,5,0),0)</f>
        <v>166.72389999999999</v>
      </c>
      <c r="J501" s="91">
        <f>IFERROR(VLOOKUP($C501,Weights!$A$63:$E$82,4,0),0)</f>
        <v>8.67</v>
      </c>
      <c r="K501" s="92">
        <f>IFERROR(VLOOKUP($C501,Weights!$A$63:$E$82,5,0),0)</f>
        <v>480.23129999999998</v>
      </c>
      <c r="L501" s="91">
        <f>IFERROR(VLOOKUP($C501,Weights!$A$83:$E$102,4,0),0)</f>
        <v>0</v>
      </c>
      <c r="M501" s="92">
        <f>IFERROR(VLOOKUP($C501,Weights!$A$83:$E$102,5,0),0)</f>
        <v>0</v>
      </c>
    </row>
    <row r="502" spans="1:13">
      <c r="A502" s="93" t="s">
        <v>2885</v>
      </c>
      <c r="B502" s="90" t="s">
        <v>2886</v>
      </c>
      <c r="C502" s="90">
        <v>7</v>
      </c>
      <c r="D502" s="91">
        <f>IFERROR(VLOOKUP($C502,Weights!$A$3:$E$22,4,0),0)</f>
        <v>1.1000000000000001</v>
      </c>
      <c r="E502" s="92">
        <f>IFERROR(VLOOKUP($C502,Weights!$A$3:$E$22,5,0),0)</f>
        <v>60.929000000000002</v>
      </c>
      <c r="F502" s="91">
        <f>IFERROR(VLOOKUP($C502,Weights!$A$23:$E$42,4,0),0)</f>
        <v>1.75</v>
      </c>
      <c r="G502" s="92">
        <f>IFERROR(VLOOKUP($C502,Weights!$A$23:$E$42,5,0),0)</f>
        <v>96.932500000000005</v>
      </c>
      <c r="H502" s="91">
        <f>IFERROR(VLOOKUP($C502,Weights!$A$43:$E$62,4,0),0)</f>
        <v>3.01</v>
      </c>
      <c r="I502" s="92">
        <f>IFERROR(VLOOKUP($C502,Weights!$A$43:$E$62,5,0),0)</f>
        <v>166.72389999999999</v>
      </c>
      <c r="J502" s="91">
        <f>IFERROR(VLOOKUP($C502,Weights!$A$63:$E$82,4,0),0)</f>
        <v>8.67</v>
      </c>
      <c r="K502" s="92">
        <f>IFERROR(VLOOKUP($C502,Weights!$A$63:$E$82,5,0),0)</f>
        <v>480.23129999999998</v>
      </c>
      <c r="L502" s="91">
        <f>IFERROR(VLOOKUP($C502,Weights!$A$83:$E$102,4,0),0)</f>
        <v>0</v>
      </c>
      <c r="M502" s="92">
        <f>IFERROR(VLOOKUP($C502,Weights!$A$83:$E$102,5,0),0)</f>
        <v>0</v>
      </c>
    </row>
    <row r="503" spans="1:13" ht="24">
      <c r="A503" s="93" t="s">
        <v>272</v>
      </c>
      <c r="B503" s="90" t="s">
        <v>273</v>
      </c>
      <c r="C503" s="90">
        <v>7</v>
      </c>
      <c r="D503" s="91">
        <f>IFERROR(VLOOKUP($C503,Weights!$A$3:$E$22,4,0),0)</f>
        <v>1.1000000000000001</v>
      </c>
      <c r="E503" s="92">
        <f>IFERROR(VLOOKUP($C503,Weights!$A$3:$E$22,5,0),0)</f>
        <v>60.929000000000002</v>
      </c>
      <c r="F503" s="91">
        <f>IFERROR(VLOOKUP($C503,Weights!$A$23:$E$42,4,0),0)</f>
        <v>1.75</v>
      </c>
      <c r="G503" s="92">
        <f>IFERROR(VLOOKUP($C503,Weights!$A$23:$E$42,5,0),0)</f>
        <v>96.932500000000005</v>
      </c>
      <c r="H503" s="91">
        <f>IFERROR(VLOOKUP($C503,Weights!$A$43:$E$62,4,0),0)</f>
        <v>3.01</v>
      </c>
      <c r="I503" s="92">
        <f>IFERROR(VLOOKUP($C503,Weights!$A$43:$E$62,5,0),0)</f>
        <v>166.72389999999999</v>
      </c>
      <c r="J503" s="91">
        <f>IFERROR(VLOOKUP($C503,Weights!$A$63:$E$82,4,0),0)</f>
        <v>8.67</v>
      </c>
      <c r="K503" s="92">
        <f>IFERROR(VLOOKUP($C503,Weights!$A$63:$E$82,5,0),0)</f>
        <v>480.23129999999998</v>
      </c>
      <c r="L503" s="91">
        <f>IFERROR(VLOOKUP($C503,Weights!$A$83:$E$102,4,0),0)</f>
        <v>0</v>
      </c>
      <c r="M503" s="92">
        <f>IFERROR(VLOOKUP($C503,Weights!$A$83:$E$102,5,0),0)</f>
        <v>0</v>
      </c>
    </row>
    <row r="504" spans="1:13">
      <c r="A504" s="93" t="s">
        <v>1210</v>
      </c>
      <c r="B504" s="90" t="s">
        <v>1211</v>
      </c>
      <c r="C504" s="90">
        <v>7</v>
      </c>
      <c r="D504" s="91">
        <f>IFERROR(VLOOKUP($C504,Weights!$A$3:$E$22,4,0),0)</f>
        <v>1.1000000000000001</v>
      </c>
      <c r="E504" s="92">
        <f>IFERROR(VLOOKUP($C504,Weights!$A$3:$E$22,5,0),0)</f>
        <v>60.929000000000002</v>
      </c>
      <c r="F504" s="91">
        <f>IFERROR(VLOOKUP($C504,Weights!$A$23:$E$42,4,0),0)</f>
        <v>1.75</v>
      </c>
      <c r="G504" s="92">
        <f>IFERROR(VLOOKUP($C504,Weights!$A$23:$E$42,5,0),0)</f>
        <v>96.932500000000005</v>
      </c>
      <c r="H504" s="91">
        <f>IFERROR(VLOOKUP($C504,Weights!$A$43:$E$62,4,0),0)</f>
        <v>3.01</v>
      </c>
      <c r="I504" s="92">
        <f>IFERROR(VLOOKUP($C504,Weights!$A$43:$E$62,5,0),0)</f>
        <v>166.72389999999999</v>
      </c>
      <c r="J504" s="91">
        <f>IFERROR(VLOOKUP($C504,Weights!$A$63:$E$82,4,0),0)</f>
        <v>8.67</v>
      </c>
      <c r="K504" s="92">
        <f>IFERROR(VLOOKUP($C504,Weights!$A$63:$E$82,5,0),0)</f>
        <v>480.23129999999998</v>
      </c>
      <c r="L504" s="91">
        <f>IFERROR(VLOOKUP($C504,Weights!$A$83:$E$102,4,0),0)</f>
        <v>0</v>
      </c>
      <c r="M504" s="92">
        <f>IFERROR(VLOOKUP($C504,Weights!$A$83:$E$102,5,0),0)</f>
        <v>0</v>
      </c>
    </row>
    <row r="505" spans="1:13">
      <c r="A505" s="93" t="s">
        <v>274</v>
      </c>
      <c r="B505" s="90" t="s">
        <v>275</v>
      </c>
      <c r="C505" s="90">
        <v>7</v>
      </c>
      <c r="D505" s="91">
        <f>IFERROR(VLOOKUP($C505,Weights!$A$3:$E$22,4,0),0)</f>
        <v>1.1000000000000001</v>
      </c>
      <c r="E505" s="92">
        <f>IFERROR(VLOOKUP($C505,Weights!$A$3:$E$22,5,0),0)</f>
        <v>60.929000000000002</v>
      </c>
      <c r="F505" s="91">
        <f>IFERROR(VLOOKUP($C505,Weights!$A$23:$E$42,4,0),0)</f>
        <v>1.75</v>
      </c>
      <c r="G505" s="92">
        <f>IFERROR(VLOOKUP($C505,Weights!$A$23:$E$42,5,0),0)</f>
        <v>96.932500000000005</v>
      </c>
      <c r="H505" s="91">
        <f>IFERROR(VLOOKUP($C505,Weights!$A$43:$E$62,4,0),0)</f>
        <v>3.01</v>
      </c>
      <c r="I505" s="92">
        <f>IFERROR(VLOOKUP($C505,Weights!$A$43:$E$62,5,0),0)</f>
        <v>166.72389999999999</v>
      </c>
      <c r="J505" s="91">
        <f>IFERROR(VLOOKUP($C505,Weights!$A$63:$E$82,4,0),0)</f>
        <v>8.67</v>
      </c>
      <c r="K505" s="92">
        <f>IFERROR(VLOOKUP($C505,Weights!$A$63:$E$82,5,0),0)</f>
        <v>480.23129999999998</v>
      </c>
      <c r="L505" s="91">
        <f>IFERROR(VLOOKUP($C505,Weights!$A$83:$E$102,4,0),0)</f>
        <v>0</v>
      </c>
      <c r="M505" s="92">
        <f>IFERROR(VLOOKUP($C505,Weights!$A$83:$E$102,5,0),0)</f>
        <v>0</v>
      </c>
    </row>
    <row r="506" spans="1:13">
      <c r="A506" s="93" t="s">
        <v>1751</v>
      </c>
      <c r="B506" s="90" t="s">
        <v>1752</v>
      </c>
      <c r="C506" s="90">
        <v>1</v>
      </c>
      <c r="D506" s="91">
        <f>IFERROR(VLOOKUP($C506,Weights!$A$3:$E$22,4,0),0)</f>
        <v>1</v>
      </c>
      <c r="E506" s="92">
        <f>IFERROR(VLOOKUP($C506,Weights!$A$3:$E$22,5,0),0)</f>
        <v>55.39</v>
      </c>
      <c r="F506" s="91">
        <f>IFERROR(VLOOKUP($C506,Weights!$A$23:$E$42,4,0),0)</f>
        <v>1.76</v>
      </c>
      <c r="G506" s="92">
        <f>IFERROR(VLOOKUP($C506,Weights!$A$23:$E$42,5,0),0)</f>
        <v>97.486400000000003</v>
      </c>
      <c r="H506" s="91">
        <f>IFERROR(VLOOKUP($C506,Weights!$A$43:$E$62,4,0),0)</f>
        <v>4</v>
      </c>
      <c r="I506" s="92">
        <f>IFERROR(VLOOKUP($C506,Weights!$A$43:$E$62,5,0),0)</f>
        <v>221.56</v>
      </c>
      <c r="J506" s="91">
        <f>IFERROR(VLOOKUP($C506,Weights!$A$63:$E$82,4,0),0)</f>
        <v>10.77</v>
      </c>
      <c r="K506" s="92">
        <f>IFERROR(VLOOKUP($C506,Weights!$A$63:$E$82,5,0),0)</f>
        <v>596.55029999999999</v>
      </c>
      <c r="L506" s="91">
        <f>IFERROR(VLOOKUP($C506,Weights!$A$83:$E$102,4,0),0)</f>
        <v>0</v>
      </c>
      <c r="M506" s="92">
        <f>IFERROR(VLOOKUP($C506,Weights!$A$83:$E$102,5,0),0)</f>
        <v>0</v>
      </c>
    </row>
    <row r="507" spans="1:13">
      <c r="A507" s="93" t="s">
        <v>2457</v>
      </c>
      <c r="B507" s="90" t="s">
        <v>2458</v>
      </c>
      <c r="C507" s="90">
        <v>1</v>
      </c>
      <c r="D507" s="91">
        <f>IFERROR(VLOOKUP($C507,Weights!$A$3:$E$22,4,0),0)</f>
        <v>1</v>
      </c>
      <c r="E507" s="92">
        <f>IFERROR(VLOOKUP($C507,Weights!$A$3:$E$22,5,0),0)</f>
        <v>55.39</v>
      </c>
      <c r="F507" s="91">
        <f>IFERROR(VLOOKUP($C507,Weights!$A$23:$E$42,4,0),0)</f>
        <v>1.76</v>
      </c>
      <c r="G507" s="92">
        <f>IFERROR(VLOOKUP($C507,Weights!$A$23:$E$42,5,0),0)</f>
        <v>97.486400000000003</v>
      </c>
      <c r="H507" s="91">
        <f>IFERROR(VLOOKUP($C507,Weights!$A$43:$E$62,4,0),0)</f>
        <v>4</v>
      </c>
      <c r="I507" s="92">
        <f>IFERROR(VLOOKUP($C507,Weights!$A$43:$E$62,5,0),0)</f>
        <v>221.56</v>
      </c>
      <c r="J507" s="91">
        <f>IFERROR(VLOOKUP($C507,Weights!$A$63:$E$82,4,0),0)</f>
        <v>10.77</v>
      </c>
      <c r="K507" s="92">
        <f>IFERROR(VLOOKUP($C507,Weights!$A$63:$E$82,5,0),0)</f>
        <v>596.55029999999999</v>
      </c>
      <c r="L507" s="91">
        <f>IFERROR(VLOOKUP($C507,Weights!$A$83:$E$102,4,0),0)</f>
        <v>0</v>
      </c>
      <c r="M507" s="92">
        <f>IFERROR(VLOOKUP($C507,Weights!$A$83:$E$102,5,0),0)</f>
        <v>0</v>
      </c>
    </row>
    <row r="508" spans="1:13">
      <c r="A508" s="93" t="s">
        <v>8</v>
      </c>
      <c r="B508" s="90" t="s">
        <v>1734</v>
      </c>
      <c r="C508" s="90">
        <v>8</v>
      </c>
      <c r="D508" s="91">
        <f>IFERROR(VLOOKUP($C508,Weights!$A$3:$E$22,4,0),0)</f>
        <v>0</v>
      </c>
      <c r="E508" s="92">
        <f>IFERROR(VLOOKUP($C508,Weights!$A$3:$E$22,5,0),0)</f>
        <v>0</v>
      </c>
      <c r="F508" s="91">
        <f>IFERROR(VLOOKUP($C508,Weights!$A$23:$E$42,4,0),0)</f>
        <v>0</v>
      </c>
      <c r="G508" s="92">
        <f>IFERROR(VLOOKUP($C508,Weights!$A$23:$E$42,5,0),0)</f>
        <v>0</v>
      </c>
      <c r="H508" s="91">
        <f>IFERROR(VLOOKUP($C508,Weights!$A$43:$E$62,4,0),0)</f>
        <v>0</v>
      </c>
      <c r="I508" s="92">
        <f>IFERROR(VLOOKUP($C508,Weights!$A$43:$E$62,5,0),0)</f>
        <v>0</v>
      </c>
      <c r="J508" s="91">
        <f>IFERROR(VLOOKUP($C508,Weights!$A$63:$E$82,4,0),0)</f>
        <v>0</v>
      </c>
      <c r="K508" s="92">
        <f>IFERROR(VLOOKUP($C508,Weights!$A$63:$E$82,5,0),0)</f>
        <v>0</v>
      </c>
      <c r="L508" s="91">
        <f>IFERROR(VLOOKUP($C508,Weights!$A$83:$E$102,4,0),0)</f>
        <v>5.13</v>
      </c>
      <c r="M508" s="92">
        <f>IFERROR(VLOOKUP($C508,Weights!$A$83:$E$102,5,0),0)</f>
        <v>284.15069999999997</v>
      </c>
    </row>
    <row r="509" spans="1:13" ht="24">
      <c r="A509" s="93" t="s">
        <v>114</v>
      </c>
      <c r="B509" s="90" t="s">
        <v>115</v>
      </c>
      <c r="C509" s="90">
        <v>8</v>
      </c>
      <c r="D509" s="91">
        <f>IFERROR(VLOOKUP($C509,Weights!$A$3:$E$22,4,0),0)</f>
        <v>0</v>
      </c>
      <c r="E509" s="92">
        <f>IFERROR(VLOOKUP($C509,Weights!$A$3:$E$22,5,0),0)</f>
        <v>0</v>
      </c>
      <c r="F509" s="91">
        <f>IFERROR(VLOOKUP($C509,Weights!$A$23:$E$42,4,0),0)</f>
        <v>0</v>
      </c>
      <c r="G509" s="92">
        <f>IFERROR(VLOOKUP($C509,Weights!$A$23:$E$42,5,0),0)</f>
        <v>0</v>
      </c>
      <c r="H509" s="91">
        <f>IFERROR(VLOOKUP($C509,Weights!$A$43:$E$62,4,0),0)</f>
        <v>0</v>
      </c>
      <c r="I509" s="92">
        <f>IFERROR(VLOOKUP($C509,Weights!$A$43:$E$62,5,0),0)</f>
        <v>0</v>
      </c>
      <c r="J509" s="91">
        <f>IFERROR(VLOOKUP($C509,Weights!$A$63:$E$82,4,0),0)</f>
        <v>0</v>
      </c>
      <c r="K509" s="92">
        <f>IFERROR(VLOOKUP($C509,Weights!$A$63:$E$82,5,0),0)</f>
        <v>0</v>
      </c>
      <c r="L509" s="91">
        <f>IFERROR(VLOOKUP($C509,Weights!$A$83:$E$102,4,0),0)</f>
        <v>5.13</v>
      </c>
      <c r="M509" s="92">
        <f>IFERROR(VLOOKUP($C509,Weights!$A$83:$E$102,5,0),0)</f>
        <v>284.15069999999997</v>
      </c>
    </row>
    <row r="510" spans="1:13">
      <c r="A510" s="93" t="s">
        <v>2491</v>
      </c>
      <c r="B510" s="90" t="s">
        <v>2492</v>
      </c>
      <c r="C510" s="90">
        <v>8</v>
      </c>
      <c r="D510" s="91">
        <f>IFERROR(VLOOKUP($C510,Weights!$A$3:$E$22,4,0),0)</f>
        <v>0</v>
      </c>
      <c r="E510" s="92">
        <f>IFERROR(VLOOKUP($C510,Weights!$A$3:$E$22,5,0),0)</f>
        <v>0</v>
      </c>
      <c r="F510" s="91">
        <f>IFERROR(VLOOKUP($C510,Weights!$A$23:$E$42,4,0),0)</f>
        <v>0</v>
      </c>
      <c r="G510" s="92">
        <f>IFERROR(VLOOKUP($C510,Weights!$A$23:$E$42,5,0),0)</f>
        <v>0</v>
      </c>
      <c r="H510" s="91">
        <f>IFERROR(VLOOKUP($C510,Weights!$A$43:$E$62,4,0),0)</f>
        <v>0</v>
      </c>
      <c r="I510" s="92">
        <f>IFERROR(VLOOKUP($C510,Weights!$A$43:$E$62,5,0),0)</f>
        <v>0</v>
      </c>
      <c r="J510" s="91">
        <f>IFERROR(VLOOKUP($C510,Weights!$A$63:$E$82,4,0),0)</f>
        <v>0</v>
      </c>
      <c r="K510" s="92">
        <f>IFERROR(VLOOKUP($C510,Weights!$A$63:$E$82,5,0),0)</f>
        <v>0</v>
      </c>
      <c r="L510" s="91">
        <f>IFERROR(VLOOKUP($C510,Weights!$A$83:$E$102,4,0),0)</f>
        <v>5.13</v>
      </c>
      <c r="M510" s="92">
        <f>IFERROR(VLOOKUP($C510,Weights!$A$83:$E$102,5,0),0)</f>
        <v>284.15069999999997</v>
      </c>
    </row>
    <row r="511" spans="1:13" ht="24">
      <c r="A511" s="93" t="s">
        <v>226</v>
      </c>
      <c r="B511" s="90" t="s">
        <v>227</v>
      </c>
      <c r="C511" s="90">
        <v>8</v>
      </c>
      <c r="D511" s="91">
        <f>IFERROR(VLOOKUP($C511,Weights!$A$3:$E$22,4,0),0)</f>
        <v>0</v>
      </c>
      <c r="E511" s="92">
        <f>IFERROR(VLOOKUP($C511,Weights!$A$3:$E$22,5,0),0)</f>
        <v>0</v>
      </c>
      <c r="F511" s="91">
        <f>IFERROR(VLOOKUP($C511,Weights!$A$23:$E$42,4,0),0)</f>
        <v>0</v>
      </c>
      <c r="G511" s="92">
        <f>IFERROR(VLOOKUP($C511,Weights!$A$23:$E$42,5,0),0)</f>
        <v>0</v>
      </c>
      <c r="H511" s="91">
        <f>IFERROR(VLOOKUP($C511,Weights!$A$43:$E$62,4,0),0)</f>
        <v>0</v>
      </c>
      <c r="I511" s="92">
        <f>IFERROR(VLOOKUP($C511,Weights!$A$43:$E$62,5,0),0)</f>
        <v>0</v>
      </c>
      <c r="J511" s="91">
        <f>IFERROR(VLOOKUP($C511,Weights!$A$63:$E$82,4,0),0)</f>
        <v>0</v>
      </c>
      <c r="K511" s="92">
        <f>IFERROR(VLOOKUP($C511,Weights!$A$63:$E$82,5,0),0)</f>
        <v>0</v>
      </c>
      <c r="L511" s="91">
        <f>IFERROR(VLOOKUP($C511,Weights!$A$83:$E$102,4,0),0)</f>
        <v>5.13</v>
      </c>
      <c r="M511" s="92">
        <f>IFERROR(VLOOKUP($C511,Weights!$A$83:$E$102,5,0),0)</f>
        <v>284.15069999999997</v>
      </c>
    </row>
    <row r="512" spans="1:13" ht="24">
      <c r="A512" s="93" t="s">
        <v>530</v>
      </c>
      <c r="B512" s="90" t="s">
        <v>531</v>
      </c>
      <c r="C512" s="90">
        <v>8</v>
      </c>
      <c r="D512" s="91">
        <f>IFERROR(VLOOKUP($C512,Weights!$A$3:$E$22,4,0),0)</f>
        <v>0</v>
      </c>
      <c r="E512" s="92">
        <f>IFERROR(VLOOKUP($C512,Weights!$A$3:$E$22,5,0),0)</f>
        <v>0</v>
      </c>
      <c r="F512" s="91">
        <f>IFERROR(VLOOKUP($C512,Weights!$A$23:$E$42,4,0),0)</f>
        <v>0</v>
      </c>
      <c r="G512" s="92">
        <f>IFERROR(VLOOKUP($C512,Weights!$A$23:$E$42,5,0),0)</f>
        <v>0</v>
      </c>
      <c r="H512" s="91">
        <f>IFERROR(VLOOKUP($C512,Weights!$A$43:$E$62,4,0),0)</f>
        <v>0</v>
      </c>
      <c r="I512" s="92">
        <f>IFERROR(VLOOKUP($C512,Weights!$A$43:$E$62,5,0),0)</f>
        <v>0</v>
      </c>
      <c r="J512" s="91">
        <f>IFERROR(VLOOKUP($C512,Weights!$A$63:$E$82,4,0),0)</f>
        <v>0</v>
      </c>
      <c r="K512" s="92">
        <f>IFERROR(VLOOKUP($C512,Weights!$A$63:$E$82,5,0),0)</f>
        <v>0</v>
      </c>
      <c r="L512" s="91">
        <f>IFERROR(VLOOKUP($C512,Weights!$A$83:$E$102,4,0),0)</f>
        <v>5.13</v>
      </c>
      <c r="M512" s="92">
        <f>IFERROR(VLOOKUP($C512,Weights!$A$83:$E$102,5,0),0)</f>
        <v>284.15069999999997</v>
      </c>
    </row>
    <row r="513" spans="1:13" ht="24">
      <c r="A513" s="93" t="s">
        <v>406</v>
      </c>
      <c r="B513" s="90" t="s">
        <v>407</v>
      </c>
      <c r="C513" s="90">
        <v>8</v>
      </c>
      <c r="D513" s="91">
        <f>IFERROR(VLOOKUP($C513,Weights!$A$3:$E$22,4,0),0)</f>
        <v>0</v>
      </c>
      <c r="E513" s="92">
        <f>IFERROR(VLOOKUP($C513,Weights!$A$3:$E$22,5,0),0)</f>
        <v>0</v>
      </c>
      <c r="F513" s="91">
        <f>IFERROR(VLOOKUP($C513,Weights!$A$23:$E$42,4,0),0)</f>
        <v>0</v>
      </c>
      <c r="G513" s="92">
        <f>IFERROR(VLOOKUP($C513,Weights!$A$23:$E$42,5,0),0)</f>
        <v>0</v>
      </c>
      <c r="H513" s="91">
        <f>IFERROR(VLOOKUP($C513,Weights!$A$43:$E$62,4,0),0)</f>
        <v>0</v>
      </c>
      <c r="I513" s="92">
        <f>IFERROR(VLOOKUP($C513,Weights!$A$43:$E$62,5,0),0)</f>
        <v>0</v>
      </c>
      <c r="J513" s="91">
        <f>IFERROR(VLOOKUP($C513,Weights!$A$63:$E$82,4,0),0)</f>
        <v>0</v>
      </c>
      <c r="K513" s="92">
        <f>IFERROR(VLOOKUP($C513,Weights!$A$63:$E$82,5,0),0)</f>
        <v>0</v>
      </c>
      <c r="L513" s="91">
        <f>IFERROR(VLOOKUP($C513,Weights!$A$83:$E$102,4,0),0)</f>
        <v>5.13</v>
      </c>
      <c r="M513" s="92">
        <f>IFERROR(VLOOKUP($C513,Weights!$A$83:$E$102,5,0),0)</f>
        <v>284.15069999999997</v>
      </c>
    </row>
    <row r="514" spans="1:13">
      <c r="A514" s="93" t="s">
        <v>716</v>
      </c>
      <c r="B514" s="90" t="s">
        <v>717</v>
      </c>
      <c r="C514" s="90">
        <v>8</v>
      </c>
      <c r="D514" s="91">
        <f>IFERROR(VLOOKUP($C514,Weights!$A$3:$E$22,4,0),0)</f>
        <v>0</v>
      </c>
      <c r="E514" s="92">
        <f>IFERROR(VLOOKUP($C514,Weights!$A$3:$E$22,5,0),0)</f>
        <v>0</v>
      </c>
      <c r="F514" s="91">
        <f>IFERROR(VLOOKUP($C514,Weights!$A$23:$E$42,4,0),0)</f>
        <v>0</v>
      </c>
      <c r="G514" s="92">
        <f>IFERROR(VLOOKUP($C514,Weights!$A$23:$E$42,5,0),0)</f>
        <v>0</v>
      </c>
      <c r="H514" s="91">
        <f>IFERROR(VLOOKUP($C514,Weights!$A$43:$E$62,4,0),0)</f>
        <v>0</v>
      </c>
      <c r="I514" s="92">
        <f>IFERROR(VLOOKUP($C514,Weights!$A$43:$E$62,5,0),0)</f>
        <v>0</v>
      </c>
      <c r="J514" s="91">
        <f>IFERROR(VLOOKUP($C514,Weights!$A$63:$E$82,4,0),0)</f>
        <v>0</v>
      </c>
      <c r="K514" s="92">
        <f>IFERROR(VLOOKUP($C514,Weights!$A$63:$E$82,5,0),0)</f>
        <v>0</v>
      </c>
      <c r="L514" s="91">
        <f>IFERROR(VLOOKUP($C514,Weights!$A$83:$E$102,4,0),0)</f>
        <v>5.13</v>
      </c>
      <c r="M514" s="92">
        <f>IFERROR(VLOOKUP($C514,Weights!$A$83:$E$102,5,0),0)</f>
        <v>284.15069999999997</v>
      </c>
    </row>
    <row r="515" spans="1:13" ht="24">
      <c r="A515" s="93" t="s">
        <v>1102</v>
      </c>
      <c r="B515" s="90" t="s">
        <v>1103</v>
      </c>
      <c r="C515" s="90">
        <v>8</v>
      </c>
      <c r="D515" s="91">
        <f>IFERROR(VLOOKUP($C515,Weights!$A$3:$E$22,4,0),0)</f>
        <v>0</v>
      </c>
      <c r="E515" s="92">
        <f>IFERROR(VLOOKUP($C515,Weights!$A$3:$E$22,5,0),0)</f>
        <v>0</v>
      </c>
      <c r="F515" s="91">
        <f>IFERROR(VLOOKUP($C515,Weights!$A$23:$E$42,4,0),0)</f>
        <v>0</v>
      </c>
      <c r="G515" s="92">
        <f>IFERROR(VLOOKUP($C515,Weights!$A$23:$E$42,5,0),0)</f>
        <v>0</v>
      </c>
      <c r="H515" s="91">
        <f>IFERROR(VLOOKUP($C515,Weights!$A$43:$E$62,4,0),0)</f>
        <v>0</v>
      </c>
      <c r="I515" s="92">
        <f>IFERROR(VLOOKUP($C515,Weights!$A$43:$E$62,5,0),0)</f>
        <v>0</v>
      </c>
      <c r="J515" s="91">
        <f>IFERROR(VLOOKUP($C515,Weights!$A$63:$E$82,4,0),0)</f>
        <v>0</v>
      </c>
      <c r="K515" s="92">
        <f>IFERROR(VLOOKUP($C515,Weights!$A$63:$E$82,5,0),0)</f>
        <v>0</v>
      </c>
      <c r="L515" s="91">
        <f>IFERROR(VLOOKUP($C515,Weights!$A$83:$E$102,4,0),0)</f>
        <v>5.13</v>
      </c>
      <c r="M515" s="92">
        <f>IFERROR(VLOOKUP($C515,Weights!$A$83:$E$102,5,0),0)</f>
        <v>284.15069999999997</v>
      </c>
    </row>
    <row r="516" spans="1:13">
      <c r="A516" s="93" t="s">
        <v>1410</v>
      </c>
      <c r="B516" s="90" t="s">
        <v>1411</v>
      </c>
      <c r="C516" s="90">
        <v>8</v>
      </c>
      <c r="D516" s="91">
        <f>IFERROR(VLOOKUP($C516,Weights!$A$3:$E$22,4,0),0)</f>
        <v>0</v>
      </c>
      <c r="E516" s="92">
        <f>IFERROR(VLOOKUP($C516,Weights!$A$3:$E$22,5,0),0)</f>
        <v>0</v>
      </c>
      <c r="F516" s="91">
        <f>IFERROR(VLOOKUP($C516,Weights!$A$23:$E$42,4,0),0)</f>
        <v>0</v>
      </c>
      <c r="G516" s="92">
        <f>IFERROR(VLOOKUP($C516,Weights!$A$23:$E$42,5,0),0)</f>
        <v>0</v>
      </c>
      <c r="H516" s="91">
        <f>IFERROR(VLOOKUP($C516,Weights!$A$43:$E$62,4,0),0)</f>
        <v>0</v>
      </c>
      <c r="I516" s="92">
        <f>IFERROR(VLOOKUP($C516,Weights!$A$43:$E$62,5,0),0)</f>
        <v>0</v>
      </c>
      <c r="J516" s="91">
        <f>IFERROR(VLOOKUP($C516,Weights!$A$63:$E$82,4,0),0)</f>
        <v>0</v>
      </c>
      <c r="K516" s="92">
        <f>IFERROR(VLOOKUP($C516,Weights!$A$63:$E$82,5,0),0)</f>
        <v>0</v>
      </c>
      <c r="L516" s="91">
        <f>IFERROR(VLOOKUP($C516,Weights!$A$83:$E$102,4,0),0)</f>
        <v>5.13</v>
      </c>
      <c r="M516" s="92">
        <f>IFERROR(VLOOKUP($C516,Weights!$A$83:$E$102,5,0),0)</f>
        <v>284.15069999999997</v>
      </c>
    </row>
    <row r="517" spans="1:13">
      <c r="A517" s="93" t="s">
        <v>1632</v>
      </c>
      <c r="B517" s="90" t="s">
        <v>1633</v>
      </c>
      <c r="C517" s="90">
        <v>8</v>
      </c>
      <c r="D517" s="91">
        <f>IFERROR(VLOOKUP($C517,Weights!$A$3:$E$22,4,0),0)</f>
        <v>0</v>
      </c>
      <c r="E517" s="92">
        <f>IFERROR(VLOOKUP($C517,Weights!$A$3:$E$22,5,0),0)</f>
        <v>0</v>
      </c>
      <c r="F517" s="91">
        <f>IFERROR(VLOOKUP($C517,Weights!$A$23:$E$42,4,0),0)</f>
        <v>0</v>
      </c>
      <c r="G517" s="92">
        <f>IFERROR(VLOOKUP($C517,Weights!$A$23:$E$42,5,0),0)</f>
        <v>0</v>
      </c>
      <c r="H517" s="91">
        <f>IFERROR(VLOOKUP($C517,Weights!$A$43:$E$62,4,0),0)</f>
        <v>0</v>
      </c>
      <c r="I517" s="92">
        <f>IFERROR(VLOOKUP($C517,Weights!$A$43:$E$62,5,0),0)</f>
        <v>0</v>
      </c>
      <c r="J517" s="91">
        <f>IFERROR(VLOOKUP($C517,Weights!$A$63:$E$82,4,0),0)</f>
        <v>0</v>
      </c>
      <c r="K517" s="92">
        <f>IFERROR(VLOOKUP($C517,Weights!$A$63:$E$82,5,0),0)</f>
        <v>0</v>
      </c>
      <c r="L517" s="91">
        <f>IFERROR(VLOOKUP($C517,Weights!$A$83:$E$102,4,0),0)</f>
        <v>5.13</v>
      </c>
      <c r="M517" s="92">
        <f>IFERROR(VLOOKUP($C517,Weights!$A$83:$E$102,5,0),0)</f>
        <v>284.15069999999997</v>
      </c>
    </row>
    <row r="518" spans="1:13" ht="24">
      <c r="A518" s="93" t="s">
        <v>1624</v>
      </c>
      <c r="B518" s="90" t="s">
        <v>1625</v>
      </c>
      <c r="C518" s="90">
        <v>8</v>
      </c>
      <c r="D518" s="91">
        <f>IFERROR(VLOOKUP($C518,Weights!$A$3:$E$22,4,0),0)</f>
        <v>0</v>
      </c>
      <c r="E518" s="92">
        <f>IFERROR(VLOOKUP($C518,Weights!$A$3:$E$22,5,0),0)</f>
        <v>0</v>
      </c>
      <c r="F518" s="91">
        <f>IFERROR(VLOOKUP($C518,Weights!$A$23:$E$42,4,0),0)</f>
        <v>0</v>
      </c>
      <c r="G518" s="92">
        <f>IFERROR(VLOOKUP($C518,Weights!$A$23:$E$42,5,0),0)</f>
        <v>0</v>
      </c>
      <c r="H518" s="91">
        <f>IFERROR(VLOOKUP($C518,Weights!$A$43:$E$62,4,0),0)</f>
        <v>0</v>
      </c>
      <c r="I518" s="92">
        <f>IFERROR(VLOOKUP($C518,Weights!$A$43:$E$62,5,0),0)</f>
        <v>0</v>
      </c>
      <c r="J518" s="91">
        <f>IFERROR(VLOOKUP($C518,Weights!$A$63:$E$82,4,0),0)</f>
        <v>0</v>
      </c>
      <c r="K518" s="92">
        <f>IFERROR(VLOOKUP($C518,Weights!$A$63:$E$82,5,0),0)</f>
        <v>0</v>
      </c>
      <c r="L518" s="91">
        <f>IFERROR(VLOOKUP($C518,Weights!$A$83:$E$102,4,0),0)</f>
        <v>5.13</v>
      </c>
      <c r="M518" s="92">
        <f>IFERROR(VLOOKUP($C518,Weights!$A$83:$E$102,5,0),0)</f>
        <v>284.15069999999997</v>
      </c>
    </row>
    <row r="519" spans="1:13">
      <c r="A519" s="93" t="s">
        <v>2853</v>
      </c>
      <c r="B519" s="90" t="s">
        <v>2854</v>
      </c>
      <c r="C519" s="90">
        <v>8</v>
      </c>
      <c r="D519" s="91">
        <f>IFERROR(VLOOKUP($C519,Weights!$A$3:$E$22,4,0),0)</f>
        <v>0</v>
      </c>
      <c r="E519" s="92">
        <f>IFERROR(VLOOKUP($C519,Weights!$A$3:$E$22,5,0),0)</f>
        <v>0</v>
      </c>
      <c r="F519" s="91">
        <f>IFERROR(VLOOKUP($C519,Weights!$A$23:$E$42,4,0),0)</f>
        <v>0</v>
      </c>
      <c r="G519" s="92">
        <f>IFERROR(VLOOKUP($C519,Weights!$A$23:$E$42,5,0),0)</f>
        <v>0</v>
      </c>
      <c r="H519" s="91">
        <f>IFERROR(VLOOKUP($C519,Weights!$A$43:$E$62,4,0),0)</f>
        <v>0</v>
      </c>
      <c r="I519" s="92">
        <f>IFERROR(VLOOKUP($C519,Weights!$A$43:$E$62,5,0),0)</f>
        <v>0</v>
      </c>
      <c r="J519" s="91">
        <f>IFERROR(VLOOKUP($C519,Weights!$A$63:$E$82,4,0),0)</f>
        <v>0</v>
      </c>
      <c r="K519" s="92">
        <f>IFERROR(VLOOKUP($C519,Weights!$A$63:$E$82,5,0),0)</f>
        <v>0</v>
      </c>
      <c r="L519" s="91">
        <f>IFERROR(VLOOKUP($C519,Weights!$A$83:$E$102,4,0),0)</f>
        <v>5.13</v>
      </c>
      <c r="M519" s="92">
        <f>IFERROR(VLOOKUP($C519,Weights!$A$83:$E$102,5,0),0)</f>
        <v>284.15069999999997</v>
      </c>
    </row>
    <row r="520" spans="1:13">
      <c r="A520" s="93" t="s">
        <v>1600</v>
      </c>
      <c r="B520" s="90" t="s">
        <v>1601</v>
      </c>
      <c r="C520" s="90">
        <v>8</v>
      </c>
      <c r="D520" s="91">
        <f>IFERROR(VLOOKUP($C520,Weights!$A$3:$E$22,4,0),0)</f>
        <v>0</v>
      </c>
      <c r="E520" s="92">
        <f>IFERROR(VLOOKUP($C520,Weights!$A$3:$E$22,5,0),0)</f>
        <v>0</v>
      </c>
      <c r="F520" s="91">
        <f>IFERROR(VLOOKUP($C520,Weights!$A$23:$E$42,4,0),0)</f>
        <v>0</v>
      </c>
      <c r="G520" s="92">
        <f>IFERROR(VLOOKUP($C520,Weights!$A$23:$E$42,5,0),0)</f>
        <v>0</v>
      </c>
      <c r="H520" s="91">
        <f>IFERROR(VLOOKUP($C520,Weights!$A$43:$E$62,4,0),0)</f>
        <v>0</v>
      </c>
      <c r="I520" s="92">
        <f>IFERROR(VLOOKUP($C520,Weights!$A$43:$E$62,5,0),0)</f>
        <v>0</v>
      </c>
      <c r="J520" s="91">
        <f>IFERROR(VLOOKUP($C520,Weights!$A$63:$E$82,4,0),0)</f>
        <v>0</v>
      </c>
      <c r="K520" s="92">
        <f>IFERROR(VLOOKUP($C520,Weights!$A$63:$E$82,5,0),0)</f>
        <v>0</v>
      </c>
      <c r="L520" s="91">
        <f>IFERROR(VLOOKUP($C520,Weights!$A$83:$E$102,4,0),0)</f>
        <v>5.13</v>
      </c>
      <c r="M520" s="92">
        <f>IFERROR(VLOOKUP($C520,Weights!$A$83:$E$102,5,0),0)</f>
        <v>284.15069999999997</v>
      </c>
    </row>
    <row r="521" spans="1:13">
      <c r="A521" s="93" t="s">
        <v>1747</v>
      </c>
      <c r="B521" s="90" t="s">
        <v>1748</v>
      </c>
      <c r="C521" s="90">
        <v>16</v>
      </c>
      <c r="D521" s="91">
        <f>IFERROR(VLOOKUP($C521,Weights!$A$3:$E$22,4,0),0)</f>
        <v>1.19</v>
      </c>
      <c r="E521" s="92">
        <f>IFERROR(VLOOKUP($C521,Weights!$A$3:$E$22,5,0),0)</f>
        <v>65.914100000000005</v>
      </c>
      <c r="F521" s="91">
        <f>IFERROR(VLOOKUP($C521,Weights!$A$23:$E$42,4,0),0)</f>
        <v>1.88</v>
      </c>
      <c r="G521" s="92">
        <f>IFERROR(VLOOKUP($C521,Weights!$A$23:$E$42,5,0),0)</f>
        <v>104.1332</v>
      </c>
      <c r="H521" s="91">
        <f>IFERROR(VLOOKUP($C521,Weights!$A$43:$E$62,4,0),0)</f>
        <v>3.39</v>
      </c>
      <c r="I521" s="92">
        <f>IFERROR(VLOOKUP($C521,Weights!$A$43:$E$62,5,0),0)</f>
        <v>187.77209999999999</v>
      </c>
      <c r="J521" s="91">
        <f>IFERROR(VLOOKUP($C521,Weights!$A$63:$E$82,4,0),0)</f>
        <v>23.92</v>
      </c>
      <c r="K521" s="92">
        <f>IFERROR(VLOOKUP($C521,Weights!$A$63:$E$82,5,0),0)</f>
        <v>1324.9288000000001</v>
      </c>
      <c r="L521" s="91">
        <f>IFERROR(VLOOKUP($C521,Weights!$A$83:$E$102,4,0),0)</f>
        <v>0</v>
      </c>
      <c r="M521" s="92">
        <f>IFERROR(VLOOKUP($C521,Weights!$A$83:$E$102,5,0),0)</f>
        <v>0</v>
      </c>
    </row>
    <row r="522" spans="1:13">
      <c r="A522" s="93" t="s">
        <v>1749</v>
      </c>
      <c r="B522" s="90" t="s">
        <v>1750</v>
      </c>
      <c r="C522" s="90">
        <v>1</v>
      </c>
      <c r="D522" s="91">
        <f>IFERROR(VLOOKUP($C522,Weights!$A$3:$E$22,4,0),0)</f>
        <v>1</v>
      </c>
      <c r="E522" s="92">
        <f>IFERROR(VLOOKUP($C522,Weights!$A$3:$E$22,5,0),0)</f>
        <v>55.39</v>
      </c>
      <c r="F522" s="91">
        <f>IFERROR(VLOOKUP($C522,Weights!$A$23:$E$42,4,0),0)</f>
        <v>1.76</v>
      </c>
      <c r="G522" s="92">
        <f>IFERROR(VLOOKUP($C522,Weights!$A$23:$E$42,5,0),0)</f>
        <v>97.486400000000003</v>
      </c>
      <c r="H522" s="91">
        <f>IFERROR(VLOOKUP($C522,Weights!$A$43:$E$62,4,0),0)</f>
        <v>4</v>
      </c>
      <c r="I522" s="92">
        <f>IFERROR(VLOOKUP($C522,Weights!$A$43:$E$62,5,0),0)</f>
        <v>221.56</v>
      </c>
      <c r="J522" s="91">
        <f>IFERROR(VLOOKUP($C522,Weights!$A$63:$E$82,4,0),0)</f>
        <v>10.77</v>
      </c>
      <c r="K522" s="92">
        <f>IFERROR(VLOOKUP($C522,Weights!$A$63:$E$82,5,0),0)</f>
        <v>596.55029999999999</v>
      </c>
      <c r="L522" s="91">
        <f>IFERROR(VLOOKUP($C522,Weights!$A$83:$E$102,4,0),0)</f>
        <v>0</v>
      </c>
      <c r="M522" s="92">
        <f>IFERROR(VLOOKUP($C522,Weights!$A$83:$E$102,5,0),0)</f>
        <v>0</v>
      </c>
    </row>
    <row r="523" spans="1:13">
      <c r="A523" s="93" t="s">
        <v>818</v>
      </c>
      <c r="B523" s="90" t="s">
        <v>819</v>
      </c>
      <c r="C523" s="90">
        <v>16</v>
      </c>
      <c r="D523" s="91">
        <f>IFERROR(VLOOKUP($C523,Weights!$A$3:$E$22,4,0),0)</f>
        <v>1.19</v>
      </c>
      <c r="E523" s="92">
        <f>IFERROR(VLOOKUP($C523,Weights!$A$3:$E$22,5,0),0)</f>
        <v>65.914100000000005</v>
      </c>
      <c r="F523" s="91">
        <f>IFERROR(VLOOKUP($C523,Weights!$A$23:$E$42,4,0),0)</f>
        <v>1.88</v>
      </c>
      <c r="G523" s="92">
        <f>IFERROR(VLOOKUP($C523,Weights!$A$23:$E$42,5,0),0)</f>
        <v>104.1332</v>
      </c>
      <c r="H523" s="91">
        <f>IFERROR(VLOOKUP($C523,Weights!$A$43:$E$62,4,0),0)</f>
        <v>3.39</v>
      </c>
      <c r="I523" s="92">
        <f>IFERROR(VLOOKUP($C523,Weights!$A$43:$E$62,5,0),0)</f>
        <v>187.77209999999999</v>
      </c>
      <c r="J523" s="91">
        <f>IFERROR(VLOOKUP($C523,Weights!$A$63:$E$82,4,0),0)</f>
        <v>23.92</v>
      </c>
      <c r="K523" s="92">
        <f>IFERROR(VLOOKUP($C523,Weights!$A$63:$E$82,5,0),0)</f>
        <v>1324.9288000000001</v>
      </c>
      <c r="L523" s="91">
        <f>IFERROR(VLOOKUP($C523,Weights!$A$83:$E$102,4,0),0)</f>
        <v>0</v>
      </c>
      <c r="M523" s="92">
        <f>IFERROR(VLOOKUP($C523,Weights!$A$83:$E$102,5,0),0)</f>
        <v>0</v>
      </c>
    </row>
    <row r="524" spans="1:13" ht="24">
      <c r="A524" s="93" t="s">
        <v>1128</v>
      </c>
      <c r="B524" s="90" t="s">
        <v>1129</v>
      </c>
      <c r="C524" s="90">
        <v>1</v>
      </c>
      <c r="D524" s="91">
        <f>IFERROR(VLOOKUP($C524,Weights!$A$3:$E$22,4,0),0)</f>
        <v>1</v>
      </c>
      <c r="E524" s="92">
        <f>IFERROR(VLOOKUP($C524,Weights!$A$3:$E$22,5,0),0)</f>
        <v>55.39</v>
      </c>
      <c r="F524" s="91">
        <f>IFERROR(VLOOKUP($C524,Weights!$A$23:$E$42,4,0),0)</f>
        <v>1.76</v>
      </c>
      <c r="G524" s="92">
        <f>IFERROR(VLOOKUP($C524,Weights!$A$23:$E$42,5,0),0)</f>
        <v>97.486400000000003</v>
      </c>
      <c r="H524" s="91">
        <f>IFERROR(VLOOKUP($C524,Weights!$A$43:$E$62,4,0),0)</f>
        <v>4</v>
      </c>
      <c r="I524" s="92">
        <f>IFERROR(VLOOKUP($C524,Weights!$A$43:$E$62,5,0),0)</f>
        <v>221.56</v>
      </c>
      <c r="J524" s="91">
        <f>IFERROR(VLOOKUP($C524,Weights!$A$63:$E$82,4,0),0)</f>
        <v>10.77</v>
      </c>
      <c r="K524" s="92">
        <f>IFERROR(VLOOKUP($C524,Weights!$A$63:$E$82,5,0),0)</f>
        <v>596.55029999999999</v>
      </c>
      <c r="L524" s="91">
        <f>IFERROR(VLOOKUP($C524,Weights!$A$83:$E$102,4,0),0)</f>
        <v>0</v>
      </c>
      <c r="M524" s="92">
        <f>IFERROR(VLOOKUP($C524,Weights!$A$83:$E$102,5,0),0)</f>
        <v>0</v>
      </c>
    </row>
    <row r="525" spans="1:13">
      <c r="A525" s="93" t="s">
        <v>3113</v>
      </c>
      <c r="B525" s="90" t="s">
        <v>3114</v>
      </c>
      <c r="C525" s="90">
        <v>1</v>
      </c>
      <c r="D525" s="91">
        <f>IFERROR(VLOOKUP($C525,Weights!$A$3:$E$22,4,0),0)</f>
        <v>1</v>
      </c>
      <c r="E525" s="92">
        <f>IFERROR(VLOOKUP($C525,Weights!$A$3:$E$22,5,0),0)</f>
        <v>55.39</v>
      </c>
      <c r="F525" s="91">
        <f>IFERROR(VLOOKUP($C525,Weights!$A$23:$E$42,4,0),0)</f>
        <v>1.76</v>
      </c>
      <c r="G525" s="92">
        <f>IFERROR(VLOOKUP($C525,Weights!$A$23:$E$42,5,0),0)</f>
        <v>97.486400000000003</v>
      </c>
      <c r="H525" s="91">
        <f>IFERROR(VLOOKUP($C525,Weights!$A$43:$E$62,4,0),0)</f>
        <v>4</v>
      </c>
      <c r="I525" s="92">
        <f>IFERROR(VLOOKUP($C525,Weights!$A$43:$E$62,5,0),0)</f>
        <v>221.56</v>
      </c>
      <c r="J525" s="91">
        <f>IFERROR(VLOOKUP($C525,Weights!$A$63:$E$82,4,0),0)</f>
        <v>10.77</v>
      </c>
      <c r="K525" s="92">
        <f>IFERROR(VLOOKUP($C525,Weights!$A$63:$E$82,5,0),0)</f>
        <v>596.55029999999999</v>
      </c>
      <c r="L525" s="91">
        <f>IFERROR(VLOOKUP($C525,Weights!$A$83:$E$102,4,0),0)</f>
        <v>0</v>
      </c>
      <c r="M525" s="92">
        <f>IFERROR(VLOOKUP($C525,Weights!$A$83:$E$102,5,0),0)</f>
        <v>0</v>
      </c>
    </row>
    <row r="526" spans="1:13">
      <c r="A526" s="93" t="s">
        <v>822</v>
      </c>
      <c r="B526" s="90" t="s">
        <v>823</v>
      </c>
      <c r="C526" s="90">
        <v>1</v>
      </c>
      <c r="D526" s="91">
        <f>IFERROR(VLOOKUP($C526,Weights!$A$3:$E$22,4,0),0)</f>
        <v>1</v>
      </c>
      <c r="E526" s="92">
        <f>IFERROR(VLOOKUP($C526,Weights!$A$3:$E$22,5,0),0)</f>
        <v>55.39</v>
      </c>
      <c r="F526" s="91">
        <f>IFERROR(VLOOKUP($C526,Weights!$A$23:$E$42,4,0),0)</f>
        <v>1.76</v>
      </c>
      <c r="G526" s="92">
        <f>IFERROR(VLOOKUP($C526,Weights!$A$23:$E$42,5,0),0)</f>
        <v>97.486400000000003</v>
      </c>
      <c r="H526" s="91">
        <f>IFERROR(VLOOKUP($C526,Weights!$A$43:$E$62,4,0),0)</f>
        <v>4</v>
      </c>
      <c r="I526" s="92">
        <f>IFERROR(VLOOKUP($C526,Weights!$A$43:$E$62,5,0),0)</f>
        <v>221.56</v>
      </c>
      <c r="J526" s="91">
        <f>IFERROR(VLOOKUP($C526,Weights!$A$63:$E$82,4,0),0)</f>
        <v>10.77</v>
      </c>
      <c r="K526" s="92">
        <f>IFERROR(VLOOKUP($C526,Weights!$A$63:$E$82,5,0),0)</f>
        <v>596.55029999999999</v>
      </c>
      <c r="L526" s="91">
        <f>IFERROR(VLOOKUP($C526,Weights!$A$83:$E$102,4,0),0)</f>
        <v>0</v>
      </c>
      <c r="M526" s="92">
        <f>IFERROR(VLOOKUP($C526,Weights!$A$83:$E$102,5,0),0)</f>
        <v>0</v>
      </c>
    </row>
    <row r="527" spans="1:13" ht="24">
      <c r="A527" s="93" t="s">
        <v>2489</v>
      </c>
      <c r="B527" s="90" t="s">
        <v>2490</v>
      </c>
      <c r="C527" s="90">
        <v>1</v>
      </c>
      <c r="D527" s="91">
        <f>IFERROR(VLOOKUP($C527,Weights!$A$3:$E$22,4,0),0)</f>
        <v>1</v>
      </c>
      <c r="E527" s="92">
        <f>IFERROR(VLOOKUP($C527,Weights!$A$3:$E$22,5,0),0)</f>
        <v>55.39</v>
      </c>
      <c r="F527" s="91">
        <f>IFERROR(VLOOKUP($C527,Weights!$A$23:$E$42,4,0),0)</f>
        <v>1.76</v>
      </c>
      <c r="G527" s="92">
        <f>IFERROR(VLOOKUP($C527,Weights!$A$23:$E$42,5,0),0)</f>
        <v>97.486400000000003</v>
      </c>
      <c r="H527" s="91">
        <f>IFERROR(VLOOKUP($C527,Weights!$A$43:$E$62,4,0),0)</f>
        <v>4</v>
      </c>
      <c r="I527" s="92">
        <f>IFERROR(VLOOKUP($C527,Weights!$A$43:$E$62,5,0),0)</f>
        <v>221.56</v>
      </c>
      <c r="J527" s="91">
        <f>IFERROR(VLOOKUP($C527,Weights!$A$63:$E$82,4,0),0)</f>
        <v>10.77</v>
      </c>
      <c r="K527" s="92">
        <f>IFERROR(VLOOKUP($C527,Weights!$A$63:$E$82,5,0),0)</f>
        <v>596.55029999999999</v>
      </c>
      <c r="L527" s="91">
        <f>IFERROR(VLOOKUP($C527,Weights!$A$83:$E$102,4,0),0)</f>
        <v>0</v>
      </c>
      <c r="M527" s="92">
        <f>IFERROR(VLOOKUP($C527,Weights!$A$83:$E$102,5,0),0)</f>
        <v>0</v>
      </c>
    </row>
    <row r="528" spans="1:13">
      <c r="A528" s="93" t="s">
        <v>2633</v>
      </c>
      <c r="B528" s="90" t="s">
        <v>2634</v>
      </c>
      <c r="C528" s="90">
        <v>1</v>
      </c>
      <c r="D528" s="91">
        <f>IFERROR(VLOOKUP($C528,Weights!$A$3:$E$22,4,0),0)</f>
        <v>1</v>
      </c>
      <c r="E528" s="92">
        <f>IFERROR(VLOOKUP($C528,Weights!$A$3:$E$22,5,0),0)</f>
        <v>55.39</v>
      </c>
      <c r="F528" s="91">
        <f>IFERROR(VLOOKUP($C528,Weights!$A$23:$E$42,4,0),0)</f>
        <v>1.76</v>
      </c>
      <c r="G528" s="92">
        <f>IFERROR(VLOOKUP($C528,Weights!$A$23:$E$42,5,0),0)</f>
        <v>97.486400000000003</v>
      </c>
      <c r="H528" s="91">
        <f>IFERROR(VLOOKUP($C528,Weights!$A$43:$E$62,4,0),0)</f>
        <v>4</v>
      </c>
      <c r="I528" s="92">
        <f>IFERROR(VLOOKUP($C528,Weights!$A$43:$E$62,5,0),0)</f>
        <v>221.56</v>
      </c>
      <c r="J528" s="91">
        <f>IFERROR(VLOOKUP($C528,Weights!$A$63:$E$82,4,0),0)</f>
        <v>10.77</v>
      </c>
      <c r="K528" s="92">
        <f>IFERROR(VLOOKUP($C528,Weights!$A$63:$E$82,5,0),0)</f>
        <v>596.55029999999999</v>
      </c>
      <c r="L528" s="91">
        <f>IFERROR(VLOOKUP($C528,Weights!$A$83:$E$102,4,0),0)</f>
        <v>0</v>
      </c>
      <c r="M528" s="92">
        <f>IFERROR(VLOOKUP($C528,Weights!$A$83:$E$102,5,0),0)</f>
        <v>0</v>
      </c>
    </row>
    <row r="529" spans="1:13">
      <c r="A529" s="93" t="s">
        <v>1318</v>
      </c>
      <c r="B529" s="90" t="s">
        <v>1319</v>
      </c>
      <c r="C529" s="90">
        <v>1</v>
      </c>
      <c r="D529" s="91">
        <f>IFERROR(VLOOKUP($C529,Weights!$A$3:$E$22,4,0),0)</f>
        <v>1</v>
      </c>
      <c r="E529" s="92">
        <f>IFERROR(VLOOKUP($C529,Weights!$A$3:$E$22,5,0),0)</f>
        <v>55.39</v>
      </c>
      <c r="F529" s="91">
        <f>IFERROR(VLOOKUP($C529,Weights!$A$23:$E$42,4,0),0)</f>
        <v>1.76</v>
      </c>
      <c r="G529" s="92">
        <f>IFERROR(VLOOKUP($C529,Weights!$A$23:$E$42,5,0),0)</f>
        <v>97.486400000000003</v>
      </c>
      <c r="H529" s="91">
        <f>IFERROR(VLOOKUP($C529,Weights!$A$43:$E$62,4,0),0)</f>
        <v>4</v>
      </c>
      <c r="I529" s="92">
        <f>IFERROR(VLOOKUP($C529,Weights!$A$43:$E$62,5,0),0)</f>
        <v>221.56</v>
      </c>
      <c r="J529" s="91">
        <f>IFERROR(VLOOKUP($C529,Weights!$A$63:$E$82,4,0),0)</f>
        <v>10.77</v>
      </c>
      <c r="K529" s="92">
        <f>IFERROR(VLOOKUP($C529,Weights!$A$63:$E$82,5,0),0)</f>
        <v>596.55029999999999</v>
      </c>
      <c r="L529" s="91">
        <f>IFERROR(VLOOKUP($C529,Weights!$A$83:$E$102,4,0),0)</f>
        <v>0</v>
      </c>
      <c r="M529" s="92">
        <f>IFERROR(VLOOKUP($C529,Weights!$A$83:$E$102,5,0),0)</f>
        <v>0</v>
      </c>
    </row>
    <row r="530" spans="1:13">
      <c r="A530" s="93" t="s">
        <v>222</v>
      </c>
      <c r="B530" s="90" t="s">
        <v>223</v>
      </c>
      <c r="C530" s="90">
        <v>1</v>
      </c>
      <c r="D530" s="91">
        <f>IFERROR(VLOOKUP($C530,Weights!$A$3:$E$22,4,0),0)</f>
        <v>1</v>
      </c>
      <c r="E530" s="92">
        <f>IFERROR(VLOOKUP($C530,Weights!$A$3:$E$22,5,0),0)</f>
        <v>55.39</v>
      </c>
      <c r="F530" s="91">
        <f>IFERROR(VLOOKUP($C530,Weights!$A$23:$E$42,4,0),0)</f>
        <v>1.76</v>
      </c>
      <c r="G530" s="92">
        <f>IFERROR(VLOOKUP($C530,Weights!$A$23:$E$42,5,0),0)</f>
        <v>97.486400000000003</v>
      </c>
      <c r="H530" s="91">
        <f>IFERROR(VLOOKUP($C530,Weights!$A$43:$E$62,4,0),0)</f>
        <v>4</v>
      </c>
      <c r="I530" s="92">
        <f>IFERROR(VLOOKUP($C530,Weights!$A$43:$E$62,5,0),0)</f>
        <v>221.56</v>
      </c>
      <c r="J530" s="91">
        <f>IFERROR(VLOOKUP($C530,Weights!$A$63:$E$82,4,0),0)</f>
        <v>10.77</v>
      </c>
      <c r="K530" s="92">
        <f>IFERROR(VLOOKUP($C530,Weights!$A$63:$E$82,5,0),0)</f>
        <v>596.55029999999999</v>
      </c>
      <c r="L530" s="91">
        <f>IFERROR(VLOOKUP($C530,Weights!$A$83:$E$102,4,0),0)</f>
        <v>0</v>
      </c>
      <c r="M530" s="92">
        <f>IFERROR(VLOOKUP($C530,Weights!$A$83:$E$102,5,0),0)</f>
        <v>0</v>
      </c>
    </row>
    <row r="531" spans="1:13">
      <c r="A531" s="93" t="s">
        <v>220</v>
      </c>
      <c r="B531" s="90" t="s">
        <v>221</v>
      </c>
      <c r="C531" s="90">
        <v>1</v>
      </c>
      <c r="D531" s="91">
        <f>IFERROR(VLOOKUP($C531,Weights!$A$3:$E$22,4,0),0)</f>
        <v>1</v>
      </c>
      <c r="E531" s="92">
        <f>IFERROR(VLOOKUP($C531,Weights!$A$3:$E$22,5,0),0)</f>
        <v>55.39</v>
      </c>
      <c r="F531" s="91">
        <f>IFERROR(VLOOKUP($C531,Weights!$A$23:$E$42,4,0),0)</f>
        <v>1.76</v>
      </c>
      <c r="G531" s="92">
        <f>IFERROR(VLOOKUP($C531,Weights!$A$23:$E$42,5,0),0)</f>
        <v>97.486400000000003</v>
      </c>
      <c r="H531" s="91">
        <f>IFERROR(VLOOKUP($C531,Weights!$A$43:$E$62,4,0),0)</f>
        <v>4</v>
      </c>
      <c r="I531" s="92">
        <f>IFERROR(VLOOKUP($C531,Weights!$A$43:$E$62,5,0),0)</f>
        <v>221.56</v>
      </c>
      <c r="J531" s="91">
        <f>IFERROR(VLOOKUP($C531,Weights!$A$63:$E$82,4,0),0)</f>
        <v>10.77</v>
      </c>
      <c r="K531" s="92">
        <f>IFERROR(VLOOKUP($C531,Weights!$A$63:$E$82,5,0),0)</f>
        <v>596.55029999999999</v>
      </c>
      <c r="L531" s="91">
        <f>IFERROR(VLOOKUP($C531,Weights!$A$83:$E$102,4,0),0)</f>
        <v>0</v>
      </c>
      <c r="M531" s="92">
        <f>IFERROR(VLOOKUP($C531,Weights!$A$83:$E$102,5,0),0)</f>
        <v>0</v>
      </c>
    </row>
    <row r="532" spans="1:13" ht="24">
      <c r="A532" s="93" t="s">
        <v>1130</v>
      </c>
      <c r="B532" s="90" t="s">
        <v>1131</v>
      </c>
      <c r="C532" s="90">
        <v>1</v>
      </c>
      <c r="D532" s="91">
        <f>IFERROR(VLOOKUP($C532,Weights!$A$3:$E$22,4,0),0)</f>
        <v>1</v>
      </c>
      <c r="E532" s="92">
        <f>IFERROR(VLOOKUP($C532,Weights!$A$3:$E$22,5,0),0)</f>
        <v>55.39</v>
      </c>
      <c r="F532" s="91">
        <f>IFERROR(VLOOKUP($C532,Weights!$A$23:$E$42,4,0),0)</f>
        <v>1.76</v>
      </c>
      <c r="G532" s="92">
        <f>IFERROR(VLOOKUP($C532,Weights!$A$23:$E$42,5,0),0)</f>
        <v>97.486400000000003</v>
      </c>
      <c r="H532" s="91">
        <f>IFERROR(VLOOKUP($C532,Weights!$A$43:$E$62,4,0),0)</f>
        <v>4</v>
      </c>
      <c r="I532" s="92">
        <f>IFERROR(VLOOKUP($C532,Weights!$A$43:$E$62,5,0),0)</f>
        <v>221.56</v>
      </c>
      <c r="J532" s="91">
        <f>IFERROR(VLOOKUP($C532,Weights!$A$63:$E$82,4,0),0)</f>
        <v>10.77</v>
      </c>
      <c r="K532" s="92">
        <f>IFERROR(VLOOKUP($C532,Weights!$A$63:$E$82,5,0),0)</f>
        <v>596.55029999999999</v>
      </c>
      <c r="L532" s="91">
        <f>IFERROR(VLOOKUP($C532,Weights!$A$83:$E$102,4,0),0)</f>
        <v>0</v>
      </c>
      <c r="M532" s="92">
        <f>IFERROR(VLOOKUP($C532,Weights!$A$83:$E$102,5,0),0)</f>
        <v>0</v>
      </c>
    </row>
    <row r="533" spans="1:13">
      <c r="A533" s="93" t="s">
        <v>602</v>
      </c>
      <c r="B533" s="90" t="s">
        <v>603</v>
      </c>
      <c r="C533" s="90">
        <v>1</v>
      </c>
      <c r="D533" s="91">
        <f>IFERROR(VLOOKUP($C533,Weights!$A$3:$E$22,4,0),0)</f>
        <v>1</v>
      </c>
      <c r="E533" s="92">
        <f>IFERROR(VLOOKUP($C533,Weights!$A$3:$E$22,5,0),0)</f>
        <v>55.39</v>
      </c>
      <c r="F533" s="91">
        <f>IFERROR(VLOOKUP($C533,Weights!$A$23:$E$42,4,0),0)</f>
        <v>1.76</v>
      </c>
      <c r="G533" s="92">
        <f>IFERROR(VLOOKUP($C533,Weights!$A$23:$E$42,5,0),0)</f>
        <v>97.486400000000003</v>
      </c>
      <c r="H533" s="91">
        <f>IFERROR(VLOOKUP($C533,Weights!$A$43:$E$62,4,0),0)</f>
        <v>4</v>
      </c>
      <c r="I533" s="92">
        <f>IFERROR(VLOOKUP($C533,Weights!$A$43:$E$62,5,0),0)</f>
        <v>221.56</v>
      </c>
      <c r="J533" s="91">
        <f>IFERROR(VLOOKUP($C533,Weights!$A$63:$E$82,4,0),0)</f>
        <v>10.77</v>
      </c>
      <c r="K533" s="92">
        <f>IFERROR(VLOOKUP($C533,Weights!$A$63:$E$82,5,0),0)</f>
        <v>596.55029999999999</v>
      </c>
      <c r="L533" s="91">
        <f>IFERROR(VLOOKUP($C533,Weights!$A$83:$E$102,4,0),0)</f>
        <v>0</v>
      </c>
      <c r="M533" s="92">
        <f>IFERROR(VLOOKUP($C533,Weights!$A$83:$E$102,5,0),0)</f>
        <v>0</v>
      </c>
    </row>
    <row r="534" spans="1:13" ht="24">
      <c r="A534" s="93" t="s">
        <v>1755</v>
      </c>
      <c r="B534" s="90" t="s">
        <v>1756</v>
      </c>
      <c r="C534" s="90">
        <v>1</v>
      </c>
      <c r="D534" s="91">
        <f>IFERROR(VLOOKUP($C534,Weights!$A$3:$E$22,4,0),0)</f>
        <v>1</v>
      </c>
      <c r="E534" s="92">
        <f>IFERROR(VLOOKUP($C534,Weights!$A$3:$E$22,5,0),0)</f>
        <v>55.39</v>
      </c>
      <c r="F534" s="91">
        <f>IFERROR(VLOOKUP($C534,Weights!$A$23:$E$42,4,0),0)</f>
        <v>1.76</v>
      </c>
      <c r="G534" s="92">
        <f>IFERROR(VLOOKUP($C534,Weights!$A$23:$E$42,5,0),0)</f>
        <v>97.486400000000003</v>
      </c>
      <c r="H534" s="91">
        <f>IFERROR(VLOOKUP($C534,Weights!$A$43:$E$62,4,0),0)</f>
        <v>4</v>
      </c>
      <c r="I534" s="92">
        <f>IFERROR(VLOOKUP($C534,Weights!$A$43:$E$62,5,0),0)</f>
        <v>221.56</v>
      </c>
      <c r="J534" s="91">
        <f>IFERROR(VLOOKUP($C534,Weights!$A$63:$E$82,4,0),0)</f>
        <v>10.77</v>
      </c>
      <c r="K534" s="92">
        <f>IFERROR(VLOOKUP($C534,Weights!$A$63:$E$82,5,0),0)</f>
        <v>596.55029999999999</v>
      </c>
      <c r="L534" s="91">
        <f>IFERROR(VLOOKUP($C534,Weights!$A$83:$E$102,4,0),0)</f>
        <v>0</v>
      </c>
      <c r="M534" s="92">
        <f>IFERROR(VLOOKUP($C534,Weights!$A$83:$E$102,5,0),0)</f>
        <v>0</v>
      </c>
    </row>
    <row r="535" spans="1:13">
      <c r="A535" s="93" t="s">
        <v>1324</v>
      </c>
      <c r="B535" s="90" t="s">
        <v>1325</v>
      </c>
      <c r="C535" s="90">
        <v>1</v>
      </c>
      <c r="D535" s="91">
        <f>IFERROR(VLOOKUP($C535,Weights!$A$3:$E$22,4,0),0)</f>
        <v>1</v>
      </c>
      <c r="E535" s="92">
        <f>IFERROR(VLOOKUP($C535,Weights!$A$3:$E$22,5,0),0)</f>
        <v>55.39</v>
      </c>
      <c r="F535" s="91">
        <f>IFERROR(VLOOKUP($C535,Weights!$A$23:$E$42,4,0),0)</f>
        <v>1.76</v>
      </c>
      <c r="G535" s="92">
        <f>IFERROR(VLOOKUP($C535,Weights!$A$23:$E$42,5,0),0)</f>
        <v>97.486400000000003</v>
      </c>
      <c r="H535" s="91">
        <f>IFERROR(VLOOKUP($C535,Weights!$A$43:$E$62,4,0),0)</f>
        <v>4</v>
      </c>
      <c r="I535" s="92">
        <f>IFERROR(VLOOKUP($C535,Weights!$A$43:$E$62,5,0),0)</f>
        <v>221.56</v>
      </c>
      <c r="J535" s="91">
        <f>IFERROR(VLOOKUP($C535,Weights!$A$63:$E$82,4,0),0)</f>
        <v>10.77</v>
      </c>
      <c r="K535" s="92">
        <f>IFERROR(VLOOKUP($C535,Weights!$A$63:$E$82,5,0),0)</f>
        <v>596.55029999999999</v>
      </c>
      <c r="L535" s="91">
        <f>IFERROR(VLOOKUP($C535,Weights!$A$83:$E$102,4,0),0)</f>
        <v>0</v>
      </c>
      <c r="M535" s="92">
        <f>IFERROR(VLOOKUP($C535,Weights!$A$83:$E$102,5,0),0)</f>
        <v>0</v>
      </c>
    </row>
    <row r="536" spans="1:13">
      <c r="A536" s="93" t="s">
        <v>1530</v>
      </c>
      <c r="B536" s="90" t="s">
        <v>1531</v>
      </c>
      <c r="C536" s="90">
        <v>1</v>
      </c>
      <c r="D536" s="91">
        <f>IFERROR(VLOOKUP($C536,Weights!$A$3:$E$22,4,0),0)</f>
        <v>1</v>
      </c>
      <c r="E536" s="92">
        <f>IFERROR(VLOOKUP($C536,Weights!$A$3:$E$22,5,0),0)</f>
        <v>55.39</v>
      </c>
      <c r="F536" s="91">
        <f>IFERROR(VLOOKUP($C536,Weights!$A$23:$E$42,4,0),0)</f>
        <v>1.76</v>
      </c>
      <c r="G536" s="92">
        <f>IFERROR(VLOOKUP($C536,Weights!$A$23:$E$42,5,0),0)</f>
        <v>97.486400000000003</v>
      </c>
      <c r="H536" s="91">
        <f>IFERROR(VLOOKUP($C536,Weights!$A$43:$E$62,4,0),0)</f>
        <v>4</v>
      </c>
      <c r="I536" s="92">
        <f>IFERROR(VLOOKUP($C536,Weights!$A$43:$E$62,5,0),0)</f>
        <v>221.56</v>
      </c>
      <c r="J536" s="91">
        <f>IFERROR(VLOOKUP($C536,Weights!$A$63:$E$82,4,0),0)</f>
        <v>10.77</v>
      </c>
      <c r="K536" s="92">
        <f>IFERROR(VLOOKUP($C536,Weights!$A$63:$E$82,5,0),0)</f>
        <v>596.55029999999999</v>
      </c>
      <c r="L536" s="91">
        <f>IFERROR(VLOOKUP($C536,Weights!$A$83:$E$102,4,0),0)</f>
        <v>0</v>
      </c>
      <c r="M536" s="92">
        <f>IFERROR(VLOOKUP($C536,Weights!$A$83:$E$102,5,0),0)</f>
        <v>0</v>
      </c>
    </row>
    <row r="537" spans="1:13">
      <c r="A537" s="93" t="s">
        <v>2953</v>
      </c>
      <c r="B537" s="90" t="s">
        <v>2954</v>
      </c>
      <c r="C537" s="90">
        <v>1</v>
      </c>
      <c r="D537" s="91">
        <f>IFERROR(VLOOKUP($C537,Weights!$A$3:$E$22,4,0),0)</f>
        <v>1</v>
      </c>
      <c r="E537" s="92">
        <f>IFERROR(VLOOKUP($C537,Weights!$A$3:$E$22,5,0),0)</f>
        <v>55.39</v>
      </c>
      <c r="F537" s="91">
        <f>IFERROR(VLOOKUP($C537,Weights!$A$23:$E$42,4,0),0)</f>
        <v>1.76</v>
      </c>
      <c r="G537" s="92">
        <f>IFERROR(VLOOKUP($C537,Weights!$A$23:$E$42,5,0),0)</f>
        <v>97.486400000000003</v>
      </c>
      <c r="H537" s="91">
        <f>IFERROR(VLOOKUP($C537,Weights!$A$43:$E$62,4,0),0)</f>
        <v>4</v>
      </c>
      <c r="I537" s="92">
        <f>IFERROR(VLOOKUP($C537,Weights!$A$43:$E$62,5,0),0)</f>
        <v>221.56</v>
      </c>
      <c r="J537" s="91">
        <f>IFERROR(VLOOKUP($C537,Weights!$A$63:$E$82,4,0),0)</f>
        <v>10.77</v>
      </c>
      <c r="K537" s="92">
        <f>IFERROR(VLOOKUP($C537,Weights!$A$63:$E$82,5,0),0)</f>
        <v>596.55029999999999</v>
      </c>
      <c r="L537" s="91">
        <f>IFERROR(VLOOKUP($C537,Weights!$A$83:$E$102,4,0),0)</f>
        <v>0</v>
      </c>
      <c r="M537" s="92">
        <f>IFERROR(VLOOKUP($C537,Weights!$A$83:$E$102,5,0),0)</f>
        <v>0</v>
      </c>
    </row>
    <row r="538" spans="1:13">
      <c r="A538" s="93" t="s">
        <v>1759</v>
      </c>
      <c r="B538" s="90" t="s">
        <v>1760</v>
      </c>
      <c r="C538" s="90">
        <v>10</v>
      </c>
      <c r="D538" s="91">
        <f>IFERROR(VLOOKUP($C538,Weights!$A$3:$E$22,4,0),0)</f>
        <v>1.49</v>
      </c>
      <c r="E538" s="92">
        <f>IFERROR(VLOOKUP($C538,Weights!$A$3:$E$22,5,0),0)</f>
        <v>82.531099999999995</v>
      </c>
      <c r="F538" s="91">
        <f>IFERROR(VLOOKUP($C538,Weights!$A$23:$E$42,4,0),0)</f>
        <v>1.57</v>
      </c>
      <c r="G538" s="92">
        <f>IFERROR(VLOOKUP($C538,Weights!$A$23:$E$42,5,0),0)</f>
        <v>86.962299999999999</v>
      </c>
      <c r="H538" s="91">
        <f>IFERROR(VLOOKUP($C538,Weights!$A$43:$E$62,4,0),0)</f>
        <v>3.6</v>
      </c>
      <c r="I538" s="92">
        <f>IFERROR(VLOOKUP($C538,Weights!$A$43:$E$62,5,0),0)</f>
        <v>199.404</v>
      </c>
      <c r="J538" s="91">
        <f>IFERROR(VLOOKUP($C538,Weights!$A$63:$E$82,4,0),0)</f>
        <v>12.06</v>
      </c>
      <c r="K538" s="92">
        <f>IFERROR(VLOOKUP($C538,Weights!$A$63:$E$82,5,0),0)</f>
        <v>668.00340000000006</v>
      </c>
      <c r="L538" s="91">
        <f>IFERROR(VLOOKUP($C538,Weights!$A$83:$E$102,4,0),0)</f>
        <v>0</v>
      </c>
      <c r="M538" s="92">
        <f>IFERROR(VLOOKUP($C538,Weights!$A$83:$E$102,5,0),0)</f>
        <v>0</v>
      </c>
    </row>
    <row r="539" spans="1:13">
      <c r="A539" s="93" t="s">
        <v>600</v>
      </c>
      <c r="B539" s="90" t="s">
        <v>601</v>
      </c>
      <c r="C539" s="90">
        <v>10</v>
      </c>
      <c r="D539" s="91">
        <f>IFERROR(VLOOKUP($C539,Weights!$A$3:$E$22,4,0),0)</f>
        <v>1.49</v>
      </c>
      <c r="E539" s="92">
        <f>IFERROR(VLOOKUP($C539,Weights!$A$3:$E$22,5,0),0)</f>
        <v>82.531099999999995</v>
      </c>
      <c r="F539" s="91">
        <f>IFERROR(VLOOKUP($C539,Weights!$A$23:$E$42,4,0),0)</f>
        <v>1.57</v>
      </c>
      <c r="G539" s="92">
        <f>IFERROR(VLOOKUP($C539,Weights!$A$23:$E$42,5,0),0)</f>
        <v>86.962299999999999</v>
      </c>
      <c r="H539" s="91">
        <f>IFERROR(VLOOKUP($C539,Weights!$A$43:$E$62,4,0),0)</f>
        <v>3.6</v>
      </c>
      <c r="I539" s="92">
        <f>IFERROR(VLOOKUP($C539,Weights!$A$43:$E$62,5,0),0)</f>
        <v>199.404</v>
      </c>
      <c r="J539" s="91">
        <f>IFERROR(VLOOKUP($C539,Weights!$A$63:$E$82,4,0),0)</f>
        <v>12.06</v>
      </c>
      <c r="K539" s="92">
        <f>IFERROR(VLOOKUP($C539,Weights!$A$63:$E$82,5,0),0)</f>
        <v>668.00340000000006</v>
      </c>
      <c r="L539" s="91">
        <f>IFERROR(VLOOKUP($C539,Weights!$A$83:$E$102,4,0),0)</f>
        <v>0</v>
      </c>
      <c r="M539" s="92">
        <f>IFERROR(VLOOKUP($C539,Weights!$A$83:$E$102,5,0),0)</f>
        <v>0</v>
      </c>
    </row>
    <row r="540" spans="1:13">
      <c r="A540" s="93" t="s">
        <v>324</v>
      </c>
      <c r="B540" s="90" t="s">
        <v>325</v>
      </c>
      <c r="C540" s="90">
        <v>10</v>
      </c>
      <c r="D540" s="91">
        <f>IFERROR(VLOOKUP($C540,Weights!$A$3:$E$22,4,0),0)</f>
        <v>1.49</v>
      </c>
      <c r="E540" s="92">
        <f>IFERROR(VLOOKUP($C540,Weights!$A$3:$E$22,5,0),0)</f>
        <v>82.531099999999995</v>
      </c>
      <c r="F540" s="91">
        <f>IFERROR(VLOOKUP($C540,Weights!$A$23:$E$42,4,0),0)</f>
        <v>1.57</v>
      </c>
      <c r="G540" s="92">
        <f>IFERROR(VLOOKUP($C540,Weights!$A$23:$E$42,5,0),0)</f>
        <v>86.962299999999999</v>
      </c>
      <c r="H540" s="91">
        <f>IFERROR(VLOOKUP($C540,Weights!$A$43:$E$62,4,0),0)</f>
        <v>3.6</v>
      </c>
      <c r="I540" s="92">
        <f>IFERROR(VLOOKUP($C540,Weights!$A$43:$E$62,5,0),0)</f>
        <v>199.404</v>
      </c>
      <c r="J540" s="91">
        <f>IFERROR(VLOOKUP($C540,Weights!$A$63:$E$82,4,0),0)</f>
        <v>12.06</v>
      </c>
      <c r="K540" s="92">
        <f>IFERROR(VLOOKUP($C540,Weights!$A$63:$E$82,5,0),0)</f>
        <v>668.00340000000006</v>
      </c>
      <c r="L540" s="91">
        <f>IFERROR(VLOOKUP($C540,Weights!$A$83:$E$102,4,0),0)</f>
        <v>0</v>
      </c>
      <c r="M540" s="92">
        <f>IFERROR(VLOOKUP($C540,Weights!$A$83:$E$102,5,0),0)</f>
        <v>0</v>
      </c>
    </row>
    <row r="541" spans="1:13">
      <c r="A541" s="93" t="s">
        <v>1757</v>
      </c>
      <c r="B541" s="90" t="s">
        <v>1758</v>
      </c>
      <c r="C541" s="90">
        <v>10</v>
      </c>
      <c r="D541" s="91">
        <f>IFERROR(VLOOKUP($C541,Weights!$A$3:$E$22,4,0),0)</f>
        <v>1.49</v>
      </c>
      <c r="E541" s="92">
        <f>IFERROR(VLOOKUP($C541,Weights!$A$3:$E$22,5,0),0)</f>
        <v>82.531099999999995</v>
      </c>
      <c r="F541" s="91">
        <f>IFERROR(VLOOKUP($C541,Weights!$A$23:$E$42,4,0),0)</f>
        <v>1.57</v>
      </c>
      <c r="G541" s="92">
        <f>IFERROR(VLOOKUP($C541,Weights!$A$23:$E$42,5,0),0)</f>
        <v>86.962299999999999</v>
      </c>
      <c r="H541" s="91">
        <f>IFERROR(VLOOKUP($C541,Weights!$A$43:$E$62,4,0),0)</f>
        <v>3.6</v>
      </c>
      <c r="I541" s="92">
        <f>IFERROR(VLOOKUP($C541,Weights!$A$43:$E$62,5,0),0)</f>
        <v>199.404</v>
      </c>
      <c r="J541" s="91">
        <f>IFERROR(VLOOKUP($C541,Weights!$A$63:$E$82,4,0),0)</f>
        <v>12.06</v>
      </c>
      <c r="K541" s="92">
        <f>IFERROR(VLOOKUP($C541,Weights!$A$63:$E$82,5,0),0)</f>
        <v>668.00340000000006</v>
      </c>
      <c r="L541" s="91">
        <f>IFERROR(VLOOKUP($C541,Weights!$A$83:$E$102,4,0),0)</f>
        <v>0</v>
      </c>
      <c r="M541" s="92">
        <f>IFERROR(VLOOKUP($C541,Weights!$A$83:$E$102,5,0),0)</f>
        <v>0</v>
      </c>
    </row>
    <row r="542" spans="1:13">
      <c r="A542" s="93" t="s">
        <v>448</v>
      </c>
      <c r="B542" s="90" t="s">
        <v>449</v>
      </c>
      <c r="C542" s="90">
        <v>2</v>
      </c>
      <c r="D542" s="91">
        <f>IFERROR(VLOOKUP($C542,Weights!$A$3:$E$22,4,0),0)</f>
        <v>1.78</v>
      </c>
      <c r="E542" s="92">
        <f>IFERROR(VLOOKUP($C542,Weights!$A$3:$E$22,5,0),0)</f>
        <v>98.594200000000001</v>
      </c>
      <c r="F542" s="91">
        <f>IFERROR(VLOOKUP($C542,Weights!$A$23:$E$42,4,0),0)</f>
        <v>3.02</v>
      </c>
      <c r="G542" s="92">
        <f>IFERROR(VLOOKUP($C542,Weights!$A$23:$E$42,5,0),0)</f>
        <v>167.27780000000001</v>
      </c>
      <c r="H542" s="91">
        <f>IFERROR(VLOOKUP($C542,Weights!$A$43:$E$62,4,0),0)</f>
        <v>7.53</v>
      </c>
      <c r="I542" s="92">
        <f>IFERROR(VLOOKUP($C542,Weights!$A$43:$E$62,5,0),0)</f>
        <v>417.08670000000001</v>
      </c>
      <c r="J542" s="91">
        <f>IFERROR(VLOOKUP($C542,Weights!$A$63:$E$82,4,0),0)</f>
        <v>20.61</v>
      </c>
      <c r="K542" s="92">
        <f>IFERROR(VLOOKUP($C542,Weights!$A$63:$E$82,5,0),0)</f>
        <v>1141.5879</v>
      </c>
      <c r="L542" s="91">
        <f>IFERROR(VLOOKUP($C542,Weights!$A$83:$E$102,4,0),0)</f>
        <v>0</v>
      </c>
      <c r="M542" s="92">
        <f>IFERROR(VLOOKUP($C542,Weights!$A$83:$E$102,5,0),0)</f>
        <v>0</v>
      </c>
    </row>
    <row r="543" spans="1:13">
      <c r="A543" s="93" t="s">
        <v>450</v>
      </c>
      <c r="B543" s="90" t="s">
        <v>451</v>
      </c>
      <c r="C543" s="90">
        <v>2</v>
      </c>
      <c r="D543" s="91">
        <f>IFERROR(VLOOKUP($C543,Weights!$A$3:$E$22,4,0),0)</f>
        <v>1.78</v>
      </c>
      <c r="E543" s="92">
        <f>IFERROR(VLOOKUP($C543,Weights!$A$3:$E$22,5,0),0)</f>
        <v>98.594200000000001</v>
      </c>
      <c r="F543" s="91">
        <f>IFERROR(VLOOKUP($C543,Weights!$A$23:$E$42,4,0),0)</f>
        <v>3.02</v>
      </c>
      <c r="G543" s="92">
        <f>IFERROR(VLOOKUP($C543,Weights!$A$23:$E$42,5,0),0)</f>
        <v>167.27780000000001</v>
      </c>
      <c r="H543" s="91">
        <f>IFERROR(VLOOKUP($C543,Weights!$A$43:$E$62,4,0),0)</f>
        <v>7.53</v>
      </c>
      <c r="I543" s="92">
        <f>IFERROR(VLOOKUP($C543,Weights!$A$43:$E$62,5,0),0)</f>
        <v>417.08670000000001</v>
      </c>
      <c r="J543" s="91">
        <f>IFERROR(VLOOKUP($C543,Weights!$A$63:$E$82,4,0),0)</f>
        <v>20.61</v>
      </c>
      <c r="K543" s="92">
        <f>IFERROR(VLOOKUP($C543,Weights!$A$63:$E$82,5,0),0)</f>
        <v>1141.5879</v>
      </c>
      <c r="L543" s="91">
        <f>IFERROR(VLOOKUP($C543,Weights!$A$83:$E$102,4,0),0)</f>
        <v>0</v>
      </c>
      <c r="M543" s="92">
        <f>IFERROR(VLOOKUP($C543,Weights!$A$83:$E$102,5,0),0)</f>
        <v>0</v>
      </c>
    </row>
    <row r="544" spans="1:13">
      <c r="A544" s="93" t="s">
        <v>430</v>
      </c>
      <c r="B544" s="90" t="s">
        <v>431</v>
      </c>
      <c r="C544" s="90">
        <v>2</v>
      </c>
      <c r="D544" s="91">
        <f>IFERROR(VLOOKUP($C544,Weights!$A$3:$E$22,4,0),0)</f>
        <v>1.78</v>
      </c>
      <c r="E544" s="92">
        <f>IFERROR(VLOOKUP($C544,Weights!$A$3:$E$22,5,0),0)</f>
        <v>98.594200000000001</v>
      </c>
      <c r="F544" s="91">
        <f>IFERROR(VLOOKUP($C544,Weights!$A$23:$E$42,4,0),0)</f>
        <v>3.02</v>
      </c>
      <c r="G544" s="92">
        <f>IFERROR(VLOOKUP($C544,Weights!$A$23:$E$42,5,0),0)</f>
        <v>167.27780000000001</v>
      </c>
      <c r="H544" s="91">
        <f>IFERROR(VLOOKUP($C544,Weights!$A$43:$E$62,4,0),0)</f>
        <v>7.53</v>
      </c>
      <c r="I544" s="92">
        <f>IFERROR(VLOOKUP($C544,Weights!$A$43:$E$62,5,0),0)</f>
        <v>417.08670000000001</v>
      </c>
      <c r="J544" s="91">
        <f>IFERROR(VLOOKUP($C544,Weights!$A$63:$E$82,4,0),0)</f>
        <v>20.61</v>
      </c>
      <c r="K544" s="92">
        <f>IFERROR(VLOOKUP($C544,Weights!$A$63:$E$82,5,0),0)</f>
        <v>1141.5879</v>
      </c>
      <c r="L544" s="91">
        <f>IFERROR(VLOOKUP($C544,Weights!$A$83:$E$102,4,0),0)</f>
        <v>0</v>
      </c>
      <c r="M544" s="92">
        <f>IFERROR(VLOOKUP($C544,Weights!$A$83:$E$102,5,0),0)</f>
        <v>0</v>
      </c>
    </row>
    <row r="545" spans="1:13">
      <c r="A545" s="93" t="s">
        <v>456</v>
      </c>
      <c r="B545" s="90" t="s">
        <v>457</v>
      </c>
      <c r="C545" s="90">
        <v>2</v>
      </c>
      <c r="D545" s="91">
        <f>IFERROR(VLOOKUP($C545,Weights!$A$3:$E$22,4,0),0)</f>
        <v>1.78</v>
      </c>
      <c r="E545" s="92">
        <f>IFERROR(VLOOKUP($C545,Weights!$A$3:$E$22,5,0),0)</f>
        <v>98.594200000000001</v>
      </c>
      <c r="F545" s="91">
        <f>IFERROR(VLOOKUP($C545,Weights!$A$23:$E$42,4,0),0)</f>
        <v>3.02</v>
      </c>
      <c r="G545" s="92">
        <f>IFERROR(VLOOKUP($C545,Weights!$A$23:$E$42,5,0),0)</f>
        <v>167.27780000000001</v>
      </c>
      <c r="H545" s="91">
        <f>IFERROR(VLOOKUP($C545,Weights!$A$43:$E$62,4,0),0)</f>
        <v>7.53</v>
      </c>
      <c r="I545" s="92">
        <f>IFERROR(VLOOKUP($C545,Weights!$A$43:$E$62,5,0),0)</f>
        <v>417.08670000000001</v>
      </c>
      <c r="J545" s="91">
        <f>IFERROR(VLOOKUP($C545,Weights!$A$63:$E$82,4,0),0)</f>
        <v>20.61</v>
      </c>
      <c r="K545" s="92">
        <f>IFERROR(VLOOKUP($C545,Weights!$A$63:$E$82,5,0),0)</f>
        <v>1141.5879</v>
      </c>
      <c r="L545" s="91">
        <f>IFERROR(VLOOKUP($C545,Weights!$A$83:$E$102,4,0),0)</f>
        <v>0</v>
      </c>
      <c r="M545" s="92">
        <f>IFERROR(VLOOKUP($C545,Weights!$A$83:$E$102,5,0),0)</f>
        <v>0</v>
      </c>
    </row>
    <row r="546" spans="1:13">
      <c r="A546" s="93" t="s">
        <v>1973</v>
      </c>
      <c r="B546" s="90" t="s">
        <v>1974</v>
      </c>
      <c r="C546" s="90">
        <v>2</v>
      </c>
      <c r="D546" s="91">
        <f>IFERROR(VLOOKUP($C546,Weights!$A$3:$E$22,4,0),0)</f>
        <v>1.78</v>
      </c>
      <c r="E546" s="92">
        <f>IFERROR(VLOOKUP($C546,Weights!$A$3:$E$22,5,0),0)</f>
        <v>98.594200000000001</v>
      </c>
      <c r="F546" s="91">
        <f>IFERROR(VLOOKUP($C546,Weights!$A$23:$E$42,4,0),0)</f>
        <v>3.02</v>
      </c>
      <c r="G546" s="92">
        <f>IFERROR(VLOOKUP($C546,Weights!$A$23:$E$42,5,0),0)</f>
        <v>167.27780000000001</v>
      </c>
      <c r="H546" s="91">
        <f>IFERROR(VLOOKUP($C546,Weights!$A$43:$E$62,4,0),0)</f>
        <v>7.53</v>
      </c>
      <c r="I546" s="92">
        <f>IFERROR(VLOOKUP($C546,Weights!$A$43:$E$62,5,0),0)</f>
        <v>417.08670000000001</v>
      </c>
      <c r="J546" s="91">
        <f>IFERROR(VLOOKUP($C546,Weights!$A$63:$E$82,4,0),0)</f>
        <v>20.61</v>
      </c>
      <c r="K546" s="92">
        <f>IFERROR(VLOOKUP($C546,Weights!$A$63:$E$82,5,0),0)</f>
        <v>1141.5879</v>
      </c>
      <c r="L546" s="91">
        <f>IFERROR(VLOOKUP($C546,Weights!$A$83:$E$102,4,0),0)</f>
        <v>0</v>
      </c>
      <c r="M546" s="92">
        <f>IFERROR(VLOOKUP($C546,Weights!$A$83:$E$102,5,0),0)</f>
        <v>0</v>
      </c>
    </row>
    <row r="547" spans="1:13">
      <c r="A547" s="93" t="s">
        <v>1971</v>
      </c>
      <c r="B547" s="90" t="s">
        <v>1972</v>
      </c>
      <c r="C547" s="90">
        <v>2</v>
      </c>
      <c r="D547" s="91">
        <f>IFERROR(VLOOKUP($C547,Weights!$A$3:$E$22,4,0),0)</f>
        <v>1.78</v>
      </c>
      <c r="E547" s="92">
        <f>IFERROR(VLOOKUP($C547,Weights!$A$3:$E$22,5,0),0)</f>
        <v>98.594200000000001</v>
      </c>
      <c r="F547" s="91">
        <f>IFERROR(VLOOKUP($C547,Weights!$A$23:$E$42,4,0),0)</f>
        <v>3.02</v>
      </c>
      <c r="G547" s="92">
        <f>IFERROR(VLOOKUP($C547,Weights!$A$23:$E$42,5,0),0)</f>
        <v>167.27780000000001</v>
      </c>
      <c r="H547" s="91">
        <f>IFERROR(VLOOKUP($C547,Weights!$A$43:$E$62,4,0),0)</f>
        <v>7.53</v>
      </c>
      <c r="I547" s="92">
        <f>IFERROR(VLOOKUP($C547,Weights!$A$43:$E$62,5,0),0)</f>
        <v>417.08670000000001</v>
      </c>
      <c r="J547" s="91">
        <f>IFERROR(VLOOKUP($C547,Weights!$A$63:$E$82,4,0),0)</f>
        <v>20.61</v>
      </c>
      <c r="K547" s="92">
        <f>IFERROR(VLOOKUP($C547,Weights!$A$63:$E$82,5,0),0)</f>
        <v>1141.5879</v>
      </c>
      <c r="L547" s="91">
        <f>IFERROR(VLOOKUP($C547,Weights!$A$83:$E$102,4,0),0)</f>
        <v>0</v>
      </c>
      <c r="M547" s="92">
        <f>IFERROR(VLOOKUP($C547,Weights!$A$83:$E$102,5,0),0)</f>
        <v>0</v>
      </c>
    </row>
    <row r="548" spans="1:13">
      <c r="A548" s="93" t="s">
        <v>1975</v>
      </c>
      <c r="B548" s="90" t="s">
        <v>1976</v>
      </c>
      <c r="C548" s="90">
        <v>2</v>
      </c>
      <c r="D548" s="91">
        <f>IFERROR(VLOOKUP($C548,Weights!$A$3:$E$22,4,0),0)</f>
        <v>1.78</v>
      </c>
      <c r="E548" s="92">
        <f>IFERROR(VLOOKUP($C548,Weights!$A$3:$E$22,5,0),0)</f>
        <v>98.594200000000001</v>
      </c>
      <c r="F548" s="91">
        <f>IFERROR(VLOOKUP($C548,Weights!$A$23:$E$42,4,0),0)</f>
        <v>3.02</v>
      </c>
      <c r="G548" s="92">
        <f>IFERROR(VLOOKUP($C548,Weights!$A$23:$E$42,5,0),0)</f>
        <v>167.27780000000001</v>
      </c>
      <c r="H548" s="91">
        <f>IFERROR(VLOOKUP($C548,Weights!$A$43:$E$62,4,0),0)</f>
        <v>7.53</v>
      </c>
      <c r="I548" s="92">
        <f>IFERROR(VLOOKUP($C548,Weights!$A$43:$E$62,5,0),0)</f>
        <v>417.08670000000001</v>
      </c>
      <c r="J548" s="91">
        <f>IFERROR(VLOOKUP($C548,Weights!$A$63:$E$82,4,0),0)</f>
        <v>20.61</v>
      </c>
      <c r="K548" s="92">
        <f>IFERROR(VLOOKUP($C548,Weights!$A$63:$E$82,5,0),0)</f>
        <v>1141.5879</v>
      </c>
      <c r="L548" s="91">
        <f>IFERROR(VLOOKUP($C548,Weights!$A$83:$E$102,4,0),0)</f>
        <v>0</v>
      </c>
      <c r="M548" s="92">
        <f>IFERROR(VLOOKUP($C548,Weights!$A$83:$E$102,5,0),0)</f>
        <v>0</v>
      </c>
    </row>
    <row r="549" spans="1:13">
      <c r="A549" s="93" t="s">
        <v>2801</v>
      </c>
      <c r="B549" s="90" t="s">
        <v>2802</v>
      </c>
      <c r="C549" s="90">
        <v>2</v>
      </c>
      <c r="D549" s="91">
        <f>IFERROR(VLOOKUP($C549,Weights!$A$3:$E$22,4,0),0)</f>
        <v>1.78</v>
      </c>
      <c r="E549" s="92">
        <f>IFERROR(VLOOKUP($C549,Weights!$A$3:$E$22,5,0),0)</f>
        <v>98.594200000000001</v>
      </c>
      <c r="F549" s="91">
        <f>IFERROR(VLOOKUP($C549,Weights!$A$23:$E$42,4,0),0)</f>
        <v>3.02</v>
      </c>
      <c r="G549" s="92">
        <f>IFERROR(VLOOKUP($C549,Weights!$A$23:$E$42,5,0),0)</f>
        <v>167.27780000000001</v>
      </c>
      <c r="H549" s="91">
        <f>IFERROR(VLOOKUP($C549,Weights!$A$43:$E$62,4,0),0)</f>
        <v>7.53</v>
      </c>
      <c r="I549" s="92">
        <f>IFERROR(VLOOKUP($C549,Weights!$A$43:$E$62,5,0),0)</f>
        <v>417.08670000000001</v>
      </c>
      <c r="J549" s="91">
        <f>IFERROR(VLOOKUP($C549,Weights!$A$63:$E$82,4,0),0)</f>
        <v>20.61</v>
      </c>
      <c r="K549" s="92">
        <f>IFERROR(VLOOKUP($C549,Weights!$A$63:$E$82,5,0),0)</f>
        <v>1141.5879</v>
      </c>
      <c r="L549" s="91">
        <f>IFERROR(VLOOKUP($C549,Weights!$A$83:$E$102,4,0),0)</f>
        <v>0</v>
      </c>
      <c r="M549" s="92">
        <f>IFERROR(VLOOKUP($C549,Weights!$A$83:$E$102,5,0),0)</f>
        <v>0</v>
      </c>
    </row>
    <row r="550" spans="1:13">
      <c r="A550" s="93" t="s">
        <v>2353</v>
      </c>
      <c r="B550" s="90" t="s">
        <v>2354</v>
      </c>
      <c r="C550" s="90">
        <v>2</v>
      </c>
      <c r="D550" s="91">
        <f>IFERROR(VLOOKUP($C550,Weights!$A$3:$E$22,4,0),0)</f>
        <v>1.78</v>
      </c>
      <c r="E550" s="92">
        <f>IFERROR(VLOOKUP($C550,Weights!$A$3:$E$22,5,0),0)</f>
        <v>98.594200000000001</v>
      </c>
      <c r="F550" s="91">
        <f>IFERROR(VLOOKUP($C550,Weights!$A$23:$E$42,4,0),0)</f>
        <v>3.02</v>
      </c>
      <c r="G550" s="92">
        <f>IFERROR(VLOOKUP($C550,Weights!$A$23:$E$42,5,0),0)</f>
        <v>167.27780000000001</v>
      </c>
      <c r="H550" s="91">
        <f>IFERROR(VLOOKUP($C550,Weights!$A$43:$E$62,4,0),0)</f>
        <v>7.53</v>
      </c>
      <c r="I550" s="92">
        <f>IFERROR(VLOOKUP($C550,Weights!$A$43:$E$62,5,0),0)</f>
        <v>417.08670000000001</v>
      </c>
      <c r="J550" s="91">
        <f>IFERROR(VLOOKUP($C550,Weights!$A$63:$E$82,4,0),0)</f>
        <v>20.61</v>
      </c>
      <c r="K550" s="92">
        <f>IFERROR(VLOOKUP($C550,Weights!$A$63:$E$82,5,0),0)</f>
        <v>1141.5879</v>
      </c>
      <c r="L550" s="91">
        <f>IFERROR(VLOOKUP($C550,Weights!$A$83:$E$102,4,0),0)</f>
        <v>0</v>
      </c>
      <c r="M550" s="92">
        <f>IFERROR(VLOOKUP($C550,Weights!$A$83:$E$102,5,0),0)</f>
        <v>0</v>
      </c>
    </row>
    <row r="551" spans="1:13">
      <c r="A551" s="93" t="s">
        <v>2553</v>
      </c>
      <c r="B551" s="90" t="s">
        <v>2554</v>
      </c>
      <c r="C551" s="90">
        <v>2</v>
      </c>
      <c r="D551" s="91">
        <f>IFERROR(VLOOKUP($C551,Weights!$A$3:$E$22,4,0),0)</f>
        <v>1.78</v>
      </c>
      <c r="E551" s="92">
        <f>IFERROR(VLOOKUP($C551,Weights!$A$3:$E$22,5,0),0)</f>
        <v>98.594200000000001</v>
      </c>
      <c r="F551" s="91">
        <f>IFERROR(VLOOKUP($C551,Weights!$A$23:$E$42,4,0),0)</f>
        <v>3.02</v>
      </c>
      <c r="G551" s="92">
        <f>IFERROR(VLOOKUP($C551,Weights!$A$23:$E$42,5,0),0)</f>
        <v>167.27780000000001</v>
      </c>
      <c r="H551" s="91">
        <f>IFERROR(VLOOKUP($C551,Weights!$A$43:$E$62,4,0),0)</f>
        <v>7.53</v>
      </c>
      <c r="I551" s="92">
        <f>IFERROR(VLOOKUP($C551,Weights!$A$43:$E$62,5,0),0)</f>
        <v>417.08670000000001</v>
      </c>
      <c r="J551" s="91">
        <f>IFERROR(VLOOKUP($C551,Weights!$A$63:$E$82,4,0),0)</f>
        <v>20.61</v>
      </c>
      <c r="K551" s="92">
        <f>IFERROR(VLOOKUP($C551,Weights!$A$63:$E$82,5,0),0)</f>
        <v>1141.5879</v>
      </c>
      <c r="L551" s="91">
        <f>IFERROR(VLOOKUP($C551,Weights!$A$83:$E$102,4,0),0)</f>
        <v>0</v>
      </c>
      <c r="M551" s="92">
        <f>IFERROR(VLOOKUP($C551,Weights!$A$83:$E$102,5,0),0)</f>
        <v>0</v>
      </c>
    </row>
    <row r="552" spans="1:13">
      <c r="A552" s="93" t="s">
        <v>432</v>
      </c>
      <c r="B552" s="90" t="s">
        <v>433</v>
      </c>
      <c r="C552" s="90">
        <v>2</v>
      </c>
      <c r="D552" s="91">
        <f>IFERROR(VLOOKUP($C552,Weights!$A$3:$E$22,4,0),0)</f>
        <v>1.78</v>
      </c>
      <c r="E552" s="92">
        <f>IFERROR(VLOOKUP($C552,Weights!$A$3:$E$22,5,0),0)</f>
        <v>98.594200000000001</v>
      </c>
      <c r="F552" s="91">
        <f>IFERROR(VLOOKUP($C552,Weights!$A$23:$E$42,4,0),0)</f>
        <v>3.02</v>
      </c>
      <c r="G552" s="92">
        <f>IFERROR(VLOOKUP($C552,Weights!$A$23:$E$42,5,0),0)</f>
        <v>167.27780000000001</v>
      </c>
      <c r="H552" s="91">
        <f>IFERROR(VLOOKUP($C552,Weights!$A$43:$E$62,4,0),0)</f>
        <v>7.53</v>
      </c>
      <c r="I552" s="92">
        <f>IFERROR(VLOOKUP($C552,Weights!$A$43:$E$62,5,0),0)</f>
        <v>417.08670000000001</v>
      </c>
      <c r="J552" s="91">
        <f>IFERROR(VLOOKUP($C552,Weights!$A$63:$E$82,4,0),0)</f>
        <v>20.61</v>
      </c>
      <c r="K552" s="92">
        <f>IFERROR(VLOOKUP($C552,Weights!$A$63:$E$82,5,0),0)</f>
        <v>1141.5879</v>
      </c>
      <c r="L552" s="91">
        <f>IFERROR(VLOOKUP($C552,Weights!$A$83:$E$102,4,0),0)</f>
        <v>0</v>
      </c>
      <c r="M552" s="92">
        <f>IFERROR(VLOOKUP($C552,Weights!$A$83:$E$102,5,0),0)</f>
        <v>0</v>
      </c>
    </row>
    <row r="553" spans="1:13">
      <c r="A553" s="93" t="s">
        <v>478</v>
      </c>
      <c r="B553" s="90" t="s">
        <v>479</v>
      </c>
      <c r="C553" s="90">
        <v>2</v>
      </c>
      <c r="D553" s="91">
        <f>IFERROR(VLOOKUP($C553,Weights!$A$3:$E$22,4,0),0)</f>
        <v>1.78</v>
      </c>
      <c r="E553" s="92">
        <f>IFERROR(VLOOKUP($C553,Weights!$A$3:$E$22,5,0),0)</f>
        <v>98.594200000000001</v>
      </c>
      <c r="F553" s="91">
        <f>IFERROR(VLOOKUP($C553,Weights!$A$23:$E$42,4,0),0)</f>
        <v>3.02</v>
      </c>
      <c r="G553" s="92">
        <f>IFERROR(VLOOKUP($C553,Weights!$A$23:$E$42,5,0),0)</f>
        <v>167.27780000000001</v>
      </c>
      <c r="H553" s="91">
        <f>IFERROR(VLOOKUP($C553,Weights!$A$43:$E$62,4,0),0)</f>
        <v>7.53</v>
      </c>
      <c r="I553" s="92">
        <f>IFERROR(VLOOKUP($C553,Weights!$A$43:$E$62,5,0),0)</f>
        <v>417.08670000000001</v>
      </c>
      <c r="J553" s="91">
        <f>IFERROR(VLOOKUP($C553,Weights!$A$63:$E$82,4,0),0)</f>
        <v>20.61</v>
      </c>
      <c r="K553" s="92">
        <f>IFERROR(VLOOKUP($C553,Weights!$A$63:$E$82,5,0),0)</f>
        <v>1141.5879</v>
      </c>
      <c r="L553" s="91">
        <f>IFERROR(VLOOKUP($C553,Weights!$A$83:$E$102,4,0),0)</f>
        <v>0</v>
      </c>
      <c r="M553" s="92">
        <f>IFERROR(VLOOKUP($C553,Weights!$A$83:$E$102,5,0),0)</f>
        <v>0</v>
      </c>
    </row>
    <row r="554" spans="1:13">
      <c r="A554" s="93" t="s">
        <v>2399</v>
      </c>
      <c r="B554" s="90" t="s">
        <v>2400</v>
      </c>
      <c r="C554" s="90">
        <v>2</v>
      </c>
      <c r="D554" s="91">
        <f>IFERROR(VLOOKUP($C554,Weights!$A$3:$E$22,4,0),0)</f>
        <v>1.78</v>
      </c>
      <c r="E554" s="92">
        <f>IFERROR(VLOOKUP($C554,Weights!$A$3:$E$22,5,0),0)</f>
        <v>98.594200000000001</v>
      </c>
      <c r="F554" s="91">
        <f>IFERROR(VLOOKUP($C554,Weights!$A$23:$E$42,4,0),0)</f>
        <v>3.02</v>
      </c>
      <c r="G554" s="92">
        <f>IFERROR(VLOOKUP($C554,Weights!$A$23:$E$42,5,0),0)</f>
        <v>167.27780000000001</v>
      </c>
      <c r="H554" s="91">
        <f>IFERROR(VLOOKUP($C554,Weights!$A$43:$E$62,4,0),0)</f>
        <v>7.53</v>
      </c>
      <c r="I554" s="92">
        <f>IFERROR(VLOOKUP($C554,Weights!$A$43:$E$62,5,0),0)</f>
        <v>417.08670000000001</v>
      </c>
      <c r="J554" s="91">
        <f>IFERROR(VLOOKUP($C554,Weights!$A$63:$E$82,4,0),0)</f>
        <v>20.61</v>
      </c>
      <c r="K554" s="92">
        <f>IFERROR(VLOOKUP($C554,Weights!$A$63:$E$82,5,0),0)</f>
        <v>1141.5879</v>
      </c>
      <c r="L554" s="91">
        <f>IFERROR(VLOOKUP($C554,Weights!$A$83:$E$102,4,0),0)</f>
        <v>0</v>
      </c>
      <c r="M554" s="92">
        <f>IFERROR(VLOOKUP($C554,Weights!$A$83:$E$102,5,0),0)</f>
        <v>0</v>
      </c>
    </row>
    <row r="555" spans="1:13">
      <c r="A555" s="93" t="s">
        <v>2401</v>
      </c>
      <c r="B555" s="90" t="s">
        <v>2402</v>
      </c>
      <c r="C555" s="90">
        <v>2</v>
      </c>
      <c r="D555" s="91">
        <f>IFERROR(VLOOKUP($C555,Weights!$A$3:$E$22,4,0),0)</f>
        <v>1.78</v>
      </c>
      <c r="E555" s="92">
        <f>IFERROR(VLOOKUP($C555,Weights!$A$3:$E$22,5,0),0)</f>
        <v>98.594200000000001</v>
      </c>
      <c r="F555" s="91">
        <f>IFERROR(VLOOKUP($C555,Weights!$A$23:$E$42,4,0),0)</f>
        <v>3.02</v>
      </c>
      <c r="G555" s="92">
        <f>IFERROR(VLOOKUP($C555,Weights!$A$23:$E$42,5,0),0)</f>
        <v>167.27780000000001</v>
      </c>
      <c r="H555" s="91">
        <f>IFERROR(VLOOKUP($C555,Weights!$A$43:$E$62,4,0),0)</f>
        <v>7.53</v>
      </c>
      <c r="I555" s="92">
        <f>IFERROR(VLOOKUP($C555,Weights!$A$43:$E$62,5,0),0)</f>
        <v>417.08670000000001</v>
      </c>
      <c r="J555" s="91">
        <f>IFERROR(VLOOKUP($C555,Weights!$A$63:$E$82,4,0),0)</f>
        <v>20.61</v>
      </c>
      <c r="K555" s="92">
        <f>IFERROR(VLOOKUP($C555,Weights!$A$63:$E$82,5,0),0)</f>
        <v>1141.5879</v>
      </c>
      <c r="L555" s="91">
        <f>IFERROR(VLOOKUP($C555,Weights!$A$83:$E$102,4,0),0)</f>
        <v>0</v>
      </c>
      <c r="M555" s="92">
        <f>IFERROR(VLOOKUP($C555,Weights!$A$83:$E$102,5,0),0)</f>
        <v>0</v>
      </c>
    </row>
    <row r="556" spans="1:13">
      <c r="A556" s="93" t="s">
        <v>2395</v>
      </c>
      <c r="B556" s="90" t="s">
        <v>2396</v>
      </c>
      <c r="C556" s="90">
        <v>2</v>
      </c>
      <c r="D556" s="91">
        <f>IFERROR(VLOOKUP($C556,Weights!$A$3:$E$22,4,0),0)</f>
        <v>1.78</v>
      </c>
      <c r="E556" s="92">
        <f>IFERROR(VLOOKUP($C556,Weights!$A$3:$E$22,5,0),0)</f>
        <v>98.594200000000001</v>
      </c>
      <c r="F556" s="91">
        <f>IFERROR(VLOOKUP($C556,Weights!$A$23:$E$42,4,0),0)</f>
        <v>3.02</v>
      </c>
      <c r="G556" s="92">
        <f>IFERROR(VLOOKUP($C556,Weights!$A$23:$E$42,5,0),0)</f>
        <v>167.27780000000001</v>
      </c>
      <c r="H556" s="91">
        <f>IFERROR(VLOOKUP($C556,Weights!$A$43:$E$62,4,0),0)</f>
        <v>7.53</v>
      </c>
      <c r="I556" s="92">
        <f>IFERROR(VLOOKUP($C556,Weights!$A$43:$E$62,5,0),0)</f>
        <v>417.08670000000001</v>
      </c>
      <c r="J556" s="91">
        <f>IFERROR(VLOOKUP($C556,Weights!$A$63:$E$82,4,0),0)</f>
        <v>20.61</v>
      </c>
      <c r="K556" s="92">
        <f>IFERROR(VLOOKUP($C556,Weights!$A$63:$E$82,5,0),0)</f>
        <v>1141.5879</v>
      </c>
      <c r="L556" s="91">
        <f>IFERROR(VLOOKUP($C556,Weights!$A$83:$E$102,4,0),0)</f>
        <v>0</v>
      </c>
      <c r="M556" s="92">
        <f>IFERROR(VLOOKUP($C556,Weights!$A$83:$E$102,5,0),0)</f>
        <v>0</v>
      </c>
    </row>
    <row r="557" spans="1:13">
      <c r="A557" s="93" t="s">
        <v>560</v>
      </c>
      <c r="B557" s="90" t="s">
        <v>561</v>
      </c>
      <c r="C557" s="90">
        <v>2</v>
      </c>
      <c r="D557" s="91">
        <f>IFERROR(VLOOKUP($C557,Weights!$A$3:$E$22,4,0),0)</f>
        <v>1.78</v>
      </c>
      <c r="E557" s="92">
        <f>IFERROR(VLOOKUP($C557,Weights!$A$3:$E$22,5,0),0)</f>
        <v>98.594200000000001</v>
      </c>
      <c r="F557" s="91">
        <f>IFERROR(VLOOKUP($C557,Weights!$A$23:$E$42,4,0),0)</f>
        <v>3.02</v>
      </c>
      <c r="G557" s="92">
        <f>IFERROR(VLOOKUP($C557,Weights!$A$23:$E$42,5,0),0)</f>
        <v>167.27780000000001</v>
      </c>
      <c r="H557" s="91">
        <f>IFERROR(VLOOKUP($C557,Weights!$A$43:$E$62,4,0),0)</f>
        <v>7.53</v>
      </c>
      <c r="I557" s="92">
        <f>IFERROR(VLOOKUP($C557,Weights!$A$43:$E$62,5,0),0)</f>
        <v>417.08670000000001</v>
      </c>
      <c r="J557" s="91">
        <f>IFERROR(VLOOKUP($C557,Weights!$A$63:$E$82,4,0),0)</f>
        <v>20.61</v>
      </c>
      <c r="K557" s="92">
        <f>IFERROR(VLOOKUP($C557,Weights!$A$63:$E$82,5,0),0)</f>
        <v>1141.5879</v>
      </c>
      <c r="L557" s="91">
        <f>IFERROR(VLOOKUP($C557,Weights!$A$83:$E$102,4,0),0)</f>
        <v>0</v>
      </c>
      <c r="M557" s="92">
        <f>IFERROR(VLOOKUP($C557,Weights!$A$83:$E$102,5,0),0)</f>
        <v>0</v>
      </c>
    </row>
    <row r="558" spans="1:13">
      <c r="A558" s="93" t="s">
        <v>234</v>
      </c>
      <c r="B558" s="90" t="s">
        <v>235</v>
      </c>
      <c r="C558" s="90">
        <v>2</v>
      </c>
      <c r="D558" s="91">
        <f>IFERROR(VLOOKUP($C558,Weights!$A$3:$E$22,4,0),0)</f>
        <v>1.78</v>
      </c>
      <c r="E558" s="92">
        <f>IFERROR(VLOOKUP($C558,Weights!$A$3:$E$22,5,0),0)</f>
        <v>98.594200000000001</v>
      </c>
      <c r="F558" s="91">
        <f>IFERROR(VLOOKUP($C558,Weights!$A$23:$E$42,4,0),0)</f>
        <v>3.02</v>
      </c>
      <c r="G558" s="92">
        <f>IFERROR(VLOOKUP($C558,Weights!$A$23:$E$42,5,0),0)</f>
        <v>167.27780000000001</v>
      </c>
      <c r="H558" s="91">
        <f>IFERROR(VLOOKUP($C558,Weights!$A$43:$E$62,4,0),0)</f>
        <v>7.53</v>
      </c>
      <c r="I558" s="92">
        <f>IFERROR(VLOOKUP($C558,Weights!$A$43:$E$62,5,0),0)</f>
        <v>417.08670000000001</v>
      </c>
      <c r="J558" s="91">
        <f>IFERROR(VLOOKUP($C558,Weights!$A$63:$E$82,4,0),0)</f>
        <v>20.61</v>
      </c>
      <c r="K558" s="92">
        <f>IFERROR(VLOOKUP($C558,Weights!$A$63:$E$82,5,0),0)</f>
        <v>1141.5879</v>
      </c>
      <c r="L558" s="91">
        <f>IFERROR(VLOOKUP($C558,Weights!$A$83:$E$102,4,0),0)</f>
        <v>0</v>
      </c>
      <c r="M558" s="92">
        <f>IFERROR(VLOOKUP($C558,Weights!$A$83:$E$102,5,0),0)</f>
        <v>0</v>
      </c>
    </row>
    <row r="559" spans="1:13">
      <c r="A559" s="93" t="s">
        <v>928</v>
      </c>
      <c r="B559" s="90" t="s">
        <v>929</v>
      </c>
      <c r="C559" s="90">
        <v>2</v>
      </c>
      <c r="D559" s="91">
        <f>IFERROR(VLOOKUP($C559,Weights!$A$3:$E$22,4,0),0)</f>
        <v>1.78</v>
      </c>
      <c r="E559" s="92">
        <f>IFERROR(VLOOKUP($C559,Weights!$A$3:$E$22,5,0),0)</f>
        <v>98.594200000000001</v>
      </c>
      <c r="F559" s="91">
        <f>IFERROR(VLOOKUP($C559,Weights!$A$23:$E$42,4,0),0)</f>
        <v>3.02</v>
      </c>
      <c r="G559" s="92">
        <f>IFERROR(VLOOKUP($C559,Weights!$A$23:$E$42,5,0),0)</f>
        <v>167.27780000000001</v>
      </c>
      <c r="H559" s="91">
        <f>IFERROR(VLOOKUP($C559,Weights!$A$43:$E$62,4,0),0)</f>
        <v>7.53</v>
      </c>
      <c r="I559" s="92">
        <f>IFERROR(VLOOKUP($C559,Weights!$A$43:$E$62,5,0),0)</f>
        <v>417.08670000000001</v>
      </c>
      <c r="J559" s="91">
        <f>IFERROR(VLOOKUP($C559,Weights!$A$63:$E$82,4,0),0)</f>
        <v>20.61</v>
      </c>
      <c r="K559" s="92">
        <f>IFERROR(VLOOKUP($C559,Weights!$A$63:$E$82,5,0),0)</f>
        <v>1141.5879</v>
      </c>
      <c r="L559" s="91">
        <f>IFERROR(VLOOKUP($C559,Weights!$A$83:$E$102,4,0),0)</f>
        <v>0</v>
      </c>
      <c r="M559" s="92">
        <f>IFERROR(VLOOKUP($C559,Weights!$A$83:$E$102,5,0),0)</f>
        <v>0</v>
      </c>
    </row>
    <row r="560" spans="1:13">
      <c r="A560" s="93" t="s">
        <v>558</v>
      </c>
      <c r="B560" s="90" t="s">
        <v>559</v>
      </c>
      <c r="C560" s="90">
        <v>2</v>
      </c>
      <c r="D560" s="91">
        <f>IFERROR(VLOOKUP($C560,Weights!$A$3:$E$22,4,0),0)</f>
        <v>1.78</v>
      </c>
      <c r="E560" s="92">
        <f>IFERROR(VLOOKUP($C560,Weights!$A$3:$E$22,5,0),0)</f>
        <v>98.594200000000001</v>
      </c>
      <c r="F560" s="91">
        <f>IFERROR(VLOOKUP($C560,Weights!$A$23:$E$42,4,0),0)</f>
        <v>3.02</v>
      </c>
      <c r="G560" s="92">
        <f>IFERROR(VLOOKUP($C560,Weights!$A$23:$E$42,5,0),0)</f>
        <v>167.27780000000001</v>
      </c>
      <c r="H560" s="91">
        <f>IFERROR(VLOOKUP($C560,Weights!$A$43:$E$62,4,0),0)</f>
        <v>7.53</v>
      </c>
      <c r="I560" s="92">
        <f>IFERROR(VLOOKUP($C560,Weights!$A$43:$E$62,5,0),0)</f>
        <v>417.08670000000001</v>
      </c>
      <c r="J560" s="91">
        <f>IFERROR(VLOOKUP($C560,Weights!$A$63:$E$82,4,0),0)</f>
        <v>20.61</v>
      </c>
      <c r="K560" s="92">
        <f>IFERROR(VLOOKUP($C560,Weights!$A$63:$E$82,5,0),0)</f>
        <v>1141.5879</v>
      </c>
      <c r="L560" s="91">
        <f>IFERROR(VLOOKUP($C560,Weights!$A$83:$E$102,4,0),0)</f>
        <v>0</v>
      </c>
      <c r="M560" s="92">
        <f>IFERROR(VLOOKUP($C560,Weights!$A$83:$E$102,5,0),0)</f>
        <v>0</v>
      </c>
    </row>
    <row r="561" spans="1:13">
      <c r="A561" s="93" t="s">
        <v>554</v>
      </c>
      <c r="B561" s="90" t="s">
        <v>555</v>
      </c>
      <c r="C561" s="90">
        <v>2</v>
      </c>
      <c r="D561" s="91">
        <f>IFERROR(VLOOKUP($C561,Weights!$A$3:$E$22,4,0),0)</f>
        <v>1.78</v>
      </c>
      <c r="E561" s="92">
        <f>IFERROR(VLOOKUP($C561,Weights!$A$3:$E$22,5,0),0)</f>
        <v>98.594200000000001</v>
      </c>
      <c r="F561" s="91">
        <f>IFERROR(VLOOKUP($C561,Weights!$A$23:$E$42,4,0),0)</f>
        <v>3.02</v>
      </c>
      <c r="G561" s="92">
        <f>IFERROR(VLOOKUP($C561,Weights!$A$23:$E$42,5,0),0)</f>
        <v>167.27780000000001</v>
      </c>
      <c r="H561" s="91">
        <f>IFERROR(VLOOKUP($C561,Weights!$A$43:$E$62,4,0),0)</f>
        <v>7.53</v>
      </c>
      <c r="I561" s="92">
        <f>IFERROR(VLOOKUP($C561,Weights!$A$43:$E$62,5,0),0)</f>
        <v>417.08670000000001</v>
      </c>
      <c r="J561" s="91">
        <f>IFERROR(VLOOKUP($C561,Weights!$A$63:$E$82,4,0),0)</f>
        <v>20.61</v>
      </c>
      <c r="K561" s="92">
        <f>IFERROR(VLOOKUP($C561,Weights!$A$63:$E$82,5,0),0)</f>
        <v>1141.5879</v>
      </c>
      <c r="L561" s="91">
        <f>IFERROR(VLOOKUP($C561,Weights!$A$83:$E$102,4,0),0)</f>
        <v>0</v>
      </c>
      <c r="M561" s="92">
        <f>IFERROR(VLOOKUP($C561,Weights!$A$83:$E$102,5,0),0)</f>
        <v>0</v>
      </c>
    </row>
    <row r="562" spans="1:13">
      <c r="A562" s="93" t="s">
        <v>1943</v>
      </c>
      <c r="B562" s="90" t="s">
        <v>1944</v>
      </c>
      <c r="C562" s="90">
        <v>2</v>
      </c>
      <c r="D562" s="91">
        <f>IFERROR(VLOOKUP($C562,Weights!$A$3:$E$22,4,0),0)</f>
        <v>1.78</v>
      </c>
      <c r="E562" s="92">
        <f>IFERROR(VLOOKUP($C562,Weights!$A$3:$E$22,5,0),0)</f>
        <v>98.594200000000001</v>
      </c>
      <c r="F562" s="91">
        <f>IFERROR(VLOOKUP($C562,Weights!$A$23:$E$42,4,0),0)</f>
        <v>3.02</v>
      </c>
      <c r="G562" s="92">
        <f>IFERROR(VLOOKUP($C562,Weights!$A$23:$E$42,5,0),0)</f>
        <v>167.27780000000001</v>
      </c>
      <c r="H562" s="91">
        <f>IFERROR(VLOOKUP($C562,Weights!$A$43:$E$62,4,0),0)</f>
        <v>7.53</v>
      </c>
      <c r="I562" s="92">
        <f>IFERROR(VLOOKUP($C562,Weights!$A$43:$E$62,5,0),0)</f>
        <v>417.08670000000001</v>
      </c>
      <c r="J562" s="91">
        <f>IFERROR(VLOOKUP($C562,Weights!$A$63:$E$82,4,0),0)</f>
        <v>20.61</v>
      </c>
      <c r="K562" s="92">
        <f>IFERROR(VLOOKUP($C562,Weights!$A$63:$E$82,5,0),0)</f>
        <v>1141.5879</v>
      </c>
      <c r="L562" s="91">
        <f>IFERROR(VLOOKUP($C562,Weights!$A$83:$E$102,4,0),0)</f>
        <v>0</v>
      </c>
      <c r="M562" s="92">
        <f>IFERROR(VLOOKUP($C562,Weights!$A$83:$E$102,5,0),0)</f>
        <v>0</v>
      </c>
    </row>
    <row r="563" spans="1:13">
      <c r="A563" s="93" t="s">
        <v>1881</v>
      </c>
      <c r="B563" s="90" t="s">
        <v>1882</v>
      </c>
      <c r="C563" s="90">
        <v>2</v>
      </c>
      <c r="D563" s="91">
        <f>IFERROR(VLOOKUP($C563,Weights!$A$3:$E$22,4,0),0)</f>
        <v>1.78</v>
      </c>
      <c r="E563" s="92">
        <f>IFERROR(VLOOKUP($C563,Weights!$A$3:$E$22,5,0),0)</f>
        <v>98.594200000000001</v>
      </c>
      <c r="F563" s="91">
        <f>IFERROR(VLOOKUP($C563,Weights!$A$23:$E$42,4,0),0)</f>
        <v>3.02</v>
      </c>
      <c r="G563" s="92">
        <f>IFERROR(VLOOKUP($C563,Weights!$A$23:$E$42,5,0),0)</f>
        <v>167.27780000000001</v>
      </c>
      <c r="H563" s="91">
        <f>IFERROR(VLOOKUP($C563,Weights!$A$43:$E$62,4,0),0)</f>
        <v>7.53</v>
      </c>
      <c r="I563" s="92">
        <f>IFERROR(VLOOKUP($C563,Weights!$A$43:$E$62,5,0),0)</f>
        <v>417.08670000000001</v>
      </c>
      <c r="J563" s="91">
        <f>IFERROR(VLOOKUP($C563,Weights!$A$63:$E$82,4,0),0)</f>
        <v>20.61</v>
      </c>
      <c r="K563" s="92">
        <f>IFERROR(VLOOKUP($C563,Weights!$A$63:$E$82,5,0),0)</f>
        <v>1141.5879</v>
      </c>
      <c r="L563" s="91">
        <f>IFERROR(VLOOKUP($C563,Weights!$A$83:$E$102,4,0),0)</f>
        <v>0</v>
      </c>
      <c r="M563" s="92">
        <f>IFERROR(VLOOKUP($C563,Weights!$A$83:$E$102,5,0),0)</f>
        <v>0</v>
      </c>
    </row>
    <row r="564" spans="1:13">
      <c r="A564" s="93" t="s">
        <v>3047</v>
      </c>
      <c r="B564" s="90" t="s">
        <v>3048</v>
      </c>
      <c r="C564" s="90">
        <v>2</v>
      </c>
      <c r="D564" s="91">
        <f>IFERROR(VLOOKUP($C564,Weights!$A$3:$E$22,4,0),0)</f>
        <v>1.78</v>
      </c>
      <c r="E564" s="92">
        <f>IFERROR(VLOOKUP($C564,Weights!$A$3:$E$22,5,0),0)</f>
        <v>98.594200000000001</v>
      </c>
      <c r="F564" s="91">
        <f>IFERROR(VLOOKUP($C564,Weights!$A$23:$E$42,4,0),0)</f>
        <v>3.02</v>
      </c>
      <c r="G564" s="92">
        <f>IFERROR(VLOOKUP($C564,Weights!$A$23:$E$42,5,0),0)</f>
        <v>167.27780000000001</v>
      </c>
      <c r="H564" s="91">
        <f>IFERROR(VLOOKUP($C564,Weights!$A$43:$E$62,4,0),0)</f>
        <v>7.53</v>
      </c>
      <c r="I564" s="92">
        <f>IFERROR(VLOOKUP($C564,Weights!$A$43:$E$62,5,0),0)</f>
        <v>417.08670000000001</v>
      </c>
      <c r="J564" s="91">
        <f>IFERROR(VLOOKUP($C564,Weights!$A$63:$E$82,4,0),0)</f>
        <v>20.61</v>
      </c>
      <c r="K564" s="92">
        <f>IFERROR(VLOOKUP($C564,Weights!$A$63:$E$82,5,0),0)</f>
        <v>1141.5879</v>
      </c>
      <c r="L564" s="91">
        <f>IFERROR(VLOOKUP($C564,Weights!$A$83:$E$102,4,0),0)</f>
        <v>0</v>
      </c>
      <c r="M564" s="92">
        <f>IFERROR(VLOOKUP($C564,Weights!$A$83:$E$102,5,0),0)</f>
        <v>0</v>
      </c>
    </row>
    <row r="565" spans="1:13">
      <c r="A565" s="93" t="s">
        <v>2238</v>
      </c>
      <c r="B565" s="90" t="s">
        <v>2239</v>
      </c>
      <c r="C565" s="90">
        <v>2</v>
      </c>
      <c r="D565" s="91">
        <f>IFERROR(VLOOKUP($C565,Weights!$A$3:$E$22,4,0),0)</f>
        <v>1.78</v>
      </c>
      <c r="E565" s="92">
        <f>IFERROR(VLOOKUP($C565,Weights!$A$3:$E$22,5,0),0)</f>
        <v>98.594200000000001</v>
      </c>
      <c r="F565" s="91">
        <f>IFERROR(VLOOKUP($C565,Weights!$A$23:$E$42,4,0),0)</f>
        <v>3.02</v>
      </c>
      <c r="G565" s="92">
        <f>IFERROR(VLOOKUP($C565,Weights!$A$23:$E$42,5,0),0)</f>
        <v>167.27780000000001</v>
      </c>
      <c r="H565" s="91">
        <f>IFERROR(VLOOKUP($C565,Weights!$A$43:$E$62,4,0),0)</f>
        <v>7.53</v>
      </c>
      <c r="I565" s="92">
        <f>IFERROR(VLOOKUP($C565,Weights!$A$43:$E$62,5,0),0)</f>
        <v>417.08670000000001</v>
      </c>
      <c r="J565" s="91">
        <f>IFERROR(VLOOKUP($C565,Weights!$A$63:$E$82,4,0),0)</f>
        <v>20.61</v>
      </c>
      <c r="K565" s="92">
        <f>IFERROR(VLOOKUP($C565,Weights!$A$63:$E$82,5,0),0)</f>
        <v>1141.5879</v>
      </c>
      <c r="L565" s="91">
        <f>IFERROR(VLOOKUP($C565,Weights!$A$83:$E$102,4,0),0)</f>
        <v>0</v>
      </c>
      <c r="M565" s="92">
        <f>IFERROR(VLOOKUP($C565,Weights!$A$83:$E$102,5,0),0)</f>
        <v>0</v>
      </c>
    </row>
    <row r="566" spans="1:13">
      <c r="A566" s="93" t="s">
        <v>2035</v>
      </c>
      <c r="B566" s="90" t="s">
        <v>2036</v>
      </c>
      <c r="C566" s="90">
        <v>2</v>
      </c>
      <c r="D566" s="91">
        <f>IFERROR(VLOOKUP($C566,Weights!$A$3:$E$22,4,0),0)</f>
        <v>1.78</v>
      </c>
      <c r="E566" s="92">
        <f>IFERROR(VLOOKUP($C566,Weights!$A$3:$E$22,5,0),0)</f>
        <v>98.594200000000001</v>
      </c>
      <c r="F566" s="91">
        <f>IFERROR(VLOOKUP($C566,Weights!$A$23:$E$42,4,0),0)</f>
        <v>3.02</v>
      </c>
      <c r="G566" s="92">
        <f>IFERROR(VLOOKUP($C566,Weights!$A$23:$E$42,5,0),0)</f>
        <v>167.27780000000001</v>
      </c>
      <c r="H566" s="91">
        <f>IFERROR(VLOOKUP($C566,Weights!$A$43:$E$62,4,0),0)</f>
        <v>7.53</v>
      </c>
      <c r="I566" s="92">
        <f>IFERROR(VLOOKUP($C566,Weights!$A$43:$E$62,5,0),0)</f>
        <v>417.08670000000001</v>
      </c>
      <c r="J566" s="91">
        <f>IFERROR(VLOOKUP($C566,Weights!$A$63:$E$82,4,0),0)</f>
        <v>20.61</v>
      </c>
      <c r="K566" s="92">
        <f>IFERROR(VLOOKUP($C566,Weights!$A$63:$E$82,5,0),0)</f>
        <v>1141.5879</v>
      </c>
      <c r="L566" s="91">
        <f>IFERROR(VLOOKUP($C566,Weights!$A$83:$E$102,4,0),0)</f>
        <v>0</v>
      </c>
      <c r="M566" s="92">
        <f>IFERROR(VLOOKUP($C566,Weights!$A$83:$E$102,5,0),0)</f>
        <v>0</v>
      </c>
    </row>
    <row r="567" spans="1:13">
      <c r="A567" s="93" t="s">
        <v>1542</v>
      </c>
      <c r="B567" s="90" t="s">
        <v>1543</v>
      </c>
      <c r="C567" s="90">
        <v>2</v>
      </c>
      <c r="D567" s="91">
        <f>IFERROR(VLOOKUP($C567,Weights!$A$3:$E$22,4,0),0)</f>
        <v>1.78</v>
      </c>
      <c r="E567" s="92">
        <f>IFERROR(VLOOKUP($C567,Weights!$A$3:$E$22,5,0),0)</f>
        <v>98.594200000000001</v>
      </c>
      <c r="F567" s="91">
        <f>IFERROR(VLOOKUP($C567,Weights!$A$23:$E$42,4,0),0)</f>
        <v>3.02</v>
      </c>
      <c r="G567" s="92">
        <f>IFERROR(VLOOKUP($C567,Weights!$A$23:$E$42,5,0),0)</f>
        <v>167.27780000000001</v>
      </c>
      <c r="H567" s="91">
        <f>IFERROR(VLOOKUP($C567,Weights!$A$43:$E$62,4,0),0)</f>
        <v>7.53</v>
      </c>
      <c r="I567" s="92">
        <f>IFERROR(VLOOKUP($C567,Weights!$A$43:$E$62,5,0),0)</f>
        <v>417.08670000000001</v>
      </c>
      <c r="J567" s="91">
        <f>IFERROR(VLOOKUP($C567,Weights!$A$63:$E$82,4,0),0)</f>
        <v>20.61</v>
      </c>
      <c r="K567" s="92">
        <f>IFERROR(VLOOKUP($C567,Weights!$A$63:$E$82,5,0),0)</f>
        <v>1141.5879</v>
      </c>
      <c r="L567" s="91">
        <f>IFERROR(VLOOKUP($C567,Weights!$A$83:$E$102,4,0),0)</f>
        <v>0</v>
      </c>
      <c r="M567" s="92">
        <f>IFERROR(VLOOKUP($C567,Weights!$A$83:$E$102,5,0),0)</f>
        <v>0</v>
      </c>
    </row>
    <row r="568" spans="1:13">
      <c r="A568" s="93" t="s">
        <v>1941</v>
      </c>
      <c r="B568" s="90" t="s">
        <v>1942</v>
      </c>
      <c r="C568" s="90">
        <v>2</v>
      </c>
      <c r="D568" s="91">
        <f>IFERROR(VLOOKUP($C568,Weights!$A$3:$E$22,4,0),0)</f>
        <v>1.78</v>
      </c>
      <c r="E568" s="92">
        <f>IFERROR(VLOOKUP($C568,Weights!$A$3:$E$22,5,0),0)</f>
        <v>98.594200000000001</v>
      </c>
      <c r="F568" s="91">
        <f>IFERROR(VLOOKUP($C568,Weights!$A$23:$E$42,4,0),0)</f>
        <v>3.02</v>
      </c>
      <c r="G568" s="92">
        <f>IFERROR(VLOOKUP($C568,Weights!$A$23:$E$42,5,0),0)</f>
        <v>167.27780000000001</v>
      </c>
      <c r="H568" s="91">
        <f>IFERROR(VLOOKUP($C568,Weights!$A$43:$E$62,4,0),0)</f>
        <v>7.53</v>
      </c>
      <c r="I568" s="92">
        <f>IFERROR(VLOOKUP($C568,Weights!$A$43:$E$62,5,0),0)</f>
        <v>417.08670000000001</v>
      </c>
      <c r="J568" s="91">
        <f>IFERROR(VLOOKUP($C568,Weights!$A$63:$E$82,4,0),0)</f>
        <v>20.61</v>
      </c>
      <c r="K568" s="92">
        <f>IFERROR(VLOOKUP($C568,Weights!$A$63:$E$82,5,0),0)</f>
        <v>1141.5879</v>
      </c>
      <c r="L568" s="91">
        <f>IFERROR(VLOOKUP($C568,Weights!$A$83:$E$102,4,0),0)</f>
        <v>0</v>
      </c>
      <c r="M568" s="92">
        <f>IFERROR(VLOOKUP($C568,Weights!$A$83:$E$102,5,0),0)</f>
        <v>0</v>
      </c>
    </row>
    <row r="569" spans="1:13">
      <c r="A569" s="93" t="s">
        <v>3123</v>
      </c>
      <c r="B569" s="90" t="s">
        <v>3124</v>
      </c>
      <c r="C569" s="90">
        <v>2</v>
      </c>
      <c r="D569" s="91">
        <f>IFERROR(VLOOKUP($C569,Weights!$A$3:$E$22,4,0),0)</f>
        <v>1.78</v>
      </c>
      <c r="E569" s="92">
        <f>IFERROR(VLOOKUP($C569,Weights!$A$3:$E$22,5,0),0)</f>
        <v>98.594200000000001</v>
      </c>
      <c r="F569" s="91">
        <f>IFERROR(VLOOKUP($C569,Weights!$A$23:$E$42,4,0),0)</f>
        <v>3.02</v>
      </c>
      <c r="G569" s="92">
        <f>IFERROR(VLOOKUP($C569,Weights!$A$23:$E$42,5,0),0)</f>
        <v>167.27780000000001</v>
      </c>
      <c r="H569" s="91">
        <f>IFERROR(VLOOKUP($C569,Weights!$A$43:$E$62,4,0),0)</f>
        <v>7.53</v>
      </c>
      <c r="I569" s="92">
        <f>IFERROR(VLOOKUP($C569,Weights!$A$43:$E$62,5,0),0)</f>
        <v>417.08670000000001</v>
      </c>
      <c r="J569" s="91">
        <f>IFERROR(VLOOKUP($C569,Weights!$A$63:$E$82,4,0),0)</f>
        <v>20.61</v>
      </c>
      <c r="K569" s="92">
        <f>IFERROR(VLOOKUP($C569,Weights!$A$63:$E$82,5,0),0)</f>
        <v>1141.5879</v>
      </c>
      <c r="L569" s="91">
        <f>IFERROR(VLOOKUP($C569,Weights!$A$83:$E$102,4,0),0)</f>
        <v>0</v>
      </c>
      <c r="M569" s="92">
        <f>IFERROR(VLOOKUP($C569,Weights!$A$83:$E$102,5,0),0)</f>
        <v>0</v>
      </c>
    </row>
    <row r="570" spans="1:13">
      <c r="A570" s="93" t="s">
        <v>1136</v>
      </c>
      <c r="B570" s="90" t="s">
        <v>1137</v>
      </c>
      <c r="C570" s="90">
        <v>2</v>
      </c>
      <c r="D570" s="91">
        <f>IFERROR(VLOOKUP($C570,Weights!$A$3:$E$22,4,0),0)</f>
        <v>1.78</v>
      </c>
      <c r="E570" s="92">
        <f>IFERROR(VLOOKUP($C570,Weights!$A$3:$E$22,5,0),0)</f>
        <v>98.594200000000001</v>
      </c>
      <c r="F570" s="91">
        <f>IFERROR(VLOOKUP($C570,Weights!$A$23:$E$42,4,0),0)</f>
        <v>3.02</v>
      </c>
      <c r="G570" s="92">
        <f>IFERROR(VLOOKUP($C570,Weights!$A$23:$E$42,5,0),0)</f>
        <v>167.27780000000001</v>
      </c>
      <c r="H570" s="91">
        <f>IFERROR(VLOOKUP($C570,Weights!$A$43:$E$62,4,0),0)</f>
        <v>7.53</v>
      </c>
      <c r="I570" s="92">
        <f>IFERROR(VLOOKUP($C570,Weights!$A$43:$E$62,5,0),0)</f>
        <v>417.08670000000001</v>
      </c>
      <c r="J570" s="91">
        <f>IFERROR(VLOOKUP($C570,Weights!$A$63:$E$82,4,0),0)</f>
        <v>20.61</v>
      </c>
      <c r="K570" s="92">
        <f>IFERROR(VLOOKUP($C570,Weights!$A$63:$E$82,5,0),0)</f>
        <v>1141.5879</v>
      </c>
      <c r="L570" s="91">
        <f>IFERROR(VLOOKUP($C570,Weights!$A$83:$E$102,4,0),0)</f>
        <v>0</v>
      </c>
      <c r="M570" s="92">
        <f>IFERROR(VLOOKUP($C570,Weights!$A$83:$E$102,5,0),0)</f>
        <v>0</v>
      </c>
    </row>
    <row r="571" spans="1:13">
      <c r="A571" s="93" t="s">
        <v>254</v>
      </c>
      <c r="B571" s="90" t="s">
        <v>255</v>
      </c>
      <c r="C571" s="90">
        <v>2</v>
      </c>
      <c r="D571" s="91">
        <f>IFERROR(VLOOKUP($C571,Weights!$A$3:$E$22,4,0),0)</f>
        <v>1.78</v>
      </c>
      <c r="E571" s="92">
        <f>IFERROR(VLOOKUP($C571,Weights!$A$3:$E$22,5,0),0)</f>
        <v>98.594200000000001</v>
      </c>
      <c r="F571" s="91">
        <f>IFERROR(VLOOKUP($C571,Weights!$A$23:$E$42,4,0),0)</f>
        <v>3.02</v>
      </c>
      <c r="G571" s="92">
        <f>IFERROR(VLOOKUP($C571,Weights!$A$23:$E$42,5,0),0)</f>
        <v>167.27780000000001</v>
      </c>
      <c r="H571" s="91">
        <f>IFERROR(VLOOKUP($C571,Weights!$A$43:$E$62,4,0),0)</f>
        <v>7.53</v>
      </c>
      <c r="I571" s="92">
        <f>IFERROR(VLOOKUP($C571,Weights!$A$43:$E$62,5,0),0)</f>
        <v>417.08670000000001</v>
      </c>
      <c r="J571" s="91">
        <f>IFERROR(VLOOKUP($C571,Weights!$A$63:$E$82,4,0),0)</f>
        <v>20.61</v>
      </c>
      <c r="K571" s="92">
        <f>IFERROR(VLOOKUP($C571,Weights!$A$63:$E$82,5,0),0)</f>
        <v>1141.5879</v>
      </c>
      <c r="L571" s="91">
        <f>IFERROR(VLOOKUP($C571,Weights!$A$83:$E$102,4,0),0)</f>
        <v>0</v>
      </c>
      <c r="M571" s="92">
        <f>IFERROR(VLOOKUP($C571,Weights!$A$83:$E$102,5,0),0)</f>
        <v>0</v>
      </c>
    </row>
    <row r="572" spans="1:13">
      <c r="A572" s="93" t="s">
        <v>246</v>
      </c>
      <c r="B572" s="90" t="s">
        <v>247</v>
      </c>
      <c r="C572" s="90">
        <v>2</v>
      </c>
      <c r="D572" s="91">
        <f>IFERROR(VLOOKUP($C572,Weights!$A$3:$E$22,4,0),0)</f>
        <v>1.78</v>
      </c>
      <c r="E572" s="92">
        <f>IFERROR(VLOOKUP($C572,Weights!$A$3:$E$22,5,0),0)</f>
        <v>98.594200000000001</v>
      </c>
      <c r="F572" s="91">
        <f>IFERROR(VLOOKUP($C572,Weights!$A$23:$E$42,4,0),0)</f>
        <v>3.02</v>
      </c>
      <c r="G572" s="92">
        <f>IFERROR(VLOOKUP($C572,Weights!$A$23:$E$42,5,0),0)</f>
        <v>167.27780000000001</v>
      </c>
      <c r="H572" s="91">
        <f>IFERROR(VLOOKUP($C572,Weights!$A$43:$E$62,4,0),0)</f>
        <v>7.53</v>
      </c>
      <c r="I572" s="92">
        <f>IFERROR(VLOOKUP($C572,Weights!$A$43:$E$62,5,0),0)</f>
        <v>417.08670000000001</v>
      </c>
      <c r="J572" s="91">
        <f>IFERROR(VLOOKUP($C572,Weights!$A$63:$E$82,4,0),0)</f>
        <v>20.61</v>
      </c>
      <c r="K572" s="92">
        <f>IFERROR(VLOOKUP($C572,Weights!$A$63:$E$82,5,0),0)</f>
        <v>1141.5879</v>
      </c>
      <c r="L572" s="91">
        <f>IFERROR(VLOOKUP($C572,Weights!$A$83:$E$102,4,0),0)</f>
        <v>0</v>
      </c>
      <c r="M572" s="92">
        <f>IFERROR(VLOOKUP($C572,Weights!$A$83:$E$102,5,0),0)</f>
        <v>0</v>
      </c>
    </row>
    <row r="573" spans="1:13">
      <c r="A573" s="93" t="s">
        <v>3087</v>
      </c>
      <c r="B573" s="90" t="s">
        <v>3088</v>
      </c>
      <c r="C573" s="90">
        <v>2</v>
      </c>
      <c r="D573" s="91">
        <f>IFERROR(VLOOKUP($C573,Weights!$A$3:$E$22,4,0),0)</f>
        <v>1.78</v>
      </c>
      <c r="E573" s="92">
        <f>IFERROR(VLOOKUP($C573,Weights!$A$3:$E$22,5,0),0)</f>
        <v>98.594200000000001</v>
      </c>
      <c r="F573" s="91">
        <f>IFERROR(VLOOKUP($C573,Weights!$A$23:$E$42,4,0),0)</f>
        <v>3.02</v>
      </c>
      <c r="G573" s="92">
        <f>IFERROR(VLOOKUP($C573,Weights!$A$23:$E$42,5,0),0)</f>
        <v>167.27780000000001</v>
      </c>
      <c r="H573" s="91">
        <f>IFERROR(VLOOKUP($C573,Weights!$A$43:$E$62,4,0),0)</f>
        <v>7.53</v>
      </c>
      <c r="I573" s="92">
        <f>IFERROR(VLOOKUP($C573,Weights!$A$43:$E$62,5,0),0)</f>
        <v>417.08670000000001</v>
      </c>
      <c r="J573" s="91">
        <f>IFERROR(VLOOKUP($C573,Weights!$A$63:$E$82,4,0),0)</f>
        <v>20.61</v>
      </c>
      <c r="K573" s="92">
        <f>IFERROR(VLOOKUP($C573,Weights!$A$63:$E$82,5,0),0)</f>
        <v>1141.5879</v>
      </c>
      <c r="L573" s="91">
        <f>IFERROR(VLOOKUP($C573,Weights!$A$83:$E$102,4,0),0)</f>
        <v>0</v>
      </c>
      <c r="M573" s="92">
        <f>IFERROR(VLOOKUP($C573,Weights!$A$83:$E$102,5,0),0)</f>
        <v>0</v>
      </c>
    </row>
    <row r="574" spans="1:13">
      <c r="A574" s="93" t="s">
        <v>1330</v>
      </c>
      <c r="B574" s="90" t="s">
        <v>1331</v>
      </c>
      <c r="C574" s="90">
        <v>2</v>
      </c>
      <c r="D574" s="91">
        <f>IFERROR(VLOOKUP($C574,Weights!$A$3:$E$22,4,0),0)</f>
        <v>1.78</v>
      </c>
      <c r="E574" s="92">
        <f>IFERROR(VLOOKUP($C574,Weights!$A$3:$E$22,5,0),0)</f>
        <v>98.594200000000001</v>
      </c>
      <c r="F574" s="91">
        <f>IFERROR(VLOOKUP($C574,Weights!$A$23:$E$42,4,0),0)</f>
        <v>3.02</v>
      </c>
      <c r="G574" s="92">
        <f>IFERROR(VLOOKUP($C574,Weights!$A$23:$E$42,5,0),0)</f>
        <v>167.27780000000001</v>
      </c>
      <c r="H574" s="91">
        <f>IFERROR(VLOOKUP($C574,Weights!$A$43:$E$62,4,0),0)</f>
        <v>7.53</v>
      </c>
      <c r="I574" s="92">
        <f>IFERROR(VLOOKUP($C574,Weights!$A$43:$E$62,5,0),0)</f>
        <v>417.08670000000001</v>
      </c>
      <c r="J574" s="91">
        <f>IFERROR(VLOOKUP($C574,Weights!$A$63:$E$82,4,0),0)</f>
        <v>20.61</v>
      </c>
      <c r="K574" s="92">
        <f>IFERROR(VLOOKUP($C574,Weights!$A$63:$E$82,5,0),0)</f>
        <v>1141.5879</v>
      </c>
      <c r="L574" s="91">
        <f>IFERROR(VLOOKUP($C574,Weights!$A$83:$E$102,4,0),0)</f>
        <v>0</v>
      </c>
      <c r="M574" s="92">
        <f>IFERROR(VLOOKUP($C574,Weights!$A$83:$E$102,5,0),0)</f>
        <v>0</v>
      </c>
    </row>
    <row r="575" spans="1:13">
      <c r="A575" s="93" t="s">
        <v>1979</v>
      </c>
      <c r="B575" s="90" t="s">
        <v>1980</v>
      </c>
      <c r="C575" s="90">
        <v>2</v>
      </c>
      <c r="D575" s="91">
        <f>IFERROR(VLOOKUP($C575,Weights!$A$3:$E$22,4,0),0)</f>
        <v>1.78</v>
      </c>
      <c r="E575" s="92">
        <f>IFERROR(VLOOKUP($C575,Weights!$A$3:$E$22,5,0),0)</f>
        <v>98.594200000000001</v>
      </c>
      <c r="F575" s="91">
        <f>IFERROR(VLOOKUP($C575,Weights!$A$23:$E$42,4,0),0)</f>
        <v>3.02</v>
      </c>
      <c r="G575" s="92">
        <f>IFERROR(VLOOKUP($C575,Weights!$A$23:$E$42,5,0),0)</f>
        <v>167.27780000000001</v>
      </c>
      <c r="H575" s="91">
        <f>IFERROR(VLOOKUP($C575,Weights!$A$43:$E$62,4,0),0)</f>
        <v>7.53</v>
      </c>
      <c r="I575" s="92">
        <f>IFERROR(VLOOKUP($C575,Weights!$A$43:$E$62,5,0),0)</f>
        <v>417.08670000000001</v>
      </c>
      <c r="J575" s="91">
        <f>IFERROR(VLOOKUP($C575,Weights!$A$63:$E$82,4,0),0)</f>
        <v>20.61</v>
      </c>
      <c r="K575" s="92">
        <f>IFERROR(VLOOKUP($C575,Weights!$A$63:$E$82,5,0),0)</f>
        <v>1141.5879</v>
      </c>
      <c r="L575" s="91">
        <f>IFERROR(VLOOKUP($C575,Weights!$A$83:$E$102,4,0),0)</f>
        <v>0</v>
      </c>
      <c r="M575" s="92">
        <f>IFERROR(VLOOKUP($C575,Weights!$A$83:$E$102,5,0),0)</f>
        <v>0</v>
      </c>
    </row>
    <row r="576" spans="1:13">
      <c r="A576" s="93" t="s">
        <v>1939</v>
      </c>
      <c r="B576" s="90" t="s">
        <v>1940</v>
      </c>
      <c r="C576" s="90">
        <v>2</v>
      </c>
      <c r="D576" s="91">
        <f>IFERROR(VLOOKUP($C576,Weights!$A$3:$E$22,4,0),0)</f>
        <v>1.78</v>
      </c>
      <c r="E576" s="92">
        <f>IFERROR(VLOOKUP($C576,Weights!$A$3:$E$22,5,0),0)</f>
        <v>98.594200000000001</v>
      </c>
      <c r="F576" s="91">
        <f>IFERROR(VLOOKUP($C576,Weights!$A$23:$E$42,4,0),0)</f>
        <v>3.02</v>
      </c>
      <c r="G576" s="92">
        <f>IFERROR(VLOOKUP($C576,Weights!$A$23:$E$42,5,0),0)</f>
        <v>167.27780000000001</v>
      </c>
      <c r="H576" s="91">
        <f>IFERROR(VLOOKUP($C576,Weights!$A$43:$E$62,4,0),0)</f>
        <v>7.53</v>
      </c>
      <c r="I576" s="92">
        <f>IFERROR(VLOOKUP($C576,Weights!$A$43:$E$62,5,0),0)</f>
        <v>417.08670000000001</v>
      </c>
      <c r="J576" s="91">
        <f>IFERROR(VLOOKUP($C576,Weights!$A$63:$E$82,4,0),0)</f>
        <v>20.61</v>
      </c>
      <c r="K576" s="92">
        <f>IFERROR(VLOOKUP($C576,Weights!$A$63:$E$82,5,0),0)</f>
        <v>1141.5879</v>
      </c>
      <c r="L576" s="91">
        <f>IFERROR(VLOOKUP($C576,Weights!$A$83:$E$102,4,0),0)</f>
        <v>0</v>
      </c>
      <c r="M576" s="92">
        <f>IFERROR(VLOOKUP($C576,Weights!$A$83:$E$102,5,0),0)</f>
        <v>0</v>
      </c>
    </row>
    <row r="577" spans="1:13">
      <c r="A577" s="93" t="s">
        <v>248</v>
      </c>
      <c r="B577" s="90" t="s">
        <v>249</v>
      </c>
      <c r="C577" s="90">
        <v>2</v>
      </c>
      <c r="D577" s="91">
        <f>IFERROR(VLOOKUP($C577,Weights!$A$3:$E$22,4,0),0)</f>
        <v>1.78</v>
      </c>
      <c r="E577" s="92">
        <f>IFERROR(VLOOKUP($C577,Weights!$A$3:$E$22,5,0),0)</f>
        <v>98.594200000000001</v>
      </c>
      <c r="F577" s="91">
        <f>IFERROR(VLOOKUP($C577,Weights!$A$23:$E$42,4,0),0)</f>
        <v>3.02</v>
      </c>
      <c r="G577" s="92">
        <f>IFERROR(VLOOKUP($C577,Weights!$A$23:$E$42,5,0),0)</f>
        <v>167.27780000000001</v>
      </c>
      <c r="H577" s="91">
        <f>IFERROR(VLOOKUP($C577,Weights!$A$43:$E$62,4,0),0)</f>
        <v>7.53</v>
      </c>
      <c r="I577" s="92">
        <f>IFERROR(VLOOKUP($C577,Weights!$A$43:$E$62,5,0),0)</f>
        <v>417.08670000000001</v>
      </c>
      <c r="J577" s="91">
        <f>IFERROR(VLOOKUP($C577,Weights!$A$63:$E$82,4,0),0)</f>
        <v>20.61</v>
      </c>
      <c r="K577" s="92">
        <f>IFERROR(VLOOKUP($C577,Weights!$A$63:$E$82,5,0),0)</f>
        <v>1141.5879</v>
      </c>
      <c r="L577" s="91">
        <f>IFERROR(VLOOKUP($C577,Weights!$A$83:$E$102,4,0),0)</f>
        <v>0</v>
      </c>
      <c r="M577" s="92">
        <f>IFERROR(VLOOKUP($C577,Weights!$A$83:$E$102,5,0),0)</f>
        <v>0</v>
      </c>
    </row>
    <row r="578" spans="1:13">
      <c r="A578" s="93" t="s">
        <v>2393</v>
      </c>
      <c r="B578" s="90" t="s">
        <v>2394</v>
      </c>
      <c r="C578" s="90">
        <v>2</v>
      </c>
      <c r="D578" s="91">
        <f>IFERROR(VLOOKUP($C578,Weights!$A$3:$E$22,4,0),0)</f>
        <v>1.78</v>
      </c>
      <c r="E578" s="92">
        <f>IFERROR(VLOOKUP($C578,Weights!$A$3:$E$22,5,0),0)</f>
        <v>98.594200000000001</v>
      </c>
      <c r="F578" s="91">
        <f>IFERROR(VLOOKUP($C578,Weights!$A$23:$E$42,4,0),0)</f>
        <v>3.02</v>
      </c>
      <c r="G578" s="92">
        <f>IFERROR(VLOOKUP($C578,Weights!$A$23:$E$42,5,0),0)</f>
        <v>167.27780000000001</v>
      </c>
      <c r="H578" s="91">
        <f>IFERROR(VLOOKUP($C578,Weights!$A$43:$E$62,4,0),0)</f>
        <v>7.53</v>
      </c>
      <c r="I578" s="92">
        <f>IFERROR(VLOOKUP($C578,Weights!$A$43:$E$62,5,0),0)</f>
        <v>417.08670000000001</v>
      </c>
      <c r="J578" s="91">
        <f>IFERROR(VLOOKUP($C578,Weights!$A$63:$E$82,4,0),0)</f>
        <v>20.61</v>
      </c>
      <c r="K578" s="92">
        <f>IFERROR(VLOOKUP($C578,Weights!$A$63:$E$82,5,0),0)</f>
        <v>1141.5879</v>
      </c>
      <c r="L578" s="91">
        <f>IFERROR(VLOOKUP($C578,Weights!$A$83:$E$102,4,0),0)</f>
        <v>0</v>
      </c>
      <c r="M578" s="92">
        <f>IFERROR(VLOOKUP($C578,Weights!$A$83:$E$102,5,0),0)</f>
        <v>0</v>
      </c>
    </row>
    <row r="579" spans="1:13">
      <c r="A579" s="93" t="s">
        <v>1528</v>
      </c>
      <c r="B579" s="90" t="s">
        <v>1529</v>
      </c>
      <c r="C579" s="90">
        <v>2</v>
      </c>
      <c r="D579" s="91">
        <f>IFERROR(VLOOKUP($C579,Weights!$A$3:$E$22,4,0),0)</f>
        <v>1.78</v>
      </c>
      <c r="E579" s="92">
        <f>IFERROR(VLOOKUP($C579,Weights!$A$3:$E$22,5,0),0)</f>
        <v>98.594200000000001</v>
      </c>
      <c r="F579" s="91">
        <f>IFERROR(VLOOKUP($C579,Weights!$A$23:$E$42,4,0),0)</f>
        <v>3.02</v>
      </c>
      <c r="G579" s="92">
        <f>IFERROR(VLOOKUP($C579,Weights!$A$23:$E$42,5,0),0)</f>
        <v>167.27780000000001</v>
      </c>
      <c r="H579" s="91">
        <f>IFERROR(VLOOKUP($C579,Weights!$A$43:$E$62,4,0),0)</f>
        <v>7.53</v>
      </c>
      <c r="I579" s="92">
        <f>IFERROR(VLOOKUP($C579,Weights!$A$43:$E$62,5,0),0)</f>
        <v>417.08670000000001</v>
      </c>
      <c r="J579" s="91">
        <f>IFERROR(VLOOKUP($C579,Weights!$A$63:$E$82,4,0),0)</f>
        <v>20.61</v>
      </c>
      <c r="K579" s="92">
        <f>IFERROR(VLOOKUP($C579,Weights!$A$63:$E$82,5,0),0)</f>
        <v>1141.5879</v>
      </c>
      <c r="L579" s="91">
        <f>IFERROR(VLOOKUP($C579,Weights!$A$83:$E$102,4,0),0)</f>
        <v>0</v>
      </c>
      <c r="M579" s="92">
        <f>IFERROR(VLOOKUP($C579,Weights!$A$83:$E$102,5,0),0)</f>
        <v>0</v>
      </c>
    </row>
    <row r="580" spans="1:13">
      <c r="A580" s="93" t="s">
        <v>1332</v>
      </c>
      <c r="B580" s="90" t="s">
        <v>1333</v>
      </c>
      <c r="C580" s="90">
        <v>2</v>
      </c>
      <c r="D580" s="91">
        <f>IFERROR(VLOOKUP($C580,Weights!$A$3:$E$22,4,0),0)</f>
        <v>1.78</v>
      </c>
      <c r="E580" s="92">
        <f>IFERROR(VLOOKUP($C580,Weights!$A$3:$E$22,5,0),0)</f>
        <v>98.594200000000001</v>
      </c>
      <c r="F580" s="91">
        <f>IFERROR(VLOOKUP($C580,Weights!$A$23:$E$42,4,0),0)</f>
        <v>3.02</v>
      </c>
      <c r="G580" s="92">
        <f>IFERROR(VLOOKUP($C580,Weights!$A$23:$E$42,5,0),0)</f>
        <v>167.27780000000001</v>
      </c>
      <c r="H580" s="91">
        <f>IFERROR(VLOOKUP($C580,Weights!$A$43:$E$62,4,0),0)</f>
        <v>7.53</v>
      </c>
      <c r="I580" s="92">
        <f>IFERROR(VLOOKUP($C580,Weights!$A$43:$E$62,5,0),0)</f>
        <v>417.08670000000001</v>
      </c>
      <c r="J580" s="91">
        <f>IFERROR(VLOOKUP($C580,Weights!$A$63:$E$82,4,0),0)</f>
        <v>20.61</v>
      </c>
      <c r="K580" s="92">
        <f>IFERROR(VLOOKUP($C580,Weights!$A$63:$E$82,5,0),0)</f>
        <v>1141.5879</v>
      </c>
      <c r="L580" s="91">
        <f>IFERROR(VLOOKUP($C580,Weights!$A$83:$E$102,4,0),0)</f>
        <v>0</v>
      </c>
      <c r="M580" s="92">
        <f>IFERROR(VLOOKUP($C580,Weights!$A$83:$E$102,5,0),0)</f>
        <v>0</v>
      </c>
    </row>
    <row r="581" spans="1:13">
      <c r="A581" s="93" t="s">
        <v>2387</v>
      </c>
      <c r="B581" s="90" t="s">
        <v>2388</v>
      </c>
      <c r="C581" s="90">
        <v>2</v>
      </c>
      <c r="D581" s="91">
        <f>IFERROR(VLOOKUP($C581,Weights!$A$3:$E$22,4,0),0)</f>
        <v>1.78</v>
      </c>
      <c r="E581" s="92">
        <f>IFERROR(VLOOKUP($C581,Weights!$A$3:$E$22,5,0),0)</f>
        <v>98.594200000000001</v>
      </c>
      <c r="F581" s="91">
        <f>IFERROR(VLOOKUP($C581,Weights!$A$23:$E$42,4,0),0)</f>
        <v>3.02</v>
      </c>
      <c r="G581" s="92">
        <f>IFERROR(VLOOKUP($C581,Weights!$A$23:$E$42,5,0),0)</f>
        <v>167.27780000000001</v>
      </c>
      <c r="H581" s="91">
        <f>IFERROR(VLOOKUP($C581,Weights!$A$43:$E$62,4,0),0)</f>
        <v>7.53</v>
      </c>
      <c r="I581" s="92">
        <f>IFERROR(VLOOKUP($C581,Weights!$A$43:$E$62,5,0),0)</f>
        <v>417.08670000000001</v>
      </c>
      <c r="J581" s="91">
        <f>IFERROR(VLOOKUP($C581,Weights!$A$63:$E$82,4,0),0)</f>
        <v>20.61</v>
      </c>
      <c r="K581" s="92">
        <f>IFERROR(VLOOKUP($C581,Weights!$A$63:$E$82,5,0),0)</f>
        <v>1141.5879</v>
      </c>
      <c r="L581" s="91">
        <f>IFERROR(VLOOKUP($C581,Weights!$A$83:$E$102,4,0),0)</f>
        <v>0</v>
      </c>
      <c r="M581" s="92">
        <f>IFERROR(VLOOKUP($C581,Weights!$A$83:$E$102,5,0),0)</f>
        <v>0</v>
      </c>
    </row>
    <row r="582" spans="1:13">
      <c r="A582" s="93" t="s">
        <v>1985</v>
      </c>
      <c r="B582" s="90" t="s">
        <v>1986</v>
      </c>
      <c r="C582" s="90">
        <v>2</v>
      </c>
      <c r="D582" s="91">
        <f>IFERROR(VLOOKUP($C582,Weights!$A$3:$E$22,4,0),0)</f>
        <v>1.78</v>
      </c>
      <c r="E582" s="92">
        <f>IFERROR(VLOOKUP($C582,Weights!$A$3:$E$22,5,0),0)</f>
        <v>98.594200000000001</v>
      </c>
      <c r="F582" s="91">
        <f>IFERROR(VLOOKUP($C582,Weights!$A$23:$E$42,4,0),0)</f>
        <v>3.02</v>
      </c>
      <c r="G582" s="92">
        <f>IFERROR(VLOOKUP($C582,Weights!$A$23:$E$42,5,0),0)</f>
        <v>167.27780000000001</v>
      </c>
      <c r="H582" s="91">
        <f>IFERROR(VLOOKUP($C582,Weights!$A$43:$E$62,4,0),0)</f>
        <v>7.53</v>
      </c>
      <c r="I582" s="92">
        <f>IFERROR(VLOOKUP($C582,Weights!$A$43:$E$62,5,0),0)</f>
        <v>417.08670000000001</v>
      </c>
      <c r="J582" s="91">
        <f>IFERROR(VLOOKUP($C582,Weights!$A$63:$E$82,4,0),0)</f>
        <v>20.61</v>
      </c>
      <c r="K582" s="92">
        <f>IFERROR(VLOOKUP($C582,Weights!$A$63:$E$82,5,0),0)</f>
        <v>1141.5879</v>
      </c>
      <c r="L582" s="91">
        <f>IFERROR(VLOOKUP($C582,Weights!$A$83:$E$102,4,0),0)</f>
        <v>0</v>
      </c>
      <c r="M582" s="92">
        <f>IFERROR(VLOOKUP($C582,Weights!$A$83:$E$102,5,0),0)</f>
        <v>0</v>
      </c>
    </row>
    <row r="583" spans="1:13">
      <c r="A583" s="93" t="s">
        <v>556</v>
      </c>
      <c r="B583" s="90" t="s">
        <v>557</v>
      </c>
      <c r="C583" s="90">
        <v>2</v>
      </c>
      <c r="D583" s="91">
        <f>IFERROR(VLOOKUP($C583,Weights!$A$3:$E$22,4,0),0)</f>
        <v>1.78</v>
      </c>
      <c r="E583" s="92">
        <f>IFERROR(VLOOKUP($C583,Weights!$A$3:$E$22,5,0),0)</f>
        <v>98.594200000000001</v>
      </c>
      <c r="F583" s="91">
        <f>IFERROR(VLOOKUP($C583,Weights!$A$23:$E$42,4,0),0)</f>
        <v>3.02</v>
      </c>
      <c r="G583" s="92">
        <f>IFERROR(VLOOKUP($C583,Weights!$A$23:$E$42,5,0),0)</f>
        <v>167.27780000000001</v>
      </c>
      <c r="H583" s="91">
        <f>IFERROR(VLOOKUP($C583,Weights!$A$43:$E$62,4,0),0)</f>
        <v>7.53</v>
      </c>
      <c r="I583" s="92">
        <f>IFERROR(VLOOKUP($C583,Weights!$A$43:$E$62,5,0),0)</f>
        <v>417.08670000000001</v>
      </c>
      <c r="J583" s="91">
        <f>IFERROR(VLOOKUP($C583,Weights!$A$63:$E$82,4,0),0)</f>
        <v>20.61</v>
      </c>
      <c r="K583" s="92">
        <f>IFERROR(VLOOKUP($C583,Weights!$A$63:$E$82,5,0),0)</f>
        <v>1141.5879</v>
      </c>
      <c r="L583" s="91">
        <f>IFERROR(VLOOKUP($C583,Weights!$A$83:$E$102,4,0),0)</f>
        <v>0</v>
      </c>
      <c r="M583" s="92">
        <f>IFERROR(VLOOKUP($C583,Weights!$A$83:$E$102,5,0),0)</f>
        <v>0</v>
      </c>
    </row>
    <row r="584" spans="1:13">
      <c r="A584" s="93" t="s">
        <v>1092</v>
      </c>
      <c r="B584" s="90" t="s">
        <v>1093</v>
      </c>
      <c r="C584" s="90">
        <v>2</v>
      </c>
      <c r="D584" s="91">
        <f>IFERROR(VLOOKUP($C584,Weights!$A$3:$E$22,4,0),0)</f>
        <v>1.78</v>
      </c>
      <c r="E584" s="92">
        <f>IFERROR(VLOOKUP($C584,Weights!$A$3:$E$22,5,0),0)</f>
        <v>98.594200000000001</v>
      </c>
      <c r="F584" s="91">
        <f>IFERROR(VLOOKUP($C584,Weights!$A$23:$E$42,4,0),0)</f>
        <v>3.02</v>
      </c>
      <c r="G584" s="92">
        <f>IFERROR(VLOOKUP($C584,Weights!$A$23:$E$42,5,0),0)</f>
        <v>167.27780000000001</v>
      </c>
      <c r="H584" s="91">
        <f>IFERROR(VLOOKUP($C584,Weights!$A$43:$E$62,4,0),0)</f>
        <v>7.53</v>
      </c>
      <c r="I584" s="92">
        <f>IFERROR(VLOOKUP($C584,Weights!$A$43:$E$62,5,0),0)</f>
        <v>417.08670000000001</v>
      </c>
      <c r="J584" s="91">
        <f>IFERROR(VLOOKUP($C584,Weights!$A$63:$E$82,4,0),0)</f>
        <v>20.61</v>
      </c>
      <c r="K584" s="92">
        <f>IFERROR(VLOOKUP($C584,Weights!$A$63:$E$82,5,0),0)</f>
        <v>1141.5879</v>
      </c>
      <c r="L584" s="91">
        <f>IFERROR(VLOOKUP($C584,Weights!$A$83:$E$102,4,0),0)</f>
        <v>0</v>
      </c>
      <c r="M584" s="92">
        <f>IFERROR(VLOOKUP($C584,Weights!$A$83:$E$102,5,0),0)</f>
        <v>0</v>
      </c>
    </row>
    <row r="585" spans="1:13">
      <c r="A585" s="93" t="s">
        <v>2611</v>
      </c>
      <c r="B585" s="90" t="s">
        <v>2612</v>
      </c>
      <c r="C585" s="90">
        <v>2</v>
      </c>
      <c r="D585" s="91">
        <f>IFERROR(VLOOKUP($C585,Weights!$A$3:$E$22,4,0),0)</f>
        <v>1.78</v>
      </c>
      <c r="E585" s="92">
        <f>IFERROR(VLOOKUP($C585,Weights!$A$3:$E$22,5,0),0)</f>
        <v>98.594200000000001</v>
      </c>
      <c r="F585" s="91">
        <f>IFERROR(VLOOKUP($C585,Weights!$A$23:$E$42,4,0),0)</f>
        <v>3.02</v>
      </c>
      <c r="G585" s="92">
        <f>IFERROR(VLOOKUP($C585,Weights!$A$23:$E$42,5,0),0)</f>
        <v>167.27780000000001</v>
      </c>
      <c r="H585" s="91">
        <f>IFERROR(VLOOKUP($C585,Weights!$A$43:$E$62,4,0),0)</f>
        <v>7.53</v>
      </c>
      <c r="I585" s="92">
        <f>IFERROR(VLOOKUP($C585,Weights!$A$43:$E$62,5,0),0)</f>
        <v>417.08670000000001</v>
      </c>
      <c r="J585" s="91">
        <f>IFERROR(VLOOKUP($C585,Weights!$A$63:$E$82,4,0),0)</f>
        <v>20.61</v>
      </c>
      <c r="K585" s="92">
        <f>IFERROR(VLOOKUP($C585,Weights!$A$63:$E$82,5,0),0)</f>
        <v>1141.5879</v>
      </c>
      <c r="L585" s="91">
        <f>IFERROR(VLOOKUP($C585,Weights!$A$83:$E$102,4,0),0)</f>
        <v>0</v>
      </c>
      <c r="M585" s="92">
        <f>IFERROR(VLOOKUP($C585,Weights!$A$83:$E$102,5,0),0)</f>
        <v>0</v>
      </c>
    </row>
    <row r="586" spans="1:13">
      <c r="A586" s="93" t="s">
        <v>538</v>
      </c>
      <c r="B586" s="90" t="s">
        <v>539</v>
      </c>
      <c r="C586" s="90">
        <v>2</v>
      </c>
      <c r="D586" s="91">
        <f>IFERROR(VLOOKUP($C586,Weights!$A$3:$E$22,4,0),0)</f>
        <v>1.78</v>
      </c>
      <c r="E586" s="92">
        <f>IFERROR(VLOOKUP($C586,Weights!$A$3:$E$22,5,0),0)</f>
        <v>98.594200000000001</v>
      </c>
      <c r="F586" s="91">
        <f>IFERROR(VLOOKUP($C586,Weights!$A$23:$E$42,4,0),0)</f>
        <v>3.02</v>
      </c>
      <c r="G586" s="92">
        <f>IFERROR(VLOOKUP($C586,Weights!$A$23:$E$42,5,0),0)</f>
        <v>167.27780000000001</v>
      </c>
      <c r="H586" s="91">
        <f>IFERROR(VLOOKUP($C586,Weights!$A$43:$E$62,4,0),0)</f>
        <v>7.53</v>
      </c>
      <c r="I586" s="92">
        <f>IFERROR(VLOOKUP($C586,Weights!$A$43:$E$62,5,0),0)</f>
        <v>417.08670000000001</v>
      </c>
      <c r="J586" s="91">
        <f>IFERROR(VLOOKUP($C586,Weights!$A$63:$E$82,4,0),0)</f>
        <v>20.61</v>
      </c>
      <c r="K586" s="92">
        <f>IFERROR(VLOOKUP($C586,Weights!$A$63:$E$82,5,0),0)</f>
        <v>1141.5879</v>
      </c>
      <c r="L586" s="91">
        <f>IFERROR(VLOOKUP($C586,Weights!$A$83:$E$102,4,0),0)</f>
        <v>0</v>
      </c>
      <c r="M586" s="92">
        <f>IFERROR(VLOOKUP($C586,Weights!$A$83:$E$102,5,0),0)</f>
        <v>0</v>
      </c>
    </row>
    <row r="587" spans="1:13">
      <c r="A587" s="93" t="s">
        <v>1180</v>
      </c>
      <c r="B587" s="90" t="s">
        <v>1181</v>
      </c>
      <c r="C587" s="90">
        <v>2</v>
      </c>
      <c r="D587" s="91">
        <f>IFERROR(VLOOKUP($C587,Weights!$A$3:$E$22,4,0),0)</f>
        <v>1.78</v>
      </c>
      <c r="E587" s="92">
        <f>IFERROR(VLOOKUP($C587,Weights!$A$3:$E$22,5,0),0)</f>
        <v>98.594200000000001</v>
      </c>
      <c r="F587" s="91">
        <f>IFERROR(VLOOKUP($C587,Weights!$A$23:$E$42,4,0),0)</f>
        <v>3.02</v>
      </c>
      <c r="G587" s="92">
        <f>IFERROR(VLOOKUP($C587,Weights!$A$23:$E$42,5,0),0)</f>
        <v>167.27780000000001</v>
      </c>
      <c r="H587" s="91">
        <f>IFERROR(VLOOKUP($C587,Weights!$A$43:$E$62,4,0),0)</f>
        <v>7.53</v>
      </c>
      <c r="I587" s="92">
        <f>IFERROR(VLOOKUP($C587,Weights!$A$43:$E$62,5,0),0)</f>
        <v>417.08670000000001</v>
      </c>
      <c r="J587" s="91">
        <f>IFERROR(VLOOKUP($C587,Weights!$A$63:$E$82,4,0),0)</f>
        <v>20.61</v>
      </c>
      <c r="K587" s="92">
        <f>IFERROR(VLOOKUP($C587,Weights!$A$63:$E$82,5,0),0)</f>
        <v>1141.5879</v>
      </c>
      <c r="L587" s="91">
        <f>IFERROR(VLOOKUP($C587,Weights!$A$83:$E$102,4,0),0)</f>
        <v>0</v>
      </c>
      <c r="M587" s="92">
        <f>IFERROR(VLOOKUP($C587,Weights!$A$83:$E$102,5,0),0)</f>
        <v>0</v>
      </c>
    </row>
    <row r="588" spans="1:13">
      <c r="A588" s="93" t="s">
        <v>3049</v>
      </c>
      <c r="B588" s="90" t="s">
        <v>3050</v>
      </c>
      <c r="C588" s="90">
        <v>2</v>
      </c>
      <c r="D588" s="91">
        <f>IFERROR(VLOOKUP($C588,Weights!$A$3:$E$22,4,0),0)</f>
        <v>1.78</v>
      </c>
      <c r="E588" s="92">
        <f>IFERROR(VLOOKUP($C588,Weights!$A$3:$E$22,5,0),0)</f>
        <v>98.594200000000001</v>
      </c>
      <c r="F588" s="91">
        <f>IFERROR(VLOOKUP($C588,Weights!$A$23:$E$42,4,0),0)</f>
        <v>3.02</v>
      </c>
      <c r="G588" s="92">
        <f>IFERROR(VLOOKUP($C588,Weights!$A$23:$E$42,5,0),0)</f>
        <v>167.27780000000001</v>
      </c>
      <c r="H588" s="91">
        <f>IFERROR(VLOOKUP($C588,Weights!$A$43:$E$62,4,0),0)</f>
        <v>7.53</v>
      </c>
      <c r="I588" s="92">
        <f>IFERROR(VLOOKUP($C588,Weights!$A$43:$E$62,5,0),0)</f>
        <v>417.08670000000001</v>
      </c>
      <c r="J588" s="91">
        <f>IFERROR(VLOOKUP($C588,Weights!$A$63:$E$82,4,0),0)</f>
        <v>20.61</v>
      </c>
      <c r="K588" s="92">
        <f>IFERROR(VLOOKUP($C588,Weights!$A$63:$E$82,5,0),0)</f>
        <v>1141.5879</v>
      </c>
      <c r="L588" s="91">
        <f>IFERROR(VLOOKUP($C588,Weights!$A$83:$E$102,4,0),0)</f>
        <v>0</v>
      </c>
      <c r="M588" s="92">
        <f>IFERROR(VLOOKUP($C588,Weights!$A$83:$E$102,5,0),0)</f>
        <v>0</v>
      </c>
    </row>
    <row r="589" spans="1:13">
      <c r="A589" s="93" t="s">
        <v>2252</v>
      </c>
      <c r="B589" s="90" t="s">
        <v>2253</v>
      </c>
      <c r="C589" s="90">
        <v>2</v>
      </c>
      <c r="D589" s="91">
        <f>IFERROR(VLOOKUP($C589,Weights!$A$3:$E$22,4,0),0)</f>
        <v>1.78</v>
      </c>
      <c r="E589" s="92">
        <f>IFERROR(VLOOKUP($C589,Weights!$A$3:$E$22,5,0),0)</f>
        <v>98.594200000000001</v>
      </c>
      <c r="F589" s="91">
        <f>IFERROR(VLOOKUP($C589,Weights!$A$23:$E$42,4,0),0)</f>
        <v>3.02</v>
      </c>
      <c r="G589" s="92">
        <f>IFERROR(VLOOKUP($C589,Weights!$A$23:$E$42,5,0),0)</f>
        <v>167.27780000000001</v>
      </c>
      <c r="H589" s="91">
        <f>IFERROR(VLOOKUP($C589,Weights!$A$43:$E$62,4,0),0)</f>
        <v>7.53</v>
      </c>
      <c r="I589" s="92">
        <f>IFERROR(VLOOKUP($C589,Weights!$A$43:$E$62,5,0),0)</f>
        <v>417.08670000000001</v>
      </c>
      <c r="J589" s="91">
        <f>IFERROR(VLOOKUP($C589,Weights!$A$63:$E$82,4,0),0)</f>
        <v>20.61</v>
      </c>
      <c r="K589" s="92">
        <f>IFERROR(VLOOKUP($C589,Weights!$A$63:$E$82,5,0),0)</f>
        <v>1141.5879</v>
      </c>
      <c r="L589" s="91">
        <f>IFERROR(VLOOKUP($C589,Weights!$A$83:$E$102,4,0),0)</f>
        <v>0</v>
      </c>
      <c r="M589" s="92">
        <f>IFERROR(VLOOKUP($C589,Weights!$A$83:$E$102,5,0),0)</f>
        <v>0</v>
      </c>
    </row>
    <row r="590" spans="1:13">
      <c r="A590" s="93" t="s">
        <v>2159</v>
      </c>
      <c r="B590" s="90" t="s">
        <v>2160</v>
      </c>
      <c r="C590" s="90">
        <v>2</v>
      </c>
      <c r="D590" s="91">
        <f>IFERROR(VLOOKUP($C590,Weights!$A$3:$E$22,4,0),0)</f>
        <v>1.78</v>
      </c>
      <c r="E590" s="92">
        <f>IFERROR(VLOOKUP($C590,Weights!$A$3:$E$22,5,0),0)</f>
        <v>98.594200000000001</v>
      </c>
      <c r="F590" s="91">
        <f>IFERROR(VLOOKUP($C590,Weights!$A$23:$E$42,4,0),0)</f>
        <v>3.02</v>
      </c>
      <c r="G590" s="92">
        <f>IFERROR(VLOOKUP($C590,Weights!$A$23:$E$42,5,0),0)</f>
        <v>167.27780000000001</v>
      </c>
      <c r="H590" s="91">
        <f>IFERROR(VLOOKUP($C590,Weights!$A$43:$E$62,4,0),0)</f>
        <v>7.53</v>
      </c>
      <c r="I590" s="92">
        <f>IFERROR(VLOOKUP($C590,Weights!$A$43:$E$62,5,0),0)</f>
        <v>417.08670000000001</v>
      </c>
      <c r="J590" s="91">
        <f>IFERROR(VLOOKUP($C590,Weights!$A$63:$E$82,4,0),0)</f>
        <v>20.61</v>
      </c>
      <c r="K590" s="92">
        <f>IFERROR(VLOOKUP($C590,Weights!$A$63:$E$82,5,0),0)</f>
        <v>1141.5879</v>
      </c>
      <c r="L590" s="91">
        <f>IFERROR(VLOOKUP($C590,Weights!$A$83:$E$102,4,0),0)</f>
        <v>0</v>
      </c>
      <c r="M590" s="92">
        <f>IFERROR(VLOOKUP($C590,Weights!$A$83:$E$102,5,0),0)</f>
        <v>0</v>
      </c>
    </row>
    <row r="591" spans="1:13">
      <c r="A591" s="93" t="s">
        <v>128</v>
      </c>
      <c r="B591" s="90" t="s">
        <v>129</v>
      </c>
      <c r="C591" s="90">
        <v>2</v>
      </c>
      <c r="D591" s="91">
        <f>IFERROR(VLOOKUP($C591,Weights!$A$3:$E$22,4,0),0)</f>
        <v>1.78</v>
      </c>
      <c r="E591" s="92">
        <f>IFERROR(VLOOKUP($C591,Weights!$A$3:$E$22,5,0),0)</f>
        <v>98.594200000000001</v>
      </c>
      <c r="F591" s="91">
        <f>IFERROR(VLOOKUP($C591,Weights!$A$23:$E$42,4,0),0)</f>
        <v>3.02</v>
      </c>
      <c r="G591" s="92">
        <f>IFERROR(VLOOKUP($C591,Weights!$A$23:$E$42,5,0),0)</f>
        <v>167.27780000000001</v>
      </c>
      <c r="H591" s="91">
        <f>IFERROR(VLOOKUP($C591,Weights!$A$43:$E$62,4,0),0)</f>
        <v>7.53</v>
      </c>
      <c r="I591" s="92">
        <f>IFERROR(VLOOKUP($C591,Weights!$A$43:$E$62,5,0),0)</f>
        <v>417.08670000000001</v>
      </c>
      <c r="J591" s="91">
        <f>IFERROR(VLOOKUP($C591,Weights!$A$63:$E$82,4,0),0)</f>
        <v>20.61</v>
      </c>
      <c r="K591" s="92">
        <f>IFERROR(VLOOKUP($C591,Weights!$A$63:$E$82,5,0),0)</f>
        <v>1141.5879</v>
      </c>
      <c r="L591" s="91">
        <f>IFERROR(VLOOKUP($C591,Weights!$A$83:$E$102,4,0),0)</f>
        <v>0</v>
      </c>
      <c r="M591" s="92">
        <f>IFERROR(VLOOKUP($C591,Weights!$A$83:$E$102,5,0),0)</f>
        <v>0</v>
      </c>
    </row>
    <row r="592" spans="1:13">
      <c r="A592" s="93" t="s">
        <v>2338</v>
      </c>
      <c r="B592" s="90" t="s">
        <v>2339</v>
      </c>
      <c r="C592" s="90">
        <v>2</v>
      </c>
      <c r="D592" s="91">
        <f>IFERROR(VLOOKUP($C592,Weights!$A$3:$E$22,4,0),0)</f>
        <v>1.78</v>
      </c>
      <c r="E592" s="92">
        <f>IFERROR(VLOOKUP($C592,Weights!$A$3:$E$22,5,0),0)</f>
        <v>98.594200000000001</v>
      </c>
      <c r="F592" s="91">
        <f>IFERROR(VLOOKUP($C592,Weights!$A$23:$E$42,4,0),0)</f>
        <v>3.02</v>
      </c>
      <c r="G592" s="92">
        <f>IFERROR(VLOOKUP($C592,Weights!$A$23:$E$42,5,0),0)</f>
        <v>167.27780000000001</v>
      </c>
      <c r="H592" s="91">
        <f>IFERROR(VLOOKUP($C592,Weights!$A$43:$E$62,4,0),0)</f>
        <v>7.53</v>
      </c>
      <c r="I592" s="92">
        <f>IFERROR(VLOOKUP($C592,Weights!$A$43:$E$62,5,0),0)</f>
        <v>417.08670000000001</v>
      </c>
      <c r="J592" s="91">
        <f>IFERROR(VLOOKUP($C592,Weights!$A$63:$E$82,4,0),0)</f>
        <v>20.61</v>
      </c>
      <c r="K592" s="92">
        <f>IFERROR(VLOOKUP($C592,Weights!$A$63:$E$82,5,0),0)</f>
        <v>1141.5879</v>
      </c>
      <c r="L592" s="91">
        <f>IFERROR(VLOOKUP($C592,Weights!$A$83:$E$102,4,0),0)</f>
        <v>0</v>
      </c>
      <c r="M592" s="92">
        <f>IFERROR(VLOOKUP($C592,Weights!$A$83:$E$102,5,0),0)</f>
        <v>0</v>
      </c>
    </row>
    <row r="593" spans="1:13">
      <c r="A593" s="93" t="s">
        <v>1983</v>
      </c>
      <c r="B593" s="90" t="s">
        <v>1984</v>
      </c>
      <c r="C593" s="90">
        <v>2</v>
      </c>
      <c r="D593" s="91">
        <f>IFERROR(VLOOKUP($C593,Weights!$A$3:$E$22,4,0),0)</f>
        <v>1.78</v>
      </c>
      <c r="E593" s="92">
        <f>IFERROR(VLOOKUP($C593,Weights!$A$3:$E$22,5,0),0)</f>
        <v>98.594200000000001</v>
      </c>
      <c r="F593" s="91">
        <f>IFERROR(VLOOKUP($C593,Weights!$A$23:$E$42,4,0),0)</f>
        <v>3.02</v>
      </c>
      <c r="G593" s="92">
        <f>IFERROR(VLOOKUP($C593,Weights!$A$23:$E$42,5,0),0)</f>
        <v>167.27780000000001</v>
      </c>
      <c r="H593" s="91">
        <f>IFERROR(VLOOKUP($C593,Weights!$A$43:$E$62,4,0),0)</f>
        <v>7.53</v>
      </c>
      <c r="I593" s="92">
        <f>IFERROR(VLOOKUP($C593,Weights!$A$43:$E$62,5,0),0)</f>
        <v>417.08670000000001</v>
      </c>
      <c r="J593" s="91">
        <f>IFERROR(VLOOKUP($C593,Weights!$A$63:$E$82,4,0),0)</f>
        <v>20.61</v>
      </c>
      <c r="K593" s="92">
        <f>IFERROR(VLOOKUP($C593,Weights!$A$63:$E$82,5,0),0)</f>
        <v>1141.5879</v>
      </c>
      <c r="L593" s="91">
        <f>IFERROR(VLOOKUP($C593,Weights!$A$83:$E$102,4,0),0)</f>
        <v>0</v>
      </c>
      <c r="M593" s="92">
        <f>IFERROR(VLOOKUP($C593,Weights!$A$83:$E$102,5,0),0)</f>
        <v>0</v>
      </c>
    </row>
    <row r="594" spans="1:13">
      <c r="A594" s="93" t="s">
        <v>2095</v>
      </c>
      <c r="B594" s="90" t="s">
        <v>2096</v>
      </c>
      <c r="C594" s="90">
        <v>2</v>
      </c>
      <c r="D594" s="91">
        <f>IFERROR(VLOOKUP($C594,Weights!$A$3:$E$22,4,0),0)</f>
        <v>1.78</v>
      </c>
      <c r="E594" s="92">
        <f>IFERROR(VLOOKUP($C594,Weights!$A$3:$E$22,5,0),0)</f>
        <v>98.594200000000001</v>
      </c>
      <c r="F594" s="91">
        <f>IFERROR(VLOOKUP($C594,Weights!$A$23:$E$42,4,0),0)</f>
        <v>3.02</v>
      </c>
      <c r="G594" s="92">
        <f>IFERROR(VLOOKUP($C594,Weights!$A$23:$E$42,5,0),0)</f>
        <v>167.27780000000001</v>
      </c>
      <c r="H594" s="91">
        <f>IFERROR(VLOOKUP($C594,Weights!$A$43:$E$62,4,0),0)</f>
        <v>7.53</v>
      </c>
      <c r="I594" s="92">
        <f>IFERROR(VLOOKUP($C594,Weights!$A$43:$E$62,5,0),0)</f>
        <v>417.08670000000001</v>
      </c>
      <c r="J594" s="91">
        <f>IFERROR(VLOOKUP($C594,Weights!$A$63:$E$82,4,0),0)</f>
        <v>20.61</v>
      </c>
      <c r="K594" s="92">
        <f>IFERROR(VLOOKUP($C594,Weights!$A$63:$E$82,5,0),0)</f>
        <v>1141.5879</v>
      </c>
      <c r="L594" s="91">
        <f>IFERROR(VLOOKUP($C594,Weights!$A$83:$E$102,4,0),0)</f>
        <v>0</v>
      </c>
      <c r="M594" s="92">
        <f>IFERROR(VLOOKUP($C594,Weights!$A$83:$E$102,5,0),0)</f>
        <v>0</v>
      </c>
    </row>
    <row r="595" spans="1:13">
      <c r="A595" s="93" t="s">
        <v>2925</v>
      </c>
      <c r="B595" s="90" t="s">
        <v>2926</v>
      </c>
      <c r="C595" s="90">
        <v>2</v>
      </c>
      <c r="D595" s="91">
        <f>IFERROR(VLOOKUP($C595,Weights!$A$3:$E$22,4,0),0)</f>
        <v>1.78</v>
      </c>
      <c r="E595" s="92">
        <f>IFERROR(VLOOKUP($C595,Weights!$A$3:$E$22,5,0),0)</f>
        <v>98.594200000000001</v>
      </c>
      <c r="F595" s="91">
        <f>IFERROR(VLOOKUP($C595,Weights!$A$23:$E$42,4,0),0)</f>
        <v>3.02</v>
      </c>
      <c r="G595" s="92">
        <f>IFERROR(VLOOKUP($C595,Weights!$A$23:$E$42,5,0),0)</f>
        <v>167.27780000000001</v>
      </c>
      <c r="H595" s="91">
        <f>IFERROR(VLOOKUP($C595,Weights!$A$43:$E$62,4,0),0)</f>
        <v>7.53</v>
      </c>
      <c r="I595" s="92">
        <f>IFERROR(VLOOKUP($C595,Weights!$A$43:$E$62,5,0),0)</f>
        <v>417.08670000000001</v>
      </c>
      <c r="J595" s="91">
        <f>IFERROR(VLOOKUP($C595,Weights!$A$63:$E$82,4,0),0)</f>
        <v>20.61</v>
      </c>
      <c r="K595" s="92">
        <f>IFERROR(VLOOKUP($C595,Weights!$A$63:$E$82,5,0),0)</f>
        <v>1141.5879</v>
      </c>
      <c r="L595" s="91">
        <f>IFERROR(VLOOKUP($C595,Weights!$A$83:$E$102,4,0),0)</f>
        <v>0</v>
      </c>
      <c r="M595" s="92">
        <f>IFERROR(VLOOKUP($C595,Weights!$A$83:$E$102,5,0),0)</f>
        <v>0</v>
      </c>
    </row>
    <row r="596" spans="1:13">
      <c r="A596" s="93" t="s">
        <v>1987</v>
      </c>
      <c r="B596" s="90" t="s">
        <v>1988</v>
      </c>
      <c r="C596" s="90">
        <v>2</v>
      </c>
      <c r="D596" s="91">
        <f>IFERROR(VLOOKUP($C596,Weights!$A$3:$E$22,4,0),0)</f>
        <v>1.78</v>
      </c>
      <c r="E596" s="92">
        <f>IFERROR(VLOOKUP($C596,Weights!$A$3:$E$22,5,0),0)</f>
        <v>98.594200000000001</v>
      </c>
      <c r="F596" s="91">
        <f>IFERROR(VLOOKUP($C596,Weights!$A$23:$E$42,4,0),0)</f>
        <v>3.02</v>
      </c>
      <c r="G596" s="92">
        <f>IFERROR(VLOOKUP($C596,Weights!$A$23:$E$42,5,0),0)</f>
        <v>167.27780000000001</v>
      </c>
      <c r="H596" s="91">
        <f>IFERROR(VLOOKUP($C596,Weights!$A$43:$E$62,4,0),0)</f>
        <v>7.53</v>
      </c>
      <c r="I596" s="92">
        <f>IFERROR(VLOOKUP($C596,Weights!$A$43:$E$62,5,0),0)</f>
        <v>417.08670000000001</v>
      </c>
      <c r="J596" s="91">
        <f>IFERROR(VLOOKUP($C596,Weights!$A$63:$E$82,4,0),0)</f>
        <v>20.61</v>
      </c>
      <c r="K596" s="92">
        <f>IFERROR(VLOOKUP($C596,Weights!$A$63:$E$82,5,0),0)</f>
        <v>1141.5879</v>
      </c>
      <c r="L596" s="91">
        <f>IFERROR(VLOOKUP($C596,Weights!$A$83:$E$102,4,0),0)</f>
        <v>0</v>
      </c>
      <c r="M596" s="92">
        <f>IFERROR(VLOOKUP($C596,Weights!$A$83:$E$102,5,0),0)</f>
        <v>0</v>
      </c>
    </row>
    <row r="597" spans="1:13">
      <c r="A597" s="93" t="s">
        <v>1160</v>
      </c>
      <c r="B597" s="90" t="s">
        <v>1161</v>
      </c>
      <c r="C597" s="90">
        <v>2</v>
      </c>
      <c r="D597" s="91">
        <f>IFERROR(VLOOKUP($C597,Weights!$A$3:$E$22,4,0),0)</f>
        <v>1.78</v>
      </c>
      <c r="E597" s="92">
        <f>IFERROR(VLOOKUP($C597,Weights!$A$3:$E$22,5,0),0)</f>
        <v>98.594200000000001</v>
      </c>
      <c r="F597" s="91">
        <f>IFERROR(VLOOKUP($C597,Weights!$A$23:$E$42,4,0),0)</f>
        <v>3.02</v>
      </c>
      <c r="G597" s="92">
        <f>IFERROR(VLOOKUP($C597,Weights!$A$23:$E$42,5,0),0)</f>
        <v>167.27780000000001</v>
      </c>
      <c r="H597" s="91">
        <f>IFERROR(VLOOKUP($C597,Weights!$A$43:$E$62,4,0),0)</f>
        <v>7.53</v>
      </c>
      <c r="I597" s="92">
        <f>IFERROR(VLOOKUP($C597,Weights!$A$43:$E$62,5,0),0)</f>
        <v>417.08670000000001</v>
      </c>
      <c r="J597" s="91">
        <f>IFERROR(VLOOKUP($C597,Weights!$A$63:$E$82,4,0),0)</f>
        <v>20.61</v>
      </c>
      <c r="K597" s="92">
        <f>IFERROR(VLOOKUP($C597,Weights!$A$63:$E$82,5,0),0)</f>
        <v>1141.5879</v>
      </c>
      <c r="L597" s="91">
        <f>IFERROR(VLOOKUP($C597,Weights!$A$83:$E$102,4,0),0)</f>
        <v>0</v>
      </c>
      <c r="M597" s="92">
        <f>IFERROR(VLOOKUP($C597,Weights!$A$83:$E$102,5,0),0)</f>
        <v>0</v>
      </c>
    </row>
    <row r="598" spans="1:13">
      <c r="A598" s="93" t="s">
        <v>2340</v>
      </c>
      <c r="B598" s="90" t="s">
        <v>2341</v>
      </c>
      <c r="C598" s="90">
        <v>2</v>
      </c>
      <c r="D598" s="91">
        <f>IFERROR(VLOOKUP($C598,Weights!$A$3:$E$22,4,0),0)</f>
        <v>1.78</v>
      </c>
      <c r="E598" s="92">
        <f>IFERROR(VLOOKUP($C598,Weights!$A$3:$E$22,5,0),0)</f>
        <v>98.594200000000001</v>
      </c>
      <c r="F598" s="91">
        <f>IFERROR(VLOOKUP($C598,Weights!$A$23:$E$42,4,0),0)</f>
        <v>3.02</v>
      </c>
      <c r="G598" s="92">
        <f>IFERROR(VLOOKUP($C598,Weights!$A$23:$E$42,5,0),0)</f>
        <v>167.27780000000001</v>
      </c>
      <c r="H598" s="91">
        <f>IFERROR(VLOOKUP($C598,Weights!$A$43:$E$62,4,0),0)</f>
        <v>7.53</v>
      </c>
      <c r="I598" s="92">
        <f>IFERROR(VLOOKUP($C598,Weights!$A$43:$E$62,5,0),0)</f>
        <v>417.08670000000001</v>
      </c>
      <c r="J598" s="91">
        <f>IFERROR(VLOOKUP($C598,Weights!$A$63:$E$82,4,0),0)</f>
        <v>20.61</v>
      </c>
      <c r="K598" s="92">
        <f>IFERROR(VLOOKUP($C598,Weights!$A$63:$E$82,5,0),0)</f>
        <v>1141.5879</v>
      </c>
      <c r="L598" s="91">
        <f>IFERROR(VLOOKUP($C598,Weights!$A$83:$E$102,4,0),0)</f>
        <v>0</v>
      </c>
      <c r="M598" s="92">
        <f>IFERROR(VLOOKUP($C598,Weights!$A$83:$E$102,5,0),0)</f>
        <v>0</v>
      </c>
    </row>
    <row r="599" spans="1:13">
      <c r="A599" s="93" t="s">
        <v>454</v>
      </c>
      <c r="B599" s="90" t="s">
        <v>455</v>
      </c>
      <c r="C599" s="90">
        <v>2</v>
      </c>
      <c r="D599" s="91">
        <f>IFERROR(VLOOKUP($C599,Weights!$A$3:$E$22,4,0),0)</f>
        <v>1.78</v>
      </c>
      <c r="E599" s="92">
        <f>IFERROR(VLOOKUP($C599,Weights!$A$3:$E$22,5,0),0)</f>
        <v>98.594200000000001</v>
      </c>
      <c r="F599" s="91">
        <f>IFERROR(VLOOKUP($C599,Weights!$A$23:$E$42,4,0),0)</f>
        <v>3.02</v>
      </c>
      <c r="G599" s="92">
        <f>IFERROR(VLOOKUP($C599,Weights!$A$23:$E$42,5,0),0)</f>
        <v>167.27780000000001</v>
      </c>
      <c r="H599" s="91">
        <f>IFERROR(VLOOKUP($C599,Weights!$A$43:$E$62,4,0),0)</f>
        <v>7.53</v>
      </c>
      <c r="I599" s="92">
        <f>IFERROR(VLOOKUP($C599,Weights!$A$43:$E$62,5,0),0)</f>
        <v>417.08670000000001</v>
      </c>
      <c r="J599" s="91">
        <f>IFERROR(VLOOKUP($C599,Weights!$A$63:$E$82,4,0),0)</f>
        <v>20.61</v>
      </c>
      <c r="K599" s="92">
        <f>IFERROR(VLOOKUP($C599,Weights!$A$63:$E$82,5,0),0)</f>
        <v>1141.5879</v>
      </c>
      <c r="L599" s="91">
        <f>IFERROR(VLOOKUP($C599,Weights!$A$83:$E$102,4,0),0)</f>
        <v>0</v>
      </c>
      <c r="M599" s="92">
        <f>IFERROR(VLOOKUP($C599,Weights!$A$83:$E$102,5,0),0)</f>
        <v>0</v>
      </c>
    </row>
    <row r="600" spans="1:13">
      <c r="A600" s="93" t="s">
        <v>460</v>
      </c>
      <c r="B600" s="90" t="s">
        <v>461</v>
      </c>
      <c r="C600" s="90">
        <v>2</v>
      </c>
      <c r="D600" s="91">
        <f>IFERROR(VLOOKUP($C600,Weights!$A$3:$E$22,4,0),0)</f>
        <v>1.78</v>
      </c>
      <c r="E600" s="92">
        <f>IFERROR(VLOOKUP($C600,Weights!$A$3:$E$22,5,0),0)</f>
        <v>98.594200000000001</v>
      </c>
      <c r="F600" s="91">
        <f>IFERROR(VLOOKUP($C600,Weights!$A$23:$E$42,4,0),0)</f>
        <v>3.02</v>
      </c>
      <c r="G600" s="92">
        <f>IFERROR(VLOOKUP($C600,Weights!$A$23:$E$42,5,0),0)</f>
        <v>167.27780000000001</v>
      </c>
      <c r="H600" s="91">
        <f>IFERROR(VLOOKUP($C600,Weights!$A$43:$E$62,4,0),0)</f>
        <v>7.53</v>
      </c>
      <c r="I600" s="92">
        <f>IFERROR(VLOOKUP($C600,Weights!$A$43:$E$62,5,0),0)</f>
        <v>417.08670000000001</v>
      </c>
      <c r="J600" s="91">
        <f>IFERROR(VLOOKUP($C600,Weights!$A$63:$E$82,4,0),0)</f>
        <v>20.61</v>
      </c>
      <c r="K600" s="92">
        <f>IFERROR(VLOOKUP($C600,Weights!$A$63:$E$82,5,0),0)</f>
        <v>1141.5879</v>
      </c>
      <c r="L600" s="91">
        <f>IFERROR(VLOOKUP($C600,Weights!$A$83:$E$102,4,0),0)</f>
        <v>0</v>
      </c>
      <c r="M600" s="92">
        <f>IFERROR(VLOOKUP($C600,Weights!$A$83:$E$102,5,0),0)</f>
        <v>0</v>
      </c>
    </row>
    <row r="601" spans="1:13">
      <c r="A601" s="93" t="s">
        <v>438</v>
      </c>
      <c r="B601" s="90" t="s">
        <v>439</v>
      </c>
      <c r="C601" s="90">
        <v>2</v>
      </c>
      <c r="D601" s="91">
        <f>IFERROR(VLOOKUP($C601,Weights!$A$3:$E$22,4,0),0)</f>
        <v>1.78</v>
      </c>
      <c r="E601" s="92">
        <f>IFERROR(VLOOKUP($C601,Weights!$A$3:$E$22,5,0),0)</f>
        <v>98.594200000000001</v>
      </c>
      <c r="F601" s="91">
        <f>IFERROR(VLOOKUP($C601,Weights!$A$23:$E$42,4,0),0)</f>
        <v>3.02</v>
      </c>
      <c r="G601" s="92">
        <f>IFERROR(VLOOKUP($C601,Weights!$A$23:$E$42,5,0),0)</f>
        <v>167.27780000000001</v>
      </c>
      <c r="H601" s="91">
        <f>IFERROR(VLOOKUP($C601,Weights!$A$43:$E$62,4,0),0)</f>
        <v>7.53</v>
      </c>
      <c r="I601" s="92">
        <f>IFERROR(VLOOKUP($C601,Weights!$A$43:$E$62,5,0),0)</f>
        <v>417.08670000000001</v>
      </c>
      <c r="J601" s="91">
        <f>IFERROR(VLOOKUP($C601,Weights!$A$63:$E$82,4,0),0)</f>
        <v>20.61</v>
      </c>
      <c r="K601" s="92">
        <f>IFERROR(VLOOKUP($C601,Weights!$A$63:$E$82,5,0),0)</f>
        <v>1141.5879</v>
      </c>
      <c r="L601" s="91">
        <f>IFERROR(VLOOKUP($C601,Weights!$A$83:$E$102,4,0),0)</f>
        <v>0</v>
      </c>
      <c r="M601" s="92">
        <f>IFERROR(VLOOKUP($C601,Weights!$A$83:$E$102,5,0),0)</f>
        <v>0</v>
      </c>
    </row>
    <row r="602" spans="1:13">
      <c r="A602" s="93" t="s">
        <v>724</v>
      </c>
      <c r="B602" s="90" t="s">
        <v>725</v>
      </c>
      <c r="C602" s="90">
        <v>2</v>
      </c>
      <c r="D602" s="91">
        <f>IFERROR(VLOOKUP($C602,Weights!$A$3:$E$22,4,0),0)</f>
        <v>1.78</v>
      </c>
      <c r="E602" s="92">
        <f>IFERROR(VLOOKUP($C602,Weights!$A$3:$E$22,5,0),0)</f>
        <v>98.594200000000001</v>
      </c>
      <c r="F602" s="91">
        <f>IFERROR(VLOOKUP($C602,Weights!$A$23:$E$42,4,0),0)</f>
        <v>3.02</v>
      </c>
      <c r="G602" s="92">
        <f>IFERROR(VLOOKUP($C602,Weights!$A$23:$E$42,5,0),0)</f>
        <v>167.27780000000001</v>
      </c>
      <c r="H602" s="91">
        <f>IFERROR(VLOOKUP($C602,Weights!$A$43:$E$62,4,0),0)</f>
        <v>7.53</v>
      </c>
      <c r="I602" s="92">
        <f>IFERROR(VLOOKUP($C602,Weights!$A$43:$E$62,5,0),0)</f>
        <v>417.08670000000001</v>
      </c>
      <c r="J602" s="91">
        <f>IFERROR(VLOOKUP($C602,Weights!$A$63:$E$82,4,0),0)</f>
        <v>20.61</v>
      </c>
      <c r="K602" s="92">
        <f>IFERROR(VLOOKUP($C602,Weights!$A$63:$E$82,5,0),0)</f>
        <v>1141.5879</v>
      </c>
      <c r="L602" s="91">
        <f>IFERROR(VLOOKUP($C602,Weights!$A$83:$E$102,4,0),0)</f>
        <v>0</v>
      </c>
      <c r="M602" s="92">
        <f>IFERROR(VLOOKUP($C602,Weights!$A$83:$E$102,5,0),0)</f>
        <v>0</v>
      </c>
    </row>
    <row r="603" spans="1:13">
      <c r="A603" s="93" t="s">
        <v>462</v>
      </c>
      <c r="B603" s="90" t="s">
        <v>463</v>
      </c>
      <c r="C603" s="90">
        <v>2</v>
      </c>
      <c r="D603" s="91">
        <f>IFERROR(VLOOKUP($C603,Weights!$A$3:$E$22,4,0),0)</f>
        <v>1.78</v>
      </c>
      <c r="E603" s="92">
        <f>IFERROR(VLOOKUP($C603,Weights!$A$3:$E$22,5,0),0)</f>
        <v>98.594200000000001</v>
      </c>
      <c r="F603" s="91">
        <f>IFERROR(VLOOKUP($C603,Weights!$A$23:$E$42,4,0),0)</f>
        <v>3.02</v>
      </c>
      <c r="G603" s="92">
        <f>IFERROR(VLOOKUP($C603,Weights!$A$23:$E$42,5,0),0)</f>
        <v>167.27780000000001</v>
      </c>
      <c r="H603" s="91">
        <f>IFERROR(VLOOKUP($C603,Weights!$A$43:$E$62,4,0),0)</f>
        <v>7.53</v>
      </c>
      <c r="I603" s="92">
        <f>IFERROR(VLOOKUP($C603,Weights!$A$43:$E$62,5,0),0)</f>
        <v>417.08670000000001</v>
      </c>
      <c r="J603" s="91">
        <f>IFERROR(VLOOKUP($C603,Weights!$A$63:$E$82,4,0),0)</f>
        <v>20.61</v>
      </c>
      <c r="K603" s="92">
        <f>IFERROR(VLOOKUP($C603,Weights!$A$63:$E$82,5,0),0)</f>
        <v>1141.5879</v>
      </c>
      <c r="L603" s="91">
        <f>IFERROR(VLOOKUP($C603,Weights!$A$83:$E$102,4,0),0)</f>
        <v>0</v>
      </c>
      <c r="M603" s="92">
        <f>IFERROR(VLOOKUP($C603,Weights!$A$83:$E$102,5,0),0)</f>
        <v>0</v>
      </c>
    </row>
    <row r="604" spans="1:13">
      <c r="A604" s="93" t="s">
        <v>998</v>
      </c>
      <c r="B604" s="90" t="s">
        <v>999</v>
      </c>
      <c r="C604" s="90">
        <v>2</v>
      </c>
      <c r="D604" s="91">
        <f>IFERROR(VLOOKUP($C604,Weights!$A$3:$E$22,4,0),0)</f>
        <v>1.78</v>
      </c>
      <c r="E604" s="92">
        <f>IFERROR(VLOOKUP($C604,Weights!$A$3:$E$22,5,0),0)</f>
        <v>98.594200000000001</v>
      </c>
      <c r="F604" s="91">
        <f>IFERROR(VLOOKUP($C604,Weights!$A$23:$E$42,4,0),0)</f>
        <v>3.02</v>
      </c>
      <c r="G604" s="92">
        <f>IFERROR(VLOOKUP($C604,Weights!$A$23:$E$42,5,0),0)</f>
        <v>167.27780000000001</v>
      </c>
      <c r="H604" s="91">
        <f>IFERROR(VLOOKUP($C604,Weights!$A$43:$E$62,4,0),0)</f>
        <v>7.53</v>
      </c>
      <c r="I604" s="92">
        <f>IFERROR(VLOOKUP($C604,Weights!$A$43:$E$62,5,0),0)</f>
        <v>417.08670000000001</v>
      </c>
      <c r="J604" s="91">
        <f>IFERROR(VLOOKUP($C604,Weights!$A$63:$E$82,4,0),0)</f>
        <v>20.61</v>
      </c>
      <c r="K604" s="92">
        <f>IFERROR(VLOOKUP($C604,Weights!$A$63:$E$82,5,0),0)</f>
        <v>1141.5879</v>
      </c>
      <c r="L604" s="91">
        <f>IFERROR(VLOOKUP($C604,Weights!$A$83:$E$102,4,0),0)</f>
        <v>0</v>
      </c>
      <c r="M604" s="92">
        <f>IFERROR(VLOOKUP($C604,Weights!$A$83:$E$102,5,0),0)</f>
        <v>0</v>
      </c>
    </row>
    <row r="605" spans="1:13" ht="24">
      <c r="A605" s="93" t="s">
        <v>1801</v>
      </c>
      <c r="B605" s="90" t="s">
        <v>1802</v>
      </c>
      <c r="C605" s="90">
        <v>2</v>
      </c>
      <c r="D605" s="91">
        <f>IFERROR(VLOOKUP($C605,Weights!$A$3:$E$22,4,0),0)</f>
        <v>1.78</v>
      </c>
      <c r="E605" s="92">
        <f>IFERROR(VLOOKUP($C605,Weights!$A$3:$E$22,5,0),0)</f>
        <v>98.594200000000001</v>
      </c>
      <c r="F605" s="91">
        <f>IFERROR(VLOOKUP($C605,Weights!$A$23:$E$42,4,0),0)</f>
        <v>3.02</v>
      </c>
      <c r="G605" s="92">
        <f>IFERROR(VLOOKUP($C605,Weights!$A$23:$E$42,5,0),0)</f>
        <v>167.27780000000001</v>
      </c>
      <c r="H605" s="91">
        <f>IFERROR(VLOOKUP($C605,Weights!$A$43:$E$62,4,0),0)</f>
        <v>7.53</v>
      </c>
      <c r="I605" s="92">
        <f>IFERROR(VLOOKUP($C605,Weights!$A$43:$E$62,5,0),0)</f>
        <v>417.08670000000001</v>
      </c>
      <c r="J605" s="91">
        <f>IFERROR(VLOOKUP($C605,Weights!$A$63:$E$82,4,0),0)</f>
        <v>20.61</v>
      </c>
      <c r="K605" s="92">
        <f>IFERROR(VLOOKUP($C605,Weights!$A$63:$E$82,5,0),0)</f>
        <v>1141.5879</v>
      </c>
      <c r="L605" s="91">
        <f>IFERROR(VLOOKUP($C605,Weights!$A$83:$E$102,4,0),0)</f>
        <v>0</v>
      </c>
      <c r="M605" s="92">
        <f>IFERROR(VLOOKUP($C605,Weights!$A$83:$E$102,5,0),0)</f>
        <v>0</v>
      </c>
    </row>
    <row r="606" spans="1:13">
      <c r="A606" s="93" t="s">
        <v>1176</v>
      </c>
      <c r="B606" s="90" t="s">
        <v>1177</v>
      </c>
      <c r="C606" s="90">
        <v>2</v>
      </c>
      <c r="D606" s="91">
        <f>IFERROR(VLOOKUP($C606,Weights!$A$3:$E$22,4,0),0)</f>
        <v>1.78</v>
      </c>
      <c r="E606" s="92">
        <f>IFERROR(VLOOKUP($C606,Weights!$A$3:$E$22,5,0),0)</f>
        <v>98.594200000000001</v>
      </c>
      <c r="F606" s="91">
        <f>IFERROR(VLOOKUP($C606,Weights!$A$23:$E$42,4,0),0)</f>
        <v>3.02</v>
      </c>
      <c r="G606" s="92">
        <f>IFERROR(VLOOKUP($C606,Weights!$A$23:$E$42,5,0),0)</f>
        <v>167.27780000000001</v>
      </c>
      <c r="H606" s="91">
        <f>IFERROR(VLOOKUP($C606,Weights!$A$43:$E$62,4,0),0)</f>
        <v>7.53</v>
      </c>
      <c r="I606" s="92">
        <f>IFERROR(VLOOKUP($C606,Weights!$A$43:$E$62,5,0),0)</f>
        <v>417.08670000000001</v>
      </c>
      <c r="J606" s="91">
        <f>IFERROR(VLOOKUP($C606,Weights!$A$63:$E$82,4,0),0)</f>
        <v>20.61</v>
      </c>
      <c r="K606" s="92">
        <f>IFERROR(VLOOKUP($C606,Weights!$A$63:$E$82,5,0),0)</f>
        <v>1141.5879</v>
      </c>
      <c r="L606" s="91">
        <f>IFERROR(VLOOKUP($C606,Weights!$A$83:$E$102,4,0),0)</f>
        <v>0</v>
      </c>
      <c r="M606" s="92">
        <f>IFERROR(VLOOKUP($C606,Weights!$A$83:$E$102,5,0),0)</f>
        <v>0</v>
      </c>
    </row>
    <row r="607" spans="1:13">
      <c r="A607" s="93" t="s">
        <v>304</v>
      </c>
      <c r="B607" s="90" t="s">
        <v>305</v>
      </c>
      <c r="C607" s="90">
        <v>2</v>
      </c>
      <c r="D607" s="91">
        <f>IFERROR(VLOOKUP($C607,Weights!$A$3:$E$22,4,0),0)</f>
        <v>1.78</v>
      </c>
      <c r="E607" s="92">
        <f>IFERROR(VLOOKUP($C607,Weights!$A$3:$E$22,5,0),0)</f>
        <v>98.594200000000001</v>
      </c>
      <c r="F607" s="91">
        <f>IFERROR(VLOOKUP($C607,Weights!$A$23:$E$42,4,0),0)</f>
        <v>3.02</v>
      </c>
      <c r="G607" s="92">
        <f>IFERROR(VLOOKUP($C607,Weights!$A$23:$E$42,5,0),0)</f>
        <v>167.27780000000001</v>
      </c>
      <c r="H607" s="91">
        <f>IFERROR(VLOOKUP($C607,Weights!$A$43:$E$62,4,0),0)</f>
        <v>7.53</v>
      </c>
      <c r="I607" s="92">
        <f>IFERROR(VLOOKUP($C607,Weights!$A$43:$E$62,5,0),0)</f>
        <v>417.08670000000001</v>
      </c>
      <c r="J607" s="91">
        <f>IFERROR(VLOOKUP($C607,Weights!$A$63:$E$82,4,0),0)</f>
        <v>20.61</v>
      </c>
      <c r="K607" s="92">
        <f>IFERROR(VLOOKUP($C607,Weights!$A$63:$E$82,5,0),0)</f>
        <v>1141.5879</v>
      </c>
      <c r="L607" s="91">
        <f>IFERROR(VLOOKUP($C607,Weights!$A$83:$E$102,4,0),0)</f>
        <v>0</v>
      </c>
      <c r="M607" s="92">
        <f>IFERROR(VLOOKUP($C607,Weights!$A$83:$E$102,5,0),0)</f>
        <v>0</v>
      </c>
    </row>
    <row r="608" spans="1:13">
      <c r="A608" s="93" t="s">
        <v>1140</v>
      </c>
      <c r="B608" s="90" t="s">
        <v>1141</v>
      </c>
      <c r="C608" s="90">
        <v>2</v>
      </c>
      <c r="D608" s="91">
        <f>IFERROR(VLOOKUP($C608,Weights!$A$3:$E$22,4,0),0)</f>
        <v>1.78</v>
      </c>
      <c r="E608" s="92">
        <f>IFERROR(VLOOKUP($C608,Weights!$A$3:$E$22,5,0),0)</f>
        <v>98.594200000000001</v>
      </c>
      <c r="F608" s="91">
        <f>IFERROR(VLOOKUP($C608,Weights!$A$23:$E$42,4,0),0)</f>
        <v>3.02</v>
      </c>
      <c r="G608" s="92">
        <f>IFERROR(VLOOKUP($C608,Weights!$A$23:$E$42,5,0),0)</f>
        <v>167.27780000000001</v>
      </c>
      <c r="H608" s="91">
        <f>IFERROR(VLOOKUP($C608,Weights!$A$43:$E$62,4,0),0)</f>
        <v>7.53</v>
      </c>
      <c r="I608" s="92">
        <f>IFERROR(VLOOKUP($C608,Weights!$A$43:$E$62,5,0),0)</f>
        <v>417.08670000000001</v>
      </c>
      <c r="J608" s="91">
        <f>IFERROR(VLOOKUP($C608,Weights!$A$63:$E$82,4,0),0)</f>
        <v>20.61</v>
      </c>
      <c r="K608" s="92">
        <f>IFERROR(VLOOKUP($C608,Weights!$A$63:$E$82,5,0),0)</f>
        <v>1141.5879</v>
      </c>
      <c r="L608" s="91">
        <f>IFERROR(VLOOKUP($C608,Weights!$A$83:$E$102,4,0),0)</f>
        <v>0</v>
      </c>
      <c r="M608" s="92">
        <f>IFERROR(VLOOKUP($C608,Weights!$A$83:$E$102,5,0),0)</f>
        <v>0</v>
      </c>
    </row>
    <row r="609" spans="1:13">
      <c r="A609" s="93" t="s">
        <v>2445</v>
      </c>
      <c r="B609" s="90" t="s">
        <v>2446</v>
      </c>
      <c r="C609" s="90">
        <v>2</v>
      </c>
      <c r="D609" s="91">
        <f>IFERROR(VLOOKUP($C609,Weights!$A$3:$E$22,4,0),0)</f>
        <v>1.78</v>
      </c>
      <c r="E609" s="92">
        <f>IFERROR(VLOOKUP($C609,Weights!$A$3:$E$22,5,0),0)</f>
        <v>98.594200000000001</v>
      </c>
      <c r="F609" s="91">
        <f>IFERROR(VLOOKUP($C609,Weights!$A$23:$E$42,4,0),0)</f>
        <v>3.02</v>
      </c>
      <c r="G609" s="92">
        <f>IFERROR(VLOOKUP($C609,Weights!$A$23:$E$42,5,0),0)</f>
        <v>167.27780000000001</v>
      </c>
      <c r="H609" s="91">
        <f>IFERROR(VLOOKUP($C609,Weights!$A$43:$E$62,4,0),0)</f>
        <v>7.53</v>
      </c>
      <c r="I609" s="92">
        <f>IFERROR(VLOOKUP($C609,Weights!$A$43:$E$62,5,0),0)</f>
        <v>417.08670000000001</v>
      </c>
      <c r="J609" s="91">
        <f>IFERROR(VLOOKUP($C609,Weights!$A$63:$E$82,4,0),0)</f>
        <v>20.61</v>
      </c>
      <c r="K609" s="92">
        <f>IFERROR(VLOOKUP($C609,Weights!$A$63:$E$82,5,0),0)</f>
        <v>1141.5879</v>
      </c>
      <c r="L609" s="91">
        <f>IFERROR(VLOOKUP($C609,Weights!$A$83:$E$102,4,0),0)</f>
        <v>0</v>
      </c>
      <c r="M609" s="92">
        <f>IFERROR(VLOOKUP($C609,Weights!$A$83:$E$102,5,0),0)</f>
        <v>0</v>
      </c>
    </row>
    <row r="610" spans="1:13">
      <c r="A610" s="93" t="s">
        <v>782</v>
      </c>
      <c r="B610" s="90" t="s">
        <v>783</v>
      </c>
      <c r="C610" s="90">
        <v>2</v>
      </c>
      <c r="D610" s="91">
        <f>IFERROR(VLOOKUP($C610,Weights!$A$3:$E$22,4,0),0)</f>
        <v>1.78</v>
      </c>
      <c r="E610" s="92">
        <f>IFERROR(VLOOKUP($C610,Weights!$A$3:$E$22,5,0),0)</f>
        <v>98.594200000000001</v>
      </c>
      <c r="F610" s="91">
        <f>IFERROR(VLOOKUP($C610,Weights!$A$23:$E$42,4,0),0)</f>
        <v>3.02</v>
      </c>
      <c r="G610" s="92">
        <f>IFERROR(VLOOKUP($C610,Weights!$A$23:$E$42,5,0),0)</f>
        <v>167.27780000000001</v>
      </c>
      <c r="H610" s="91">
        <f>IFERROR(VLOOKUP($C610,Weights!$A$43:$E$62,4,0),0)</f>
        <v>7.53</v>
      </c>
      <c r="I610" s="92">
        <f>IFERROR(VLOOKUP($C610,Weights!$A$43:$E$62,5,0),0)</f>
        <v>417.08670000000001</v>
      </c>
      <c r="J610" s="91">
        <f>IFERROR(VLOOKUP($C610,Weights!$A$63:$E$82,4,0),0)</f>
        <v>20.61</v>
      </c>
      <c r="K610" s="92">
        <f>IFERROR(VLOOKUP($C610,Weights!$A$63:$E$82,5,0),0)</f>
        <v>1141.5879</v>
      </c>
      <c r="L610" s="91">
        <f>IFERROR(VLOOKUP($C610,Weights!$A$83:$E$102,4,0),0)</f>
        <v>0</v>
      </c>
      <c r="M610" s="92">
        <f>IFERROR(VLOOKUP($C610,Weights!$A$83:$E$102,5,0),0)</f>
        <v>0</v>
      </c>
    </row>
    <row r="611" spans="1:13" ht="24">
      <c r="A611" s="93" t="s">
        <v>2843</v>
      </c>
      <c r="B611" s="90" t="s">
        <v>2844</v>
      </c>
      <c r="C611" s="90">
        <v>2</v>
      </c>
      <c r="D611" s="91">
        <f>IFERROR(VLOOKUP($C611,Weights!$A$3:$E$22,4,0),0)</f>
        <v>1.78</v>
      </c>
      <c r="E611" s="92">
        <f>IFERROR(VLOOKUP($C611,Weights!$A$3:$E$22,5,0),0)</f>
        <v>98.594200000000001</v>
      </c>
      <c r="F611" s="91">
        <f>IFERROR(VLOOKUP($C611,Weights!$A$23:$E$42,4,0),0)</f>
        <v>3.02</v>
      </c>
      <c r="G611" s="92">
        <f>IFERROR(VLOOKUP($C611,Weights!$A$23:$E$42,5,0),0)</f>
        <v>167.27780000000001</v>
      </c>
      <c r="H611" s="91">
        <f>IFERROR(VLOOKUP($C611,Weights!$A$43:$E$62,4,0),0)</f>
        <v>7.53</v>
      </c>
      <c r="I611" s="92">
        <f>IFERROR(VLOOKUP($C611,Weights!$A$43:$E$62,5,0),0)</f>
        <v>417.08670000000001</v>
      </c>
      <c r="J611" s="91">
        <f>IFERROR(VLOOKUP($C611,Weights!$A$63:$E$82,4,0),0)</f>
        <v>20.61</v>
      </c>
      <c r="K611" s="92">
        <f>IFERROR(VLOOKUP($C611,Weights!$A$63:$E$82,5,0),0)</f>
        <v>1141.5879</v>
      </c>
      <c r="L611" s="91">
        <f>IFERROR(VLOOKUP($C611,Weights!$A$83:$E$102,4,0),0)</f>
        <v>0</v>
      </c>
      <c r="M611" s="92">
        <f>IFERROR(VLOOKUP($C611,Weights!$A$83:$E$102,5,0),0)</f>
        <v>0</v>
      </c>
    </row>
    <row r="612" spans="1:13">
      <c r="A612" s="93" t="s">
        <v>1164</v>
      </c>
      <c r="B612" s="90" t="s">
        <v>1165</v>
      </c>
      <c r="C612" s="90">
        <v>2</v>
      </c>
      <c r="D612" s="91">
        <f>IFERROR(VLOOKUP($C612,Weights!$A$3:$E$22,4,0),0)</f>
        <v>1.78</v>
      </c>
      <c r="E612" s="92">
        <f>IFERROR(VLOOKUP($C612,Weights!$A$3:$E$22,5,0),0)</f>
        <v>98.594200000000001</v>
      </c>
      <c r="F612" s="91">
        <f>IFERROR(VLOOKUP($C612,Weights!$A$23:$E$42,4,0),0)</f>
        <v>3.02</v>
      </c>
      <c r="G612" s="92">
        <f>IFERROR(VLOOKUP($C612,Weights!$A$23:$E$42,5,0),0)</f>
        <v>167.27780000000001</v>
      </c>
      <c r="H612" s="91">
        <f>IFERROR(VLOOKUP($C612,Weights!$A$43:$E$62,4,0),0)</f>
        <v>7.53</v>
      </c>
      <c r="I612" s="92">
        <f>IFERROR(VLOOKUP($C612,Weights!$A$43:$E$62,5,0),0)</f>
        <v>417.08670000000001</v>
      </c>
      <c r="J612" s="91">
        <f>IFERROR(VLOOKUP($C612,Weights!$A$63:$E$82,4,0),0)</f>
        <v>20.61</v>
      </c>
      <c r="K612" s="92">
        <f>IFERROR(VLOOKUP($C612,Weights!$A$63:$E$82,5,0),0)</f>
        <v>1141.5879</v>
      </c>
      <c r="L612" s="91">
        <f>IFERROR(VLOOKUP($C612,Weights!$A$83:$E$102,4,0),0)</f>
        <v>0</v>
      </c>
      <c r="M612" s="92">
        <f>IFERROR(VLOOKUP($C612,Weights!$A$83:$E$102,5,0),0)</f>
        <v>0</v>
      </c>
    </row>
    <row r="613" spans="1:13">
      <c r="A613" s="93" t="s">
        <v>1981</v>
      </c>
      <c r="B613" s="90" t="s">
        <v>1982</v>
      </c>
      <c r="C613" s="90">
        <v>2</v>
      </c>
      <c r="D613" s="91">
        <f>IFERROR(VLOOKUP($C613,Weights!$A$3:$E$22,4,0),0)</f>
        <v>1.78</v>
      </c>
      <c r="E613" s="92">
        <f>IFERROR(VLOOKUP($C613,Weights!$A$3:$E$22,5,0),0)</f>
        <v>98.594200000000001</v>
      </c>
      <c r="F613" s="91">
        <f>IFERROR(VLOOKUP($C613,Weights!$A$23:$E$42,4,0),0)</f>
        <v>3.02</v>
      </c>
      <c r="G613" s="92">
        <f>IFERROR(VLOOKUP($C613,Weights!$A$23:$E$42,5,0),0)</f>
        <v>167.27780000000001</v>
      </c>
      <c r="H613" s="91">
        <f>IFERROR(VLOOKUP($C613,Weights!$A$43:$E$62,4,0),0)</f>
        <v>7.53</v>
      </c>
      <c r="I613" s="92">
        <f>IFERROR(VLOOKUP($C613,Weights!$A$43:$E$62,5,0),0)</f>
        <v>417.08670000000001</v>
      </c>
      <c r="J613" s="91">
        <f>IFERROR(VLOOKUP($C613,Weights!$A$63:$E$82,4,0),0)</f>
        <v>20.61</v>
      </c>
      <c r="K613" s="92">
        <f>IFERROR(VLOOKUP($C613,Weights!$A$63:$E$82,5,0),0)</f>
        <v>1141.5879</v>
      </c>
      <c r="L613" s="91">
        <f>IFERROR(VLOOKUP($C613,Weights!$A$83:$E$102,4,0),0)</f>
        <v>0</v>
      </c>
      <c r="M613" s="92">
        <f>IFERROR(VLOOKUP($C613,Weights!$A$83:$E$102,5,0),0)</f>
        <v>0</v>
      </c>
    </row>
    <row r="614" spans="1:13">
      <c r="A614" s="93" t="s">
        <v>2099</v>
      </c>
      <c r="B614" s="90" t="s">
        <v>2100</v>
      </c>
      <c r="C614" s="90">
        <v>2</v>
      </c>
      <c r="D614" s="91">
        <f>IFERROR(VLOOKUP($C614,Weights!$A$3:$E$22,4,0),0)</f>
        <v>1.78</v>
      </c>
      <c r="E614" s="92">
        <f>IFERROR(VLOOKUP($C614,Weights!$A$3:$E$22,5,0),0)</f>
        <v>98.594200000000001</v>
      </c>
      <c r="F614" s="91">
        <f>IFERROR(VLOOKUP($C614,Weights!$A$23:$E$42,4,0),0)</f>
        <v>3.02</v>
      </c>
      <c r="G614" s="92">
        <f>IFERROR(VLOOKUP($C614,Weights!$A$23:$E$42,5,0),0)</f>
        <v>167.27780000000001</v>
      </c>
      <c r="H614" s="91">
        <f>IFERROR(VLOOKUP($C614,Weights!$A$43:$E$62,4,0),0)</f>
        <v>7.53</v>
      </c>
      <c r="I614" s="92">
        <f>IFERROR(VLOOKUP($C614,Weights!$A$43:$E$62,5,0),0)</f>
        <v>417.08670000000001</v>
      </c>
      <c r="J614" s="91">
        <f>IFERROR(VLOOKUP($C614,Weights!$A$63:$E$82,4,0),0)</f>
        <v>20.61</v>
      </c>
      <c r="K614" s="92">
        <f>IFERROR(VLOOKUP($C614,Weights!$A$63:$E$82,5,0),0)</f>
        <v>1141.5879</v>
      </c>
      <c r="L614" s="91">
        <f>IFERROR(VLOOKUP($C614,Weights!$A$83:$E$102,4,0),0)</f>
        <v>0</v>
      </c>
      <c r="M614" s="92">
        <f>IFERROR(VLOOKUP($C614,Weights!$A$83:$E$102,5,0),0)</f>
        <v>0</v>
      </c>
    </row>
    <row r="615" spans="1:13">
      <c r="A615" s="93" t="s">
        <v>2079</v>
      </c>
      <c r="B615" s="90" t="s">
        <v>2080</v>
      </c>
      <c r="C615" s="90">
        <v>2</v>
      </c>
      <c r="D615" s="91">
        <f>IFERROR(VLOOKUP($C615,Weights!$A$3:$E$22,4,0),0)</f>
        <v>1.78</v>
      </c>
      <c r="E615" s="92">
        <f>IFERROR(VLOOKUP($C615,Weights!$A$3:$E$22,5,0),0)</f>
        <v>98.594200000000001</v>
      </c>
      <c r="F615" s="91">
        <f>IFERROR(VLOOKUP($C615,Weights!$A$23:$E$42,4,0),0)</f>
        <v>3.02</v>
      </c>
      <c r="G615" s="92">
        <f>IFERROR(VLOOKUP($C615,Weights!$A$23:$E$42,5,0),0)</f>
        <v>167.27780000000001</v>
      </c>
      <c r="H615" s="91">
        <f>IFERROR(VLOOKUP($C615,Weights!$A$43:$E$62,4,0),0)</f>
        <v>7.53</v>
      </c>
      <c r="I615" s="92">
        <f>IFERROR(VLOOKUP($C615,Weights!$A$43:$E$62,5,0),0)</f>
        <v>417.08670000000001</v>
      </c>
      <c r="J615" s="91">
        <f>IFERROR(VLOOKUP($C615,Weights!$A$63:$E$82,4,0),0)</f>
        <v>20.61</v>
      </c>
      <c r="K615" s="92">
        <f>IFERROR(VLOOKUP($C615,Weights!$A$63:$E$82,5,0),0)</f>
        <v>1141.5879</v>
      </c>
      <c r="L615" s="91">
        <f>IFERROR(VLOOKUP($C615,Weights!$A$83:$E$102,4,0),0)</f>
        <v>0</v>
      </c>
      <c r="M615" s="92">
        <f>IFERROR(VLOOKUP($C615,Weights!$A$83:$E$102,5,0),0)</f>
        <v>0</v>
      </c>
    </row>
    <row r="616" spans="1:13">
      <c r="A616" s="93" t="s">
        <v>2081</v>
      </c>
      <c r="B616" s="90" t="s">
        <v>2082</v>
      </c>
      <c r="C616" s="90">
        <v>2</v>
      </c>
      <c r="D616" s="91">
        <f>IFERROR(VLOOKUP($C616,Weights!$A$3:$E$22,4,0),0)</f>
        <v>1.78</v>
      </c>
      <c r="E616" s="92">
        <f>IFERROR(VLOOKUP($C616,Weights!$A$3:$E$22,5,0),0)</f>
        <v>98.594200000000001</v>
      </c>
      <c r="F616" s="91">
        <f>IFERROR(VLOOKUP($C616,Weights!$A$23:$E$42,4,0),0)</f>
        <v>3.02</v>
      </c>
      <c r="G616" s="92">
        <f>IFERROR(VLOOKUP($C616,Weights!$A$23:$E$42,5,0),0)</f>
        <v>167.27780000000001</v>
      </c>
      <c r="H616" s="91">
        <f>IFERROR(VLOOKUP($C616,Weights!$A$43:$E$62,4,0),0)</f>
        <v>7.53</v>
      </c>
      <c r="I616" s="92">
        <f>IFERROR(VLOOKUP($C616,Weights!$A$43:$E$62,5,0),0)</f>
        <v>417.08670000000001</v>
      </c>
      <c r="J616" s="91">
        <f>IFERROR(VLOOKUP($C616,Weights!$A$63:$E$82,4,0),0)</f>
        <v>20.61</v>
      </c>
      <c r="K616" s="92">
        <f>IFERROR(VLOOKUP($C616,Weights!$A$63:$E$82,5,0),0)</f>
        <v>1141.5879</v>
      </c>
      <c r="L616" s="91">
        <f>IFERROR(VLOOKUP($C616,Weights!$A$83:$E$102,4,0),0)</f>
        <v>0</v>
      </c>
      <c r="M616" s="92">
        <f>IFERROR(VLOOKUP($C616,Weights!$A$83:$E$102,5,0),0)</f>
        <v>0</v>
      </c>
    </row>
    <row r="617" spans="1:13">
      <c r="A617" s="93" t="s">
        <v>2083</v>
      </c>
      <c r="B617" s="90" t="s">
        <v>2084</v>
      </c>
      <c r="C617" s="90">
        <v>2</v>
      </c>
      <c r="D617" s="91">
        <f>IFERROR(VLOOKUP($C617,Weights!$A$3:$E$22,4,0),0)</f>
        <v>1.78</v>
      </c>
      <c r="E617" s="92">
        <f>IFERROR(VLOOKUP($C617,Weights!$A$3:$E$22,5,0),0)</f>
        <v>98.594200000000001</v>
      </c>
      <c r="F617" s="91">
        <f>IFERROR(VLOOKUP($C617,Weights!$A$23:$E$42,4,0),0)</f>
        <v>3.02</v>
      </c>
      <c r="G617" s="92">
        <f>IFERROR(VLOOKUP($C617,Weights!$A$23:$E$42,5,0),0)</f>
        <v>167.27780000000001</v>
      </c>
      <c r="H617" s="91">
        <f>IFERROR(VLOOKUP($C617,Weights!$A$43:$E$62,4,0),0)</f>
        <v>7.53</v>
      </c>
      <c r="I617" s="92">
        <f>IFERROR(VLOOKUP($C617,Weights!$A$43:$E$62,5,0),0)</f>
        <v>417.08670000000001</v>
      </c>
      <c r="J617" s="91">
        <f>IFERROR(VLOOKUP($C617,Weights!$A$63:$E$82,4,0),0)</f>
        <v>20.61</v>
      </c>
      <c r="K617" s="92">
        <f>IFERROR(VLOOKUP($C617,Weights!$A$63:$E$82,5,0),0)</f>
        <v>1141.5879</v>
      </c>
      <c r="L617" s="91">
        <f>IFERROR(VLOOKUP($C617,Weights!$A$83:$E$102,4,0),0)</f>
        <v>0</v>
      </c>
      <c r="M617" s="92">
        <f>IFERROR(VLOOKUP($C617,Weights!$A$83:$E$102,5,0),0)</f>
        <v>0</v>
      </c>
    </row>
    <row r="618" spans="1:13">
      <c r="A618" s="93" t="s">
        <v>1851</v>
      </c>
      <c r="B618" s="90" t="s">
        <v>1852</v>
      </c>
      <c r="C618" s="90">
        <v>1</v>
      </c>
      <c r="D618" s="91">
        <f>IFERROR(VLOOKUP($C618,Weights!$A$3:$E$22,4,0),0)</f>
        <v>1</v>
      </c>
      <c r="E618" s="92">
        <f>IFERROR(VLOOKUP($C618,Weights!$A$3:$E$22,5,0),0)</f>
        <v>55.39</v>
      </c>
      <c r="F618" s="91">
        <f>IFERROR(VLOOKUP($C618,Weights!$A$23:$E$42,4,0),0)</f>
        <v>1.76</v>
      </c>
      <c r="G618" s="92">
        <f>IFERROR(VLOOKUP($C618,Weights!$A$23:$E$42,5,0),0)</f>
        <v>97.486400000000003</v>
      </c>
      <c r="H618" s="91">
        <f>IFERROR(VLOOKUP($C618,Weights!$A$43:$E$62,4,0),0)</f>
        <v>4</v>
      </c>
      <c r="I618" s="92">
        <f>IFERROR(VLOOKUP($C618,Weights!$A$43:$E$62,5,0),0)</f>
        <v>221.56</v>
      </c>
      <c r="J618" s="91">
        <f>IFERROR(VLOOKUP($C618,Weights!$A$63:$E$82,4,0),0)</f>
        <v>10.77</v>
      </c>
      <c r="K618" s="92">
        <f>IFERROR(VLOOKUP($C618,Weights!$A$63:$E$82,5,0),0)</f>
        <v>596.55029999999999</v>
      </c>
      <c r="L618" s="91">
        <f>IFERROR(VLOOKUP($C618,Weights!$A$83:$E$102,4,0),0)</f>
        <v>0</v>
      </c>
      <c r="M618" s="92">
        <f>IFERROR(VLOOKUP($C618,Weights!$A$83:$E$102,5,0),0)</f>
        <v>0</v>
      </c>
    </row>
    <row r="619" spans="1:13">
      <c r="A619" s="93" t="s">
        <v>202</v>
      </c>
      <c r="B619" s="90" t="s">
        <v>203</v>
      </c>
      <c r="C619" s="90">
        <v>1</v>
      </c>
      <c r="D619" s="91">
        <f>IFERROR(VLOOKUP($C619,Weights!$A$3:$E$22,4,0),0)</f>
        <v>1</v>
      </c>
      <c r="E619" s="92">
        <f>IFERROR(VLOOKUP($C619,Weights!$A$3:$E$22,5,0),0)</f>
        <v>55.39</v>
      </c>
      <c r="F619" s="91">
        <f>IFERROR(VLOOKUP($C619,Weights!$A$23:$E$42,4,0),0)</f>
        <v>1.76</v>
      </c>
      <c r="G619" s="92">
        <f>IFERROR(VLOOKUP($C619,Weights!$A$23:$E$42,5,0),0)</f>
        <v>97.486400000000003</v>
      </c>
      <c r="H619" s="91">
        <f>IFERROR(VLOOKUP($C619,Weights!$A$43:$E$62,4,0),0)</f>
        <v>4</v>
      </c>
      <c r="I619" s="92">
        <f>IFERROR(VLOOKUP($C619,Weights!$A$43:$E$62,5,0),0)</f>
        <v>221.56</v>
      </c>
      <c r="J619" s="91">
        <f>IFERROR(VLOOKUP($C619,Weights!$A$63:$E$82,4,0),0)</f>
        <v>10.77</v>
      </c>
      <c r="K619" s="92">
        <f>IFERROR(VLOOKUP($C619,Weights!$A$63:$E$82,5,0),0)</f>
        <v>596.55029999999999</v>
      </c>
      <c r="L619" s="91">
        <f>IFERROR(VLOOKUP($C619,Weights!$A$83:$E$102,4,0),0)</f>
        <v>0</v>
      </c>
      <c r="M619" s="92">
        <f>IFERROR(VLOOKUP($C619,Weights!$A$83:$E$102,5,0),0)</f>
        <v>0</v>
      </c>
    </row>
    <row r="620" spans="1:13">
      <c r="A620" s="93" t="s">
        <v>230</v>
      </c>
      <c r="B620" s="90" t="s">
        <v>231</v>
      </c>
      <c r="C620" s="90">
        <v>1</v>
      </c>
      <c r="D620" s="91">
        <f>IFERROR(VLOOKUP($C620,Weights!$A$3:$E$22,4,0),0)</f>
        <v>1</v>
      </c>
      <c r="E620" s="92">
        <f>IFERROR(VLOOKUP($C620,Weights!$A$3:$E$22,5,0),0)</f>
        <v>55.39</v>
      </c>
      <c r="F620" s="91">
        <f>IFERROR(VLOOKUP($C620,Weights!$A$23:$E$42,4,0),0)</f>
        <v>1.76</v>
      </c>
      <c r="G620" s="92">
        <f>IFERROR(VLOOKUP($C620,Weights!$A$23:$E$42,5,0),0)</f>
        <v>97.486400000000003</v>
      </c>
      <c r="H620" s="91">
        <f>IFERROR(VLOOKUP($C620,Weights!$A$43:$E$62,4,0),0)</f>
        <v>4</v>
      </c>
      <c r="I620" s="92">
        <f>IFERROR(VLOOKUP($C620,Weights!$A$43:$E$62,5,0),0)</f>
        <v>221.56</v>
      </c>
      <c r="J620" s="91">
        <f>IFERROR(VLOOKUP($C620,Weights!$A$63:$E$82,4,0),0)</f>
        <v>10.77</v>
      </c>
      <c r="K620" s="92">
        <f>IFERROR(VLOOKUP($C620,Weights!$A$63:$E$82,5,0),0)</f>
        <v>596.55029999999999</v>
      </c>
      <c r="L620" s="91">
        <f>IFERROR(VLOOKUP($C620,Weights!$A$83:$E$102,4,0),0)</f>
        <v>0</v>
      </c>
      <c r="M620" s="92">
        <f>IFERROR(VLOOKUP($C620,Weights!$A$83:$E$102,5,0),0)</f>
        <v>0</v>
      </c>
    </row>
    <row r="621" spans="1:13">
      <c r="A621" s="93" t="s">
        <v>1350</v>
      </c>
      <c r="B621" s="90" t="s">
        <v>1351</v>
      </c>
      <c r="C621" s="90">
        <v>1</v>
      </c>
      <c r="D621" s="91">
        <f>IFERROR(VLOOKUP($C621,Weights!$A$3:$E$22,4,0),0)</f>
        <v>1</v>
      </c>
      <c r="E621" s="92">
        <f>IFERROR(VLOOKUP($C621,Weights!$A$3:$E$22,5,0),0)</f>
        <v>55.39</v>
      </c>
      <c r="F621" s="91">
        <f>IFERROR(VLOOKUP($C621,Weights!$A$23:$E$42,4,0),0)</f>
        <v>1.76</v>
      </c>
      <c r="G621" s="92">
        <f>IFERROR(VLOOKUP($C621,Weights!$A$23:$E$42,5,0),0)</f>
        <v>97.486400000000003</v>
      </c>
      <c r="H621" s="91">
        <f>IFERROR(VLOOKUP($C621,Weights!$A$43:$E$62,4,0),0)</f>
        <v>4</v>
      </c>
      <c r="I621" s="92">
        <f>IFERROR(VLOOKUP($C621,Weights!$A$43:$E$62,5,0),0)</f>
        <v>221.56</v>
      </c>
      <c r="J621" s="91">
        <f>IFERROR(VLOOKUP($C621,Weights!$A$63:$E$82,4,0),0)</f>
        <v>10.77</v>
      </c>
      <c r="K621" s="92">
        <f>IFERROR(VLOOKUP($C621,Weights!$A$63:$E$82,5,0),0)</f>
        <v>596.55029999999999</v>
      </c>
      <c r="L621" s="91">
        <f>IFERROR(VLOOKUP($C621,Weights!$A$83:$E$102,4,0),0)</f>
        <v>0</v>
      </c>
      <c r="M621" s="92">
        <f>IFERROR(VLOOKUP($C621,Weights!$A$83:$E$102,5,0),0)</f>
        <v>0</v>
      </c>
    </row>
    <row r="622" spans="1:13">
      <c r="A622" s="93" t="s">
        <v>2917</v>
      </c>
      <c r="B622" s="90" t="s">
        <v>2918</v>
      </c>
      <c r="C622" s="90">
        <v>1</v>
      </c>
      <c r="D622" s="91">
        <f>IFERROR(VLOOKUP($C622,Weights!$A$3:$E$22,4,0),0)</f>
        <v>1</v>
      </c>
      <c r="E622" s="92">
        <f>IFERROR(VLOOKUP($C622,Weights!$A$3:$E$22,5,0),0)</f>
        <v>55.39</v>
      </c>
      <c r="F622" s="91">
        <f>IFERROR(VLOOKUP($C622,Weights!$A$23:$E$42,4,0),0)</f>
        <v>1.76</v>
      </c>
      <c r="G622" s="92">
        <f>IFERROR(VLOOKUP($C622,Weights!$A$23:$E$42,5,0),0)</f>
        <v>97.486400000000003</v>
      </c>
      <c r="H622" s="91">
        <f>IFERROR(VLOOKUP($C622,Weights!$A$43:$E$62,4,0),0)</f>
        <v>4</v>
      </c>
      <c r="I622" s="92">
        <f>IFERROR(VLOOKUP($C622,Weights!$A$43:$E$62,5,0),0)</f>
        <v>221.56</v>
      </c>
      <c r="J622" s="91">
        <f>IFERROR(VLOOKUP($C622,Weights!$A$63:$E$82,4,0),0)</f>
        <v>10.77</v>
      </c>
      <c r="K622" s="92">
        <f>IFERROR(VLOOKUP($C622,Weights!$A$63:$E$82,5,0),0)</f>
        <v>596.55029999999999</v>
      </c>
      <c r="L622" s="91">
        <f>IFERROR(VLOOKUP($C622,Weights!$A$83:$E$102,4,0),0)</f>
        <v>0</v>
      </c>
      <c r="M622" s="92">
        <f>IFERROR(VLOOKUP($C622,Weights!$A$83:$E$102,5,0),0)</f>
        <v>0</v>
      </c>
    </row>
    <row r="623" spans="1:13">
      <c r="A623" s="93" t="s">
        <v>294</v>
      </c>
      <c r="B623" s="90" t="s">
        <v>295</v>
      </c>
      <c r="C623" s="90">
        <v>1</v>
      </c>
      <c r="D623" s="91">
        <f>IFERROR(VLOOKUP($C623,Weights!$A$3:$E$22,4,0),0)</f>
        <v>1</v>
      </c>
      <c r="E623" s="92">
        <f>IFERROR(VLOOKUP($C623,Weights!$A$3:$E$22,5,0),0)</f>
        <v>55.39</v>
      </c>
      <c r="F623" s="91">
        <f>IFERROR(VLOOKUP($C623,Weights!$A$23:$E$42,4,0),0)</f>
        <v>1.76</v>
      </c>
      <c r="G623" s="92">
        <f>IFERROR(VLOOKUP($C623,Weights!$A$23:$E$42,5,0),0)</f>
        <v>97.486400000000003</v>
      </c>
      <c r="H623" s="91">
        <f>IFERROR(VLOOKUP($C623,Weights!$A$43:$E$62,4,0),0)</f>
        <v>4</v>
      </c>
      <c r="I623" s="92">
        <f>IFERROR(VLOOKUP($C623,Weights!$A$43:$E$62,5,0),0)</f>
        <v>221.56</v>
      </c>
      <c r="J623" s="91">
        <f>IFERROR(VLOOKUP($C623,Weights!$A$63:$E$82,4,0),0)</f>
        <v>10.77</v>
      </c>
      <c r="K623" s="92">
        <f>IFERROR(VLOOKUP($C623,Weights!$A$63:$E$82,5,0),0)</f>
        <v>596.55029999999999</v>
      </c>
      <c r="L623" s="91">
        <f>IFERROR(VLOOKUP($C623,Weights!$A$83:$E$102,4,0),0)</f>
        <v>0</v>
      </c>
      <c r="M623" s="92">
        <f>IFERROR(VLOOKUP($C623,Weights!$A$83:$E$102,5,0),0)</f>
        <v>0</v>
      </c>
    </row>
    <row r="624" spans="1:13">
      <c r="A624" s="93" t="s">
        <v>726</v>
      </c>
      <c r="B624" s="90" t="s">
        <v>727</v>
      </c>
      <c r="C624" s="90">
        <v>1</v>
      </c>
      <c r="D624" s="91">
        <f>IFERROR(VLOOKUP($C624,Weights!$A$3:$E$22,4,0),0)</f>
        <v>1</v>
      </c>
      <c r="E624" s="92">
        <f>IFERROR(VLOOKUP($C624,Weights!$A$3:$E$22,5,0),0)</f>
        <v>55.39</v>
      </c>
      <c r="F624" s="91">
        <f>IFERROR(VLOOKUP($C624,Weights!$A$23:$E$42,4,0),0)</f>
        <v>1.76</v>
      </c>
      <c r="G624" s="92">
        <f>IFERROR(VLOOKUP($C624,Weights!$A$23:$E$42,5,0),0)</f>
        <v>97.486400000000003</v>
      </c>
      <c r="H624" s="91">
        <f>IFERROR(VLOOKUP($C624,Weights!$A$43:$E$62,4,0),0)</f>
        <v>4</v>
      </c>
      <c r="I624" s="92">
        <f>IFERROR(VLOOKUP($C624,Weights!$A$43:$E$62,5,0),0)</f>
        <v>221.56</v>
      </c>
      <c r="J624" s="91">
        <f>IFERROR(VLOOKUP($C624,Weights!$A$63:$E$82,4,0),0)</f>
        <v>10.77</v>
      </c>
      <c r="K624" s="92">
        <f>IFERROR(VLOOKUP($C624,Weights!$A$63:$E$82,5,0),0)</f>
        <v>596.55029999999999</v>
      </c>
      <c r="L624" s="91">
        <f>IFERROR(VLOOKUP($C624,Weights!$A$83:$E$102,4,0),0)</f>
        <v>0</v>
      </c>
      <c r="M624" s="92">
        <f>IFERROR(VLOOKUP($C624,Weights!$A$83:$E$102,5,0),0)</f>
        <v>0</v>
      </c>
    </row>
    <row r="625" spans="1:13">
      <c r="A625" s="93" t="s">
        <v>722</v>
      </c>
      <c r="B625" s="90" t="s">
        <v>723</v>
      </c>
      <c r="C625" s="90">
        <v>1</v>
      </c>
      <c r="D625" s="91">
        <f>IFERROR(VLOOKUP($C625,Weights!$A$3:$E$22,4,0),0)</f>
        <v>1</v>
      </c>
      <c r="E625" s="92">
        <f>IFERROR(VLOOKUP($C625,Weights!$A$3:$E$22,5,0),0)</f>
        <v>55.39</v>
      </c>
      <c r="F625" s="91">
        <f>IFERROR(VLOOKUP($C625,Weights!$A$23:$E$42,4,0),0)</f>
        <v>1.76</v>
      </c>
      <c r="G625" s="92">
        <f>IFERROR(VLOOKUP($C625,Weights!$A$23:$E$42,5,0),0)</f>
        <v>97.486400000000003</v>
      </c>
      <c r="H625" s="91">
        <f>IFERROR(VLOOKUP($C625,Weights!$A$43:$E$62,4,0),0)</f>
        <v>4</v>
      </c>
      <c r="I625" s="92">
        <f>IFERROR(VLOOKUP($C625,Weights!$A$43:$E$62,5,0),0)</f>
        <v>221.56</v>
      </c>
      <c r="J625" s="91">
        <f>IFERROR(VLOOKUP($C625,Weights!$A$63:$E$82,4,0),0)</f>
        <v>10.77</v>
      </c>
      <c r="K625" s="92">
        <f>IFERROR(VLOOKUP($C625,Weights!$A$63:$E$82,5,0),0)</f>
        <v>596.55029999999999</v>
      </c>
      <c r="L625" s="91">
        <f>IFERROR(VLOOKUP($C625,Weights!$A$83:$E$102,4,0),0)</f>
        <v>0</v>
      </c>
      <c r="M625" s="92">
        <f>IFERROR(VLOOKUP($C625,Weights!$A$83:$E$102,5,0),0)</f>
        <v>0</v>
      </c>
    </row>
    <row r="626" spans="1:13">
      <c r="A626" s="93" t="s">
        <v>1228</v>
      </c>
      <c r="B626" s="90" t="s">
        <v>1229</v>
      </c>
      <c r="C626" s="90">
        <v>1</v>
      </c>
      <c r="D626" s="91">
        <f>IFERROR(VLOOKUP($C626,Weights!$A$3:$E$22,4,0),0)</f>
        <v>1</v>
      </c>
      <c r="E626" s="92">
        <f>IFERROR(VLOOKUP($C626,Weights!$A$3:$E$22,5,0),0)</f>
        <v>55.39</v>
      </c>
      <c r="F626" s="91">
        <f>IFERROR(VLOOKUP($C626,Weights!$A$23:$E$42,4,0),0)</f>
        <v>1.76</v>
      </c>
      <c r="G626" s="92">
        <f>IFERROR(VLOOKUP($C626,Weights!$A$23:$E$42,5,0),0)</f>
        <v>97.486400000000003</v>
      </c>
      <c r="H626" s="91">
        <f>IFERROR(VLOOKUP($C626,Weights!$A$43:$E$62,4,0),0)</f>
        <v>4</v>
      </c>
      <c r="I626" s="92">
        <f>IFERROR(VLOOKUP($C626,Weights!$A$43:$E$62,5,0),0)</f>
        <v>221.56</v>
      </c>
      <c r="J626" s="91">
        <f>IFERROR(VLOOKUP($C626,Weights!$A$63:$E$82,4,0),0)</f>
        <v>10.77</v>
      </c>
      <c r="K626" s="92">
        <f>IFERROR(VLOOKUP($C626,Weights!$A$63:$E$82,5,0),0)</f>
        <v>596.55029999999999</v>
      </c>
      <c r="L626" s="91">
        <f>IFERROR(VLOOKUP($C626,Weights!$A$83:$E$102,4,0),0)</f>
        <v>0</v>
      </c>
      <c r="M626" s="92">
        <f>IFERROR(VLOOKUP($C626,Weights!$A$83:$E$102,5,0),0)</f>
        <v>0</v>
      </c>
    </row>
    <row r="627" spans="1:13">
      <c r="A627" s="93" t="s">
        <v>1839</v>
      </c>
      <c r="B627" s="90" t="s">
        <v>1840</v>
      </c>
      <c r="C627" s="90">
        <v>1</v>
      </c>
      <c r="D627" s="91">
        <f>IFERROR(VLOOKUP($C627,Weights!$A$3:$E$22,4,0),0)</f>
        <v>1</v>
      </c>
      <c r="E627" s="92">
        <f>IFERROR(VLOOKUP($C627,Weights!$A$3:$E$22,5,0),0)</f>
        <v>55.39</v>
      </c>
      <c r="F627" s="91">
        <f>IFERROR(VLOOKUP($C627,Weights!$A$23:$E$42,4,0),0)</f>
        <v>1.76</v>
      </c>
      <c r="G627" s="92">
        <f>IFERROR(VLOOKUP($C627,Weights!$A$23:$E$42,5,0),0)</f>
        <v>97.486400000000003</v>
      </c>
      <c r="H627" s="91">
        <f>IFERROR(VLOOKUP($C627,Weights!$A$43:$E$62,4,0),0)</f>
        <v>4</v>
      </c>
      <c r="I627" s="92">
        <f>IFERROR(VLOOKUP($C627,Weights!$A$43:$E$62,5,0),0)</f>
        <v>221.56</v>
      </c>
      <c r="J627" s="91">
        <f>IFERROR(VLOOKUP($C627,Weights!$A$63:$E$82,4,0),0)</f>
        <v>10.77</v>
      </c>
      <c r="K627" s="92">
        <f>IFERROR(VLOOKUP($C627,Weights!$A$63:$E$82,5,0),0)</f>
        <v>596.55029999999999</v>
      </c>
      <c r="L627" s="91">
        <f>IFERROR(VLOOKUP($C627,Weights!$A$83:$E$102,4,0),0)</f>
        <v>0</v>
      </c>
      <c r="M627" s="92">
        <f>IFERROR(VLOOKUP($C627,Weights!$A$83:$E$102,5,0),0)</f>
        <v>0</v>
      </c>
    </row>
    <row r="628" spans="1:13">
      <c r="A628" s="93" t="s">
        <v>2789</v>
      </c>
      <c r="B628" s="90" t="s">
        <v>2790</v>
      </c>
      <c r="C628" s="90">
        <v>1</v>
      </c>
      <c r="D628" s="91">
        <f>IFERROR(VLOOKUP($C628,Weights!$A$3:$E$22,4,0),0)</f>
        <v>1</v>
      </c>
      <c r="E628" s="92">
        <f>IFERROR(VLOOKUP($C628,Weights!$A$3:$E$22,5,0),0)</f>
        <v>55.39</v>
      </c>
      <c r="F628" s="91">
        <f>IFERROR(VLOOKUP($C628,Weights!$A$23:$E$42,4,0),0)</f>
        <v>1.76</v>
      </c>
      <c r="G628" s="92">
        <f>IFERROR(VLOOKUP($C628,Weights!$A$23:$E$42,5,0),0)</f>
        <v>97.486400000000003</v>
      </c>
      <c r="H628" s="91">
        <f>IFERROR(VLOOKUP($C628,Weights!$A$43:$E$62,4,0),0)</f>
        <v>4</v>
      </c>
      <c r="I628" s="92">
        <f>IFERROR(VLOOKUP($C628,Weights!$A$43:$E$62,5,0),0)</f>
        <v>221.56</v>
      </c>
      <c r="J628" s="91">
        <f>IFERROR(VLOOKUP($C628,Weights!$A$63:$E$82,4,0),0)</f>
        <v>10.77</v>
      </c>
      <c r="K628" s="92">
        <f>IFERROR(VLOOKUP($C628,Weights!$A$63:$E$82,5,0),0)</f>
        <v>596.55029999999999</v>
      </c>
      <c r="L628" s="91">
        <f>IFERROR(VLOOKUP($C628,Weights!$A$83:$E$102,4,0),0)</f>
        <v>0</v>
      </c>
      <c r="M628" s="92">
        <f>IFERROR(VLOOKUP($C628,Weights!$A$83:$E$102,5,0),0)</f>
        <v>0</v>
      </c>
    </row>
    <row r="629" spans="1:13">
      <c r="A629" s="93" t="s">
        <v>1841</v>
      </c>
      <c r="B629" s="90" t="s">
        <v>1842</v>
      </c>
      <c r="C629" s="90">
        <v>1</v>
      </c>
      <c r="D629" s="91">
        <f>IFERROR(VLOOKUP($C629,Weights!$A$3:$E$22,4,0),0)</f>
        <v>1</v>
      </c>
      <c r="E629" s="92">
        <f>IFERROR(VLOOKUP($C629,Weights!$A$3:$E$22,5,0),0)</f>
        <v>55.39</v>
      </c>
      <c r="F629" s="91">
        <f>IFERROR(VLOOKUP($C629,Weights!$A$23:$E$42,4,0),0)</f>
        <v>1.76</v>
      </c>
      <c r="G629" s="92">
        <f>IFERROR(VLOOKUP($C629,Weights!$A$23:$E$42,5,0),0)</f>
        <v>97.486400000000003</v>
      </c>
      <c r="H629" s="91">
        <f>IFERROR(VLOOKUP($C629,Weights!$A$43:$E$62,4,0),0)</f>
        <v>4</v>
      </c>
      <c r="I629" s="92">
        <f>IFERROR(VLOOKUP($C629,Weights!$A$43:$E$62,5,0),0)</f>
        <v>221.56</v>
      </c>
      <c r="J629" s="91">
        <f>IFERROR(VLOOKUP($C629,Weights!$A$63:$E$82,4,0),0)</f>
        <v>10.77</v>
      </c>
      <c r="K629" s="92">
        <f>IFERROR(VLOOKUP($C629,Weights!$A$63:$E$82,5,0),0)</f>
        <v>596.55029999999999</v>
      </c>
      <c r="L629" s="91">
        <f>IFERROR(VLOOKUP($C629,Weights!$A$83:$E$102,4,0),0)</f>
        <v>0</v>
      </c>
      <c r="M629" s="92">
        <f>IFERROR(VLOOKUP($C629,Weights!$A$83:$E$102,5,0),0)</f>
        <v>0</v>
      </c>
    </row>
    <row r="630" spans="1:13">
      <c r="A630" s="93" t="s">
        <v>1847</v>
      </c>
      <c r="B630" s="90" t="s">
        <v>1848</v>
      </c>
      <c r="C630" s="90">
        <v>1</v>
      </c>
      <c r="D630" s="91">
        <f>IFERROR(VLOOKUP($C630,Weights!$A$3:$E$22,4,0),0)</f>
        <v>1</v>
      </c>
      <c r="E630" s="92">
        <f>IFERROR(VLOOKUP($C630,Weights!$A$3:$E$22,5,0),0)</f>
        <v>55.39</v>
      </c>
      <c r="F630" s="91">
        <f>IFERROR(VLOOKUP($C630,Weights!$A$23:$E$42,4,0),0)</f>
        <v>1.76</v>
      </c>
      <c r="G630" s="92">
        <f>IFERROR(VLOOKUP($C630,Weights!$A$23:$E$42,5,0),0)</f>
        <v>97.486400000000003</v>
      </c>
      <c r="H630" s="91">
        <f>IFERROR(VLOOKUP($C630,Weights!$A$43:$E$62,4,0),0)</f>
        <v>4</v>
      </c>
      <c r="I630" s="92">
        <f>IFERROR(VLOOKUP($C630,Weights!$A$43:$E$62,5,0),0)</f>
        <v>221.56</v>
      </c>
      <c r="J630" s="91">
        <f>IFERROR(VLOOKUP($C630,Weights!$A$63:$E$82,4,0),0)</f>
        <v>10.77</v>
      </c>
      <c r="K630" s="92">
        <f>IFERROR(VLOOKUP($C630,Weights!$A$63:$E$82,5,0),0)</f>
        <v>596.55029999999999</v>
      </c>
      <c r="L630" s="91">
        <f>IFERROR(VLOOKUP($C630,Weights!$A$83:$E$102,4,0),0)</f>
        <v>0</v>
      </c>
      <c r="M630" s="92">
        <f>IFERROR(VLOOKUP($C630,Weights!$A$83:$E$102,5,0),0)</f>
        <v>0</v>
      </c>
    </row>
    <row r="631" spans="1:13">
      <c r="A631" s="93" t="s">
        <v>182</v>
      </c>
      <c r="B631" s="90" t="s">
        <v>183</v>
      </c>
      <c r="C631" s="90">
        <v>99</v>
      </c>
      <c r="D631" s="91">
        <f>IFERROR(VLOOKUP($C631,Weights!$A$3:$E$22,4,0),0)</f>
        <v>0</v>
      </c>
      <c r="E631" s="92">
        <f>IFERROR(VLOOKUP($C631,Weights!$A$3:$E$22,5,0),0)</f>
        <v>0</v>
      </c>
      <c r="F631" s="91">
        <f>IFERROR(VLOOKUP($C631,Weights!$A$23:$E$42,4,0),0)</f>
        <v>0</v>
      </c>
      <c r="G631" s="92">
        <f>IFERROR(VLOOKUP($C631,Weights!$A$23:$E$42,5,0),0)</f>
        <v>0</v>
      </c>
      <c r="H631" s="91">
        <f>IFERROR(VLOOKUP($C631,Weights!$A$43:$E$62,4,0),0)</f>
        <v>0</v>
      </c>
      <c r="I631" s="92">
        <f>IFERROR(VLOOKUP($C631,Weights!$A$43:$E$62,5,0),0)</f>
        <v>0</v>
      </c>
      <c r="J631" s="91">
        <f>IFERROR(VLOOKUP($C631,Weights!$A$63:$E$82,4,0),0)</f>
        <v>0</v>
      </c>
      <c r="K631" s="92">
        <f>IFERROR(VLOOKUP($C631,Weights!$A$63:$E$82,5,0),0)</f>
        <v>0</v>
      </c>
      <c r="L631" s="91">
        <f>IFERROR(VLOOKUP($C631,Weights!$A$83:$E$102,4,0),0)</f>
        <v>0</v>
      </c>
      <c r="M631" s="92">
        <f>IFERROR(VLOOKUP($C631,Weights!$A$83:$E$102,5,0),0)</f>
        <v>0</v>
      </c>
    </row>
    <row r="632" spans="1:13">
      <c r="A632" s="93" t="s">
        <v>326</v>
      </c>
      <c r="B632" s="90" t="s">
        <v>327</v>
      </c>
      <c r="C632" s="90">
        <v>99</v>
      </c>
      <c r="D632" s="91">
        <f>IFERROR(VLOOKUP($C632,Weights!$A$3:$E$22,4,0),0)</f>
        <v>0</v>
      </c>
      <c r="E632" s="92">
        <f>IFERROR(VLOOKUP($C632,Weights!$A$3:$E$22,5,0),0)</f>
        <v>0</v>
      </c>
      <c r="F632" s="91">
        <f>IFERROR(VLOOKUP($C632,Weights!$A$23:$E$42,4,0),0)</f>
        <v>0</v>
      </c>
      <c r="G632" s="92">
        <f>IFERROR(VLOOKUP($C632,Weights!$A$23:$E$42,5,0),0)</f>
        <v>0</v>
      </c>
      <c r="H632" s="91">
        <f>IFERROR(VLOOKUP($C632,Weights!$A$43:$E$62,4,0),0)</f>
        <v>0</v>
      </c>
      <c r="I632" s="92">
        <f>IFERROR(VLOOKUP($C632,Weights!$A$43:$E$62,5,0),0)</f>
        <v>0</v>
      </c>
      <c r="J632" s="91">
        <f>IFERROR(VLOOKUP($C632,Weights!$A$63:$E$82,4,0),0)</f>
        <v>0</v>
      </c>
      <c r="K632" s="92">
        <f>IFERROR(VLOOKUP($C632,Weights!$A$63:$E$82,5,0),0)</f>
        <v>0</v>
      </c>
      <c r="L632" s="91">
        <f>IFERROR(VLOOKUP($C632,Weights!$A$83:$E$102,4,0),0)</f>
        <v>0</v>
      </c>
      <c r="M632" s="92">
        <f>IFERROR(VLOOKUP($C632,Weights!$A$83:$E$102,5,0),0)</f>
        <v>0</v>
      </c>
    </row>
    <row r="633" spans="1:13">
      <c r="A633" s="93" t="s">
        <v>2069</v>
      </c>
      <c r="B633" s="90" t="s">
        <v>2070</v>
      </c>
      <c r="C633" s="90">
        <v>99</v>
      </c>
      <c r="D633" s="91">
        <f>IFERROR(VLOOKUP($C633,Weights!$A$3:$E$22,4,0),0)</f>
        <v>0</v>
      </c>
      <c r="E633" s="92">
        <f>IFERROR(VLOOKUP($C633,Weights!$A$3:$E$22,5,0),0)</f>
        <v>0</v>
      </c>
      <c r="F633" s="91">
        <f>IFERROR(VLOOKUP($C633,Weights!$A$23:$E$42,4,0),0)</f>
        <v>0</v>
      </c>
      <c r="G633" s="92">
        <f>IFERROR(VLOOKUP($C633,Weights!$A$23:$E$42,5,0),0)</f>
        <v>0</v>
      </c>
      <c r="H633" s="91">
        <f>IFERROR(VLOOKUP($C633,Weights!$A$43:$E$62,4,0),0)</f>
        <v>0</v>
      </c>
      <c r="I633" s="92">
        <f>IFERROR(VLOOKUP($C633,Weights!$A$43:$E$62,5,0),0)</f>
        <v>0</v>
      </c>
      <c r="J633" s="91">
        <f>IFERROR(VLOOKUP($C633,Weights!$A$63:$E$82,4,0),0)</f>
        <v>0</v>
      </c>
      <c r="K633" s="92">
        <f>IFERROR(VLOOKUP($C633,Weights!$A$63:$E$82,5,0),0)</f>
        <v>0</v>
      </c>
      <c r="L633" s="91">
        <f>IFERROR(VLOOKUP($C633,Weights!$A$83:$E$102,4,0),0)</f>
        <v>0</v>
      </c>
      <c r="M633" s="92">
        <f>IFERROR(VLOOKUP($C633,Weights!$A$83:$E$102,5,0),0)</f>
        <v>0</v>
      </c>
    </row>
    <row r="634" spans="1:13">
      <c r="A634" s="93" t="s">
        <v>184</v>
      </c>
      <c r="B634" s="90" t="s">
        <v>185</v>
      </c>
      <c r="C634" s="90">
        <v>99</v>
      </c>
      <c r="D634" s="91">
        <f>IFERROR(VLOOKUP($C634,Weights!$A$3:$E$22,4,0),0)</f>
        <v>0</v>
      </c>
      <c r="E634" s="92">
        <f>IFERROR(VLOOKUP($C634,Weights!$A$3:$E$22,5,0),0)</f>
        <v>0</v>
      </c>
      <c r="F634" s="91">
        <f>IFERROR(VLOOKUP($C634,Weights!$A$23:$E$42,4,0),0)</f>
        <v>0</v>
      </c>
      <c r="G634" s="92">
        <f>IFERROR(VLOOKUP($C634,Weights!$A$23:$E$42,5,0),0)</f>
        <v>0</v>
      </c>
      <c r="H634" s="91">
        <f>IFERROR(VLOOKUP($C634,Weights!$A$43:$E$62,4,0),0)</f>
        <v>0</v>
      </c>
      <c r="I634" s="92">
        <f>IFERROR(VLOOKUP($C634,Weights!$A$43:$E$62,5,0),0)</f>
        <v>0</v>
      </c>
      <c r="J634" s="91">
        <f>IFERROR(VLOOKUP($C634,Weights!$A$63:$E$82,4,0),0)</f>
        <v>0</v>
      </c>
      <c r="K634" s="92">
        <f>IFERROR(VLOOKUP($C634,Weights!$A$63:$E$82,5,0),0)</f>
        <v>0</v>
      </c>
      <c r="L634" s="91">
        <f>IFERROR(VLOOKUP($C634,Weights!$A$83:$E$102,4,0),0)</f>
        <v>0</v>
      </c>
      <c r="M634" s="92">
        <f>IFERROR(VLOOKUP($C634,Weights!$A$83:$E$102,5,0),0)</f>
        <v>0</v>
      </c>
    </row>
    <row r="635" spans="1:13" ht="24">
      <c r="A635" s="93" t="s">
        <v>178</v>
      </c>
      <c r="B635" s="90" t="s">
        <v>179</v>
      </c>
      <c r="C635" s="90">
        <v>99</v>
      </c>
      <c r="D635" s="91">
        <f>IFERROR(VLOOKUP($C635,Weights!$A$3:$E$22,4,0),0)</f>
        <v>0</v>
      </c>
      <c r="E635" s="92">
        <f>IFERROR(VLOOKUP($C635,Weights!$A$3:$E$22,5,0),0)</f>
        <v>0</v>
      </c>
      <c r="F635" s="91">
        <f>IFERROR(VLOOKUP($C635,Weights!$A$23:$E$42,4,0),0)</f>
        <v>0</v>
      </c>
      <c r="G635" s="92">
        <f>IFERROR(VLOOKUP($C635,Weights!$A$23:$E$42,5,0),0)</f>
        <v>0</v>
      </c>
      <c r="H635" s="91">
        <f>IFERROR(VLOOKUP($C635,Weights!$A$43:$E$62,4,0),0)</f>
        <v>0</v>
      </c>
      <c r="I635" s="92">
        <f>IFERROR(VLOOKUP($C635,Weights!$A$43:$E$62,5,0),0)</f>
        <v>0</v>
      </c>
      <c r="J635" s="91">
        <f>IFERROR(VLOOKUP($C635,Weights!$A$63:$E$82,4,0),0)</f>
        <v>0</v>
      </c>
      <c r="K635" s="92">
        <f>IFERROR(VLOOKUP($C635,Weights!$A$63:$E$82,5,0),0)</f>
        <v>0</v>
      </c>
      <c r="L635" s="91">
        <f>IFERROR(VLOOKUP($C635,Weights!$A$83:$E$102,4,0),0)</f>
        <v>0</v>
      </c>
      <c r="M635" s="92">
        <f>IFERROR(VLOOKUP($C635,Weights!$A$83:$E$102,5,0),0)</f>
        <v>0</v>
      </c>
    </row>
    <row r="636" spans="1:13" ht="24">
      <c r="A636" s="93" t="s">
        <v>1955</v>
      </c>
      <c r="B636" s="90" t="s">
        <v>1956</v>
      </c>
      <c r="C636" s="90">
        <v>99</v>
      </c>
      <c r="D636" s="91">
        <f>IFERROR(VLOOKUP($C636,Weights!$A$3:$E$22,4,0),0)</f>
        <v>0</v>
      </c>
      <c r="E636" s="92">
        <f>IFERROR(VLOOKUP($C636,Weights!$A$3:$E$22,5,0),0)</f>
        <v>0</v>
      </c>
      <c r="F636" s="91">
        <f>IFERROR(VLOOKUP($C636,Weights!$A$23:$E$42,4,0),0)</f>
        <v>0</v>
      </c>
      <c r="G636" s="92">
        <f>IFERROR(VLOOKUP($C636,Weights!$A$23:$E$42,5,0),0)</f>
        <v>0</v>
      </c>
      <c r="H636" s="91">
        <f>IFERROR(VLOOKUP($C636,Weights!$A$43:$E$62,4,0),0)</f>
        <v>0</v>
      </c>
      <c r="I636" s="92">
        <f>IFERROR(VLOOKUP($C636,Weights!$A$43:$E$62,5,0),0)</f>
        <v>0</v>
      </c>
      <c r="J636" s="91">
        <f>IFERROR(VLOOKUP($C636,Weights!$A$63:$E$82,4,0),0)</f>
        <v>0</v>
      </c>
      <c r="K636" s="92">
        <f>IFERROR(VLOOKUP($C636,Weights!$A$63:$E$82,5,0),0)</f>
        <v>0</v>
      </c>
      <c r="L636" s="91">
        <f>IFERROR(VLOOKUP($C636,Weights!$A$83:$E$102,4,0),0)</f>
        <v>0</v>
      </c>
      <c r="M636" s="92">
        <f>IFERROR(VLOOKUP($C636,Weights!$A$83:$E$102,5,0),0)</f>
        <v>0</v>
      </c>
    </row>
    <row r="637" spans="1:13" ht="24">
      <c r="A637" s="93" t="s">
        <v>116</v>
      </c>
      <c r="B637" s="90" t="s">
        <v>117</v>
      </c>
      <c r="C637" s="90">
        <v>99</v>
      </c>
      <c r="D637" s="91">
        <f>IFERROR(VLOOKUP($C637,Weights!$A$3:$E$22,4,0),0)</f>
        <v>0</v>
      </c>
      <c r="E637" s="92">
        <f>IFERROR(VLOOKUP($C637,Weights!$A$3:$E$22,5,0),0)</f>
        <v>0</v>
      </c>
      <c r="F637" s="91">
        <f>IFERROR(VLOOKUP($C637,Weights!$A$23:$E$42,4,0),0)</f>
        <v>0</v>
      </c>
      <c r="G637" s="92">
        <f>IFERROR(VLOOKUP($C637,Weights!$A$23:$E$42,5,0),0)</f>
        <v>0</v>
      </c>
      <c r="H637" s="91">
        <f>IFERROR(VLOOKUP($C637,Weights!$A$43:$E$62,4,0),0)</f>
        <v>0</v>
      </c>
      <c r="I637" s="92">
        <f>IFERROR(VLOOKUP($C637,Weights!$A$43:$E$62,5,0),0)</f>
        <v>0</v>
      </c>
      <c r="J637" s="91">
        <f>IFERROR(VLOOKUP($C637,Weights!$A$63:$E$82,4,0),0)</f>
        <v>0</v>
      </c>
      <c r="K637" s="92">
        <f>IFERROR(VLOOKUP($C637,Weights!$A$63:$E$82,5,0),0)</f>
        <v>0</v>
      </c>
      <c r="L637" s="91">
        <f>IFERROR(VLOOKUP($C637,Weights!$A$83:$E$102,4,0),0)</f>
        <v>0</v>
      </c>
      <c r="M637" s="92">
        <f>IFERROR(VLOOKUP($C637,Weights!$A$83:$E$102,5,0),0)</f>
        <v>0</v>
      </c>
    </row>
    <row r="638" spans="1:13">
      <c r="A638" s="93" t="s">
        <v>2067</v>
      </c>
      <c r="B638" s="90" t="s">
        <v>2068</v>
      </c>
      <c r="C638" s="90">
        <v>99</v>
      </c>
      <c r="D638" s="91">
        <f>IFERROR(VLOOKUP($C638,Weights!$A$3:$E$22,4,0),0)</f>
        <v>0</v>
      </c>
      <c r="E638" s="92">
        <f>IFERROR(VLOOKUP($C638,Weights!$A$3:$E$22,5,0),0)</f>
        <v>0</v>
      </c>
      <c r="F638" s="91">
        <f>IFERROR(VLOOKUP($C638,Weights!$A$23:$E$42,4,0),0)</f>
        <v>0</v>
      </c>
      <c r="G638" s="92">
        <f>IFERROR(VLOOKUP($C638,Weights!$A$23:$E$42,5,0),0)</f>
        <v>0</v>
      </c>
      <c r="H638" s="91">
        <f>IFERROR(VLOOKUP($C638,Weights!$A$43:$E$62,4,0),0)</f>
        <v>0</v>
      </c>
      <c r="I638" s="92">
        <f>IFERROR(VLOOKUP($C638,Weights!$A$43:$E$62,5,0),0)</f>
        <v>0</v>
      </c>
      <c r="J638" s="91">
        <f>IFERROR(VLOOKUP($C638,Weights!$A$63:$E$82,4,0),0)</f>
        <v>0</v>
      </c>
      <c r="K638" s="92">
        <f>IFERROR(VLOOKUP($C638,Weights!$A$63:$E$82,5,0),0)</f>
        <v>0</v>
      </c>
      <c r="L638" s="91">
        <f>IFERROR(VLOOKUP($C638,Weights!$A$83:$E$102,4,0),0)</f>
        <v>0</v>
      </c>
      <c r="M638" s="92">
        <f>IFERROR(VLOOKUP($C638,Weights!$A$83:$E$102,5,0),0)</f>
        <v>0</v>
      </c>
    </row>
    <row r="639" spans="1:13" ht="24">
      <c r="A639" s="93" t="s">
        <v>2767</v>
      </c>
      <c r="B639" s="90" t="s">
        <v>2768</v>
      </c>
      <c r="C639" s="90">
        <v>99</v>
      </c>
      <c r="D639" s="91">
        <f>IFERROR(VLOOKUP($C639,Weights!$A$3:$E$22,4,0),0)</f>
        <v>0</v>
      </c>
      <c r="E639" s="92">
        <f>IFERROR(VLOOKUP($C639,Weights!$A$3:$E$22,5,0),0)</f>
        <v>0</v>
      </c>
      <c r="F639" s="91">
        <f>IFERROR(VLOOKUP($C639,Weights!$A$23:$E$42,4,0),0)</f>
        <v>0</v>
      </c>
      <c r="G639" s="92">
        <f>IFERROR(VLOOKUP($C639,Weights!$A$23:$E$42,5,0),0)</f>
        <v>0</v>
      </c>
      <c r="H639" s="91">
        <f>IFERROR(VLOOKUP($C639,Weights!$A$43:$E$62,4,0),0)</f>
        <v>0</v>
      </c>
      <c r="I639" s="92">
        <f>IFERROR(VLOOKUP($C639,Weights!$A$43:$E$62,5,0),0)</f>
        <v>0</v>
      </c>
      <c r="J639" s="91">
        <f>IFERROR(VLOOKUP($C639,Weights!$A$63:$E$82,4,0),0)</f>
        <v>0</v>
      </c>
      <c r="K639" s="92">
        <f>IFERROR(VLOOKUP($C639,Weights!$A$63:$E$82,5,0),0)</f>
        <v>0</v>
      </c>
      <c r="L639" s="91">
        <f>IFERROR(VLOOKUP($C639,Weights!$A$83:$E$102,4,0),0)</f>
        <v>0</v>
      </c>
      <c r="M639" s="92">
        <f>IFERROR(VLOOKUP($C639,Weights!$A$83:$E$102,5,0),0)</f>
        <v>0</v>
      </c>
    </row>
    <row r="640" spans="1:13">
      <c r="A640" s="93" t="s">
        <v>2795</v>
      </c>
      <c r="B640" s="90" t="s">
        <v>2796</v>
      </c>
      <c r="C640" s="90">
        <v>99</v>
      </c>
      <c r="D640" s="91">
        <f>IFERROR(VLOOKUP($C640,Weights!$A$3:$E$22,4,0),0)</f>
        <v>0</v>
      </c>
      <c r="E640" s="92">
        <f>IFERROR(VLOOKUP($C640,Weights!$A$3:$E$22,5,0),0)</f>
        <v>0</v>
      </c>
      <c r="F640" s="91">
        <f>IFERROR(VLOOKUP($C640,Weights!$A$23:$E$42,4,0),0)</f>
        <v>0</v>
      </c>
      <c r="G640" s="92">
        <f>IFERROR(VLOOKUP($C640,Weights!$A$23:$E$42,5,0),0)</f>
        <v>0</v>
      </c>
      <c r="H640" s="91">
        <f>IFERROR(VLOOKUP($C640,Weights!$A$43:$E$62,4,0),0)</f>
        <v>0</v>
      </c>
      <c r="I640" s="92">
        <f>IFERROR(VLOOKUP($C640,Weights!$A$43:$E$62,5,0),0)</f>
        <v>0</v>
      </c>
      <c r="J640" s="91">
        <f>IFERROR(VLOOKUP($C640,Weights!$A$63:$E$82,4,0),0)</f>
        <v>0</v>
      </c>
      <c r="K640" s="92">
        <f>IFERROR(VLOOKUP($C640,Weights!$A$63:$E$82,5,0),0)</f>
        <v>0</v>
      </c>
      <c r="L640" s="91">
        <f>IFERROR(VLOOKUP($C640,Weights!$A$83:$E$102,4,0),0)</f>
        <v>0</v>
      </c>
      <c r="M640" s="92">
        <f>IFERROR(VLOOKUP($C640,Weights!$A$83:$E$102,5,0),0)</f>
        <v>0</v>
      </c>
    </row>
    <row r="641" spans="1:13">
      <c r="A641" s="93" t="s">
        <v>1947</v>
      </c>
      <c r="B641" s="90" t="s">
        <v>1948</v>
      </c>
      <c r="C641" s="90">
        <v>99</v>
      </c>
      <c r="D641" s="91">
        <f>IFERROR(VLOOKUP($C641,Weights!$A$3:$E$22,4,0),0)</f>
        <v>0</v>
      </c>
      <c r="E641" s="92">
        <f>IFERROR(VLOOKUP($C641,Weights!$A$3:$E$22,5,0),0)</f>
        <v>0</v>
      </c>
      <c r="F641" s="91">
        <f>IFERROR(VLOOKUP($C641,Weights!$A$23:$E$42,4,0),0)</f>
        <v>0</v>
      </c>
      <c r="G641" s="92">
        <f>IFERROR(VLOOKUP($C641,Weights!$A$23:$E$42,5,0),0)</f>
        <v>0</v>
      </c>
      <c r="H641" s="91">
        <f>IFERROR(VLOOKUP($C641,Weights!$A$43:$E$62,4,0),0)</f>
        <v>0</v>
      </c>
      <c r="I641" s="92">
        <f>IFERROR(VLOOKUP($C641,Weights!$A$43:$E$62,5,0),0)</f>
        <v>0</v>
      </c>
      <c r="J641" s="91">
        <f>IFERROR(VLOOKUP($C641,Weights!$A$63:$E$82,4,0),0)</f>
        <v>0</v>
      </c>
      <c r="K641" s="92">
        <f>IFERROR(VLOOKUP($C641,Weights!$A$63:$E$82,5,0),0)</f>
        <v>0</v>
      </c>
      <c r="L641" s="91">
        <f>IFERROR(VLOOKUP($C641,Weights!$A$83:$E$102,4,0),0)</f>
        <v>0</v>
      </c>
      <c r="M641" s="92">
        <f>IFERROR(VLOOKUP($C641,Weights!$A$83:$E$102,5,0),0)</f>
        <v>0</v>
      </c>
    </row>
    <row r="642" spans="1:13" ht="24">
      <c r="A642" s="93" t="s">
        <v>1945</v>
      </c>
      <c r="B642" s="90" t="s">
        <v>1946</v>
      </c>
      <c r="C642" s="90">
        <v>99</v>
      </c>
      <c r="D642" s="91">
        <f>IFERROR(VLOOKUP($C642,Weights!$A$3:$E$22,4,0),0)</f>
        <v>0</v>
      </c>
      <c r="E642" s="92">
        <f>IFERROR(VLOOKUP($C642,Weights!$A$3:$E$22,5,0),0)</f>
        <v>0</v>
      </c>
      <c r="F642" s="91">
        <f>IFERROR(VLOOKUP($C642,Weights!$A$23:$E$42,4,0),0)</f>
        <v>0</v>
      </c>
      <c r="G642" s="92">
        <f>IFERROR(VLOOKUP($C642,Weights!$A$23:$E$42,5,0),0)</f>
        <v>0</v>
      </c>
      <c r="H642" s="91">
        <f>IFERROR(VLOOKUP($C642,Weights!$A$43:$E$62,4,0),0)</f>
        <v>0</v>
      </c>
      <c r="I642" s="92">
        <f>IFERROR(VLOOKUP($C642,Weights!$A$43:$E$62,5,0),0)</f>
        <v>0</v>
      </c>
      <c r="J642" s="91">
        <f>IFERROR(VLOOKUP($C642,Weights!$A$63:$E$82,4,0),0)</f>
        <v>0</v>
      </c>
      <c r="K642" s="92">
        <f>IFERROR(VLOOKUP($C642,Weights!$A$63:$E$82,5,0),0)</f>
        <v>0</v>
      </c>
      <c r="L642" s="91">
        <f>IFERROR(VLOOKUP($C642,Weights!$A$83:$E$102,4,0),0)</f>
        <v>0</v>
      </c>
      <c r="M642" s="92">
        <f>IFERROR(VLOOKUP($C642,Weights!$A$83:$E$102,5,0),0)</f>
        <v>0</v>
      </c>
    </row>
    <row r="643" spans="1:13">
      <c r="A643" s="93" t="s">
        <v>1676</v>
      </c>
      <c r="B643" s="90" t="s">
        <v>1677</v>
      </c>
      <c r="C643" s="90">
        <v>99</v>
      </c>
      <c r="D643" s="91">
        <f>IFERROR(VLOOKUP($C643,Weights!$A$3:$E$22,4,0),0)</f>
        <v>0</v>
      </c>
      <c r="E643" s="92">
        <f>IFERROR(VLOOKUP($C643,Weights!$A$3:$E$22,5,0),0)</f>
        <v>0</v>
      </c>
      <c r="F643" s="91">
        <f>IFERROR(VLOOKUP($C643,Weights!$A$23:$E$42,4,0),0)</f>
        <v>0</v>
      </c>
      <c r="G643" s="92">
        <f>IFERROR(VLOOKUP($C643,Weights!$A$23:$E$42,5,0),0)</f>
        <v>0</v>
      </c>
      <c r="H643" s="91">
        <f>IFERROR(VLOOKUP($C643,Weights!$A$43:$E$62,4,0),0)</f>
        <v>0</v>
      </c>
      <c r="I643" s="92">
        <f>IFERROR(VLOOKUP($C643,Weights!$A$43:$E$62,5,0),0)</f>
        <v>0</v>
      </c>
      <c r="J643" s="91">
        <f>IFERROR(VLOOKUP($C643,Weights!$A$63:$E$82,4,0),0)</f>
        <v>0</v>
      </c>
      <c r="K643" s="92">
        <f>IFERROR(VLOOKUP($C643,Weights!$A$63:$E$82,5,0),0)</f>
        <v>0</v>
      </c>
      <c r="L643" s="91">
        <f>IFERROR(VLOOKUP($C643,Weights!$A$83:$E$102,4,0),0)</f>
        <v>0</v>
      </c>
      <c r="M643" s="92">
        <f>IFERROR(VLOOKUP($C643,Weights!$A$83:$E$102,5,0),0)</f>
        <v>0</v>
      </c>
    </row>
    <row r="644" spans="1:13">
      <c r="A644" s="93" t="s">
        <v>3071</v>
      </c>
      <c r="B644" s="90" t="s">
        <v>3072</v>
      </c>
      <c r="C644" s="90">
        <v>99</v>
      </c>
      <c r="D644" s="91">
        <f>IFERROR(VLOOKUP($C644,Weights!$A$3:$E$22,4,0),0)</f>
        <v>0</v>
      </c>
      <c r="E644" s="92">
        <f>IFERROR(VLOOKUP($C644,Weights!$A$3:$E$22,5,0),0)</f>
        <v>0</v>
      </c>
      <c r="F644" s="91">
        <f>IFERROR(VLOOKUP($C644,Weights!$A$23:$E$42,4,0),0)</f>
        <v>0</v>
      </c>
      <c r="G644" s="92">
        <f>IFERROR(VLOOKUP($C644,Weights!$A$23:$E$42,5,0),0)</f>
        <v>0</v>
      </c>
      <c r="H644" s="91">
        <f>IFERROR(VLOOKUP($C644,Weights!$A$43:$E$62,4,0),0)</f>
        <v>0</v>
      </c>
      <c r="I644" s="92">
        <f>IFERROR(VLOOKUP($C644,Weights!$A$43:$E$62,5,0),0)</f>
        <v>0</v>
      </c>
      <c r="J644" s="91">
        <f>IFERROR(VLOOKUP($C644,Weights!$A$63:$E$82,4,0),0)</f>
        <v>0</v>
      </c>
      <c r="K644" s="92">
        <f>IFERROR(VLOOKUP($C644,Weights!$A$63:$E$82,5,0),0)</f>
        <v>0</v>
      </c>
      <c r="L644" s="91">
        <f>IFERROR(VLOOKUP($C644,Weights!$A$83:$E$102,4,0),0)</f>
        <v>0</v>
      </c>
      <c r="M644" s="92">
        <f>IFERROR(VLOOKUP($C644,Weights!$A$83:$E$102,5,0),0)</f>
        <v>0</v>
      </c>
    </row>
    <row r="645" spans="1:13">
      <c r="A645" s="93" t="s">
        <v>2041</v>
      </c>
      <c r="B645" s="90" t="s">
        <v>2042</v>
      </c>
      <c r="C645" s="90">
        <v>99</v>
      </c>
      <c r="D645" s="91">
        <f>IFERROR(VLOOKUP($C645,Weights!$A$3:$E$22,4,0),0)</f>
        <v>0</v>
      </c>
      <c r="E645" s="92">
        <f>IFERROR(VLOOKUP($C645,Weights!$A$3:$E$22,5,0),0)</f>
        <v>0</v>
      </c>
      <c r="F645" s="91">
        <f>IFERROR(VLOOKUP($C645,Weights!$A$23:$E$42,4,0),0)</f>
        <v>0</v>
      </c>
      <c r="G645" s="92">
        <f>IFERROR(VLOOKUP($C645,Weights!$A$23:$E$42,5,0),0)</f>
        <v>0</v>
      </c>
      <c r="H645" s="91">
        <f>IFERROR(VLOOKUP($C645,Weights!$A$43:$E$62,4,0),0)</f>
        <v>0</v>
      </c>
      <c r="I645" s="92">
        <f>IFERROR(VLOOKUP($C645,Weights!$A$43:$E$62,5,0),0)</f>
        <v>0</v>
      </c>
      <c r="J645" s="91">
        <f>IFERROR(VLOOKUP($C645,Weights!$A$63:$E$82,4,0),0)</f>
        <v>0</v>
      </c>
      <c r="K645" s="92">
        <f>IFERROR(VLOOKUP($C645,Weights!$A$63:$E$82,5,0),0)</f>
        <v>0</v>
      </c>
      <c r="L645" s="91">
        <f>IFERROR(VLOOKUP($C645,Weights!$A$83:$E$102,4,0),0)</f>
        <v>0</v>
      </c>
      <c r="M645" s="92">
        <f>IFERROR(VLOOKUP($C645,Weights!$A$83:$E$102,5,0),0)</f>
        <v>0</v>
      </c>
    </row>
    <row r="646" spans="1:13">
      <c r="A646" s="93" t="s">
        <v>1570</v>
      </c>
      <c r="B646" s="90" t="s">
        <v>1571</v>
      </c>
      <c r="C646" s="90">
        <v>99</v>
      </c>
      <c r="D646" s="91">
        <f>IFERROR(VLOOKUP($C646,Weights!$A$3:$E$22,4,0),0)</f>
        <v>0</v>
      </c>
      <c r="E646" s="92">
        <f>IFERROR(VLOOKUP($C646,Weights!$A$3:$E$22,5,0),0)</f>
        <v>0</v>
      </c>
      <c r="F646" s="91">
        <f>IFERROR(VLOOKUP($C646,Weights!$A$23:$E$42,4,0),0)</f>
        <v>0</v>
      </c>
      <c r="G646" s="92">
        <f>IFERROR(VLOOKUP($C646,Weights!$A$23:$E$42,5,0),0)</f>
        <v>0</v>
      </c>
      <c r="H646" s="91">
        <f>IFERROR(VLOOKUP($C646,Weights!$A$43:$E$62,4,0),0)</f>
        <v>0</v>
      </c>
      <c r="I646" s="92">
        <f>IFERROR(VLOOKUP($C646,Weights!$A$43:$E$62,5,0),0)</f>
        <v>0</v>
      </c>
      <c r="J646" s="91">
        <f>IFERROR(VLOOKUP($C646,Weights!$A$63:$E$82,4,0),0)</f>
        <v>0</v>
      </c>
      <c r="K646" s="92">
        <f>IFERROR(VLOOKUP($C646,Weights!$A$63:$E$82,5,0),0)</f>
        <v>0</v>
      </c>
      <c r="L646" s="91">
        <f>IFERROR(VLOOKUP($C646,Weights!$A$83:$E$102,4,0),0)</f>
        <v>0</v>
      </c>
      <c r="M646" s="92">
        <f>IFERROR(VLOOKUP($C646,Weights!$A$83:$E$102,5,0),0)</f>
        <v>0</v>
      </c>
    </row>
    <row r="647" spans="1:13">
      <c r="A647" s="93" t="s">
        <v>1953</v>
      </c>
      <c r="B647" s="90" t="s">
        <v>1954</v>
      </c>
      <c r="C647" s="90">
        <v>99</v>
      </c>
      <c r="D647" s="91">
        <f>IFERROR(VLOOKUP($C647,Weights!$A$3:$E$22,4,0),0)</f>
        <v>0</v>
      </c>
      <c r="E647" s="92">
        <f>IFERROR(VLOOKUP($C647,Weights!$A$3:$E$22,5,0),0)</f>
        <v>0</v>
      </c>
      <c r="F647" s="91">
        <f>IFERROR(VLOOKUP($C647,Weights!$A$23:$E$42,4,0),0)</f>
        <v>0</v>
      </c>
      <c r="G647" s="92">
        <f>IFERROR(VLOOKUP($C647,Weights!$A$23:$E$42,5,0),0)</f>
        <v>0</v>
      </c>
      <c r="H647" s="91">
        <f>IFERROR(VLOOKUP($C647,Weights!$A$43:$E$62,4,0),0)</f>
        <v>0</v>
      </c>
      <c r="I647" s="92">
        <f>IFERROR(VLOOKUP($C647,Weights!$A$43:$E$62,5,0),0)</f>
        <v>0</v>
      </c>
      <c r="J647" s="91">
        <f>IFERROR(VLOOKUP($C647,Weights!$A$63:$E$82,4,0),0)</f>
        <v>0</v>
      </c>
      <c r="K647" s="92">
        <f>IFERROR(VLOOKUP($C647,Weights!$A$63:$E$82,5,0),0)</f>
        <v>0</v>
      </c>
      <c r="L647" s="91">
        <f>IFERROR(VLOOKUP($C647,Weights!$A$83:$E$102,4,0),0)</f>
        <v>0</v>
      </c>
      <c r="M647" s="92">
        <f>IFERROR(VLOOKUP($C647,Weights!$A$83:$E$102,5,0),0)</f>
        <v>0</v>
      </c>
    </row>
    <row r="648" spans="1:13">
      <c r="A648" s="93" t="s">
        <v>1602</v>
      </c>
      <c r="B648" s="90" t="s">
        <v>1603</v>
      </c>
      <c r="C648" s="90">
        <v>99</v>
      </c>
      <c r="D648" s="91">
        <f>IFERROR(VLOOKUP($C648,Weights!$A$3:$E$22,4,0),0)</f>
        <v>0</v>
      </c>
      <c r="E648" s="92">
        <f>IFERROR(VLOOKUP($C648,Weights!$A$3:$E$22,5,0),0)</f>
        <v>0</v>
      </c>
      <c r="F648" s="91">
        <f>IFERROR(VLOOKUP($C648,Weights!$A$23:$E$42,4,0),0)</f>
        <v>0</v>
      </c>
      <c r="G648" s="92">
        <f>IFERROR(VLOOKUP($C648,Weights!$A$23:$E$42,5,0),0)</f>
        <v>0</v>
      </c>
      <c r="H648" s="91">
        <f>IFERROR(VLOOKUP($C648,Weights!$A$43:$E$62,4,0),0)</f>
        <v>0</v>
      </c>
      <c r="I648" s="92">
        <f>IFERROR(VLOOKUP($C648,Weights!$A$43:$E$62,5,0),0)</f>
        <v>0</v>
      </c>
      <c r="J648" s="91">
        <f>IFERROR(VLOOKUP($C648,Weights!$A$63:$E$82,4,0),0)</f>
        <v>0</v>
      </c>
      <c r="K648" s="92">
        <f>IFERROR(VLOOKUP($C648,Weights!$A$63:$E$82,5,0),0)</f>
        <v>0</v>
      </c>
      <c r="L648" s="91">
        <f>IFERROR(VLOOKUP($C648,Weights!$A$83:$E$102,4,0),0)</f>
        <v>0</v>
      </c>
      <c r="M648" s="92">
        <f>IFERROR(VLOOKUP($C648,Weights!$A$83:$E$102,5,0),0)</f>
        <v>0</v>
      </c>
    </row>
    <row r="649" spans="1:13">
      <c r="A649" s="93" t="s">
        <v>2793</v>
      </c>
      <c r="B649" s="90" t="s">
        <v>2794</v>
      </c>
      <c r="C649" s="90">
        <v>99</v>
      </c>
      <c r="D649" s="91">
        <f>IFERROR(VLOOKUP($C649,Weights!$A$3:$E$22,4,0),0)</f>
        <v>0</v>
      </c>
      <c r="E649" s="92">
        <f>IFERROR(VLOOKUP($C649,Weights!$A$3:$E$22,5,0),0)</f>
        <v>0</v>
      </c>
      <c r="F649" s="91">
        <f>IFERROR(VLOOKUP($C649,Weights!$A$23:$E$42,4,0),0)</f>
        <v>0</v>
      </c>
      <c r="G649" s="92">
        <f>IFERROR(VLOOKUP($C649,Weights!$A$23:$E$42,5,0),0)</f>
        <v>0</v>
      </c>
      <c r="H649" s="91">
        <f>IFERROR(VLOOKUP($C649,Weights!$A$43:$E$62,4,0),0)</f>
        <v>0</v>
      </c>
      <c r="I649" s="92">
        <f>IFERROR(VLOOKUP($C649,Weights!$A$43:$E$62,5,0),0)</f>
        <v>0</v>
      </c>
      <c r="J649" s="91">
        <f>IFERROR(VLOOKUP($C649,Weights!$A$63:$E$82,4,0),0)</f>
        <v>0</v>
      </c>
      <c r="K649" s="92">
        <f>IFERROR(VLOOKUP($C649,Weights!$A$63:$E$82,5,0),0)</f>
        <v>0</v>
      </c>
      <c r="L649" s="91">
        <f>IFERROR(VLOOKUP($C649,Weights!$A$83:$E$102,4,0),0)</f>
        <v>0</v>
      </c>
      <c r="M649" s="92">
        <f>IFERROR(VLOOKUP($C649,Weights!$A$83:$E$102,5,0),0)</f>
        <v>0</v>
      </c>
    </row>
    <row r="650" spans="1:13">
      <c r="A650" s="93" t="s">
        <v>2703</v>
      </c>
      <c r="B650" s="90" t="s">
        <v>2704</v>
      </c>
      <c r="C650" s="90">
        <v>99</v>
      </c>
      <c r="D650" s="91">
        <f>IFERROR(VLOOKUP($C650,Weights!$A$3:$E$22,4,0),0)</f>
        <v>0</v>
      </c>
      <c r="E650" s="92">
        <f>IFERROR(VLOOKUP($C650,Weights!$A$3:$E$22,5,0),0)</f>
        <v>0</v>
      </c>
      <c r="F650" s="91">
        <f>IFERROR(VLOOKUP($C650,Weights!$A$23:$E$42,4,0),0)</f>
        <v>0</v>
      </c>
      <c r="G650" s="92">
        <f>IFERROR(VLOOKUP($C650,Weights!$A$23:$E$42,5,0),0)</f>
        <v>0</v>
      </c>
      <c r="H650" s="91">
        <f>IFERROR(VLOOKUP($C650,Weights!$A$43:$E$62,4,0),0)</f>
        <v>0</v>
      </c>
      <c r="I650" s="92">
        <f>IFERROR(VLOOKUP($C650,Weights!$A$43:$E$62,5,0),0)</f>
        <v>0</v>
      </c>
      <c r="J650" s="91">
        <f>IFERROR(VLOOKUP($C650,Weights!$A$63:$E$82,4,0),0)</f>
        <v>0</v>
      </c>
      <c r="K650" s="92">
        <f>IFERROR(VLOOKUP($C650,Weights!$A$63:$E$82,5,0),0)</f>
        <v>0</v>
      </c>
      <c r="L650" s="91">
        <f>IFERROR(VLOOKUP($C650,Weights!$A$83:$E$102,4,0),0)</f>
        <v>0</v>
      </c>
      <c r="M650" s="92">
        <f>IFERROR(VLOOKUP($C650,Weights!$A$83:$E$102,5,0),0)</f>
        <v>0</v>
      </c>
    </row>
    <row r="651" spans="1:13" ht="24">
      <c r="A651" s="93" t="s">
        <v>682</v>
      </c>
      <c r="B651" s="90" t="s">
        <v>683</v>
      </c>
      <c r="C651" s="90">
        <v>99</v>
      </c>
      <c r="D651" s="91">
        <f>IFERROR(VLOOKUP($C651,Weights!$A$3:$E$22,4,0),0)</f>
        <v>0</v>
      </c>
      <c r="E651" s="92">
        <f>IFERROR(VLOOKUP($C651,Weights!$A$3:$E$22,5,0),0)</f>
        <v>0</v>
      </c>
      <c r="F651" s="91">
        <f>IFERROR(VLOOKUP($C651,Weights!$A$23:$E$42,4,0),0)</f>
        <v>0</v>
      </c>
      <c r="G651" s="92">
        <f>IFERROR(VLOOKUP($C651,Weights!$A$23:$E$42,5,0),0)</f>
        <v>0</v>
      </c>
      <c r="H651" s="91">
        <f>IFERROR(VLOOKUP($C651,Weights!$A$43:$E$62,4,0),0)</f>
        <v>0</v>
      </c>
      <c r="I651" s="92">
        <f>IFERROR(VLOOKUP($C651,Weights!$A$43:$E$62,5,0),0)</f>
        <v>0</v>
      </c>
      <c r="J651" s="91">
        <f>IFERROR(VLOOKUP($C651,Weights!$A$63:$E$82,4,0),0)</f>
        <v>0</v>
      </c>
      <c r="K651" s="92">
        <f>IFERROR(VLOOKUP($C651,Weights!$A$63:$E$82,5,0),0)</f>
        <v>0</v>
      </c>
      <c r="L651" s="91">
        <f>IFERROR(VLOOKUP($C651,Weights!$A$83:$E$102,4,0),0)</f>
        <v>0</v>
      </c>
      <c r="M651" s="92">
        <f>IFERROR(VLOOKUP($C651,Weights!$A$83:$E$102,5,0),0)</f>
        <v>0</v>
      </c>
    </row>
    <row r="652" spans="1:13" ht="24">
      <c r="A652" s="93" t="s">
        <v>1576</v>
      </c>
      <c r="B652" s="90" t="s">
        <v>1577</v>
      </c>
      <c r="C652" s="90">
        <v>99</v>
      </c>
      <c r="D652" s="91">
        <f>IFERROR(VLOOKUP($C652,Weights!$A$3:$E$22,4,0),0)</f>
        <v>0</v>
      </c>
      <c r="E652" s="92">
        <f>IFERROR(VLOOKUP($C652,Weights!$A$3:$E$22,5,0),0)</f>
        <v>0</v>
      </c>
      <c r="F652" s="91">
        <f>IFERROR(VLOOKUP($C652,Weights!$A$23:$E$42,4,0),0)</f>
        <v>0</v>
      </c>
      <c r="G652" s="92">
        <f>IFERROR(VLOOKUP($C652,Weights!$A$23:$E$42,5,0),0)</f>
        <v>0</v>
      </c>
      <c r="H652" s="91">
        <f>IFERROR(VLOOKUP($C652,Weights!$A$43:$E$62,4,0),0)</f>
        <v>0</v>
      </c>
      <c r="I652" s="92">
        <f>IFERROR(VLOOKUP($C652,Weights!$A$43:$E$62,5,0),0)</f>
        <v>0</v>
      </c>
      <c r="J652" s="91">
        <f>IFERROR(VLOOKUP($C652,Weights!$A$63:$E$82,4,0),0)</f>
        <v>0</v>
      </c>
      <c r="K652" s="92">
        <f>IFERROR(VLOOKUP($C652,Weights!$A$63:$E$82,5,0),0)</f>
        <v>0</v>
      </c>
      <c r="L652" s="91">
        <f>IFERROR(VLOOKUP($C652,Weights!$A$83:$E$102,4,0),0)</f>
        <v>0</v>
      </c>
      <c r="M652" s="92">
        <f>IFERROR(VLOOKUP($C652,Weights!$A$83:$E$102,5,0),0)</f>
        <v>0</v>
      </c>
    </row>
    <row r="653" spans="1:13" ht="24">
      <c r="A653" s="93" t="s">
        <v>1586</v>
      </c>
      <c r="B653" s="90" t="s">
        <v>1587</v>
      </c>
      <c r="C653" s="90">
        <v>99</v>
      </c>
      <c r="D653" s="91">
        <f>IFERROR(VLOOKUP($C653,Weights!$A$3:$E$22,4,0),0)</f>
        <v>0</v>
      </c>
      <c r="E653" s="92">
        <f>IFERROR(VLOOKUP($C653,Weights!$A$3:$E$22,5,0),0)</f>
        <v>0</v>
      </c>
      <c r="F653" s="91">
        <f>IFERROR(VLOOKUP($C653,Weights!$A$23:$E$42,4,0),0)</f>
        <v>0</v>
      </c>
      <c r="G653" s="92">
        <f>IFERROR(VLOOKUP($C653,Weights!$A$23:$E$42,5,0),0)</f>
        <v>0</v>
      </c>
      <c r="H653" s="91">
        <f>IFERROR(VLOOKUP($C653,Weights!$A$43:$E$62,4,0),0)</f>
        <v>0</v>
      </c>
      <c r="I653" s="92">
        <f>IFERROR(VLOOKUP($C653,Weights!$A$43:$E$62,5,0),0)</f>
        <v>0</v>
      </c>
      <c r="J653" s="91">
        <f>IFERROR(VLOOKUP($C653,Weights!$A$63:$E$82,4,0),0)</f>
        <v>0</v>
      </c>
      <c r="K653" s="92">
        <f>IFERROR(VLOOKUP($C653,Weights!$A$63:$E$82,5,0),0)</f>
        <v>0</v>
      </c>
      <c r="L653" s="91">
        <f>IFERROR(VLOOKUP($C653,Weights!$A$83:$E$102,4,0),0)</f>
        <v>0</v>
      </c>
      <c r="M653" s="92">
        <f>IFERROR(VLOOKUP($C653,Weights!$A$83:$E$102,5,0),0)</f>
        <v>0</v>
      </c>
    </row>
    <row r="654" spans="1:13" ht="24">
      <c r="A654" s="93" t="s">
        <v>870</v>
      </c>
      <c r="B654" s="90" t="s">
        <v>871</v>
      </c>
      <c r="C654" s="90">
        <v>99</v>
      </c>
      <c r="D654" s="91">
        <f>IFERROR(VLOOKUP($C654,Weights!$A$3:$E$22,4,0),0)</f>
        <v>0</v>
      </c>
      <c r="E654" s="92">
        <f>IFERROR(VLOOKUP($C654,Weights!$A$3:$E$22,5,0),0)</f>
        <v>0</v>
      </c>
      <c r="F654" s="91">
        <f>IFERROR(VLOOKUP($C654,Weights!$A$23:$E$42,4,0),0)</f>
        <v>0</v>
      </c>
      <c r="G654" s="92">
        <f>IFERROR(VLOOKUP($C654,Weights!$A$23:$E$42,5,0),0)</f>
        <v>0</v>
      </c>
      <c r="H654" s="91">
        <f>IFERROR(VLOOKUP($C654,Weights!$A$43:$E$62,4,0),0)</f>
        <v>0</v>
      </c>
      <c r="I654" s="92">
        <f>IFERROR(VLOOKUP($C654,Weights!$A$43:$E$62,5,0),0)</f>
        <v>0</v>
      </c>
      <c r="J654" s="91">
        <f>IFERROR(VLOOKUP($C654,Weights!$A$63:$E$82,4,0),0)</f>
        <v>0</v>
      </c>
      <c r="K654" s="92">
        <f>IFERROR(VLOOKUP($C654,Weights!$A$63:$E$82,5,0),0)</f>
        <v>0</v>
      </c>
      <c r="L654" s="91">
        <f>IFERROR(VLOOKUP($C654,Weights!$A$83:$E$102,4,0),0)</f>
        <v>0</v>
      </c>
      <c r="M654" s="92">
        <f>IFERROR(VLOOKUP($C654,Weights!$A$83:$E$102,5,0),0)</f>
        <v>0</v>
      </c>
    </row>
    <row r="655" spans="1:13">
      <c r="A655" s="93" t="s">
        <v>680</v>
      </c>
      <c r="B655" s="90" t="s">
        <v>681</v>
      </c>
      <c r="C655" s="90">
        <v>99</v>
      </c>
      <c r="D655" s="91">
        <f>IFERROR(VLOOKUP($C655,Weights!$A$3:$E$22,4,0),0)</f>
        <v>0</v>
      </c>
      <c r="E655" s="92">
        <f>IFERROR(VLOOKUP($C655,Weights!$A$3:$E$22,5,0),0)</f>
        <v>0</v>
      </c>
      <c r="F655" s="91">
        <f>IFERROR(VLOOKUP($C655,Weights!$A$23:$E$42,4,0),0)</f>
        <v>0</v>
      </c>
      <c r="G655" s="92">
        <f>IFERROR(VLOOKUP($C655,Weights!$A$23:$E$42,5,0),0)</f>
        <v>0</v>
      </c>
      <c r="H655" s="91">
        <f>IFERROR(VLOOKUP($C655,Weights!$A$43:$E$62,4,0),0)</f>
        <v>0</v>
      </c>
      <c r="I655" s="92">
        <f>IFERROR(VLOOKUP($C655,Weights!$A$43:$E$62,5,0),0)</f>
        <v>0</v>
      </c>
      <c r="J655" s="91">
        <f>IFERROR(VLOOKUP($C655,Weights!$A$63:$E$82,4,0),0)</f>
        <v>0</v>
      </c>
      <c r="K655" s="92">
        <f>IFERROR(VLOOKUP($C655,Weights!$A$63:$E$82,5,0),0)</f>
        <v>0</v>
      </c>
      <c r="L655" s="91">
        <f>IFERROR(VLOOKUP($C655,Weights!$A$83:$E$102,4,0),0)</f>
        <v>0</v>
      </c>
      <c r="M655" s="92">
        <f>IFERROR(VLOOKUP($C655,Weights!$A$83:$E$102,5,0),0)</f>
        <v>0</v>
      </c>
    </row>
    <row r="656" spans="1:13">
      <c r="A656" s="93" t="s">
        <v>958</v>
      </c>
      <c r="B656" s="90" t="s">
        <v>959</v>
      </c>
      <c r="C656" s="90">
        <v>99</v>
      </c>
      <c r="D656" s="91">
        <f>IFERROR(VLOOKUP($C656,Weights!$A$3:$E$22,4,0),0)</f>
        <v>0</v>
      </c>
      <c r="E656" s="92">
        <f>IFERROR(VLOOKUP($C656,Weights!$A$3:$E$22,5,0),0)</f>
        <v>0</v>
      </c>
      <c r="F656" s="91">
        <f>IFERROR(VLOOKUP($C656,Weights!$A$23:$E$42,4,0),0)</f>
        <v>0</v>
      </c>
      <c r="G656" s="92">
        <f>IFERROR(VLOOKUP($C656,Weights!$A$23:$E$42,5,0),0)</f>
        <v>0</v>
      </c>
      <c r="H656" s="91">
        <f>IFERROR(VLOOKUP($C656,Weights!$A$43:$E$62,4,0),0)</f>
        <v>0</v>
      </c>
      <c r="I656" s="92">
        <f>IFERROR(VLOOKUP($C656,Weights!$A$43:$E$62,5,0),0)</f>
        <v>0</v>
      </c>
      <c r="J656" s="91">
        <f>IFERROR(VLOOKUP($C656,Weights!$A$63:$E$82,4,0),0)</f>
        <v>0</v>
      </c>
      <c r="K656" s="92">
        <f>IFERROR(VLOOKUP($C656,Weights!$A$63:$E$82,5,0),0)</f>
        <v>0</v>
      </c>
      <c r="L656" s="91">
        <f>IFERROR(VLOOKUP($C656,Weights!$A$83:$E$102,4,0),0)</f>
        <v>0</v>
      </c>
      <c r="M656" s="92">
        <f>IFERROR(VLOOKUP($C656,Weights!$A$83:$E$102,5,0),0)</f>
        <v>0</v>
      </c>
    </row>
    <row r="657" spans="1:13">
      <c r="A657" s="93" t="s">
        <v>1108</v>
      </c>
      <c r="B657" s="90" t="s">
        <v>1109</v>
      </c>
      <c r="C657" s="90">
        <v>99</v>
      </c>
      <c r="D657" s="91">
        <f>IFERROR(VLOOKUP($C657,Weights!$A$3:$E$22,4,0),0)</f>
        <v>0</v>
      </c>
      <c r="E657" s="92">
        <f>IFERROR(VLOOKUP($C657,Weights!$A$3:$E$22,5,0),0)</f>
        <v>0</v>
      </c>
      <c r="F657" s="91">
        <f>IFERROR(VLOOKUP($C657,Weights!$A$23:$E$42,4,0),0)</f>
        <v>0</v>
      </c>
      <c r="G657" s="92">
        <f>IFERROR(VLOOKUP($C657,Weights!$A$23:$E$42,5,0),0)</f>
        <v>0</v>
      </c>
      <c r="H657" s="91">
        <f>IFERROR(VLOOKUP($C657,Weights!$A$43:$E$62,4,0),0)</f>
        <v>0</v>
      </c>
      <c r="I657" s="92">
        <f>IFERROR(VLOOKUP($C657,Weights!$A$43:$E$62,5,0),0)</f>
        <v>0</v>
      </c>
      <c r="J657" s="91">
        <f>IFERROR(VLOOKUP($C657,Weights!$A$63:$E$82,4,0),0)</f>
        <v>0</v>
      </c>
      <c r="K657" s="92">
        <f>IFERROR(VLOOKUP($C657,Weights!$A$63:$E$82,5,0),0)</f>
        <v>0</v>
      </c>
      <c r="L657" s="91">
        <f>IFERROR(VLOOKUP($C657,Weights!$A$83:$E$102,4,0),0)</f>
        <v>0</v>
      </c>
      <c r="M657" s="92">
        <f>IFERROR(VLOOKUP($C657,Weights!$A$83:$E$102,5,0),0)</f>
        <v>0</v>
      </c>
    </row>
    <row r="658" spans="1:13" ht="24">
      <c r="A658" s="93" t="s">
        <v>1779</v>
      </c>
      <c r="B658" s="90" t="s">
        <v>1780</v>
      </c>
      <c r="C658" s="90">
        <v>99</v>
      </c>
      <c r="D658" s="91">
        <f>IFERROR(VLOOKUP($C658,Weights!$A$3:$E$22,4,0),0)</f>
        <v>0</v>
      </c>
      <c r="E658" s="92">
        <f>IFERROR(VLOOKUP($C658,Weights!$A$3:$E$22,5,0),0)</f>
        <v>0</v>
      </c>
      <c r="F658" s="91">
        <f>IFERROR(VLOOKUP($C658,Weights!$A$23:$E$42,4,0),0)</f>
        <v>0</v>
      </c>
      <c r="G658" s="92">
        <f>IFERROR(VLOOKUP($C658,Weights!$A$23:$E$42,5,0),0)</f>
        <v>0</v>
      </c>
      <c r="H658" s="91">
        <f>IFERROR(VLOOKUP($C658,Weights!$A$43:$E$62,4,0),0)</f>
        <v>0</v>
      </c>
      <c r="I658" s="92">
        <f>IFERROR(VLOOKUP($C658,Weights!$A$43:$E$62,5,0),0)</f>
        <v>0</v>
      </c>
      <c r="J658" s="91">
        <f>IFERROR(VLOOKUP($C658,Weights!$A$63:$E$82,4,0),0)</f>
        <v>0</v>
      </c>
      <c r="K658" s="92">
        <f>IFERROR(VLOOKUP($C658,Weights!$A$63:$E$82,5,0),0)</f>
        <v>0</v>
      </c>
      <c r="L658" s="91">
        <f>IFERROR(VLOOKUP($C658,Weights!$A$83:$E$102,4,0),0)</f>
        <v>0</v>
      </c>
      <c r="M658" s="92">
        <f>IFERROR(VLOOKUP($C658,Weights!$A$83:$E$102,5,0),0)</f>
        <v>0</v>
      </c>
    </row>
    <row r="659" spans="1:13">
      <c r="A659" s="93" t="s">
        <v>2755</v>
      </c>
      <c r="B659" s="90" t="s">
        <v>2756</v>
      </c>
      <c r="C659" s="90">
        <v>99</v>
      </c>
      <c r="D659" s="91">
        <f>IFERROR(VLOOKUP($C659,Weights!$A$3:$E$22,4,0),0)</f>
        <v>0</v>
      </c>
      <c r="E659" s="92">
        <f>IFERROR(VLOOKUP($C659,Weights!$A$3:$E$22,5,0),0)</f>
        <v>0</v>
      </c>
      <c r="F659" s="91">
        <f>IFERROR(VLOOKUP($C659,Weights!$A$23:$E$42,4,0),0)</f>
        <v>0</v>
      </c>
      <c r="G659" s="92">
        <f>IFERROR(VLOOKUP($C659,Weights!$A$23:$E$42,5,0),0)</f>
        <v>0</v>
      </c>
      <c r="H659" s="91">
        <f>IFERROR(VLOOKUP($C659,Weights!$A$43:$E$62,4,0),0)</f>
        <v>0</v>
      </c>
      <c r="I659" s="92">
        <f>IFERROR(VLOOKUP($C659,Weights!$A$43:$E$62,5,0),0)</f>
        <v>0</v>
      </c>
      <c r="J659" s="91">
        <f>IFERROR(VLOOKUP($C659,Weights!$A$63:$E$82,4,0),0)</f>
        <v>0</v>
      </c>
      <c r="K659" s="92">
        <f>IFERROR(VLOOKUP($C659,Weights!$A$63:$E$82,5,0),0)</f>
        <v>0</v>
      </c>
      <c r="L659" s="91">
        <f>IFERROR(VLOOKUP($C659,Weights!$A$83:$E$102,4,0),0)</f>
        <v>0</v>
      </c>
      <c r="M659" s="92">
        <f>IFERROR(VLOOKUP($C659,Weights!$A$83:$E$102,5,0),0)</f>
        <v>0</v>
      </c>
    </row>
    <row r="660" spans="1:13">
      <c r="A660" s="93" t="s">
        <v>2161</v>
      </c>
      <c r="B660" s="90" t="s">
        <v>2162</v>
      </c>
      <c r="C660" s="90">
        <v>99</v>
      </c>
      <c r="D660" s="91">
        <f>IFERROR(VLOOKUP($C660,Weights!$A$3:$E$22,4,0),0)</f>
        <v>0</v>
      </c>
      <c r="E660" s="92">
        <f>IFERROR(VLOOKUP($C660,Weights!$A$3:$E$22,5,0),0)</f>
        <v>0</v>
      </c>
      <c r="F660" s="91">
        <f>IFERROR(VLOOKUP($C660,Weights!$A$23:$E$42,4,0),0)</f>
        <v>0</v>
      </c>
      <c r="G660" s="92">
        <f>IFERROR(VLOOKUP($C660,Weights!$A$23:$E$42,5,0),0)</f>
        <v>0</v>
      </c>
      <c r="H660" s="91">
        <f>IFERROR(VLOOKUP($C660,Weights!$A$43:$E$62,4,0),0)</f>
        <v>0</v>
      </c>
      <c r="I660" s="92">
        <f>IFERROR(VLOOKUP($C660,Weights!$A$43:$E$62,5,0),0)</f>
        <v>0</v>
      </c>
      <c r="J660" s="91">
        <f>IFERROR(VLOOKUP($C660,Weights!$A$63:$E$82,4,0),0)</f>
        <v>0</v>
      </c>
      <c r="K660" s="92">
        <f>IFERROR(VLOOKUP($C660,Weights!$A$63:$E$82,5,0),0)</f>
        <v>0</v>
      </c>
      <c r="L660" s="91">
        <f>IFERROR(VLOOKUP($C660,Weights!$A$83:$E$102,4,0),0)</f>
        <v>0</v>
      </c>
      <c r="M660" s="92">
        <f>IFERROR(VLOOKUP($C660,Weights!$A$83:$E$102,5,0),0)</f>
        <v>0</v>
      </c>
    </row>
    <row r="661" spans="1:13">
      <c r="A661" s="93" t="s">
        <v>2957</v>
      </c>
      <c r="B661" s="90" t="s">
        <v>2958</v>
      </c>
      <c r="C661" s="90">
        <v>99</v>
      </c>
      <c r="D661" s="91">
        <f>IFERROR(VLOOKUP($C661,Weights!$A$3:$E$22,4,0),0)</f>
        <v>0</v>
      </c>
      <c r="E661" s="92">
        <f>IFERROR(VLOOKUP($C661,Weights!$A$3:$E$22,5,0),0)</f>
        <v>0</v>
      </c>
      <c r="F661" s="91">
        <f>IFERROR(VLOOKUP($C661,Weights!$A$23:$E$42,4,0),0)</f>
        <v>0</v>
      </c>
      <c r="G661" s="92">
        <f>IFERROR(VLOOKUP($C661,Weights!$A$23:$E$42,5,0),0)</f>
        <v>0</v>
      </c>
      <c r="H661" s="91">
        <f>IFERROR(VLOOKUP($C661,Weights!$A$43:$E$62,4,0),0)</f>
        <v>0</v>
      </c>
      <c r="I661" s="92">
        <f>IFERROR(VLOOKUP($C661,Weights!$A$43:$E$62,5,0),0)</f>
        <v>0</v>
      </c>
      <c r="J661" s="91">
        <f>IFERROR(VLOOKUP($C661,Weights!$A$63:$E$82,4,0),0)</f>
        <v>0</v>
      </c>
      <c r="K661" s="92">
        <f>IFERROR(VLOOKUP($C661,Weights!$A$63:$E$82,5,0),0)</f>
        <v>0</v>
      </c>
      <c r="L661" s="91">
        <f>IFERROR(VLOOKUP($C661,Weights!$A$83:$E$102,4,0),0)</f>
        <v>0</v>
      </c>
      <c r="M661" s="92">
        <f>IFERROR(VLOOKUP($C661,Weights!$A$83:$E$102,5,0),0)</f>
        <v>0</v>
      </c>
    </row>
    <row r="662" spans="1:13" ht="24">
      <c r="A662" s="93" t="s">
        <v>124</v>
      </c>
      <c r="B662" s="90" t="s">
        <v>125</v>
      </c>
      <c r="C662" s="90">
        <v>99</v>
      </c>
      <c r="D662" s="91">
        <f>IFERROR(VLOOKUP($C662,Weights!$A$3:$E$22,4,0),0)</f>
        <v>0</v>
      </c>
      <c r="E662" s="92">
        <f>IFERROR(VLOOKUP($C662,Weights!$A$3:$E$22,5,0),0)</f>
        <v>0</v>
      </c>
      <c r="F662" s="91">
        <f>IFERROR(VLOOKUP($C662,Weights!$A$23:$E$42,4,0),0)</f>
        <v>0</v>
      </c>
      <c r="G662" s="92">
        <f>IFERROR(VLOOKUP($C662,Weights!$A$23:$E$42,5,0),0)</f>
        <v>0</v>
      </c>
      <c r="H662" s="91">
        <f>IFERROR(VLOOKUP($C662,Weights!$A$43:$E$62,4,0),0)</f>
        <v>0</v>
      </c>
      <c r="I662" s="92">
        <f>IFERROR(VLOOKUP($C662,Weights!$A$43:$E$62,5,0),0)</f>
        <v>0</v>
      </c>
      <c r="J662" s="91">
        <f>IFERROR(VLOOKUP($C662,Weights!$A$63:$E$82,4,0),0)</f>
        <v>0</v>
      </c>
      <c r="K662" s="92">
        <f>IFERROR(VLOOKUP($C662,Weights!$A$63:$E$82,5,0),0)</f>
        <v>0</v>
      </c>
      <c r="L662" s="91">
        <f>IFERROR(VLOOKUP($C662,Weights!$A$83:$E$102,4,0),0)</f>
        <v>0</v>
      </c>
      <c r="M662" s="92">
        <f>IFERROR(VLOOKUP($C662,Weights!$A$83:$E$102,5,0),0)</f>
        <v>0</v>
      </c>
    </row>
    <row r="663" spans="1:13">
      <c r="A663" s="93" t="s">
        <v>180</v>
      </c>
      <c r="B663" s="90" t="s">
        <v>181</v>
      </c>
      <c r="C663" s="90">
        <v>99</v>
      </c>
      <c r="D663" s="91">
        <f>IFERROR(VLOOKUP($C663,Weights!$A$3:$E$22,4,0),0)</f>
        <v>0</v>
      </c>
      <c r="E663" s="92">
        <f>IFERROR(VLOOKUP($C663,Weights!$A$3:$E$22,5,0),0)</f>
        <v>0</v>
      </c>
      <c r="F663" s="91">
        <f>IFERROR(VLOOKUP($C663,Weights!$A$23:$E$42,4,0),0)</f>
        <v>0</v>
      </c>
      <c r="G663" s="92">
        <f>IFERROR(VLOOKUP($C663,Weights!$A$23:$E$42,5,0),0)</f>
        <v>0</v>
      </c>
      <c r="H663" s="91">
        <f>IFERROR(VLOOKUP($C663,Weights!$A$43:$E$62,4,0),0)</f>
        <v>0</v>
      </c>
      <c r="I663" s="92">
        <f>IFERROR(VLOOKUP($C663,Weights!$A$43:$E$62,5,0),0)</f>
        <v>0</v>
      </c>
      <c r="J663" s="91">
        <f>IFERROR(VLOOKUP($C663,Weights!$A$63:$E$82,4,0),0)</f>
        <v>0</v>
      </c>
      <c r="K663" s="92">
        <f>IFERROR(VLOOKUP($C663,Weights!$A$63:$E$82,5,0),0)</f>
        <v>0</v>
      </c>
      <c r="L663" s="91">
        <f>IFERROR(VLOOKUP($C663,Weights!$A$83:$E$102,4,0),0)</f>
        <v>0</v>
      </c>
      <c r="M663" s="92">
        <f>IFERROR(VLOOKUP($C663,Weights!$A$83:$E$102,5,0),0)</f>
        <v>0</v>
      </c>
    </row>
    <row r="664" spans="1:13">
      <c r="A664" s="93" t="s">
        <v>188</v>
      </c>
      <c r="B664" s="90" t="s">
        <v>189</v>
      </c>
      <c r="C664" s="90">
        <v>99</v>
      </c>
      <c r="D664" s="91">
        <f>IFERROR(VLOOKUP($C664,Weights!$A$3:$E$22,4,0),0)</f>
        <v>0</v>
      </c>
      <c r="E664" s="92">
        <f>IFERROR(VLOOKUP($C664,Weights!$A$3:$E$22,5,0),0)</f>
        <v>0</v>
      </c>
      <c r="F664" s="91">
        <f>IFERROR(VLOOKUP($C664,Weights!$A$23:$E$42,4,0),0)</f>
        <v>0</v>
      </c>
      <c r="G664" s="92">
        <f>IFERROR(VLOOKUP($C664,Weights!$A$23:$E$42,5,0),0)</f>
        <v>0</v>
      </c>
      <c r="H664" s="91">
        <f>IFERROR(VLOOKUP($C664,Weights!$A$43:$E$62,4,0),0)</f>
        <v>0</v>
      </c>
      <c r="I664" s="92">
        <f>IFERROR(VLOOKUP($C664,Weights!$A$43:$E$62,5,0),0)</f>
        <v>0</v>
      </c>
      <c r="J664" s="91">
        <f>IFERROR(VLOOKUP($C664,Weights!$A$63:$E$82,4,0),0)</f>
        <v>0</v>
      </c>
      <c r="K664" s="92">
        <f>IFERROR(VLOOKUP($C664,Weights!$A$63:$E$82,5,0),0)</f>
        <v>0</v>
      </c>
      <c r="L664" s="91">
        <f>IFERROR(VLOOKUP($C664,Weights!$A$83:$E$102,4,0),0)</f>
        <v>0</v>
      </c>
      <c r="M664" s="92">
        <f>IFERROR(VLOOKUP($C664,Weights!$A$83:$E$102,5,0),0)</f>
        <v>0</v>
      </c>
    </row>
    <row r="665" spans="1:13">
      <c r="A665" s="93" t="s">
        <v>1184</v>
      </c>
      <c r="B665" s="90" t="s">
        <v>1185</v>
      </c>
      <c r="C665" s="90">
        <v>99</v>
      </c>
      <c r="D665" s="91">
        <f>IFERROR(VLOOKUP($C665,Weights!$A$3:$E$22,4,0),0)</f>
        <v>0</v>
      </c>
      <c r="E665" s="92">
        <f>IFERROR(VLOOKUP($C665,Weights!$A$3:$E$22,5,0),0)</f>
        <v>0</v>
      </c>
      <c r="F665" s="91">
        <f>IFERROR(VLOOKUP($C665,Weights!$A$23:$E$42,4,0),0)</f>
        <v>0</v>
      </c>
      <c r="G665" s="92">
        <f>IFERROR(VLOOKUP($C665,Weights!$A$23:$E$42,5,0),0)</f>
        <v>0</v>
      </c>
      <c r="H665" s="91">
        <f>IFERROR(VLOOKUP($C665,Weights!$A$43:$E$62,4,0),0)</f>
        <v>0</v>
      </c>
      <c r="I665" s="92">
        <f>IFERROR(VLOOKUP($C665,Weights!$A$43:$E$62,5,0),0)</f>
        <v>0</v>
      </c>
      <c r="J665" s="91">
        <f>IFERROR(VLOOKUP($C665,Weights!$A$63:$E$82,4,0),0)</f>
        <v>0</v>
      </c>
      <c r="K665" s="92">
        <f>IFERROR(VLOOKUP($C665,Weights!$A$63:$E$82,5,0),0)</f>
        <v>0</v>
      </c>
      <c r="L665" s="91">
        <f>IFERROR(VLOOKUP($C665,Weights!$A$83:$E$102,4,0),0)</f>
        <v>0</v>
      </c>
      <c r="M665" s="92">
        <f>IFERROR(VLOOKUP($C665,Weights!$A$83:$E$102,5,0),0)</f>
        <v>0</v>
      </c>
    </row>
    <row r="666" spans="1:13" ht="24">
      <c r="A666" s="93" t="s">
        <v>1674</v>
      </c>
      <c r="B666" s="90" t="s">
        <v>1675</v>
      </c>
      <c r="C666" s="90">
        <v>99</v>
      </c>
      <c r="D666" s="91">
        <f>IFERROR(VLOOKUP($C666,Weights!$A$3:$E$22,4,0),0)</f>
        <v>0</v>
      </c>
      <c r="E666" s="92">
        <f>IFERROR(VLOOKUP($C666,Weights!$A$3:$E$22,5,0),0)</f>
        <v>0</v>
      </c>
      <c r="F666" s="91">
        <f>IFERROR(VLOOKUP($C666,Weights!$A$23:$E$42,4,0),0)</f>
        <v>0</v>
      </c>
      <c r="G666" s="92">
        <f>IFERROR(VLOOKUP($C666,Weights!$A$23:$E$42,5,0),0)</f>
        <v>0</v>
      </c>
      <c r="H666" s="91">
        <f>IFERROR(VLOOKUP($C666,Weights!$A$43:$E$62,4,0),0)</f>
        <v>0</v>
      </c>
      <c r="I666" s="92">
        <f>IFERROR(VLOOKUP($C666,Weights!$A$43:$E$62,5,0),0)</f>
        <v>0</v>
      </c>
      <c r="J666" s="91">
        <f>IFERROR(VLOOKUP($C666,Weights!$A$63:$E$82,4,0),0)</f>
        <v>0</v>
      </c>
      <c r="K666" s="92">
        <f>IFERROR(VLOOKUP($C666,Weights!$A$63:$E$82,5,0),0)</f>
        <v>0</v>
      </c>
      <c r="L666" s="91">
        <f>IFERROR(VLOOKUP($C666,Weights!$A$83:$E$102,4,0),0)</f>
        <v>0</v>
      </c>
      <c r="M666" s="92">
        <f>IFERROR(VLOOKUP($C666,Weights!$A$83:$E$102,5,0),0)</f>
        <v>0</v>
      </c>
    </row>
    <row r="667" spans="1:13">
      <c r="A667" s="93" t="s">
        <v>1951</v>
      </c>
      <c r="B667" s="90" t="s">
        <v>1952</v>
      </c>
      <c r="C667" s="90">
        <v>99</v>
      </c>
      <c r="D667" s="91">
        <f>IFERROR(VLOOKUP($C667,Weights!$A$3:$E$22,4,0),0)</f>
        <v>0</v>
      </c>
      <c r="E667" s="92">
        <f>IFERROR(VLOOKUP($C667,Weights!$A$3:$E$22,5,0),0)</f>
        <v>0</v>
      </c>
      <c r="F667" s="91">
        <f>IFERROR(VLOOKUP($C667,Weights!$A$23:$E$42,4,0),0)</f>
        <v>0</v>
      </c>
      <c r="G667" s="92">
        <f>IFERROR(VLOOKUP($C667,Weights!$A$23:$E$42,5,0),0)</f>
        <v>0</v>
      </c>
      <c r="H667" s="91">
        <f>IFERROR(VLOOKUP($C667,Weights!$A$43:$E$62,4,0),0)</f>
        <v>0</v>
      </c>
      <c r="I667" s="92">
        <f>IFERROR(VLOOKUP($C667,Weights!$A$43:$E$62,5,0),0)</f>
        <v>0</v>
      </c>
      <c r="J667" s="91">
        <f>IFERROR(VLOOKUP($C667,Weights!$A$63:$E$82,4,0),0)</f>
        <v>0</v>
      </c>
      <c r="K667" s="92">
        <f>IFERROR(VLOOKUP($C667,Weights!$A$63:$E$82,5,0),0)</f>
        <v>0</v>
      </c>
      <c r="L667" s="91">
        <f>IFERROR(VLOOKUP($C667,Weights!$A$83:$E$102,4,0),0)</f>
        <v>0</v>
      </c>
      <c r="M667" s="92">
        <f>IFERROR(VLOOKUP($C667,Weights!$A$83:$E$102,5,0),0)</f>
        <v>0</v>
      </c>
    </row>
    <row r="668" spans="1:13">
      <c r="A668" s="93" t="s">
        <v>1961</v>
      </c>
      <c r="B668" s="90" t="s">
        <v>1962</v>
      </c>
      <c r="C668" s="90">
        <v>99</v>
      </c>
      <c r="D668" s="91">
        <f>IFERROR(VLOOKUP($C668,Weights!$A$3:$E$22,4,0),0)</f>
        <v>0</v>
      </c>
      <c r="E668" s="92">
        <f>IFERROR(VLOOKUP($C668,Weights!$A$3:$E$22,5,0),0)</f>
        <v>0</v>
      </c>
      <c r="F668" s="91">
        <f>IFERROR(VLOOKUP($C668,Weights!$A$23:$E$42,4,0),0)</f>
        <v>0</v>
      </c>
      <c r="G668" s="92">
        <f>IFERROR(VLOOKUP($C668,Weights!$A$23:$E$42,5,0),0)</f>
        <v>0</v>
      </c>
      <c r="H668" s="91">
        <f>IFERROR(VLOOKUP($C668,Weights!$A$43:$E$62,4,0),0)</f>
        <v>0</v>
      </c>
      <c r="I668" s="92">
        <f>IFERROR(VLOOKUP($C668,Weights!$A$43:$E$62,5,0),0)</f>
        <v>0</v>
      </c>
      <c r="J668" s="91">
        <f>IFERROR(VLOOKUP($C668,Weights!$A$63:$E$82,4,0),0)</f>
        <v>0</v>
      </c>
      <c r="K668" s="92">
        <f>IFERROR(VLOOKUP($C668,Weights!$A$63:$E$82,5,0),0)</f>
        <v>0</v>
      </c>
      <c r="L668" s="91">
        <f>IFERROR(VLOOKUP($C668,Weights!$A$83:$E$102,4,0),0)</f>
        <v>0</v>
      </c>
      <c r="M668" s="92">
        <f>IFERROR(VLOOKUP($C668,Weights!$A$83:$E$102,5,0),0)</f>
        <v>0</v>
      </c>
    </row>
    <row r="669" spans="1:13" ht="24">
      <c r="A669" s="93" t="s">
        <v>2003</v>
      </c>
      <c r="B669" s="90" t="s">
        <v>2004</v>
      </c>
      <c r="C669" s="90">
        <v>99</v>
      </c>
      <c r="D669" s="91">
        <f>IFERROR(VLOOKUP($C669,Weights!$A$3:$E$22,4,0),0)</f>
        <v>0</v>
      </c>
      <c r="E669" s="92">
        <f>IFERROR(VLOOKUP($C669,Weights!$A$3:$E$22,5,0),0)</f>
        <v>0</v>
      </c>
      <c r="F669" s="91">
        <f>IFERROR(VLOOKUP($C669,Weights!$A$23:$E$42,4,0),0)</f>
        <v>0</v>
      </c>
      <c r="G669" s="92">
        <f>IFERROR(VLOOKUP($C669,Weights!$A$23:$E$42,5,0),0)</f>
        <v>0</v>
      </c>
      <c r="H669" s="91">
        <f>IFERROR(VLOOKUP($C669,Weights!$A$43:$E$62,4,0),0)</f>
        <v>0</v>
      </c>
      <c r="I669" s="92">
        <f>IFERROR(VLOOKUP($C669,Weights!$A$43:$E$62,5,0),0)</f>
        <v>0</v>
      </c>
      <c r="J669" s="91">
        <f>IFERROR(VLOOKUP($C669,Weights!$A$63:$E$82,4,0),0)</f>
        <v>0</v>
      </c>
      <c r="K669" s="92">
        <f>IFERROR(VLOOKUP($C669,Weights!$A$63:$E$82,5,0),0)</f>
        <v>0</v>
      </c>
      <c r="L669" s="91">
        <f>IFERROR(VLOOKUP($C669,Weights!$A$83:$E$102,4,0),0)</f>
        <v>0</v>
      </c>
      <c r="M669" s="92">
        <f>IFERROR(VLOOKUP($C669,Weights!$A$83:$E$102,5,0),0)</f>
        <v>0</v>
      </c>
    </row>
    <row r="670" spans="1:13" ht="24">
      <c r="A670" s="93" t="s">
        <v>2551</v>
      </c>
      <c r="B670" s="90" t="s">
        <v>2552</v>
      </c>
      <c r="C670" s="90">
        <v>99</v>
      </c>
      <c r="D670" s="91">
        <f>IFERROR(VLOOKUP($C670,Weights!$A$3:$E$22,4,0),0)</f>
        <v>0</v>
      </c>
      <c r="E670" s="92">
        <f>IFERROR(VLOOKUP($C670,Weights!$A$3:$E$22,5,0),0)</f>
        <v>0</v>
      </c>
      <c r="F670" s="91">
        <f>IFERROR(VLOOKUP($C670,Weights!$A$23:$E$42,4,0),0)</f>
        <v>0</v>
      </c>
      <c r="G670" s="92">
        <f>IFERROR(VLOOKUP($C670,Weights!$A$23:$E$42,5,0),0)</f>
        <v>0</v>
      </c>
      <c r="H670" s="91">
        <f>IFERROR(VLOOKUP($C670,Weights!$A$43:$E$62,4,0),0)</f>
        <v>0</v>
      </c>
      <c r="I670" s="92">
        <f>IFERROR(VLOOKUP($C670,Weights!$A$43:$E$62,5,0),0)</f>
        <v>0</v>
      </c>
      <c r="J670" s="91">
        <f>IFERROR(VLOOKUP($C670,Weights!$A$63:$E$82,4,0),0)</f>
        <v>0</v>
      </c>
      <c r="K670" s="92">
        <f>IFERROR(VLOOKUP($C670,Weights!$A$63:$E$82,5,0),0)</f>
        <v>0</v>
      </c>
      <c r="L670" s="91">
        <f>IFERROR(VLOOKUP($C670,Weights!$A$83:$E$102,4,0),0)</f>
        <v>0</v>
      </c>
      <c r="M670" s="92">
        <f>IFERROR(VLOOKUP($C670,Weights!$A$83:$E$102,5,0),0)</f>
        <v>0</v>
      </c>
    </row>
    <row r="671" spans="1:13">
      <c r="A671" s="93" t="s">
        <v>1999</v>
      </c>
      <c r="B671" s="90" t="s">
        <v>2000</v>
      </c>
      <c r="C671" s="90">
        <v>1</v>
      </c>
      <c r="D671" s="91">
        <f>IFERROR(VLOOKUP($C671,Weights!$A$3:$E$22,4,0),0)</f>
        <v>1</v>
      </c>
      <c r="E671" s="92">
        <f>IFERROR(VLOOKUP($C671,Weights!$A$3:$E$22,5,0),0)</f>
        <v>55.39</v>
      </c>
      <c r="F671" s="91">
        <f>IFERROR(VLOOKUP($C671,Weights!$A$23:$E$42,4,0),0)</f>
        <v>1.76</v>
      </c>
      <c r="G671" s="92">
        <f>IFERROR(VLOOKUP($C671,Weights!$A$23:$E$42,5,0),0)</f>
        <v>97.486400000000003</v>
      </c>
      <c r="H671" s="91">
        <f>IFERROR(VLOOKUP($C671,Weights!$A$43:$E$62,4,0),0)</f>
        <v>4</v>
      </c>
      <c r="I671" s="92">
        <f>IFERROR(VLOOKUP($C671,Weights!$A$43:$E$62,5,0),0)</f>
        <v>221.56</v>
      </c>
      <c r="J671" s="91">
        <f>IFERROR(VLOOKUP($C671,Weights!$A$63:$E$82,4,0),0)</f>
        <v>10.77</v>
      </c>
      <c r="K671" s="92">
        <f>IFERROR(VLOOKUP($C671,Weights!$A$63:$E$82,5,0),0)</f>
        <v>596.55029999999999</v>
      </c>
      <c r="L671" s="91">
        <f>IFERROR(VLOOKUP($C671,Weights!$A$83:$E$102,4,0),0)</f>
        <v>0</v>
      </c>
      <c r="M671" s="92">
        <f>IFERROR(VLOOKUP($C671,Weights!$A$83:$E$102,5,0),0)</f>
        <v>0</v>
      </c>
    </row>
    <row r="672" spans="1:13">
      <c r="A672" s="93" t="s">
        <v>440</v>
      </c>
      <c r="B672" s="90" t="s">
        <v>441</v>
      </c>
      <c r="C672" s="90">
        <v>2</v>
      </c>
      <c r="D672" s="91">
        <f>IFERROR(VLOOKUP($C672,Weights!$A$3:$E$22,4,0),0)</f>
        <v>1.78</v>
      </c>
      <c r="E672" s="92">
        <f>IFERROR(VLOOKUP($C672,Weights!$A$3:$E$22,5,0),0)</f>
        <v>98.594200000000001</v>
      </c>
      <c r="F672" s="91">
        <f>IFERROR(VLOOKUP($C672,Weights!$A$23:$E$42,4,0),0)</f>
        <v>3.02</v>
      </c>
      <c r="G672" s="92">
        <f>IFERROR(VLOOKUP($C672,Weights!$A$23:$E$42,5,0),0)</f>
        <v>167.27780000000001</v>
      </c>
      <c r="H672" s="91">
        <f>IFERROR(VLOOKUP($C672,Weights!$A$43:$E$62,4,0),0)</f>
        <v>7.53</v>
      </c>
      <c r="I672" s="92">
        <f>IFERROR(VLOOKUP($C672,Weights!$A$43:$E$62,5,0),0)</f>
        <v>417.08670000000001</v>
      </c>
      <c r="J672" s="91">
        <f>IFERROR(VLOOKUP($C672,Weights!$A$63:$E$82,4,0),0)</f>
        <v>20.61</v>
      </c>
      <c r="K672" s="92">
        <f>IFERROR(VLOOKUP($C672,Weights!$A$63:$E$82,5,0),0)</f>
        <v>1141.5879</v>
      </c>
      <c r="L672" s="91">
        <f>IFERROR(VLOOKUP($C672,Weights!$A$83:$E$102,4,0),0)</f>
        <v>0</v>
      </c>
      <c r="M672" s="92">
        <f>IFERROR(VLOOKUP($C672,Weights!$A$83:$E$102,5,0),0)</f>
        <v>0</v>
      </c>
    </row>
    <row r="673" spans="1:13">
      <c r="A673" s="93" t="s">
        <v>1845</v>
      </c>
      <c r="B673" s="90" t="s">
        <v>1846</v>
      </c>
      <c r="C673" s="90">
        <v>2</v>
      </c>
      <c r="D673" s="91">
        <f>IFERROR(VLOOKUP($C673,Weights!$A$3:$E$22,4,0),0)</f>
        <v>1.78</v>
      </c>
      <c r="E673" s="92">
        <f>IFERROR(VLOOKUP($C673,Weights!$A$3:$E$22,5,0),0)</f>
        <v>98.594200000000001</v>
      </c>
      <c r="F673" s="91">
        <f>IFERROR(VLOOKUP($C673,Weights!$A$23:$E$42,4,0),0)</f>
        <v>3.02</v>
      </c>
      <c r="G673" s="92">
        <f>IFERROR(VLOOKUP($C673,Weights!$A$23:$E$42,5,0),0)</f>
        <v>167.27780000000001</v>
      </c>
      <c r="H673" s="91">
        <f>IFERROR(VLOOKUP($C673,Weights!$A$43:$E$62,4,0),0)</f>
        <v>7.53</v>
      </c>
      <c r="I673" s="92">
        <f>IFERROR(VLOOKUP($C673,Weights!$A$43:$E$62,5,0),0)</f>
        <v>417.08670000000001</v>
      </c>
      <c r="J673" s="91">
        <f>IFERROR(VLOOKUP($C673,Weights!$A$63:$E$82,4,0),0)</f>
        <v>20.61</v>
      </c>
      <c r="K673" s="92">
        <f>IFERROR(VLOOKUP($C673,Weights!$A$63:$E$82,5,0),0)</f>
        <v>1141.5879</v>
      </c>
      <c r="L673" s="91">
        <f>IFERROR(VLOOKUP($C673,Weights!$A$83:$E$102,4,0),0)</f>
        <v>0</v>
      </c>
      <c r="M673" s="92">
        <f>IFERROR(VLOOKUP($C673,Weights!$A$83:$E$102,5,0),0)</f>
        <v>0</v>
      </c>
    </row>
    <row r="674" spans="1:13">
      <c r="A674" s="93" t="s">
        <v>2256</v>
      </c>
      <c r="B674" s="90" t="s">
        <v>2257</v>
      </c>
      <c r="C674" s="90">
        <v>1</v>
      </c>
      <c r="D674" s="91">
        <f>IFERROR(VLOOKUP($C674,Weights!$A$3:$E$22,4,0),0)</f>
        <v>1</v>
      </c>
      <c r="E674" s="92">
        <f>IFERROR(VLOOKUP($C674,Weights!$A$3:$E$22,5,0),0)</f>
        <v>55.39</v>
      </c>
      <c r="F674" s="91">
        <f>IFERROR(VLOOKUP($C674,Weights!$A$23:$E$42,4,0),0)</f>
        <v>1.76</v>
      </c>
      <c r="G674" s="92">
        <f>IFERROR(VLOOKUP($C674,Weights!$A$23:$E$42,5,0),0)</f>
        <v>97.486400000000003</v>
      </c>
      <c r="H674" s="91">
        <f>IFERROR(VLOOKUP($C674,Weights!$A$43:$E$62,4,0),0)</f>
        <v>4</v>
      </c>
      <c r="I674" s="92">
        <f>IFERROR(VLOOKUP($C674,Weights!$A$43:$E$62,5,0),0)</f>
        <v>221.56</v>
      </c>
      <c r="J674" s="91">
        <f>IFERROR(VLOOKUP($C674,Weights!$A$63:$E$82,4,0),0)</f>
        <v>10.77</v>
      </c>
      <c r="K674" s="92">
        <f>IFERROR(VLOOKUP($C674,Weights!$A$63:$E$82,5,0),0)</f>
        <v>596.55029999999999</v>
      </c>
      <c r="L674" s="91">
        <f>IFERROR(VLOOKUP($C674,Weights!$A$83:$E$102,4,0),0)</f>
        <v>0</v>
      </c>
      <c r="M674" s="92">
        <f>IFERROR(VLOOKUP($C674,Weights!$A$83:$E$102,5,0),0)</f>
        <v>0</v>
      </c>
    </row>
    <row r="675" spans="1:13">
      <c r="A675" s="93" t="s">
        <v>2847</v>
      </c>
      <c r="B675" s="90" t="s">
        <v>2848</v>
      </c>
      <c r="C675" s="90">
        <v>1</v>
      </c>
      <c r="D675" s="91">
        <f>IFERROR(VLOOKUP($C675,Weights!$A$3:$E$22,4,0),0)</f>
        <v>1</v>
      </c>
      <c r="E675" s="92">
        <f>IFERROR(VLOOKUP($C675,Weights!$A$3:$E$22,5,0),0)</f>
        <v>55.39</v>
      </c>
      <c r="F675" s="91">
        <f>IFERROR(VLOOKUP($C675,Weights!$A$23:$E$42,4,0),0)</f>
        <v>1.76</v>
      </c>
      <c r="G675" s="92">
        <f>IFERROR(VLOOKUP($C675,Weights!$A$23:$E$42,5,0),0)</f>
        <v>97.486400000000003</v>
      </c>
      <c r="H675" s="91">
        <f>IFERROR(VLOOKUP($C675,Weights!$A$43:$E$62,4,0),0)</f>
        <v>4</v>
      </c>
      <c r="I675" s="92">
        <f>IFERROR(VLOOKUP($C675,Weights!$A$43:$E$62,5,0),0)</f>
        <v>221.56</v>
      </c>
      <c r="J675" s="91">
        <f>IFERROR(VLOOKUP($C675,Weights!$A$63:$E$82,4,0),0)</f>
        <v>10.77</v>
      </c>
      <c r="K675" s="92">
        <f>IFERROR(VLOOKUP($C675,Weights!$A$63:$E$82,5,0),0)</f>
        <v>596.55029999999999</v>
      </c>
      <c r="L675" s="91">
        <f>IFERROR(VLOOKUP($C675,Weights!$A$83:$E$102,4,0),0)</f>
        <v>0</v>
      </c>
      <c r="M675" s="92">
        <f>IFERROR(VLOOKUP($C675,Weights!$A$83:$E$102,5,0),0)</f>
        <v>0</v>
      </c>
    </row>
    <row r="676" spans="1:13">
      <c r="A676" s="93" t="s">
        <v>1843</v>
      </c>
      <c r="B676" s="90" t="s">
        <v>1844</v>
      </c>
      <c r="C676" s="90">
        <v>6</v>
      </c>
      <c r="D676" s="91">
        <f>IFERROR(VLOOKUP($C676,Weights!$A$3:$E$22,4,0),0)</f>
        <v>2.38</v>
      </c>
      <c r="E676" s="92">
        <f>IFERROR(VLOOKUP($C676,Weights!$A$3:$E$22,5,0),0)</f>
        <v>131.82820000000001</v>
      </c>
      <c r="F676" s="91">
        <f>IFERROR(VLOOKUP($C676,Weights!$A$23:$E$42,4,0),0)</f>
        <v>3.52</v>
      </c>
      <c r="G676" s="92">
        <f>IFERROR(VLOOKUP($C676,Weights!$A$23:$E$42,5,0),0)</f>
        <v>194.97280000000001</v>
      </c>
      <c r="H676" s="91">
        <f>IFERROR(VLOOKUP($C676,Weights!$A$43:$E$62,4,0),0)</f>
        <v>7.1</v>
      </c>
      <c r="I676" s="92">
        <f>IFERROR(VLOOKUP($C676,Weights!$A$43:$E$62,5,0),0)</f>
        <v>393.26900000000001</v>
      </c>
      <c r="J676" s="91">
        <f>IFERROR(VLOOKUP($C676,Weights!$A$63:$E$82,4,0),0)</f>
        <v>17.98</v>
      </c>
      <c r="K676" s="92">
        <f>IFERROR(VLOOKUP($C676,Weights!$A$63:$E$82,5,0),0)</f>
        <v>995.91219999999998</v>
      </c>
      <c r="L676" s="91">
        <f>IFERROR(VLOOKUP($C676,Weights!$A$83:$E$102,4,0),0)</f>
        <v>0</v>
      </c>
      <c r="M676" s="92">
        <f>IFERROR(VLOOKUP($C676,Weights!$A$83:$E$102,5,0),0)</f>
        <v>0</v>
      </c>
    </row>
    <row r="677" spans="1:13">
      <c r="A677" s="93" t="s">
        <v>458</v>
      </c>
      <c r="B677" s="90" t="s">
        <v>459</v>
      </c>
      <c r="C677" s="90">
        <v>1</v>
      </c>
      <c r="D677" s="91">
        <f>IFERROR(VLOOKUP($C677,Weights!$A$3:$E$22,4,0),0)</f>
        <v>1</v>
      </c>
      <c r="E677" s="92">
        <f>IFERROR(VLOOKUP($C677,Weights!$A$3:$E$22,5,0),0)</f>
        <v>55.39</v>
      </c>
      <c r="F677" s="91">
        <f>IFERROR(VLOOKUP($C677,Weights!$A$23:$E$42,4,0),0)</f>
        <v>1.76</v>
      </c>
      <c r="G677" s="92">
        <f>IFERROR(VLOOKUP($C677,Weights!$A$23:$E$42,5,0),0)</f>
        <v>97.486400000000003</v>
      </c>
      <c r="H677" s="91">
        <f>IFERROR(VLOOKUP($C677,Weights!$A$43:$E$62,4,0),0)</f>
        <v>4</v>
      </c>
      <c r="I677" s="92">
        <f>IFERROR(VLOOKUP($C677,Weights!$A$43:$E$62,5,0),0)</f>
        <v>221.56</v>
      </c>
      <c r="J677" s="91">
        <f>IFERROR(VLOOKUP($C677,Weights!$A$63:$E$82,4,0),0)</f>
        <v>10.77</v>
      </c>
      <c r="K677" s="92">
        <f>IFERROR(VLOOKUP($C677,Weights!$A$63:$E$82,5,0),0)</f>
        <v>596.55029999999999</v>
      </c>
      <c r="L677" s="91">
        <f>IFERROR(VLOOKUP($C677,Weights!$A$83:$E$102,4,0),0)</f>
        <v>0</v>
      </c>
      <c r="M677" s="92">
        <f>IFERROR(VLOOKUP($C677,Weights!$A$83:$E$102,5,0),0)</f>
        <v>0</v>
      </c>
    </row>
    <row r="678" spans="1:13">
      <c r="A678" s="93" t="s">
        <v>1370</v>
      </c>
      <c r="B678" s="90" t="s">
        <v>1371</v>
      </c>
      <c r="C678" s="90">
        <v>1</v>
      </c>
      <c r="D678" s="91">
        <f>IFERROR(VLOOKUP($C678,Weights!$A$3:$E$22,4,0),0)</f>
        <v>1</v>
      </c>
      <c r="E678" s="92">
        <f>IFERROR(VLOOKUP($C678,Weights!$A$3:$E$22,5,0),0)</f>
        <v>55.39</v>
      </c>
      <c r="F678" s="91">
        <f>IFERROR(VLOOKUP($C678,Weights!$A$23:$E$42,4,0),0)</f>
        <v>1.76</v>
      </c>
      <c r="G678" s="92">
        <f>IFERROR(VLOOKUP($C678,Weights!$A$23:$E$42,5,0),0)</f>
        <v>97.486400000000003</v>
      </c>
      <c r="H678" s="91">
        <f>IFERROR(VLOOKUP($C678,Weights!$A$43:$E$62,4,0),0)</f>
        <v>4</v>
      </c>
      <c r="I678" s="92">
        <f>IFERROR(VLOOKUP($C678,Weights!$A$43:$E$62,5,0),0)</f>
        <v>221.56</v>
      </c>
      <c r="J678" s="91">
        <f>IFERROR(VLOOKUP($C678,Weights!$A$63:$E$82,4,0),0)</f>
        <v>10.77</v>
      </c>
      <c r="K678" s="92">
        <f>IFERROR(VLOOKUP($C678,Weights!$A$63:$E$82,5,0),0)</f>
        <v>596.55029999999999</v>
      </c>
      <c r="L678" s="91">
        <f>IFERROR(VLOOKUP($C678,Weights!$A$83:$E$102,4,0),0)</f>
        <v>0</v>
      </c>
      <c r="M678" s="92">
        <f>IFERROR(VLOOKUP($C678,Weights!$A$83:$E$102,5,0),0)</f>
        <v>0</v>
      </c>
    </row>
    <row r="679" spans="1:13">
      <c r="A679" s="93" t="s">
        <v>1472</v>
      </c>
      <c r="B679" s="90" t="s">
        <v>1473</v>
      </c>
      <c r="C679" s="90">
        <v>1</v>
      </c>
      <c r="D679" s="91">
        <f>IFERROR(VLOOKUP($C679,Weights!$A$3:$E$22,4,0),0)</f>
        <v>1</v>
      </c>
      <c r="E679" s="92">
        <f>IFERROR(VLOOKUP($C679,Weights!$A$3:$E$22,5,0),0)</f>
        <v>55.39</v>
      </c>
      <c r="F679" s="91">
        <f>IFERROR(VLOOKUP($C679,Weights!$A$23:$E$42,4,0),0)</f>
        <v>1.76</v>
      </c>
      <c r="G679" s="92">
        <f>IFERROR(VLOOKUP($C679,Weights!$A$23:$E$42,5,0),0)</f>
        <v>97.486400000000003</v>
      </c>
      <c r="H679" s="91">
        <f>IFERROR(VLOOKUP($C679,Weights!$A$43:$E$62,4,0),0)</f>
        <v>4</v>
      </c>
      <c r="I679" s="92">
        <f>IFERROR(VLOOKUP($C679,Weights!$A$43:$E$62,5,0),0)</f>
        <v>221.56</v>
      </c>
      <c r="J679" s="91">
        <f>IFERROR(VLOOKUP($C679,Weights!$A$63:$E$82,4,0),0)</f>
        <v>10.77</v>
      </c>
      <c r="K679" s="92">
        <f>IFERROR(VLOOKUP($C679,Weights!$A$63:$E$82,5,0),0)</f>
        <v>596.55029999999999</v>
      </c>
      <c r="L679" s="91">
        <f>IFERROR(VLOOKUP($C679,Weights!$A$83:$E$102,4,0),0)</f>
        <v>0</v>
      </c>
      <c r="M679" s="92">
        <f>IFERROR(VLOOKUP($C679,Weights!$A$83:$E$102,5,0),0)</f>
        <v>0</v>
      </c>
    </row>
    <row r="680" spans="1:13" ht="24">
      <c r="A680" s="93" t="s">
        <v>854</v>
      </c>
      <c r="B680" s="90" t="s">
        <v>855</v>
      </c>
      <c r="C680" s="90">
        <v>1</v>
      </c>
      <c r="D680" s="91">
        <f>IFERROR(VLOOKUP($C680,Weights!$A$3:$E$22,4,0),0)</f>
        <v>1</v>
      </c>
      <c r="E680" s="92">
        <f>IFERROR(VLOOKUP($C680,Weights!$A$3:$E$22,5,0),0)</f>
        <v>55.39</v>
      </c>
      <c r="F680" s="91">
        <f>IFERROR(VLOOKUP($C680,Weights!$A$23:$E$42,4,0),0)</f>
        <v>1.76</v>
      </c>
      <c r="G680" s="92">
        <f>IFERROR(VLOOKUP($C680,Weights!$A$23:$E$42,5,0),0)</f>
        <v>97.486400000000003</v>
      </c>
      <c r="H680" s="91">
        <f>IFERROR(VLOOKUP($C680,Weights!$A$43:$E$62,4,0),0)</f>
        <v>4</v>
      </c>
      <c r="I680" s="92">
        <f>IFERROR(VLOOKUP($C680,Weights!$A$43:$E$62,5,0),0)</f>
        <v>221.56</v>
      </c>
      <c r="J680" s="91">
        <f>IFERROR(VLOOKUP($C680,Weights!$A$63:$E$82,4,0),0)</f>
        <v>10.77</v>
      </c>
      <c r="K680" s="92">
        <f>IFERROR(VLOOKUP($C680,Weights!$A$63:$E$82,5,0),0)</f>
        <v>596.55029999999999</v>
      </c>
      <c r="L680" s="91">
        <f>IFERROR(VLOOKUP($C680,Weights!$A$83:$E$102,4,0),0)</f>
        <v>0</v>
      </c>
      <c r="M680" s="92">
        <f>IFERROR(VLOOKUP($C680,Weights!$A$83:$E$102,5,0),0)</f>
        <v>0</v>
      </c>
    </row>
    <row r="681" spans="1:13">
      <c r="A681" s="93" t="s">
        <v>1917</v>
      </c>
      <c r="B681" s="90" t="s">
        <v>1918</v>
      </c>
      <c r="C681" s="90">
        <v>1</v>
      </c>
      <c r="D681" s="91">
        <f>IFERROR(VLOOKUP($C681,Weights!$A$3:$E$22,4,0),0)</f>
        <v>1</v>
      </c>
      <c r="E681" s="92">
        <f>IFERROR(VLOOKUP($C681,Weights!$A$3:$E$22,5,0),0)</f>
        <v>55.39</v>
      </c>
      <c r="F681" s="91">
        <f>IFERROR(VLOOKUP($C681,Weights!$A$23:$E$42,4,0),0)</f>
        <v>1.76</v>
      </c>
      <c r="G681" s="92">
        <f>IFERROR(VLOOKUP($C681,Weights!$A$23:$E$42,5,0),0)</f>
        <v>97.486400000000003</v>
      </c>
      <c r="H681" s="91">
        <f>IFERROR(VLOOKUP($C681,Weights!$A$43:$E$62,4,0),0)</f>
        <v>4</v>
      </c>
      <c r="I681" s="92">
        <f>IFERROR(VLOOKUP($C681,Weights!$A$43:$E$62,5,0),0)</f>
        <v>221.56</v>
      </c>
      <c r="J681" s="91">
        <f>IFERROR(VLOOKUP($C681,Weights!$A$63:$E$82,4,0),0)</f>
        <v>10.77</v>
      </c>
      <c r="K681" s="92">
        <f>IFERROR(VLOOKUP($C681,Weights!$A$63:$E$82,5,0),0)</f>
        <v>596.55029999999999</v>
      </c>
      <c r="L681" s="91">
        <f>IFERROR(VLOOKUP($C681,Weights!$A$83:$E$102,4,0),0)</f>
        <v>0</v>
      </c>
      <c r="M681" s="92">
        <f>IFERROR(VLOOKUP($C681,Weights!$A$83:$E$102,5,0),0)</f>
        <v>0</v>
      </c>
    </row>
    <row r="682" spans="1:13">
      <c r="A682" s="93" t="s">
        <v>2007</v>
      </c>
      <c r="B682" s="90" t="s">
        <v>2008</v>
      </c>
      <c r="C682" s="90">
        <v>10</v>
      </c>
      <c r="D682" s="91">
        <f>IFERROR(VLOOKUP($C682,Weights!$A$3:$E$22,4,0),0)</f>
        <v>1.49</v>
      </c>
      <c r="E682" s="92">
        <f>IFERROR(VLOOKUP($C682,Weights!$A$3:$E$22,5,0),0)</f>
        <v>82.531099999999995</v>
      </c>
      <c r="F682" s="91">
        <f>IFERROR(VLOOKUP($C682,Weights!$A$23:$E$42,4,0),0)</f>
        <v>1.57</v>
      </c>
      <c r="G682" s="92">
        <f>IFERROR(VLOOKUP($C682,Weights!$A$23:$E$42,5,0),0)</f>
        <v>86.962299999999999</v>
      </c>
      <c r="H682" s="91">
        <f>IFERROR(VLOOKUP($C682,Weights!$A$43:$E$62,4,0),0)</f>
        <v>3.6</v>
      </c>
      <c r="I682" s="92">
        <f>IFERROR(VLOOKUP($C682,Weights!$A$43:$E$62,5,0),0)</f>
        <v>199.404</v>
      </c>
      <c r="J682" s="91">
        <f>IFERROR(VLOOKUP($C682,Weights!$A$63:$E$82,4,0),0)</f>
        <v>12.06</v>
      </c>
      <c r="K682" s="92">
        <f>IFERROR(VLOOKUP($C682,Weights!$A$63:$E$82,5,0),0)</f>
        <v>668.00340000000006</v>
      </c>
      <c r="L682" s="91">
        <f>IFERROR(VLOOKUP($C682,Weights!$A$83:$E$102,4,0),0)</f>
        <v>0</v>
      </c>
      <c r="M682" s="92">
        <f>IFERROR(VLOOKUP($C682,Weights!$A$83:$E$102,5,0),0)</f>
        <v>0</v>
      </c>
    </row>
    <row r="683" spans="1:13">
      <c r="A683" s="93" t="s">
        <v>2671</v>
      </c>
      <c r="B683" s="90" t="s">
        <v>2672</v>
      </c>
      <c r="C683" s="90">
        <v>1</v>
      </c>
      <c r="D683" s="91">
        <f>IFERROR(VLOOKUP($C683,Weights!$A$3:$E$22,4,0),0)</f>
        <v>1</v>
      </c>
      <c r="E683" s="92">
        <f>IFERROR(VLOOKUP($C683,Weights!$A$3:$E$22,5,0),0)</f>
        <v>55.39</v>
      </c>
      <c r="F683" s="91">
        <f>IFERROR(VLOOKUP($C683,Weights!$A$23:$E$42,4,0),0)</f>
        <v>1.76</v>
      </c>
      <c r="G683" s="92">
        <f>IFERROR(VLOOKUP($C683,Weights!$A$23:$E$42,5,0),0)</f>
        <v>97.486400000000003</v>
      </c>
      <c r="H683" s="91">
        <f>IFERROR(VLOOKUP($C683,Weights!$A$43:$E$62,4,0),0)</f>
        <v>4</v>
      </c>
      <c r="I683" s="92">
        <f>IFERROR(VLOOKUP($C683,Weights!$A$43:$E$62,5,0),0)</f>
        <v>221.56</v>
      </c>
      <c r="J683" s="91">
        <f>IFERROR(VLOOKUP($C683,Weights!$A$63:$E$82,4,0),0)</f>
        <v>10.77</v>
      </c>
      <c r="K683" s="92">
        <f>IFERROR(VLOOKUP($C683,Weights!$A$63:$E$82,5,0),0)</f>
        <v>596.55029999999999</v>
      </c>
      <c r="L683" s="91">
        <f>IFERROR(VLOOKUP($C683,Weights!$A$83:$E$102,4,0),0)</f>
        <v>0</v>
      </c>
      <c r="M683" s="92">
        <f>IFERROR(VLOOKUP($C683,Weights!$A$83:$E$102,5,0),0)</f>
        <v>0</v>
      </c>
    </row>
    <row r="684" spans="1:13">
      <c r="A684" s="93" t="s">
        <v>76</v>
      </c>
      <c r="B684" s="90" t="s">
        <v>77</v>
      </c>
      <c r="C684" s="90">
        <v>6</v>
      </c>
      <c r="D684" s="91">
        <f>IFERROR(VLOOKUP($C684,Weights!$A$3:$E$22,4,0),0)</f>
        <v>2.38</v>
      </c>
      <c r="E684" s="92">
        <f>IFERROR(VLOOKUP($C684,Weights!$A$3:$E$22,5,0),0)</f>
        <v>131.82820000000001</v>
      </c>
      <c r="F684" s="91">
        <f>IFERROR(VLOOKUP($C684,Weights!$A$23:$E$42,4,0),0)</f>
        <v>3.52</v>
      </c>
      <c r="G684" s="92">
        <f>IFERROR(VLOOKUP($C684,Weights!$A$23:$E$42,5,0),0)</f>
        <v>194.97280000000001</v>
      </c>
      <c r="H684" s="91">
        <f>IFERROR(VLOOKUP($C684,Weights!$A$43:$E$62,4,0),0)</f>
        <v>7.1</v>
      </c>
      <c r="I684" s="92">
        <f>IFERROR(VLOOKUP($C684,Weights!$A$43:$E$62,5,0),0)</f>
        <v>393.26900000000001</v>
      </c>
      <c r="J684" s="91">
        <f>IFERROR(VLOOKUP($C684,Weights!$A$63:$E$82,4,0),0)</f>
        <v>17.98</v>
      </c>
      <c r="K684" s="92">
        <f>IFERROR(VLOOKUP($C684,Weights!$A$63:$E$82,5,0),0)</f>
        <v>995.91219999999998</v>
      </c>
      <c r="L684" s="91">
        <f>IFERROR(VLOOKUP($C684,Weights!$A$83:$E$102,4,0),0)</f>
        <v>0</v>
      </c>
      <c r="M684" s="92">
        <f>IFERROR(VLOOKUP($C684,Weights!$A$83:$E$102,5,0),0)</f>
        <v>0</v>
      </c>
    </row>
    <row r="685" spans="1:13">
      <c r="A685" s="93" t="s">
        <v>418</v>
      </c>
      <c r="B685" s="90" t="s">
        <v>419</v>
      </c>
      <c r="C685" s="90">
        <v>1</v>
      </c>
      <c r="D685" s="91">
        <f>IFERROR(VLOOKUP($C685,Weights!$A$3:$E$22,4,0),0)</f>
        <v>1</v>
      </c>
      <c r="E685" s="92">
        <f>IFERROR(VLOOKUP($C685,Weights!$A$3:$E$22,5,0),0)</f>
        <v>55.39</v>
      </c>
      <c r="F685" s="91">
        <f>IFERROR(VLOOKUP($C685,Weights!$A$23:$E$42,4,0),0)</f>
        <v>1.76</v>
      </c>
      <c r="G685" s="92">
        <f>IFERROR(VLOOKUP($C685,Weights!$A$23:$E$42,5,0),0)</f>
        <v>97.486400000000003</v>
      </c>
      <c r="H685" s="91">
        <f>IFERROR(VLOOKUP($C685,Weights!$A$43:$E$62,4,0),0)</f>
        <v>4</v>
      </c>
      <c r="I685" s="92">
        <f>IFERROR(VLOOKUP($C685,Weights!$A$43:$E$62,5,0),0)</f>
        <v>221.56</v>
      </c>
      <c r="J685" s="91">
        <f>IFERROR(VLOOKUP($C685,Weights!$A$63:$E$82,4,0),0)</f>
        <v>10.77</v>
      </c>
      <c r="K685" s="92">
        <f>IFERROR(VLOOKUP($C685,Weights!$A$63:$E$82,5,0),0)</f>
        <v>596.55029999999999</v>
      </c>
      <c r="L685" s="91">
        <f>IFERROR(VLOOKUP($C685,Weights!$A$83:$E$102,4,0),0)</f>
        <v>0</v>
      </c>
      <c r="M685" s="92">
        <f>IFERROR(VLOOKUP($C685,Weights!$A$83:$E$102,5,0),0)</f>
        <v>0</v>
      </c>
    </row>
    <row r="686" spans="1:13">
      <c r="A686" s="93" t="s">
        <v>2059</v>
      </c>
      <c r="B686" s="90" t="s">
        <v>2060</v>
      </c>
      <c r="C686" s="90">
        <v>2</v>
      </c>
      <c r="D686" s="91">
        <f>IFERROR(VLOOKUP($C686,Weights!$A$3:$E$22,4,0),0)</f>
        <v>1.78</v>
      </c>
      <c r="E686" s="92">
        <f>IFERROR(VLOOKUP($C686,Weights!$A$3:$E$22,5,0),0)</f>
        <v>98.594200000000001</v>
      </c>
      <c r="F686" s="91">
        <f>IFERROR(VLOOKUP($C686,Weights!$A$23:$E$42,4,0),0)</f>
        <v>3.02</v>
      </c>
      <c r="G686" s="92">
        <f>IFERROR(VLOOKUP($C686,Weights!$A$23:$E$42,5,0),0)</f>
        <v>167.27780000000001</v>
      </c>
      <c r="H686" s="91">
        <f>IFERROR(VLOOKUP($C686,Weights!$A$43:$E$62,4,0),0)</f>
        <v>7.53</v>
      </c>
      <c r="I686" s="92">
        <f>IFERROR(VLOOKUP($C686,Weights!$A$43:$E$62,5,0),0)</f>
        <v>417.08670000000001</v>
      </c>
      <c r="J686" s="91">
        <f>IFERROR(VLOOKUP($C686,Weights!$A$63:$E$82,4,0),0)</f>
        <v>20.61</v>
      </c>
      <c r="K686" s="92">
        <f>IFERROR(VLOOKUP($C686,Weights!$A$63:$E$82,5,0),0)</f>
        <v>1141.5879</v>
      </c>
      <c r="L686" s="91">
        <f>IFERROR(VLOOKUP($C686,Weights!$A$83:$E$102,4,0),0)</f>
        <v>0</v>
      </c>
      <c r="M686" s="92">
        <f>IFERROR(VLOOKUP($C686,Weights!$A$83:$E$102,5,0),0)</f>
        <v>0</v>
      </c>
    </row>
    <row r="687" spans="1:13">
      <c r="A687" s="93" t="s">
        <v>2137</v>
      </c>
      <c r="B687" s="90" t="s">
        <v>2138</v>
      </c>
      <c r="C687" s="90">
        <v>2</v>
      </c>
      <c r="D687" s="91">
        <f>IFERROR(VLOOKUP($C687,Weights!$A$3:$E$22,4,0),0)</f>
        <v>1.78</v>
      </c>
      <c r="E687" s="92">
        <f>IFERROR(VLOOKUP($C687,Weights!$A$3:$E$22,5,0),0)</f>
        <v>98.594200000000001</v>
      </c>
      <c r="F687" s="91">
        <f>IFERROR(VLOOKUP($C687,Weights!$A$23:$E$42,4,0),0)</f>
        <v>3.02</v>
      </c>
      <c r="G687" s="92">
        <f>IFERROR(VLOOKUP($C687,Weights!$A$23:$E$42,5,0),0)</f>
        <v>167.27780000000001</v>
      </c>
      <c r="H687" s="91">
        <f>IFERROR(VLOOKUP($C687,Weights!$A$43:$E$62,4,0),0)</f>
        <v>7.53</v>
      </c>
      <c r="I687" s="92">
        <f>IFERROR(VLOOKUP($C687,Weights!$A$43:$E$62,5,0),0)</f>
        <v>417.08670000000001</v>
      </c>
      <c r="J687" s="91">
        <f>IFERROR(VLOOKUP($C687,Weights!$A$63:$E$82,4,0),0)</f>
        <v>20.61</v>
      </c>
      <c r="K687" s="92">
        <f>IFERROR(VLOOKUP($C687,Weights!$A$63:$E$82,5,0),0)</f>
        <v>1141.5879</v>
      </c>
      <c r="L687" s="91">
        <f>IFERROR(VLOOKUP($C687,Weights!$A$83:$E$102,4,0),0)</f>
        <v>0</v>
      </c>
      <c r="M687" s="92">
        <f>IFERROR(VLOOKUP($C687,Weights!$A$83:$E$102,5,0),0)</f>
        <v>0</v>
      </c>
    </row>
    <row r="688" spans="1:13">
      <c r="A688" s="93" t="s">
        <v>1642</v>
      </c>
      <c r="B688" s="90" t="s">
        <v>1643</v>
      </c>
      <c r="C688" s="90">
        <v>1</v>
      </c>
      <c r="D688" s="91">
        <f>IFERROR(VLOOKUP($C688,Weights!$A$3:$E$22,4,0),0)</f>
        <v>1</v>
      </c>
      <c r="E688" s="92">
        <f>IFERROR(VLOOKUP($C688,Weights!$A$3:$E$22,5,0),0)</f>
        <v>55.39</v>
      </c>
      <c r="F688" s="91">
        <f>IFERROR(VLOOKUP($C688,Weights!$A$23:$E$42,4,0),0)</f>
        <v>1.76</v>
      </c>
      <c r="G688" s="92">
        <f>IFERROR(VLOOKUP($C688,Weights!$A$23:$E$42,5,0),0)</f>
        <v>97.486400000000003</v>
      </c>
      <c r="H688" s="91">
        <f>IFERROR(VLOOKUP($C688,Weights!$A$43:$E$62,4,0),0)</f>
        <v>4</v>
      </c>
      <c r="I688" s="92">
        <f>IFERROR(VLOOKUP($C688,Weights!$A$43:$E$62,5,0),0)</f>
        <v>221.56</v>
      </c>
      <c r="J688" s="91">
        <f>IFERROR(VLOOKUP($C688,Weights!$A$63:$E$82,4,0),0)</f>
        <v>10.77</v>
      </c>
      <c r="K688" s="92">
        <f>IFERROR(VLOOKUP($C688,Weights!$A$63:$E$82,5,0),0)</f>
        <v>596.55029999999999</v>
      </c>
      <c r="L688" s="91">
        <f>IFERROR(VLOOKUP($C688,Weights!$A$83:$E$102,4,0),0)</f>
        <v>0</v>
      </c>
      <c r="M688" s="92">
        <f>IFERROR(VLOOKUP($C688,Weights!$A$83:$E$102,5,0),0)</f>
        <v>0</v>
      </c>
    </row>
    <row r="689" spans="1:13">
      <c r="A689" s="93" t="s">
        <v>1482</v>
      </c>
      <c r="B689" s="90" t="s">
        <v>1483</v>
      </c>
      <c r="C689" s="90">
        <v>1</v>
      </c>
      <c r="D689" s="91">
        <f>IFERROR(VLOOKUP($C689,Weights!$A$3:$E$22,4,0),0)</f>
        <v>1</v>
      </c>
      <c r="E689" s="92">
        <f>IFERROR(VLOOKUP($C689,Weights!$A$3:$E$22,5,0),0)</f>
        <v>55.39</v>
      </c>
      <c r="F689" s="91">
        <f>IFERROR(VLOOKUP($C689,Weights!$A$23:$E$42,4,0),0)</f>
        <v>1.76</v>
      </c>
      <c r="G689" s="92">
        <f>IFERROR(VLOOKUP($C689,Weights!$A$23:$E$42,5,0),0)</f>
        <v>97.486400000000003</v>
      </c>
      <c r="H689" s="91">
        <f>IFERROR(VLOOKUP($C689,Weights!$A$43:$E$62,4,0),0)</f>
        <v>4</v>
      </c>
      <c r="I689" s="92">
        <f>IFERROR(VLOOKUP($C689,Weights!$A$43:$E$62,5,0),0)</f>
        <v>221.56</v>
      </c>
      <c r="J689" s="91">
        <f>IFERROR(VLOOKUP($C689,Weights!$A$63:$E$82,4,0),0)</f>
        <v>10.77</v>
      </c>
      <c r="K689" s="92">
        <f>IFERROR(VLOOKUP($C689,Weights!$A$63:$E$82,5,0),0)</f>
        <v>596.55029999999999</v>
      </c>
      <c r="L689" s="91">
        <f>IFERROR(VLOOKUP($C689,Weights!$A$83:$E$102,4,0),0)</f>
        <v>0</v>
      </c>
      <c r="M689" s="92">
        <f>IFERROR(VLOOKUP($C689,Weights!$A$83:$E$102,5,0),0)</f>
        <v>0</v>
      </c>
    </row>
    <row r="690" spans="1:13">
      <c r="A690" s="93" t="s">
        <v>238</v>
      </c>
      <c r="B690" s="90" t="s">
        <v>239</v>
      </c>
      <c r="C690" s="90">
        <v>1</v>
      </c>
      <c r="D690" s="91">
        <f>IFERROR(VLOOKUP($C690,Weights!$A$3:$E$22,4,0),0)</f>
        <v>1</v>
      </c>
      <c r="E690" s="92">
        <f>IFERROR(VLOOKUP($C690,Weights!$A$3:$E$22,5,0),0)</f>
        <v>55.39</v>
      </c>
      <c r="F690" s="91">
        <f>IFERROR(VLOOKUP($C690,Weights!$A$23:$E$42,4,0),0)</f>
        <v>1.76</v>
      </c>
      <c r="G690" s="92">
        <f>IFERROR(VLOOKUP($C690,Weights!$A$23:$E$42,5,0),0)</f>
        <v>97.486400000000003</v>
      </c>
      <c r="H690" s="91">
        <f>IFERROR(VLOOKUP($C690,Weights!$A$43:$E$62,4,0),0)</f>
        <v>4</v>
      </c>
      <c r="I690" s="92">
        <f>IFERROR(VLOOKUP($C690,Weights!$A$43:$E$62,5,0),0)</f>
        <v>221.56</v>
      </c>
      <c r="J690" s="91">
        <f>IFERROR(VLOOKUP($C690,Weights!$A$63:$E$82,4,0),0)</f>
        <v>10.77</v>
      </c>
      <c r="K690" s="92">
        <f>IFERROR(VLOOKUP($C690,Weights!$A$63:$E$82,5,0),0)</f>
        <v>596.55029999999999</v>
      </c>
      <c r="L690" s="91">
        <f>IFERROR(VLOOKUP($C690,Weights!$A$83:$E$102,4,0),0)</f>
        <v>0</v>
      </c>
      <c r="M690" s="92">
        <f>IFERROR(VLOOKUP($C690,Weights!$A$83:$E$102,5,0),0)</f>
        <v>0</v>
      </c>
    </row>
    <row r="691" spans="1:13" ht="24">
      <c r="A691" s="93" t="s">
        <v>626</v>
      </c>
      <c r="B691" s="90" t="s">
        <v>627</v>
      </c>
      <c r="C691" s="90">
        <v>1</v>
      </c>
      <c r="D691" s="91">
        <f>IFERROR(VLOOKUP($C691,Weights!$A$3:$E$22,4,0),0)</f>
        <v>1</v>
      </c>
      <c r="E691" s="92">
        <f>IFERROR(VLOOKUP($C691,Weights!$A$3:$E$22,5,0),0)</f>
        <v>55.39</v>
      </c>
      <c r="F691" s="91">
        <f>IFERROR(VLOOKUP($C691,Weights!$A$23:$E$42,4,0),0)</f>
        <v>1.76</v>
      </c>
      <c r="G691" s="92">
        <f>IFERROR(VLOOKUP($C691,Weights!$A$23:$E$42,5,0),0)</f>
        <v>97.486400000000003</v>
      </c>
      <c r="H691" s="91">
        <f>IFERROR(VLOOKUP($C691,Weights!$A$43:$E$62,4,0),0)</f>
        <v>4</v>
      </c>
      <c r="I691" s="92">
        <f>IFERROR(VLOOKUP($C691,Weights!$A$43:$E$62,5,0),0)</f>
        <v>221.56</v>
      </c>
      <c r="J691" s="91">
        <f>IFERROR(VLOOKUP($C691,Weights!$A$63:$E$82,4,0),0)</f>
        <v>10.77</v>
      </c>
      <c r="K691" s="92">
        <f>IFERROR(VLOOKUP($C691,Weights!$A$63:$E$82,5,0),0)</f>
        <v>596.55029999999999</v>
      </c>
      <c r="L691" s="91">
        <f>IFERROR(VLOOKUP($C691,Weights!$A$83:$E$102,4,0),0)</f>
        <v>0</v>
      </c>
      <c r="M691" s="92">
        <f>IFERROR(VLOOKUP($C691,Weights!$A$83:$E$102,5,0),0)</f>
        <v>0</v>
      </c>
    </row>
    <row r="692" spans="1:13" ht="24">
      <c r="A692" s="93" t="s">
        <v>1606</v>
      </c>
      <c r="B692" s="90" t="s">
        <v>1607</v>
      </c>
      <c r="C692" s="90">
        <v>1</v>
      </c>
      <c r="D692" s="91">
        <f>IFERROR(VLOOKUP($C692,Weights!$A$3:$E$22,4,0),0)</f>
        <v>1</v>
      </c>
      <c r="E692" s="92">
        <f>IFERROR(VLOOKUP($C692,Weights!$A$3:$E$22,5,0),0)</f>
        <v>55.39</v>
      </c>
      <c r="F692" s="91">
        <f>IFERROR(VLOOKUP($C692,Weights!$A$23:$E$42,4,0),0)</f>
        <v>1.76</v>
      </c>
      <c r="G692" s="92">
        <f>IFERROR(VLOOKUP($C692,Weights!$A$23:$E$42,5,0),0)</f>
        <v>97.486400000000003</v>
      </c>
      <c r="H692" s="91">
        <f>IFERROR(VLOOKUP($C692,Weights!$A$43:$E$62,4,0),0)</f>
        <v>4</v>
      </c>
      <c r="I692" s="92">
        <f>IFERROR(VLOOKUP($C692,Weights!$A$43:$E$62,5,0),0)</f>
        <v>221.56</v>
      </c>
      <c r="J692" s="91">
        <f>IFERROR(VLOOKUP($C692,Weights!$A$63:$E$82,4,0),0)</f>
        <v>10.77</v>
      </c>
      <c r="K692" s="92">
        <f>IFERROR(VLOOKUP($C692,Weights!$A$63:$E$82,5,0),0)</f>
        <v>596.55029999999999</v>
      </c>
      <c r="L692" s="91">
        <f>IFERROR(VLOOKUP($C692,Weights!$A$83:$E$102,4,0),0)</f>
        <v>0</v>
      </c>
      <c r="M692" s="92">
        <f>IFERROR(VLOOKUP($C692,Weights!$A$83:$E$102,5,0),0)</f>
        <v>0</v>
      </c>
    </row>
    <row r="693" spans="1:13">
      <c r="A693" s="93" t="s">
        <v>670</v>
      </c>
      <c r="B693" s="90" t="s">
        <v>671</v>
      </c>
      <c r="C693" s="90">
        <v>1</v>
      </c>
      <c r="D693" s="91">
        <f>IFERROR(VLOOKUP($C693,Weights!$A$3:$E$22,4,0),0)</f>
        <v>1</v>
      </c>
      <c r="E693" s="92">
        <f>IFERROR(VLOOKUP($C693,Weights!$A$3:$E$22,5,0),0)</f>
        <v>55.39</v>
      </c>
      <c r="F693" s="91">
        <f>IFERROR(VLOOKUP($C693,Weights!$A$23:$E$42,4,0),0)</f>
        <v>1.76</v>
      </c>
      <c r="G693" s="92">
        <f>IFERROR(VLOOKUP($C693,Weights!$A$23:$E$42,5,0),0)</f>
        <v>97.486400000000003</v>
      </c>
      <c r="H693" s="91">
        <f>IFERROR(VLOOKUP($C693,Weights!$A$43:$E$62,4,0),0)</f>
        <v>4</v>
      </c>
      <c r="I693" s="92">
        <f>IFERROR(VLOOKUP($C693,Weights!$A$43:$E$62,5,0),0)</f>
        <v>221.56</v>
      </c>
      <c r="J693" s="91">
        <f>IFERROR(VLOOKUP($C693,Weights!$A$63:$E$82,4,0),0)</f>
        <v>10.77</v>
      </c>
      <c r="K693" s="92">
        <f>IFERROR(VLOOKUP($C693,Weights!$A$63:$E$82,5,0),0)</f>
        <v>596.55029999999999</v>
      </c>
      <c r="L693" s="91">
        <f>IFERROR(VLOOKUP($C693,Weights!$A$83:$E$102,4,0),0)</f>
        <v>0</v>
      </c>
      <c r="M693" s="92">
        <f>IFERROR(VLOOKUP($C693,Weights!$A$83:$E$102,5,0),0)</f>
        <v>0</v>
      </c>
    </row>
    <row r="694" spans="1:13" ht="24">
      <c r="A694" s="93" t="s">
        <v>856</v>
      </c>
      <c r="B694" s="90" t="s">
        <v>857</v>
      </c>
      <c r="C694" s="90">
        <v>1</v>
      </c>
      <c r="D694" s="91">
        <f>IFERROR(VLOOKUP($C694,Weights!$A$3:$E$22,4,0),0)</f>
        <v>1</v>
      </c>
      <c r="E694" s="92">
        <f>IFERROR(VLOOKUP($C694,Weights!$A$3:$E$22,5,0),0)</f>
        <v>55.39</v>
      </c>
      <c r="F694" s="91">
        <f>IFERROR(VLOOKUP($C694,Weights!$A$23:$E$42,4,0),0)</f>
        <v>1.76</v>
      </c>
      <c r="G694" s="92">
        <f>IFERROR(VLOOKUP($C694,Weights!$A$23:$E$42,5,0),0)</f>
        <v>97.486400000000003</v>
      </c>
      <c r="H694" s="91">
        <f>IFERROR(VLOOKUP($C694,Weights!$A$43:$E$62,4,0),0)</f>
        <v>4</v>
      </c>
      <c r="I694" s="92">
        <f>IFERROR(VLOOKUP($C694,Weights!$A$43:$E$62,5,0),0)</f>
        <v>221.56</v>
      </c>
      <c r="J694" s="91">
        <f>IFERROR(VLOOKUP($C694,Weights!$A$63:$E$82,4,0),0)</f>
        <v>10.77</v>
      </c>
      <c r="K694" s="92">
        <f>IFERROR(VLOOKUP($C694,Weights!$A$63:$E$82,5,0),0)</f>
        <v>596.55029999999999</v>
      </c>
      <c r="L694" s="91">
        <f>IFERROR(VLOOKUP($C694,Weights!$A$83:$E$102,4,0),0)</f>
        <v>0</v>
      </c>
      <c r="M694" s="92">
        <f>IFERROR(VLOOKUP($C694,Weights!$A$83:$E$102,5,0),0)</f>
        <v>0</v>
      </c>
    </row>
    <row r="695" spans="1:13">
      <c r="A695" s="93" t="s">
        <v>1514</v>
      </c>
      <c r="B695" s="90" t="s">
        <v>1515</v>
      </c>
      <c r="C695" s="90">
        <v>2</v>
      </c>
      <c r="D695" s="91">
        <f>IFERROR(VLOOKUP($C695,Weights!$A$3:$E$22,4,0),0)</f>
        <v>1.78</v>
      </c>
      <c r="E695" s="92">
        <f>IFERROR(VLOOKUP($C695,Weights!$A$3:$E$22,5,0),0)</f>
        <v>98.594200000000001</v>
      </c>
      <c r="F695" s="91">
        <f>IFERROR(VLOOKUP($C695,Weights!$A$23:$E$42,4,0),0)</f>
        <v>3.02</v>
      </c>
      <c r="G695" s="92">
        <f>IFERROR(VLOOKUP($C695,Weights!$A$23:$E$42,5,0),0)</f>
        <v>167.27780000000001</v>
      </c>
      <c r="H695" s="91">
        <f>IFERROR(VLOOKUP($C695,Weights!$A$43:$E$62,4,0),0)</f>
        <v>7.53</v>
      </c>
      <c r="I695" s="92">
        <f>IFERROR(VLOOKUP($C695,Weights!$A$43:$E$62,5,0),0)</f>
        <v>417.08670000000001</v>
      </c>
      <c r="J695" s="91">
        <f>IFERROR(VLOOKUP($C695,Weights!$A$63:$E$82,4,0),0)</f>
        <v>20.61</v>
      </c>
      <c r="K695" s="92">
        <f>IFERROR(VLOOKUP($C695,Weights!$A$63:$E$82,5,0),0)</f>
        <v>1141.5879</v>
      </c>
      <c r="L695" s="91">
        <f>IFERROR(VLOOKUP($C695,Weights!$A$83:$E$102,4,0),0)</f>
        <v>0</v>
      </c>
      <c r="M695" s="92">
        <f>IFERROR(VLOOKUP($C695,Weights!$A$83:$E$102,5,0),0)</f>
        <v>0</v>
      </c>
    </row>
    <row r="696" spans="1:13">
      <c r="A696" s="93" t="s">
        <v>964</v>
      </c>
      <c r="B696" s="90" t="s">
        <v>965</v>
      </c>
      <c r="C696" s="90">
        <v>1</v>
      </c>
      <c r="D696" s="91">
        <f>IFERROR(VLOOKUP($C696,Weights!$A$3:$E$22,4,0),0)</f>
        <v>1</v>
      </c>
      <c r="E696" s="92">
        <f>IFERROR(VLOOKUP($C696,Weights!$A$3:$E$22,5,0),0)</f>
        <v>55.39</v>
      </c>
      <c r="F696" s="91">
        <f>IFERROR(VLOOKUP($C696,Weights!$A$23:$E$42,4,0),0)</f>
        <v>1.76</v>
      </c>
      <c r="G696" s="92">
        <f>IFERROR(VLOOKUP($C696,Weights!$A$23:$E$42,5,0),0)</f>
        <v>97.486400000000003</v>
      </c>
      <c r="H696" s="91">
        <f>IFERROR(VLOOKUP($C696,Weights!$A$43:$E$62,4,0),0)</f>
        <v>4</v>
      </c>
      <c r="I696" s="92">
        <f>IFERROR(VLOOKUP($C696,Weights!$A$43:$E$62,5,0),0)</f>
        <v>221.56</v>
      </c>
      <c r="J696" s="91">
        <f>IFERROR(VLOOKUP($C696,Weights!$A$63:$E$82,4,0),0)</f>
        <v>10.77</v>
      </c>
      <c r="K696" s="92">
        <f>IFERROR(VLOOKUP($C696,Weights!$A$63:$E$82,5,0),0)</f>
        <v>596.55029999999999</v>
      </c>
      <c r="L696" s="91">
        <f>IFERROR(VLOOKUP($C696,Weights!$A$83:$E$102,4,0),0)</f>
        <v>0</v>
      </c>
      <c r="M696" s="92">
        <f>IFERROR(VLOOKUP($C696,Weights!$A$83:$E$102,5,0),0)</f>
        <v>0</v>
      </c>
    </row>
    <row r="697" spans="1:13">
      <c r="A697" s="93" t="s">
        <v>1811</v>
      </c>
      <c r="B697" s="90" t="s">
        <v>1812</v>
      </c>
      <c r="C697" s="90">
        <v>2</v>
      </c>
      <c r="D697" s="91">
        <f>IFERROR(VLOOKUP($C697,Weights!$A$3:$E$22,4,0),0)</f>
        <v>1.78</v>
      </c>
      <c r="E697" s="92">
        <f>IFERROR(VLOOKUP($C697,Weights!$A$3:$E$22,5,0),0)</f>
        <v>98.594200000000001</v>
      </c>
      <c r="F697" s="91">
        <f>IFERROR(VLOOKUP($C697,Weights!$A$23:$E$42,4,0),0)</f>
        <v>3.02</v>
      </c>
      <c r="G697" s="92">
        <f>IFERROR(VLOOKUP($C697,Weights!$A$23:$E$42,5,0),0)</f>
        <v>167.27780000000001</v>
      </c>
      <c r="H697" s="91">
        <f>IFERROR(VLOOKUP($C697,Weights!$A$43:$E$62,4,0),0)</f>
        <v>7.53</v>
      </c>
      <c r="I697" s="92">
        <f>IFERROR(VLOOKUP($C697,Weights!$A$43:$E$62,5,0),0)</f>
        <v>417.08670000000001</v>
      </c>
      <c r="J697" s="91">
        <f>IFERROR(VLOOKUP($C697,Weights!$A$63:$E$82,4,0),0)</f>
        <v>20.61</v>
      </c>
      <c r="K697" s="92">
        <f>IFERROR(VLOOKUP($C697,Weights!$A$63:$E$82,5,0),0)</f>
        <v>1141.5879</v>
      </c>
      <c r="L697" s="91">
        <f>IFERROR(VLOOKUP($C697,Weights!$A$83:$E$102,4,0),0)</f>
        <v>0</v>
      </c>
      <c r="M697" s="92">
        <f>IFERROR(VLOOKUP($C697,Weights!$A$83:$E$102,5,0),0)</f>
        <v>0</v>
      </c>
    </row>
    <row r="698" spans="1:13">
      <c r="A698" s="93" t="s">
        <v>728</v>
      </c>
      <c r="B698" s="90" t="s">
        <v>729</v>
      </c>
      <c r="C698" s="90">
        <v>6</v>
      </c>
      <c r="D698" s="91">
        <f>IFERROR(VLOOKUP($C698,Weights!$A$3:$E$22,4,0),0)</f>
        <v>2.38</v>
      </c>
      <c r="E698" s="92">
        <f>IFERROR(VLOOKUP($C698,Weights!$A$3:$E$22,5,0),0)</f>
        <v>131.82820000000001</v>
      </c>
      <c r="F698" s="91">
        <f>IFERROR(VLOOKUP($C698,Weights!$A$23:$E$42,4,0),0)</f>
        <v>3.52</v>
      </c>
      <c r="G698" s="92">
        <f>IFERROR(VLOOKUP($C698,Weights!$A$23:$E$42,5,0),0)</f>
        <v>194.97280000000001</v>
      </c>
      <c r="H698" s="91">
        <f>IFERROR(VLOOKUP($C698,Weights!$A$43:$E$62,4,0),0)</f>
        <v>7.1</v>
      </c>
      <c r="I698" s="92">
        <f>IFERROR(VLOOKUP($C698,Weights!$A$43:$E$62,5,0),0)</f>
        <v>393.26900000000001</v>
      </c>
      <c r="J698" s="91">
        <f>IFERROR(VLOOKUP($C698,Weights!$A$63:$E$82,4,0),0)</f>
        <v>17.98</v>
      </c>
      <c r="K698" s="92">
        <f>IFERROR(VLOOKUP($C698,Weights!$A$63:$E$82,5,0),0)</f>
        <v>995.91219999999998</v>
      </c>
      <c r="L698" s="91">
        <f>IFERROR(VLOOKUP($C698,Weights!$A$83:$E$102,4,0),0)</f>
        <v>0</v>
      </c>
      <c r="M698" s="92">
        <f>IFERROR(VLOOKUP($C698,Weights!$A$83:$E$102,5,0),0)</f>
        <v>0</v>
      </c>
    </row>
    <row r="699" spans="1:13">
      <c r="A699" s="93" t="s">
        <v>1516</v>
      </c>
      <c r="B699" s="90" t="s">
        <v>1517</v>
      </c>
      <c r="C699" s="90">
        <v>19</v>
      </c>
      <c r="D699" s="91">
        <f>IFERROR(VLOOKUP($C699,Weights!$A$3:$E$22,4,0),0)</f>
        <v>2.2599999999999998</v>
      </c>
      <c r="E699" s="92">
        <f>IFERROR(VLOOKUP($C699,Weights!$A$3:$E$22,5,0),0)</f>
        <v>125.1814</v>
      </c>
      <c r="F699" s="91">
        <f>IFERROR(VLOOKUP($C699,Weights!$A$23:$E$42,4,0),0)</f>
        <v>2.41</v>
      </c>
      <c r="G699" s="92">
        <f>IFERROR(VLOOKUP($C699,Weights!$A$23:$E$42,5,0),0)</f>
        <v>133.48990000000001</v>
      </c>
      <c r="H699" s="91">
        <f>IFERROR(VLOOKUP($C699,Weights!$A$43:$E$62,4,0),0)</f>
        <v>3.89</v>
      </c>
      <c r="I699" s="92">
        <f>IFERROR(VLOOKUP($C699,Weights!$A$43:$E$62,5,0),0)</f>
        <v>215.46710000000002</v>
      </c>
      <c r="J699" s="91">
        <f>IFERROR(VLOOKUP($C699,Weights!$A$63:$E$82,4,0),0)</f>
        <v>5.2</v>
      </c>
      <c r="K699" s="92">
        <f>IFERROR(VLOOKUP($C699,Weights!$A$63:$E$82,5,0),0)</f>
        <v>288.02800000000002</v>
      </c>
      <c r="L699" s="91">
        <f>IFERROR(VLOOKUP($C699,Weights!$A$83:$E$102,4,0),0)</f>
        <v>0</v>
      </c>
      <c r="M699" s="92">
        <f>IFERROR(VLOOKUP($C699,Weights!$A$83:$E$102,5,0),0)</f>
        <v>0</v>
      </c>
    </row>
    <row r="700" spans="1:13">
      <c r="A700" s="93" t="s">
        <v>1807</v>
      </c>
      <c r="B700" s="90" t="s">
        <v>1808</v>
      </c>
      <c r="C700" s="90">
        <v>2</v>
      </c>
      <c r="D700" s="91">
        <f>IFERROR(VLOOKUP($C700,Weights!$A$3:$E$22,4,0),0)</f>
        <v>1.78</v>
      </c>
      <c r="E700" s="92">
        <f>IFERROR(VLOOKUP($C700,Weights!$A$3:$E$22,5,0),0)</f>
        <v>98.594200000000001</v>
      </c>
      <c r="F700" s="91">
        <f>IFERROR(VLOOKUP($C700,Weights!$A$23:$E$42,4,0),0)</f>
        <v>3.02</v>
      </c>
      <c r="G700" s="92">
        <f>IFERROR(VLOOKUP($C700,Weights!$A$23:$E$42,5,0),0)</f>
        <v>167.27780000000001</v>
      </c>
      <c r="H700" s="91">
        <f>IFERROR(VLOOKUP($C700,Weights!$A$43:$E$62,4,0),0)</f>
        <v>7.53</v>
      </c>
      <c r="I700" s="92">
        <f>IFERROR(VLOOKUP($C700,Weights!$A$43:$E$62,5,0),0)</f>
        <v>417.08670000000001</v>
      </c>
      <c r="J700" s="91">
        <f>IFERROR(VLOOKUP($C700,Weights!$A$63:$E$82,4,0),0)</f>
        <v>20.61</v>
      </c>
      <c r="K700" s="92">
        <f>IFERROR(VLOOKUP($C700,Weights!$A$63:$E$82,5,0),0)</f>
        <v>1141.5879</v>
      </c>
      <c r="L700" s="91">
        <f>IFERROR(VLOOKUP($C700,Weights!$A$83:$E$102,4,0),0)</f>
        <v>0</v>
      </c>
      <c r="M700" s="92">
        <f>IFERROR(VLOOKUP($C700,Weights!$A$83:$E$102,5,0),0)</f>
        <v>0</v>
      </c>
    </row>
    <row r="701" spans="1:13">
      <c r="A701" s="93" t="s">
        <v>2837</v>
      </c>
      <c r="B701" s="90" t="s">
        <v>2838</v>
      </c>
      <c r="C701" s="90">
        <v>9</v>
      </c>
      <c r="D701" s="91">
        <f>IFERROR(VLOOKUP($C701,Weights!$A$3:$E$22,4,0),0)</f>
        <v>1.68</v>
      </c>
      <c r="E701" s="92">
        <f>IFERROR(VLOOKUP($C701,Weights!$A$3:$E$22,5,0),0)</f>
        <v>93.055199999999999</v>
      </c>
      <c r="F701" s="91">
        <f>IFERROR(VLOOKUP($C701,Weights!$A$23:$E$42,4,0),0)</f>
        <v>2.0499999999999998</v>
      </c>
      <c r="G701" s="92">
        <f>IFERROR(VLOOKUP($C701,Weights!$A$23:$E$42,5,0),0)</f>
        <v>113.54949999999999</v>
      </c>
      <c r="H701" s="91">
        <f>IFERROR(VLOOKUP($C701,Weights!$A$43:$E$62,4,0),0)</f>
        <v>2.93</v>
      </c>
      <c r="I701" s="92">
        <f>IFERROR(VLOOKUP($C701,Weights!$A$43:$E$62,5,0),0)</f>
        <v>162.2927</v>
      </c>
      <c r="J701" s="91">
        <f>IFERROR(VLOOKUP($C701,Weights!$A$63:$E$82,4,0),0)</f>
        <v>18.18</v>
      </c>
      <c r="K701" s="92">
        <f>IFERROR(VLOOKUP($C701,Weights!$A$63:$E$82,5,0),0)</f>
        <v>1006.9902</v>
      </c>
      <c r="L701" s="91">
        <f>IFERROR(VLOOKUP($C701,Weights!$A$83:$E$102,4,0),0)</f>
        <v>0</v>
      </c>
      <c r="M701" s="92">
        <f>IFERROR(VLOOKUP($C701,Weights!$A$83:$E$102,5,0),0)</f>
        <v>0</v>
      </c>
    </row>
    <row r="702" spans="1:13">
      <c r="A702" s="93" t="s">
        <v>1608</v>
      </c>
      <c r="B702" s="90" t="s">
        <v>1609</v>
      </c>
      <c r="C702" s="90">
        <v>1</v>
      </c>
      <c r="D702" s="91">
        <f>IFERROR(VLOOKUP($C702,Weights!$A$3:$E$22,4,0),0)</f>
        <v>1</v>
      </c>
      <c r="E702" s="92">
        <f>IFERROR(VLOOKUP($C702,Weights!$A$3:$E$22,5,0),0)</f>
        <v>55.39</v>
      </c>
      <c r="F702" s="91">
        <f>IFERROR(VLOOKUP($C702,Weights!$A$23:$E$42,4,0),0)</f>
        <v>1.76</v>
      </c>
      <c r="G702" s="92">
        <f>IFERROR(VLOOKUP($C702,Weights!$A$23:$E$42,5,0),0)</f>
        <v>97.486400000000003</v>
      </c>
      <c r="H702" s="91">
        <f>IFERROR(VLOOKUP($C702,Weights!$A$43:$E$62,4,0),0)</f>
        <v>4</v>
      </c>
      <c r="I702" s="92">
        <f>IFERROR(VLOOKUP($C702,Weights!$A$43:$E$62,5,0),0)</f>
        <v>221.56</v>
      </c>
      <c r="J702" s="91">
        <f>IFERROR(VLOOKUP($C702,Weights!$A$63:$E$82,4,0),0)</f>
        <v>10.77</v>
      </c>
      <c r="K702" s="92">
        <f>IFERROR(VLOOKUP($C702,Weights!$A$63:$E$82,5,0),0)</f>
        <v>596.55029999999999</v>
      </c>
      <c r="L702" s="91">
        <f>IFERROR(VLOOKUP($C702,Weights!$A$83:$E$102,4,0),0)</f>
        <v>0</v>
      </c>
      <c r="M702" s="92">
        <f>IFERROR(VLOOKUP($C702,Weights!$A$83:$E$102,5,0),0)</f>
        <v>0</v>
      </c>
    </row>
    <row r="703" spans="1:13">
      <c r="A703" s="93" t="s">
        <v>1106</v>
      </c>
      <c r="B703" s="90" t="s">
        <v>1107</v>
      </c>
      <c r="C703" s="90">
        <v>6</v>
      </c>
      <c r="D703" s="91">
        <f>IFERROR(VLOOKUP($C703,Weights!$A$3:$E$22,4,0),0)</f>
        <v>2.38</v>
      </c>
      <c r="E703" s="92">
        <f>IFERROR(VLOOKUP($C703,Weights!$A$3:$E$22,5,0),0)</f>
        <v>131.82820000000001</v>
      </c>
      <c r="F703" s="91">
        <f>IFERROR(VLOOKUP($C703,Weights!$A$23:$E$42,4,0),0)</f>
        <v>3.52</v>
      </c>
      <c r="G703" s="92">
        <f>IFERROR(VLOOKUP($C703,Weights!$A$23:$E$42,5,0),0)</f>
        <v>194.97280000000001</v>
      </c>
      <c r="H703" s="91">
        <f>IFERROR(VLOOKUP($C703,Weights!$A$43:$E$62,4,0),0)</f>
        <v>7.1</v>
      </c>
      <c r="I703" s="92">
        <f>IFERROR(VLOOKUP($C703,Weights!$A$43:$E$62,5,0),0)</f>
        <v>393.26900000000001</v>
      </c>
      <c r="J703" s="91">
        <f>IFERROR(VLOOKUP($C703,Weights!$A$63:$E$82,4,0),0)</f>
        <v>17.98</v>
      </c>
      <c r="K703" s="92">
        <f>IFERROR(VLOOKUP($C703,Weights!$A$63:$E$82,5,0),0)</f>
        <v>995.91219999999998</v>
      </c>
      <c r="L703" s="91">
        <f>IFERROR(VLOOKUP($C703,Weights!$A$83:$E$102,4,0),0)</f>
        <v>0</v>
      </c>
      <c r="M703" s="92">
        <f>IFERROR(VLOOKUP($C703,Weights!$A$83:$E$102,5,0),0)</f>
        <v>0</v>
      </c>
    </row>
    <row r="704" spans="1:13">
      <c r="A704" s="93" t="s">
        <v>1743</v>
      </c>
      <c r="B704" s="90" t="s">
        <v>1744</v>
      </c>
      <c r="C704" s="90">
        <v>1</v>
      </c>
      <c r="D704" s="91">
        <f>IFERROR(VLOOKUP($C704,Weights!$A$3:$E$22,4,0),0)</f>
        <v>1</v>
      </c>
      <c r="E704" s="92">
        <f>IFERROR(VLOOKUP($C704,Weights!$A$3:$E$22,5,0),0)</f>
        <v>55.39</v>
      </c>
      <c r="F704" s="91">
        <f>IFERROR(VLOOKUP($C704,Weights!$A$23:$E$42,4,0),0)</f>
        <v>1.76</v>
      </c>
      <c r="G704" s="92">
        <f>IFERROR(VLOOKUP($C704,Weights!$A$23:$E$42,5,0),0)</f>
        <v>97.486400000000003</v>
      </c>
      <c r="H704" s="91">
        <f>IFERROR(VLOOKUP($C704,Weights!$A$43:$E$62,4,0),0)</f>
        <v>4</v>
      </c>
      <c r="I704" s="92">
        <f>IFERROR(VLOOKUP($C704,Weights!$A$43:$E$62,5,0),0)</f>
        <v>221.56</v>
      </c>
      <c r="J704" s="91">
        <f>IFERROR(VLOOKUP($C704,Weights!$A$63:$E$82,4,0),0)</f>
        <v>10.77</v>
      </c>
      <c r="K704" s="92">
        <f>IFERROR(VLOOKUP($C704,Weights!$A$63:$E$82,5,0),0)</f>
        <v>596.55029999999999</v>
      </c>
      <c r="L704" s="91">
        <f>IFERROR(VLOOKUP($C704,Weights!$A$83:$E$102,4,0),0)</f>
        <v>0</v>
      </c>
      <c r="M704" s="92">
        <f>IFERROR(VLOOKUP($C704,Weights!$A$83:$E$102,5,0),0)</f>
        <v>0</v>
      </c>
    </row>
    <row r="705" spans="1:13">
      <c r="A705" s="93" t="s">
        <v>2959</v>
      </c>
      <c r="B705" s="90" t="s">
        <v>2960</v>
      </c>
      <c r="C705" s="90">
        <v>1</v>
      </c>
      <c r="D705" s="91">
        <f>IFERROR(VLOOKUP($C705,Weights!$A$3:$E$22,4,0),0)</f>
        <v>1</v>
      </c>
      <c r="E705" s="92">
        <f>IFERROR(VLOOKUP($C705,Weights!$A$3:$E$22,5,0),0)</f>
        <v>55.39</v>
      </c>
      <c r="F705" s="91">
        <f>IFERROR(VLOOKUP($C705,Weights!$A$23:$E$42,4,0),0)</f>
        <v>1.76</v>
      </c>
      <c r="G705" s="92">
        <f>IFERROR(VLOOKUP($C705,Weights!$A$23:$E$42,5,0),0)</f>
        <v>97.486400000000003</v>
      </c>
      <c r="H705" s="91">
        <f>IFERROR(VLOOKUP($C705,Weights!$A$43:$E$62,4,0),0)</f>
        <v>4</v>
      </c>
      <c r="I705" s="92">
        <f>IFERROR(VLOOKUP($C705,Weights!$A$43:$E$62,5,0),0)</f>
        <v>221.56</v>
      </c>
      <c r="J705" s="91">
        <f>IFERROR(VLOOKUP($C705,Weights!$A$63:$E$82,4,0),0)</f>
        <v>10.77</v>
      </c>
      <c r="K705" s="92">
        <f>IFERROR(VLOOKUP($C705,Weights!$A$63:$E$82,5,0),0)</f>
        <v>596.55029999999999</v>
      </c>
      <c r="L705" s="91">
        <f>IFERROR(VLOOKUP($C705,Weights!$A$83:$E$102,4,0),0)</f>
        <v>0</v>
      </c>
      <c r="M705" s="92">
        <f>IFERROR(VLOOKUP($C705,Weights!$A$83:$E$102,5,0),0)</f>
        <v>0</v>
      </c>
    </row>
    <row r="706" spans="1:13">
      <c r="A706" s="93" t="s">
        <v>282</v>
      </c>
      <c r="B706" s="90" t="s">
        <v>283</v>
      </c>
      <c r="C706" s="90">
        <v>1</v>
      </c>
      <c r="D706" s="91">
        <f>IFERROR(VLOOKUP($C706,Weights!$A$3:$E$22,4,0),0)</f>
        <v>1</v>
      </c>
      <c r="E706" s="92">
        <f>IFERROR(VLOOKUP($C706,Weights!$A$3:$E$22,5,0),0)</f>
        <v>55.39</v>
      </c>
      <c r="F706" s="91">
        <f>IFERROR(VLOOKUP($C706,Weights!$A$23:$E$42,4,0),0)</f>
        <v>1.76</v>
      </c>
      <c r="G706" s="92">
        <f>IFERROR(VLOOKUP($C706,Weights!$A$23:$E$42,5,0),0)</f>
        <v>97.486400000000003</v>
      </c>
      <c r="H706" s="91">
        <f>IFERROR(VLOOKUP($C706,Weights!$A$43:$E$62,4,0),0)</f>
        <v>4</v>
      </c>
      <c r="I706" s="92">
        <f>IFERROR(VLOOKUP($C706,Weights!$A$43:$E$62,5,0),0)</f>
        <v>221.56</v>
      </c>
      <c r="J706" s="91">
        <f>IFERROR(VLOOKUP($C706,Weights!$A$63:$E$82,4,0),0)</f>
        <v>10.77</v>
      </c>
      <c r="K706" s="92">
        <f>IFERROR(VLOOKUP($C706,Weights!$A$63:$E$82,5,0),0)</f>
        <v>596.55029999999999</v>
      </c>
      <c r="L706" s="91">
        <f>IFERROR(VLOOKUP($C706,Weights!$A$83:$E$102,4,0),0)</f>
        <v>0</v>
      </c>
      <c r="M706" s="92">
        <f>IFERROR(VLOOKUP($C706,Weights!$A$83:$E$102,5,0),0)</f>
        <v>0</v>
      </c>
    </row>
    <row r="707" spans="1:13">
      <c r="A707" s="93" t="s">
        <v>70</v>
      </c>
      <c r="B707" s="90" t="s">
        <v>71</v>
      </c>
      <c r="C707" s="90">
        <v>99</v>
      </c>
      <c r="D707" s="91">
        <f>IFERROR(VLOOKUP($C707,Weights!$A$3:$E$22,4,0),0)</f>
        <v>0</v>
      </c>
      <c r="E707" s="92">
        <f>IFERROR(VLOOKUP($C707,Weights!$A$3:$E$22,5,0),0)</f>
        <v>0</v>
      </c>
      <c r="F707" s="91">
        <f>IFERROR(VLOOKUP($C707,Weights!$A$23:$E$42,4,0),0)</f>
        <v>0</v>
      </c>
      <c r="G707" s="92">
        <f>IFERROR(VLOOKUP($C707,Weights!$A$23:$E$42,5,0),0)</f>
        <v>0</v>
      </c>
      <c r="H707" s="91">
        <f>IFERROR(VLOOKUP($C707,Weights!$A$43:$E$62,4,0),0)</f>
        <v>0</v>
      </c>
      <c r="I707" s="92">
        <f>IFERROR(VLOOKUP($C707,Weights!$A$43:$E$62,5,0),0)</f>
        <v>0</v>
      </c>
      <c r="J707" s="91">
        <f>IFERROR(VLOOKUP($C707,Weights!$A$63:$E$82,4,0),0)</f>
        <v>0</v>
      </c>
      <c r="K707" s="92">
        <f>IFERROR(VLOOKUP($C707,Weights!$A$63:$E$82,5,0),0)</f>
        <v>0</v>
      </c>
      <c r="L707" s="91">
        <f>IFERROR(VLOOKUP($C707,Weights!$A$83:$E$102,4,0),0)</f>
        <v>0</v>
      </c>
      <c r="M707" s="92">
        <f>IFERROR(VLOOKUP($C707,Weights!$A$83:$E$102,5,0),0)</f>
        <v>0</v>
      </c>
    </row>
    <row r="708" spans="1:13">
      <c r="A708" s="93" t="s">
        <v>2242</v>
      </c>
      <c r="B708" s="90" t="s">
        <v>2243</v>
      </c>
      <c r="C708" s="90">
        <v>1</v>
      </c>
      <c r="D708" s="91">
        <f>IFERROR(VLOOKUP($C708,Weights!$A$3:$E$22,4,0),0)</f>
        <v>1</v>
      </c>
      <c r="E708" s="92">
        <f>IFERROR(VLOOKUP($C708,Weights!$A$3:$E$22,5,0),0)</f>
        <v>55.39</v>
      </c>
      <c r="F708" s="91">
        <f>IFERROR(VLOOKUP($C708,Weights!$A$23:$E$42,4,0),0)</f>
        <v>1.76</v>
      </c>
      <c r="G708" s="92">
        <f>IFERROR(VLOOKUP($C708,Weights!$A$23:$E$42,5,0),0)</f>
        <v>97.486400000000003</v>
      </c>
      <c r="H708" s="91">
        <f>IFERROR(VLOOKUP($C708,Weights!$A$43:$E$62,4,0),0)</f>
        <v>4</v>
      </c>
      <c r="I708" s="92">
        <f>IFERROR(VLOOKUP($C708,Weights!$A$43:$E$62,5,0),0)</f>
        <v>221.56</v>
      </c>
      <c r="J708" s="91">
        <f>IFERROR(VLOOKUP($C708,Weights!$A$63:$E$82,4,0),0)</f>
        <v>10.77</v>
      </c>
      <c r="K708" s="92">
        <f>IFERROR(VLOOKUP($C708,Weights!$A$63:$E$82,5,0),0)</f>
        <v>596.55029999999999</v>
      </c>
      <c r="L708" s="91">
        <f>IFERROR(VLOOKUP($C708,Weights!$A$83:$E$102,4,0),0)</f>
        <v>0</v>
      </c>
      <c r="M708" s="92">
        <f>IFERROR(VLOOKUP($C708,Weights!$A$83:$E$102,5,0),0)</f>
        <v>0</v>
      </c>
    </row>
    <row r="709" spans="1:13" ht="24">
      <c r="A709" s="93" t="s">
        <v>2240</v>
      </c>
      <c r="B709" s="90" t="s">
        <v>2241</v>
      </c>
      <c r="C709" s="90">
        <v>1</v>
      </c>
      <c r="D709" s="91">
        <f>IFERROR(VLOOKUP($C709,Weights!$A$3:$E$22,4,0),0)</f>
        <v>1</v>
      </c>
      <c r="E709" s="92">
        <f>IFERROR(VLOOKUP($C709,Weights!$A$3:$E$22,5,0),0)</f>
        <v>55.39</v>
      </c>
      <c r="F709" s="91">
        <f>IFERROR(VLOOKUP($C709,Weights!$A$23:$E$42,4,0),0)</f>
        <v>1.76</v>
      </c>
      <c r="G709" s="92">
        <f>IFERROR(VLOOKUP($C709,Weights!$A$23:$E$42,5,0),0)</f>
        <v>97.486400000000003</v>
      </c>
      <c r="H709" s="91">
        <f>IFERROR(VLOOKUP($C709,Weights!$A$43:$E$62,4,0),0)</f>
        <v>4</v>
      </c>
      <c r="I709" s="92">
        <f>IFERROR(VLOOKUP($C709,Weights!$A$43:$E$62,5,0),0)</f>
        <v>221.56</v>
      </c>
      <c r="J709" s="91">
        <f>IFERROR(VLOOKUP($C709,Weights!$A$63:$E$82,4,0),0)</f>
        <v>10.77</v>
      </c>
      <c r="K709" s="92">
        <f>IFERROR(VLOOKUP($C709,Weights!$A$63:$E$82,5,0),0)</f>
        <v>596.55029999999999</v>
      </c>
      <c r="L709" s="91">
        <f>IFERROR(VLOOKUP($C709,Weights!$A$83:$E$102,4,0),0)</f>
        <v>0</v>
      </c>
      <c r="M709" s="92">
        <f>IFERROR(VLOOKUP($C709,Weights!$A$83:$E$102,5,0),0)</f>
        <v>0</v>
      </c>
    </row>
    <row r="710" spans="1:13" ht="24">
      <c r="A710" s="93" t="s">
        <v>1376</v>
      </c>
      <c r="B710" s="90" t="s">
        <v>1377</v>
      </c>
      <c r="C710" s="90">
        <v>1</v>
      </c>
      <c r="D710" s="91">
        <f>IFERROR(VLOOKUP($C710,Weights!$A$3:$E$22,4,0),0)</f>
        <v>1</v>
      </c>
      <c r="E710" s="92">
        <f>IFERROR(VLOOKUP($C710,Weights!$A$3:$E$22,5,0),0)</f>
        <v>55.39</v>
      </c>
      <c r="F710" s="91">
        <f>IFERROR(VLOOKUP($C710,Weights!$A$23:$E$42,4,0),0)</f>
        <v>1.76</v>
      </c>
      <c r="G710" s="92">
        <f>IFERROR(VLOOKUP($C710,Weights!$A$23:$E$42,5,0),0)</f>
        <v>97.486400000000003</v>
      </c>
      <c r="H710" s="91">
        <f>IFERROR(VLOOKUP($C710,Weights!$A$43:$E$62,4,0),0)</f>
        <v>4</v>
      </c>
      <c r="I710" s="92">
        <f>IFERROR(VLOOKUP($C710,Weights!$A$43:$E$62,5,0),0)</f>
        <v>221.56</v>
      </c>
      <c r="J710" s="91">
        <f>IFERROR(VLOOKUP($C710,Weights!$A$63:$E$82,4,0),0)</f>
        <v>10.77</v>
      </c>
      <c r="K710" s="92">
        <f>IFERROR(VLOOKUP($C710,Weights!$A$63:$E$82,5,0),0)</f>
        <v>596.55029999999999</v>
      </c>
      <c r="L710" s="91">
        <f>IFERROR(VLOOKUP($C710,Weights!$A$83:$E$102,4,0),0)</f>
        <v>0</v>
      </c>
      <c r="M710" s="92">
        <f>IFERROR(VLOOKUP($C710,Weights!$A$83:$E$102,5,0),0)</f>
        <v>0</v>
      </c>
    </row>
    <row r="711" spans="1:13" ht="24">
      <c r="A711" s="93" t="s">
        <v>1400</v>
      </c>
      <c r="B711" s="90" t="s">
        <v>1401</v>
      </c>
      <c r="C711" s="90">
        <v>2</v>
      </c>
      <c r="D711" s="91">
        <f>IFERROR(VLOOKUP($C711,Weights!$A$3:$E$22,4,0),0)</f>
        <v>1.78</v>
      </c>
      <c r="E711" s="92">
        <f>IFERROR(VLOOKUP($C711,Weights!$A$3:$E$22,5,0),0)</f>
        <v>98.594200000000001</v>
      </c>
      <c r="F711" s="91">
        <f>IFERROR(VLOOKUP($C711,Weights!$A$23:$E$42,4,0),0)</f>
        <v>3.02</v>
      </c>
      <c r="G711" s="92">
        <f>IFERROR(VLOOKUP($C711,Weights!$A$23:$E$42,5,0),0)</f>
        <v>167.27780000000001</v>
      </c>
      <c r="H711" s="91">
        <f>IFERROR(VLOOKUP($C711,Weights!$A$43:$E$62,4,0),0)</f>
        <v>7.53</v>
      </c>
      <c r="I711" s="92">
        <f>IFERROR(VLOOKUP($C711,Weights!$A$43:$E$62,5,0),0)</f>
        <v>417.08670000000001</v>
      </c>
      <c r="J711" s="91">
        <f>IFERROR(VLOOKUP($C711,Weights!$A$63:$E$82,4,0),0)</f>
        <v>20.61</v>
      </c>
      <c r="K711" s="92">
        <f>IFERROR(VLOOKUP($C711,Weights!$A$63:$E$82,5,0),0)</f>
        <v>1141.5879</v>
      </c>
      <c r="L711" s="91">
        <f>IFERROR(VLOOKUP($C711,Weights!$A$83:$E$102,4,0),0)</f>
        <v>0</v>
      </c>
      <c r="M711" s="92">
        <f>IFERROR(VLOOKUP($C711,Weights!$A$83:$E$102,5,0),0)</f>
        <v>0</v>
      </c>
    </row>
    <row r="712" spans="1:13" ht="24">
      <c r="A712" s="93" t="s">
        <v>2779</v>
      </c>
      <c r="B712" s="90" t="s">
        <v>2780</v>
      </c>
      <c r="C712" s="90">
        <v>16</v>
      </c>
      <c r="D712" s="91">
        <f>IFERROR(VLOOKUP($C712,Weights!$A$3:$E$22,4,0),0)</f>
        <v>1.19</v>
      </c>
      <c r="E712" s="92">
        <f>IFERROR(VLOOKUP($C712,Weights!$A$3:$E$22,5,0),0)</f>
        <v>65.914100000000005</v>
      </c>
      <c r="F712" s="91">
        <f>IFERROR(VLOOKUP($C712,Weights!$A$23:$E$42,4,0),0)</f>
        <v>1.88</v>
      </c>
      <c r="G712" s="92">
        <f>IFERROR(VLOOKUP($C712,Weights!$A$23:$E$42,5,0),0)</f>
        <v>104.1332</v>
      </c>
      <c r="H712" s="91">
        <f>IFERROR(VLOOKUP($C712,Weights!$A$43:$E$62,4,0),0)</f>
        <v>3.39</v>
      </c>
      <c r="I712" s="92">
        <f>IFERROR(VLOOKUP($C712,Weights!$A$43:$E$62,5,0),0)</f>
        <v>187.77209999999999</v>
      </c>
      <c r="J712" s="91">
        <f>IFERROR(VLOOKUP($C712,Weights!$A$63:$E$82,4,0),0)</f>
        <v>23.92</v>
      </c>
      <c r="K712" s="92">
        <f>IFERROR(VLOOKUP($C712,Weights!$A$63:$E$82,5,0),0)</f>
        <v>1324.9288000000001</v>
      </c>
      <c r="L712" s="91">
        <f>IFERROR(VLOOKUP($C712,Weights!$A$83:$E$102,4,0),0)</f>
        <v>0</v>
      </c>
      <c r="M712" s="92">
        <f>IFERROR(VLOOKUP($C712,Weights!$A$83:$E$102,5,0),0)</f>
        <v>0</v>
      </c>
    </row>
    <row r="713" spans="1:13">
      <c r="A713" s="93" t="s">
        <v>1690</v>
      </c>
      <c r="B713" s="90" t="s">
        <v>1691</v>
      </c>
      <c r="C713" s="90">
        <v>14</v>
      </c>
      <c r="D713" s="91">
        <f>IFERROR(VLOOKUP($C713,Weights!$A$3:$E$22,4,0),0)</f>
        <v>1.07</v>
      </c>
      <c r="E713" s="92">
        <f>IFERROR(VLOOKUP($C713,Weights!$A$3:$E$22,5,0),0)</f>
        <v>59.267300000000006</v>
      </c>
      <c r="F713" s="91">
        <f>IFERROR(VLOOKUP($C713,Weights!$A$23:$E$42,4,0),0)</f>
        <v>1.65</v>
      </c>
      <c r="G713" s="92">
        <f>IFERROR(VLOOKUP($C713,Weights!$A$23:$E$42,5,0),0)</f>
        <v>91.393500000000003</v>
      </c>
      <c r="H713" s="91">
        <f>IFERROR(VLOOKUP($C713,Weights!$A$43:$E$62,4,0),0)</f>
        <v>2.79</v>
      </c>
      <c r="I713" s="92">
        <f>IFERROR(VLOOKUP($C713,Weights!$A$43:$E$62,5,0),0)</f>
        <v>154.53810000000001</v>
      </c>
      <c r="J713" s="91">
        <f>IFERROR(VLOOKUP($C713,Weights!$A$63:$E$82,4,0),0)</f>
        <v>9.86</v>
      </c>
      <c r="K713" s="92">
        <f>IFERROR(VLOOKUP($C713,Weights!$A$63:$E$82,5,0),0)</f>
        <v>546.1454</v>
      </c>
      <c r="L713" s="91">
        <f>IFERROR(VLOOKUP($C713,Weights!$A$83:$E$102,4,0),0)</f>
        <v>2.64</v>
      </c>
      <c r="M713" s="92">
        <f>IFERROR(VLOOKUP($C713,Weights!$A$83:$E$102,5,0),0)</f>
        <v>146.2296</v>
      </c>
    </row>
    <row r="714" spans="1:13">
      <c r="A714" s="93" t="s">
        <v>2367</v>
      </c>
      <c r="B714" s="90" t="s">
        <v>2368</v>
      </c>
      <c r="C714" s="90">
        <v>13</v>
      </c>
      <c r="D714" s="91">
        <f>IFERROR(VLOOKUP($C714,Weights!$A$3:$E$22,4,0),0)</f>
        <v>1.51</v>
      </c>
      <c r="E714" s="92">
        <f>IFERROR(VLOOKUP($C714,Weights!$A$3:$E$22,5,0),0)</f>
        <v>83.638900000000007</v>
      </c>
      <c r="F714" s="91">
        <f>IFERROR(VLOOKUP($C714,Weights!$A$23:$E$42,4,0),0)</f>
        <v>1.26</v>
      </c>
      <c r="G714" s="92">
        <f>IFERROR(VLOOKUP($C714,Weights!$A$23:$E$42,5,0),0)</f>
        <v>69.791399999999996</v>
      </c>
      <c r="H714" s="91">
        <f>IFERROR(VLOOKUP($C714,Weights!$A$43:$E$62,4,0),0)</f>
        <v>0</v>
      </c>
      <c r="I714" s="92">
        <f>IFERROR(VLOOKUP($C714,Weights!$A$43:$E$62,5,0),0)</f>
        <v>0</v>
      </c>
      <c r="J714" s="91">
        <f>IFERROR(VLOOKUP($C714,Weights!$A$63:$E$82,4,0),0)</f>
        <v>0</v>
      </c>
      <c r="K714" s="92">
        <f>IFERROR(VLOOKUP($C714,Weights!$A$63:$E$82,5,0),0)</f>
        <v>0</v>
      </c>
      <c r="L714" s="91">
        <f>IFERROR(VLOOKUP($C714,Weights!$A$83:$E$102,4,0),0)</f>
        <v>0</v>
      </c>
      <c r="M714" s="92">
        <f>IFERROR(VLOOKUP($C714,Weights!$A$83:$E$102,5,0),0)</f>
        <v>0</v>
      </c>
    </row>
    <row r="715" spans="1:13">
      <c r="A715" s="93" t="s">
        <v>2787</v>
      </c>
      <c r="B715" s="90" t="s">
        <v>2788</v>
      </c>
      <c r="C715" s="90">
        <v>1</v>
      </c>
      <c r="D715" s="91">
        <f>IFERROR(VLOOKUP($C715,Weights!$A$3:$E$22,4,0),0)</f>
        <v>1</v>
      </c>
      <c r="E715" s="92">
        <f>IFERROR(VLOOKUP($C715,Weights!$A$3:$E$22,5,0),0)</f>
        <v>55.39</v>
      </c>
      <c r="F715" s="91">
        <f>IFERROR(VLOOKUP($C715,Weights!$A$23:$E$42,4,0),0)</f>
        <v>1.76</v>
      </c>
      <c r="G715" s="92">
        <f>IFERROR(VLOOKUP($C715,Weights!$A$23:$E$42,5,0),0)</f>
        <v>97.486400000000003</v>
      </c>
      <c r="H715" s="91">
        <f>IFERROR(VLOOKUP($C715,Weights!$A$43:$E$62,4,0),0)</f>
        <v>4</v>
      </c>
      <c r="I715" s="92">
        <f>IFERROR(VLOOKUP($C715,Weights!$A$43:$E$62,5,0),0)</f>
        <v>221.56</v>
      </c>
      <c r="J715" s="91">
        <f>IFERROR(VLOOKUP($C715,Weights!$A$63:$E$82,4,0),0)</f>
        <v>10.77</v>
      </c>
      <c r="K715" s="92">
        <f>IFERROR(VLOOKUP($C715,Weights!$A$63:$E$82,5,0),0)</f>
        <v>596.55029999999999</v>
      </c>
      <c r="L715" s="91">
        <f>IFERROR(VLOOKUP($C715,Weights!$A$83:$E$102,4,0),0)</f>
        <v>0</v>
      </c>
      <c r="M715" s="92">
        <f>IFERROR(VLOOKUP($C715,Weights!$A$83:$E$102,5,0),0)</f>
        <v>0</v>
      </c>
    </row>
    <row r="716" spans="1:13">
      <c r="A716" s="93" t="s">
        <v>2218</v>
      </c>
      <c r="B716" s="90" t="s">
        <v>2219</v>
      </c>
      <c r="C716" s="90">
        <v>1</v>
      </c>
      <c r="D716" s="91">
        <f>IFERROR(VLOOKUP($C716,Weights!$A$3:$E$22,4,0),0)</f>
        <v>1</v>
      </c>
      <c r="E716" s="92">
        <f>IFERROR(VLOOKUP($C716,Weights!$A$3:$E$22,5,0),0)</f>
        <v>55.39</v>
      </c>
      <c r="F716" s="91">
        <f>IFERROR(VLOOKUP($C716,Weights!$A$23:$E$42,4,0),0)</f>
        <v>1.76</v>
      </c>
      <c r="G716" s="92">
        <f>IFERROR(VLOOKUP($C716,Weights!$A$23:$E$42,5,0),0)</f>
        <v>97.486400000000003</v>
      </c>
      <c r="H716" s="91">
        <f>IFERROR(VLOOKUP($C716,Weights!$A$43:$E$62,4,0),0)</f>
        <v>4</v>
      </c>
      <c r="I716" s="92">
        <f>IFERROR(VLOOKUP($C716,Weights!$A$43:$E$62,5,0),0)</f>
        <v>221.56</v>
      </c>
      <c r="J716" s="91">
        <f>IFERROR(VLOOKUP($C716,Weights!$A$63:$E$82,4,0),0)</f>
        <v>10.77</v>
      </c>
      <c r="K716" s="92">
        <f>IFERROR(VLOOKUP($C716,Weights!$A$63:$E$82,5,0),0)</f>
        <v>596.55029999999999</v>
      </c>
      <c r="L716" s="91">
        <f>IFERROR(VLOOKUP($C716,Weights!$A$83:$E$102,4,0),0)</f>
        <v>0</v>
      </c>
      <c r="M716" s="92">
        <f>IFERROR(VLOOKUP($C716,Weights!$A$83:$E$102,5,0),0)</f>
        <v>0</v>
      </c>
    </row>
    <row r="717" spans="1:13" ht="36">
      <c r="A717" s="93" t="s">
        <v>414</v>
      </c>
      <c r="B717" s="90" t="s">
        <v>415</v>
      </c>
      <c r="C717" s="90">
        <v>99</v>
      </c>
      <c r="D717" s="91">
        <f>IFERROR(VLOOKUP($C717,Weights!$A$3:$E$22,4,0),0)</f>
        <v>0</v>
      </c>
      <c r="E717" s="92">
        <f>IFERROR(VLOOKUP($C717,Weights!$A$3:$E$22,5,0),0)</f>
        <v>0</v>
      </c>
      <c r="F717" s="91">
        <f>IFERROR(VLOOKUP($C717,Weights!$A$23:$E$42,4,0),0)</f>
        <v>0</v>
      </c>
      <c r="G717" s="92">
        <f>IFERROR(VLOOKUP($C717,Weights!$A$23:$E$42,5,0),0)</f>
        <v>0</v>
      </c>
      <c r="H717" s="91">
        <f>IFERROR(VLOOKUP($C717,Weights!$A$43:$E$62,4,0),0)</f>
        <v>0</v>
      </c>
      <c r="I717" s="92">
        <f>IFERROR(VLOOKUP($C717,Weights!$A$43:$E$62,5,0),0)</f>
        <v>0</v>
      </c>
      <c r="J717" s="91">
        <f>IFERROR(VLOOKUP($C717,Weights!$A$63:$E$82,4,0),0)</f>
        <v>0</v>
      </c>
      <c r="K717" s="92">
        <f>IFERROR(VLOOKUP($C717,Weights!$A$63:$E$82,5,0),0)</f>
        <v>0</v>
      </c>
      <c r="L717" s="91">
        <f>IFERROR(VLOOKUP($C717,Weights!$A$83:$E$102,4,0),0)</f>
        <v>0</v>
      </c>
      <c r="M717" s="92">
        <f>IFERROR(VLOOKUP($C717,Weights!$A$83:$E$102,5,0),0)</f>
        <v>0</v>
      </c>
    </row>
    <row r="718" spans="1:13">
      <c r="A718" s="93" t="s">
        <v>936</v>
      </c>
      <c r="B718" s="90" t="s">
        <v>937</v>
      </c>
      <c r="C718" s="90">
        <v>21</v>
      </c>
      <c r="D718" s="91">
        <f>IFERROR(VLOOKUP($C718,Weights!$A$3:$E$22,4,0),0)</f>
        <v>0</v>
      </c>
      <c r="E718" s="92">
        <f>IFERROR(VLOOKUP($C718,Weights!$A$3:$E$22,5,0),0)</f>
        <v>0</v>
      </c>
      <c r="F718" s="91">
        <f>IFERROR(VLOOKUP($C718,Weights!$A$23:$E$42,4,0),0)</f>
        <v>0</v>
      </c>
      <c r="G718" s="92">
        <f>IFERROR(VLOOKUP($C718,Weights!$A$23:$E$42,5,0),0)</f>
        <v>0</v>
      </c>
      <c r="H718" s="91">
        <f>IFERROR(VLOOKUP($C718,Weights!$A$43:$E$62,4,0),0)</f>
        <v>0</v>
      </c>
      <c r="I718" s="92">
        <f>IFERROR(VLOOKUP($C718,Weights!$A$43:$E$62,5,0),0)</f>
        <v>0</v>
      </c>
      <c r="J718" s="91">
        <f>IFERROR(VLOOKUP($C718,Weights!$A$63:$E$82,4,0),0)</f>
        <v>0</v>
      </c>
      <c r="K718" s="92">
        <f>IFERROR(VLOOKUP($C718,Weights!$A$63:$E$82,5,0),0)</f>
        <v>0</v>
      </c>
      <c r="L718" s="91">
        <f>IFERROR(VLOOKUP($C718,Weights!$A$83:$E$102,4,0),0)</f>
        <v>0</v>
      </c>
      <c r="M718" s="92">
        <f>IFERROR(VLOOKUP($C718,Weights!$A$83:$E$102,5,0),0)</f>
        <v>0</v>
      </c>
    </row>
    <row r="719" spans="1:13">
      <c r="A719" s="93" t="s">
        <v>1672</v>
      </c>
      <c r="B719" s="90" t="s">
        <v>1673</v>
      </c>
      <c r="C719" s="90">
        <v>99</v>
      </c>
      <c r="D719" s="91">
        <f>IFERROR(VLOOKUP($C719,Weights!$A$3:$E$22,4,0),0)</f>
        <v>0</v>
      </c>
      <c r="E719" s="92">
        <f>IFERROR(VLOOKUP($C719,Weights!$A$3:$E$22,5,0),0)</f>
        <v>0</v>
      </c>
      <c r="F719" s="91">
        <f>IFERROR(VLOOKUP($C719,Weights!$A$23:$E$42,4,0),0)</f>
        <v>0</v>
      </c>
      <c r="G719" s="92">
        <f>IFERROR(VLOOKUP($C719,Weights!$A$23:$E$42,5,0),0)</f>
        <v>0</v>
      </c>
      <c r="H719" s="91">
        <f>IFERROR(VLOOKUP($C719,Weights!$A$43:$E$62,4,0),0)</f>
        <v>0</v>
      </c>
      <c r="I719" s="92">
        <f>IFERROR(VLOOKUP($C719,Weights!$A$43:$E$62,5,0),0)</f>
        <v>0</v>
      </c>
      <c r="J719" s="91">
        <f>IFERROR(VLOOKUP($C719,Weights!$A$63:$E$82,4,0),0)</f>
        <v>0</v>
      </c>
      <c r="K719" s="92">
        <f>IFERROR(VLOOKUP($C719,Weights!$A$63:$E$82,5,0),0)</f>
        <v>0</v>
      </c>
      <c r="L719" s="91">
        <f>IFERROR(VLOOKUP($C719,Weights!$A$83:$E$102,4,0),0)</f>
        <v>0</v>
      </c>
      <c r="M719" s="92">
        <f>IFERROR(VLOOKUP($C719,Weights!$A$83:$E$102,5,0),0)</f>
        <v>0</v>
      </c>
    </row>
    <row r="720" spans="1:13">
      <c r="A720" s="93" t="s">
        <v>542</v>
      </c>
      <c r="B720" s="90" t="s">
        <v>543</v>
      </c>
      <c r="C720" s="90">
        <v>99</v>
      </c>
      <c r="D720" s="91">
        <f>IFERROR(VLOOKUP($C720,Weights!$A$3:$E$22,4,0),0)</f>
        <v>0</v>
      </c>
      <c r="E720" s="92">
        <f>IFERROR(VLOOKUP($C720,Weights!$A$3:$E$22,5,0),0)</f>
        <v>0</v>
      </c>
      <c r="F720" s="91">
        <f>IFERROR(VLOOKUP($C720,Weights!$A$23:$E$42,4,0),0)</f>
        <v>0</v>
      </c>
      <c r="G720" s="92">
        <f>IFERROR(VLOOKUP($C720,Weights!$A$23:$E$42,5,0),0)</f>
        <v>0</v>
      </c>
      <c r="H720" s="91">
        <f>IFERROR(VLOOKUP($C720,Weights!$A$43:$E$62,4,0),0)</f>
        <v>0</v>
      </c>
      <c r="I720" s="92">
        <f>IFERROR(VLOOKUP($C720,Weights!$A$43:$E$62,5,0),0)</f>
        <v>0</v>
      </c>
      <c r="J720" s="91">
        <f>IFERROR(VLOOKUP($C720,Weights!$A$63:$E$82,4,0),0)</f>
        <v>0</v>
      </c>
      <c r="K720" s="92">
        <f>IFERROR(VLOOKUP($C720,Weights!$A$63:$E$82,5,0),0)</f>
        <v>0</v>
      </c>
      <c r="L720" s="91">
        <f>IFERROR(VLOOKUP($C720,Weights!$A$83:$E$102,4,0),0)</f>
        <v>0</v>
      </c>
      <c r="M720" s="92">
        <f>IFERROR(VLOOKUP($C720,Weights!$A$83:$E$102,5,0),0)</f>
        <v>0</v>
      </c>
    </row>
    <row r="721" spans="1:13">
      <c r="A721" s="93" t="s">
        <v>934</v>
      </c>
      <c r="B721" s="90" t="s">
        <v>935</v>
      </c>
      <c r="C721" s="90">
        <v>99</v>
      </c>
      <c r="D721" s="91">
        <f>IFERROR(VLOOKUP($C721,Weights!$A$3:$E$22,4,0),0)</f>
        <v>0</v>
      </c>
      <c r="E721" s="92">
        <f>IFERROR(VLOOKUP($C721,Weights!$A$3:$E$22,5,0),0)</f>
        <v>0</v>
      </c>
      <c r="F721" s="91">
        <f>IFERROR(VLOOKUP($C721,Weights!$A$23:$E$42,4,0),0)</f>
        <v>0</v>
      </c>
      <c r="G721" s="92">
        <f>IFERROR(VLOOKUP($C721,Weights!$A$23:$E$42,5,0),0)</f>
        <v>0</v>
      </c>
      <c r="H721" s="91">
        <f>IFERROR(VLOOKUP($C721,Weights!$A$43:$E$62,4,0),0)</f>
        <v>0</v>
      </c>
      <c r="I721" s="92">
        <f>IFERROR(VLOOKUP($C721,Weights!$A$43:$E$62,5,0),0)</f>
        <v>0</v>
      </c>
      <c r="J721" s="91">
        <f>IFERROR(VLOOKUP($C721,Weights!$A$63:$E$82,4,0),0)</f>
        <v>0</v>
      </c>
      <c r="K721" s="92">
        <f>IFERROR(VLOOKUP($C721,Weights!$A$63:$E$82,5,0),0)</f>
        <v>0</v>
      </c>
      <c r="L721" s="91">
        <f>IFERROR(VLOOKUP($C721,Weights!$A$83:$E$102,4,0),0)</f>
        <v>0</v>
      </c>
      <c r="M721" s="92">
        <f>IFERROR(VLOOKUP($C721,Weights!$A$83:$E$102,5,0),0)</f>
        <v>0</v>
      </c>
    </row>
    <row r="722" spans="1:13">
      <c r="A722" s="93" t="s">
        <v>2477</v>
      </c>
      <c r="B722" s="90" t="s">
        <v>2478</v>
      </c>
      <c r="C722" s="90">
        <v>21</v>
      </c>
      <c r="D722" s="91">
        <f>IFERROR(VLOOKUP($C722,Weights!$A$3:$E$22,4,0),0)</f>
        <v>0</v>
      </c>
      <c r="E722" s="92">
        <f>IFERROR(VLOOKUP($C722,Weights!$A$3:$E$22,5,0),0)</f>
        <v>0</v>
      </c>
      <c r="F722" s="91">
        <f>IFERROR(VLOOKUP($C722,Weights!$A$23:$E$42,4,0),0)</f>
        <v>0</v>
      </c>
      <c r="G722" s="92">
        <f>IFERROR(VLOOKUP($C722,Weights!$A$23:$E$42,5,0),0)</f>
        <v>0</v>
      </c>
      <c r="H722" s="91">
        <f>IFERROR(VLOOKUP($C722,Weights!$A$43:$E$62,4,0),0)</f>
        <v>0</v>
      </c>
      <c r="I722" s="92">
        <f>IFERROR(VLOOKUP($C722,Weights!$A$43:$E$62,5,0),0)</f>
        <v>0</v>
      </c>
      <c r="J722" s="91">
        <f>IFERROR(VLOOKUP($C722,Weights!$A$63:$E$82,4,0),0)</f>
        <v>0</v>
      </c>
      <c r="K722" s="92">
        <f>IFERROR(VLOOKUP($C722,Weights!$A$63:$E$82,5,0),0)</f>
        <v>0</v>
      </c>
      <c r="L722" s="91">
        <f>IFERROR(VLOOKUP($C722,Weights!$A$83:$E$102,4,0),0)</f>
        <v>0</v>
      </c>
      <c r="M722" s="92">
        <f>IFERROR(VLOOKUP($C722,Weights!$A$83:$E$102,5,0),0)</f>
        <v>0</v>
      </c>
    </row>
    <row r="723" spans="1:13">
      <c r="A723" s="93" t="s">
        <v>2479</v>
      </c>
      <c r="B723" s="90" t="s">
        <v>2480</v>
      </c>
      <c r="C723" s="90">
        <v>21</v>
      </c>
      <c r="D723" s="91">
        <f>IFERROR(VLOOKUP($C723,Weights!$A$3:$E$22,4,0),0)</f>
        <v>0</v>
      </c>
      <c r="E723" s="92">
        <f>IFERROR(VLOOKUP($C723,Weights!$A$3:$E$22,5,0),0)</f>
        <v>0</v>
      </c>
      <c r="F723" s="91">
        <f>IFERROR(VLOOKUP($C723,Weights!$A$23:$E$42,4,0),0)</f>
        <v>0</v>
      </c>
      <c r="G723" s="92">
        <f>IFERROR(VLOOKUP($C723,Weights!$A$23:$E$42,5,0),0)</f>
        <v>0</v>
      </c>
      <c r="H723" s="91">
        <f>IFERROR(VLOOKUP($C723,Weights!$A$43:$E$62,4,0),0)</f>
        <v>0</v>
      </c>
      <c r="I723" s="92">
        <f>IFERROR(VLOOKUP($C723,Weights!$A$43:$E$62,5,0),0)</f>
        <v>0</v>
      </c>
      <c r="J723" s="91">
        <f>IFERROR(VLOOKUP($C723,Weights!$A$63:$E$82,4,0),0)</f>
        <v>0</v>
      </c>
      <c r="K723" s="92">
        <f>IFERROR(VLOOKUP($C723,Weights!$A$63:$E$82,5,0),0)</f>
        <v>0</v>
      </c>
      <c r="L723" s="91">
        <f>IFERROR(VLOOKUP($C723,Weights!$A$83:$E$102,4,0),0)</f>
        <v>0</v>
      </c>
      <c r="M723" s="92">
        <f>IFERROR(VLOOKUP($C723,Weights!$A$83:$E$102,5,0),0)</f>
        <v>0</v>
      </c>
    </row>
    <row r="724" spans="1:13">
      <c r="A724" s="93" t="s">
        <v>2675</v>
      </c>
      <c r="B724" s="90" t="s">
        <v>2676</v>
      </c>
      <c r="C724" s="90">
        <v>99</v>
      </c>
      <c r="D724" s="91">
        <f>IFERROR(VLOOKUP($C724,Weights!$A$3:$E$22,4,0),0)</f>
        <v>0</v>
      </c>
      <c r="E724" s="92">
        <f>IFERROR(VLOOKUP($C724,Weights!$A$3:$E$22,5,0),0)</f>
        <v>0</v>
      </c>
      <c r="F724" s="91">
        <f>IFERROR(VLOOKUP($C724,Weights!$A$23:$E$42,4,0),0)</f>
        <v>0</v>
      </c>
      <c r="G724" s="92">
        <f>IFERROR(VLOOKUP($C724,Weights!$A$23:$E$42,5,0),0)</f>
        <v>0</v>
      </c>
      <c r="H724" s="91">
        <f>IFERROR(VLOOKUP($C724,Weights!$A$43:$E$62,4,0),0)</f>
        <v>0</v>
      </c>
      <c r="I724" s="92">
        <f>IFERROR(VLOOKUP($C724,Weights!$A$43:$E$62,5,0),0)</f>
        <v>0</v>
      </c>
      <c r="J724" s="91">
        <f>IFERROR(VLOOKUP($C724,Weights!$A$63:$E$82,4,0),0)</f>
        <v>0</v>
      </c>
      <c r="K724" s="92">
        <f>IFERROR(VLOOKUP($C724,Weights!$A$63:$E$82,5,0),0)</f>
        <v>0</v>
      </c>
      <c r="L724" s="91">
        <f>IFERROR(VLOOKUP($C724,Weights!$A$83:$E$102,4,0),0)</f>
        <v>0</v>
      </c>
      <c r="M724" s="92">
        <f>IFERROR(VLOOKUP($C724,Weights!$A$83:$E$102,5,0),0)</f>
        <v>0</v>
      </c>
    </row>
    <row r="725" spans="1:13">
      <c r="A725" s="93" t="s">
        <v>412</v>
      </c>
      <c r="B725" s="90" t="s">
        <v>413</v>
      </c>
      <c r="C725" s="90">
        <v>99</v>
      </c>
      <c r="D725" s="91">
        <f>IFERROR(VLOOKUP($C725,Weights!$A$3:$E$22,4,0),0)</f>
        <v>0</v>
      </c>
      <c r="E725" s="92">
        <f>IFERROR(VLOOKUP($C725,Weights!$A$3:$E$22,5,0),0)</f>
        <v>0</v>
      </c>
      <c r="F725" s="91">
        <f>IFERROR(VLOOKUP($C725,Weights!$A$23:$E$42,4,0),0)</f>
        <v>0</v>
      </c>
      <c r="G725" s="92">
        <f>IFERROR(VLOOKUP($C725,Weights!$A$23:$E$42,5,0),0)</f>
        <v>0</v>
      </c>
      <c r="H725" s="91">
        <f>IFERROR(VLOOKUP($C725,Weights!$A$43:$E$62,4,0),0)</f>
        <v>0</v>
      </c>
      <c r="I725" s="92">
        <f>IFERROR(VLOOKUP($C725,Weights!$A$43:$E$62,5,0),0)</f>
        <v>0</v>
      </c>
      <c r="J725" s="91">
        <f>IFERROR(VLOOKUP($C725,Weights!$A$63:$E$82,4,0),0)</f>
        <v>0</v>
      </c>
      <c r="K725" s="92">
        <f>IFERROR(VLOOKUP($C725,Weights!$A$63:$E$82,5,0),0)</f>
        <v>0</v>
      </c>
      <c r="L725" s="91">
        <f>IFERROR(VLOOKUP($C725,Weights!$A$83:$E$102,4,0),0)</f>
        <v>0</v>
      </c>
      <c r="M725" s="92">
        <f>IFERROR(VLOOKUP($C725,Weights!$A$83:$E$102,5,0),0)</f>
        <v>0</v>
      </c>
    </row>
    <row r="726" spans="1:13">
      <c r="A726" s="93" t="s">
        <v>3109</v>
      </c>
      <c r="B726" s="90" t="s">
        <v>3110</v>
      </c>
      <c r="C726" s="90">
        <v>99</v>
      </c>
      <c r="D726" s="91">
        <f>IFERROR(VLOOKUP($C726,Weights!$A$3:$E$22,4,0),0)</f>
        <v>0</v>
      </c>
      <c r="E726" s="92">
        <f>IFERROR(VLOOKUP($C726,Weights!$A$3:$E$22,5,0),0)</f>
        <v>0</v>
      </c>
      <c r="F726" s="91">
        <f>IFERROR(VLOOKUP($C726,Weights!$A$23:$E$42,4,0),0)</f>
        <v>0</v>
      </c>
      <c r="G726" s="92">
        <f>IFERROR(VLOOKUP($C726,Weights!$A$23:$E$42,5,0),0)</f>
        <v>0</v>
      </c>
      <c r="H726" s="91">
        <f>IFERROR(VLOOKUP($C726,Weights!$A$43:$E$62,4,0),0)</f>
        <v>0</v>
      </c>
      <c r="I726" s="92">
        <f>IFERROR(VLOOKUP($C726,Weights!$A$43:$E$62,5,0),0)</f>
        <v>0</v>
      </c>
      <c r="J726" s="91">
        <f>IFERROR(VLOOKUP($C726,Weights!$A$63:$E$82,4,0),0)</f>
        <v>0</v>
      </c>
      <c r="K726" s="92">
        <f>IFERROR(VLOOKUP($C726,Weights!$A$63:$E$82,5,0),0)</f>
        <v>0</v>
      </c>
      <c r="L726" s="91">
        <f>IFERROR(VLOOKUP($C726,Weights!$A$83:$E$102,4,0),0)</f>
        <v>0</v>
      </c>
      <c r="M726" s="92">
        <f>IFERROR(VLOOKUP($C726,Weights!$A$83:$E$102,5,0),0)</f>
        <v>0</v>
      </c>
    </row>
    <row r="727" spans="1:13">
      <c r="A727" s="93" t="s">
        <v>616</v>
      </c>
      <c r="B727" s="90" t="s">
        <v>617</v>
      </c>
      <c r="C727" s="90">
        <v>99</v>
      </c>
      <c r="D727" s="91">
        <f>IFERROR(VLOOKUP($C727,Weights!$A$3:$E$22,4,0),0)</f>
        <v>0</v>
      </c>
      <c r="E727" s="92">
        <f>IFERROR(VLOOKUP($C727,Weights!$A$3:$E$22,5,0),0)</f>
        <v>0</v>
      </c>
      <c r="F727" s="91">
        <f>IFERROR(VLOOKUP($C727,Weights!$A$23:$E$42,4,0),0)</f>
        <v>0</v>
      </c>
      <c r="G727" s="92">
        <f>IFERROR(VLOOKUP($C727,Weights!$A$23:$E$42,5,0),0)</f>
        <v>0</v>
      </c>
      <c r="H727" s="91">
        <f>IFERROR(VLOOKUP($C727,Weights!$A$43:$E$62,4,0),0)</f>
        <v>0</v>
      </c>
      <c r="I727" s="92">
        <f>IFERROR(VLOOKUP($C727,Weights!$A$43:$E$62,5,0),0)</f>
        <v>0</v>
      </c>
      <c r="J727" s="91">
        <f>IFERROR(VLOOKUP($C727,Weights!$A$63:$E$82,4,0),0)</f>
        <v>0</v>
      </c>
      <c r="K727" s="92">
        <f>IFERROR(VLOOKUP($C727,Weights!$A$63:$E$82,5,0),0)</f>
        <v>0</v>
      </c>
      <c r="L727" s="91">
        <f>IFERROR(VLOOKUP($C727,Weights!$A$83:$E$102,4,0),0)</f>
        <v>0</v>
      </c>
      <c r="M727" s="92">
        <f>IFERROR(VLOOKUP($C727,Weights!$A$83:$E$102,5,0),0)</f>
        <v>0</v>
      </c>
    </row>
    <row r="728" spans="1:13">
      <c r="A728" s="93" t="s">
        <v>210</v>
      </c>
      <c r="B728" s="90" t="s">
        <v>211</v>
      </c>
      <c r="C728" s="90">
        <v>99</v>
      </c>
      <c r="D728" s="91">
        <f>IFERROR(VLOOKUP($C728,Weights!$A$3:$E$22,4,0),0)</f>
        <v>0</v>
      </c>
      <c r="E728" s="92">
        <f>IFERROR(VLOOKUP($C728,Weights!$A$3:$E$22,5,0),0)</f>
        <v>0</v>
      </c>
      <c r="F728" s="91">
        <f>IFERROR(VLOOKUP($C728,Weights!$A$23:$E$42,4,0),0)</f>
        <v>0</v>
      </c>
      <c r="G728" s="92">
        <f>IFERROR(VLOOKUP($C728,Weights!$A$23:$E$42,5,0),0)</f>
        <v>0</v>
      </c>
      <c r="H728" s="91">
        <f>IFERROR(VLOOKUP($C728,Weights!$A$43:$E$62,4,0),0)</f>
        <v>0</v>
      </c>
      <c r="I728" s="92">
        <f>IFERROR(VLOOKUP($C728,Weights!$A$43:$E$62,5,0),0)</f>
        <v>0</v>
      </c>
      <c r="J728" s="91">
        <f>IFERROR(VLOOKUP($C728,Weights!$A$63:$E$82,4,0),0)</f>
        <v>0</v>
      </c>
      <c r="K728" s="92">
        <f>IFERROR(VLOOKUP($C728,Weights!$A$63:$E$82,5,0),0)</f>
        <v>0</v>
      </c>
      <c r="L728" s="91">
        <f>IFERROR(VLOOKUP($C728,Weights!$A$83:$E$102,4,0),0)</f>
        <v>0</v>
      </c>
      <c r="M728" s="92">
        <f>IFERROR(VLOOKUP($C728,Weights!$A$83:$E$102,5,0),0)</f>
        <v>0</v>
      </c>
    </row>
    <row r="729" spans="1:13">
      <c r="A729" s="93" t="s">
        <v>700</v>
      </c>
      <c r="B729" s="90" t="s">
        <v>701</v>
      </c>
      <c r="C729" s="90">
        <v>99</v>
      </c>
      <c r="D729" s="91">
        <f>IFERROR(VLOOKUP($C729,Weights!$A$3:$E$22,4,0),0)</f>
        <v>0</v>
      </c>
      <c r="E729" s="92">
        <f>IFERROR(VLOOKUP($C729,Weights!$A$3:$E$22,5,0),0)</f>
        <v>0</v>
      </c>
      <c r="F729" s="91">
        <f>IFERROR(VLOOKUP($C729,Weights!$A$23:$E$42,4,0),0)</f>
        <v>0</v>
      </c>
      <c r="G729" s="92">
        <f>IFERROR(VLOOKUP($C729,Weights!$A$23:$E$42,5,0),0)</f>
        <v>0</v>
      </c>
      <c r="H729" s="91">
        <f>IFERROR(VLOOKUP($C729,Weights!$A$43:$E$62,4,0),0)</f>
        <v>0</v>
      </c>
      <c r="I729" s="92">
        <f>IFERROR(VLOOKUP($C729,Weights!$A$43:$E$62,5,0),0)</f>
        <v>0</v>
      </c>
      <c r="J729" s="91">
        <f>IFERROR(VLOOKUP($C729,Weights!$A$63:$E$82,4,0),0)</f>
        <v>0</v>
      </c>
      <c r="K729" s="92">
        <f>IFERROR(VLOOKUP($C729,Weights!$A$63:$E$82,5,0),0)</f>
        <v>0</v>
      </c>
      <c r="L729" s="91">
        <f>IFERROR(VLOOKUP($C729,Weights!$A$83:$E$102,4,0),0)</f>
        <v>0</v>
      </c>
      <c r="M729" s="92">
        <f>IFERROR(VLOOKUP($C729,Weights!$A$83:$E$102,5,0),0)</f>
        <v>0</v>
      </c>
    </row>
    <row r="730" spans="1:13">
      <c r="A730" s="93" t="s">
        <v>708</v>
      </c>
      <c r="B730" s="90" t="s">
        <v>709</v>
      </c>
      <c r="C730" s="90">
        <v>99</v>
      </c>
      <c r="D730" s="91">
        <f>IFERROR(VLOOKUP($C730,Weights!$A$3:$E$22,4,0),0)</f>
        <v>0</v>
      </c>
      <c r="E730" s="92">
        <f>IFERROR(VLOOKUP($C730,Weights!$A$3:$E$22,5,0),0)</f>
        <v>0</v>
      </c>
      <c r="F730" s="91">
        <f>IFERROR(VLOOKUP($C730,Weights!$A$23:$E$42,4,0),0)</f>
        <v>0</v>
      </c>
      <c r="G730" s="92">
        <f>IFERROR(VLOOKUP($C730,Weights!$A$23:$E$42,5,0),0)</f>
        <v>0</v>
      </c>
      <c r="H730" s="91">
        <f>IFERROR(VLOOKUP($C730,Weights!$A$43:$E$62,4,0),0)</f>
        <v>0</v>
      </c>
      <c r="I730" s="92">
        <f>IFERROR(VLOOKUP($C730,Weights!$A$43:$E$62,5,0),0)</f>
        <v>0</v>
      </c>
      <c r="J730" s="91">
        <f>IFERROR(VLOOKUP($C730,Weights!$A$63:$E$82,4,0),0)</f>
        <v>0</v>
      </c>
      <c r="K730" s="92">
        <f>IFERROR(VLOOKUP($C730,Weights!$A$63:$E$82,5,0),0)</f>
        <v>0</v>
      </c>
      <c r="L730" s="91">
        <f>IFERROR(VLOOKUP($C730,Weights!$A$83:$E$102,4,0),0)</f>
        <v>0</v>
      </c>
      <c r="M730" s="92">
        <f>IFERROR(VLOOKUP($C730,Weights!$A$83:$E$102,5,0),0)</f>
        <v>0</v>
      </c>
    </row>
    <row r="731" spans="1:13">
      <c r="A731" s="93" t="s">
        <v>524</v>
      </c>
      <c r="B731" s="90" t="s">
        <v>525</v>
      </c>
      <c r="C731" s="90">
        <v>99</v>
      </c>
      <c r="D731" s="91">
        <f>IFERROR(VLOOKUP($C731,Weights!$A$3:$E$22,4,0),0)</f>
        <v>0</v>
      </c>
      <c r="E731" s="92">
        <f>IFERROR(VLOOKUP($C731,Weights!$A$3:$E$22,5,0),0)</f>
        <v>0</v>
      </c>
      <c r="F731" s="91">
        <f>IFERROR(VLOOKUP($C731,Weights!$A$23:$E$42,4,0),0)</f>
        <v>0</v>
      </c>
      <c r="G731" s="92">
        <f>IFERROR(VLOOKUP($C731,Weights!$A$23:$E$42,5,0),0)</f>
        <v>0</v>
      </c>
      <c r="H731" s="91">
        <f>IFERROR(VLOOKUP($C731,Weights!$A$43:$E$62,4,0),0)</f>
        <v>0</v>
      </c>
      <c r="I731" s="92">
        <f>IFERROR(VLOOKUP($C731,Weights!$A$43:$E$62,5,0),0)</f>
        <v>0</v>
      </c>
      <c r="J731" s="91">
        <f>IFERROR(VLOOKUP($C731,Weights!$A$63:$E$82,4,0),0)</f>
        <v>0</v>
      </c>
      <c r="K731" s="92">
        <f>IFERROR(VLOOKUP($C731,Weights!$A$63:$E$82,5,0),0)</f>
        <v>0</v>
      </c>
      <c r="L731" s="91">
        <f>IFERROR(VLOOKUP($C731,Weights!$A$83:$E$102,4,0),0)</f>
        <v>0</v>
      </c>
      <c r="M731" s="92">
        <f>IFERROR(VLOOKUP($C731,Weights!$A$83:$E$102,5,0),0)</f>
        <v>0</v>
      </c>
    </row>
    <row r="732" spans="1:13" ht="24">
      <c r="A732" s="93" t="s">
        <v>464</v>
      </c>
      <c r="B732" s="90" t="s">
        <v>465</v>
      </c>
      <c r="C732" s="90">
        <v>99</v>
      </c>
      <c r="D732" s="91">
        <f>IFERROR(VLOOKUP($C732,Weights!$A$3:$E$22,4,0),0)</f>
        <v>0</v>
      </c>
      <c r="E732" s="92">
        <f>IFERROR(VLOOKUP($C732,Weights!$A$3:$E$22,5,0),0)</f>
        <v>0</v>
      </c>
      <c r="F732" s="91">
        <f>IFERROR(VLOOKUP($C732,Weights!$A$23:$E$42,4,0),0)</f>
        <v>0</v>
      </c>
      <c r="G732" s="92">
        <f>IFERROR(VLOOKUP($C732,Weights!$A$23:$E$42,5,0),0)</f>
        <v>0</v>
      </c>
      <c r="H732" s="91">
        <f>IFERROR(VLOOKUP($C732,Weights!$A$43:$E$62,4,0),0)</f>
        <v>0</v>
      </c>
      <c r="I732" s="92">
        <f>IFERROR(VLOOKUP($C732,Weights!$A$43:$E$62,5,0),0)</f>
        <v>0</v>
      </c>
      <c r="J732" s="91">
        <f>IFERROR(VLOOKUP($C732,Weights!$A$63:$E$82,4,0),0)</f>
        <v>0</v>
      </c>
      <c r="K732" s="92">
        <f>IFERROR(VLOOKUP($C732,Weights!$A$63:$E$82,5,0),0)</f>
        <v>0</v>
      </c>
      <c r="L732" s="91">
        <f>IFERROR(VLOOKUP($C732,Weights!$A$83:$E$102,4,0),0)</f>
        <v>0</v>
      </c>
      <c r="M732" s="92">
        <f>IFERROR(VLOOKUP($C732,Weights!$A$83:$E$102,5,0),0)</f>
        <v>0</v>
      </c>
    </row>
    <row r="733" spans="1:13" ht="24">
      <c r="A733" s="93" t="s">
        <v>2318</v>
      </c>
      <c r="B733" s="90" t="s">
        <v>2319</v>
      </c>
      <c r="C733" s="90">
        <v>99</v>
      </c>
      <c r="D733" s="91">
        <f>IFERROR(VLOOKUP($C733,Weights!$A$3:$E$22,4,0),0)</f>
        <v>0</v>
      </c>
      <c r="E733" s="92">
        <f>IFERROR(VLOOKUP($C733,Weights!$A$3:$E$22,5,0),0)</f>
        <v>0</v>
      </c>
      <c r="F733" s="91">
        <f>IFERROR(VLOOKUP($C733,Weights!$A$23:$E$42,4,0),0)</f>
        <v>0</v>
      </c>
      <c r="G733" s="92">
        <f>IFERROR(VLOOKUP($C733,Weights!$A$23:$E$42,5,0),0)</f>
        <v>0</v>
      </c>
      <c r="H733" s="91">
        <f>IFERROR(VLOOKUP($C733,Weights!$A$43:$E$62,4,0),0)</f>
        <v>0</v>
      </c>
      <c r="I733" s="92">
        <f>IFERROR(VLOOKUP($C733,Weights!$A$43:$E$62,5,0),0)</f>
        <v>0</v>
      </c>
      <c r="J733" s="91">
        <f>IFERROR(VLOOKUP($C733,Weights!$A$63:$E$82,4,0),0)</f>
        <v>0</v>
      </c>
      <c r="K733" s="92">
        <f>IFERROR(VLOOKUP($C733,Weights!$A$63:$E$82,5,0),0)</f>
        <v>0</v>
      </c>
      <c r="L733" s="91">
        <f>IFERROR(VLOOKUP($C733,Weights!$A$83:$E$102,4,0),0)</f>
        <v>0</v>
      </c>
      <c r="M733" s="92">
        <f>IFERROR(VLOOKUP($C733,Weights!$A$83:$E$102,5,0),0)</f>
        <v>0</v>
      </c>
    </row>
    <row r="734" spans="1:13">
      <c r="A734" s="93" t="s">
        <v>90</v>
      </c>
      <c r="B734" s="90" t="s">
        <v>91</v>
      </c>
      <c r="C734" s="90">
        <v>99</v>
      </c>
      <c r="D734" s="91">
        <f>IFERROR(VLOOKUP($C734,Weights!$A$3:$E$22,4,0),0)</f>
        <v>0</v>
      </c>
      <c r="E734" s="92">
        <f>IFERROR(VLOOKUP($C734,Weights!$A$3:$E$22,5,0),0)</f>
        <v>0</v>
      </c>
      <c r="F734" s="91">
        <f>IFERROR(VLOOKUP($C734,Weights!$A$23:$E$42,4,0),0)</f>
        <v>0</v>
      </c>
      <c r="G734" s="92">
        <f>IFERROR(VLOOKUP($C734,Weights!$A$23:$E$42,5,0),0)</f>
        <v>0</v>
      </c>
      <c r="H734" s="91">
        <f>IFERROR(VLOOKUP($C734,Weights!$A$43:$E$62,4,0),0)</f>
        <v>0</v>
      </c>
      <c r="I734" s="92">
        <f>IFERROR(VLOOKUP($C734,Weights!$A$43:$E$62,5,0),0)</f>
        <v>0</v>
      </c>
      <c r="J734" s="91">
        <f>IFERROR(VLOOKUP($C734,Weights!$A$63:$E$82,4,0),0)</f>
        <v>0</v>
      </c>
      <c r="K734" s="92">
        <f>IFERROR(VLOOKUP($C734,Weights!$A$63:$E$82,5,0),0)</f>
        <v>0</v>
      </c>
      <c r="L734" s="91">
        <f>IFERROR(VLOOKUP($C734,Weights!$A$83:$E$102,4,0),0)</f>
        <v>0</v>
      </c>
      <c r="M734" s="92">
        <f>IFERROR(VLOOKUP($C734,Weights!$A$83:$E$102,5,0),0)</f>
        <v>0</v>
      </c>
    </row>
    <row r="735" spans="1:13">
      <c r="A735" s="93" t="s">
        <v>1644</v>
      </c>
      <c r="B735" s="90" t="s">
        <v>1645</v>
      </c>
      <c r="C735" s="90">
        <v>99</v>
      </c>
      <c r="D735" s="91">
        <f>IFERROR(VLOOKUP($C735,Weights!$A$3:$E$22,4,0),0)</f>
        <v>0</v>
      </c>
      <c r="E735" s="92">
        <f>IFERROR(VLOOKUP($C735,Weights!$A$3:$E$22,5,0),0)</f>
        <v>0</v>
      </c>
      <c r="F735" s="91">
        <f>IFERROR(VLOOKUP($C735,Weights!$A$23:$E$42,4,0),0)</f>
        <v>0</v>
      </c>
      <c r="G735" s="92">
        <f>IFERROR(VLOOKUP($C735,Weights!$A$23:$E$42,5,0),0)</f>
        <v>0</v>
      </c>
      <c r="H735" s="91">
        <f>IFERROR(VLOOKUP($C735,Weights!$A$43:$E$62,4,0),0)</f>
        <v>0</v>
      </c>
      <c r="I735" s="92">
        <f>IFERROR(VLOOKUP($C735,Weights!$A$43:$E$62,5,0),0)</f>
        <v>0</v>
      </c>
      <c r="J735" s="91">
        <f>IFERROR(VLOOKUP($C735,Weights!$A$63:$E$82,4,0),0)</f>
        <v>0</v>
      </c>
      <c r="K735" s="92">
        <f>IFERROR(VLOOKUP($C735,Weights!$A$63:$E$82,5,0),0)</f>
        <v>0</v>
      </c>
      <c r="L735" s="91">
        <f>IFERROR(VLOOKUP($C735,Weights!$A$83:$E$102,4,0),0)</f>
        <v>0</v>
      </c>
      <c r="M735" s="92">
        <f>IFERROR(VLOOKUP($C735,Weights!$A$83:$E$102,5,0),0)</f>
        <v>0</v>
      </c>
    </row>
    <row r="736" spans="1:13">
      <c r="A736" s="93" t="s">
        <v>1646</v>
      </c>
      <c r="B736" s="90" t="s">
        <v>1647</v>
      </c>
      <c r="C736" s="90">
        <v>99</v>
      </c>
      <c r="D736" s="91">
        <f>IFERROR(VLOOKUP($C736,Weights!$A$3:$E$22,4,0),0)</f>
        <v>0</v>
      </c>
      <c r="E736" s="92">
        <f>IFERROR(VLOOKUP($C736,Weights!$A$3:$E$22,5,0),0)</f>
        <v>0</v>
      </c>
      <c r="F736" s="91">
        <f>IFERROR(VLOOKUP($C736,Weights!$A$23:$E$42,4,0),0)</f>
        <v>0</v>
      </c>
      <c r="G736" s="92">
        <f>IFERROR(VLOOKUP($C736,Weights!$A$23:$E$42,5,0),0)</f>
        <v>0</v>
      </c>
      <c r="H736" s="91">
        <f>IFERROR(VLOOKUP($C736,Weights!$A$43:$E$62,4,0),0)</f>
        <v>0</v>
      </c>
      <c r="I736" s="92">
        <f>IFERROR(VLOOKUP($C736,Weights!$A$43:$E$62,5,0),0)</f>
        <v>0</v>
      </c>
      <c r="J736" s="91">
        <f>IFERROR(VLOOKUP($C736,Weights!$A$63:$E$82,4,0),0)</f>
        <v>0</v>
      </c>
      <c r="K736" s="92">
        <f>IFERROR(VLOOKUP($C736,Weights!$A$63:$E$82,5,0),0)</f>
        <v>0</v>
      </c>
      <c r="L736" s="91">
        <f>IFERROR(VLOOKUP($C736,Weights!$A$83:$E$102,4,0),0)</f>
        <v>0</v>
      </c>
      <c r="M736" s="92">
        <f>IFERROR(VLOOKUP($C736,Weights!$A$83:$E$102,5,0),0)</f>
        <v>0</v>
      </c>
    </row>
    <row r="737" spans="1:13">
      <c r="A737" s="93" t="s">
        <v>502</v>
      </c>
      <c r="B737" s="90" t="s">
        <v>503</v>
      </c>
      <c r="C737" s="90">
        <v>99</v>
      </c>
      <c r="D737" s="91">
        <f>IFERROR(VLOOKUP($C737,Weights!$A$3:$E$22,4,0),0)</f>
        <v>0</v>
      </c>
      <c r="E737" s="92">
        <f>IFERROR(VLOOKUP($C737,Weights!$A$3:$E$22,5,0),0)</f>
        <v>0</v>
      </c>
      <c r="F737" s="91">
        <f>IFERROR(VLOOKUP($C737,Weights!$A$23:$E$42,4,0),0)</f>
        <v>0</v>
      </c>
      <c r="G737" s="92">
        <f>IFERROR(VLOOKUP($C737,Weights!$A$23:$E$42,5,0),0)</f>
        <v>0</v>
      </c>
      <c r="H737" s="91">
        <f>IFERROR(VLOOKUP($C737,Weights!$A$43:$E$62,4,0),0)</f>
        <v>0</v>
      </c>
      <c r="I737" s="92">
        <f>IFERROR(VLOOKUP($C737,Weights!$A$43:$E$62,5,0),0)</f>
        <v>0</v>
      </c>
      <c r="J737" s="91">
        <f>IFERROR(VLOOKUP($C737,Weights!$A$63:$E$82,4,0),0)</f>
        <v>0</v>
      </c>
      <c r="K737" s="92">
        <f>IFERROR(VLOOKUP($C737,Weights!$A$63:$E$82,5,0),0)</f>
        <v>0</v>
      </c>
      <c r="L737" s="91">
        <f>IFERROR(VLOOKUP($C737,Weights!$A$83:$E$102,4,0),0)</f>
        <v>0</v>
      </c>
      <c r="M737" s="92">
        <f>IFERROR(VLOOKUP($C737,Weights!$A$83:$E$102,5,0),0)</f>
        <v>0</v>
      </c>
    </row>
    <row r="738" spans="1:13" ht="24">
      <c r="A738" s="93" t="s">
        <v>1753</v>
      </c>
      <c r="B738" s="90" t="s">
        <v>1754</v>
      </c>
      <c r="C738" s="90">
        <v>99</v>
      </c>
      <c r="D738" s="91">
        <f>IFERROR(VLOOKUP($C738,Weights!$A$3:$E$22,4,0),0)</f>
        <v>0</v>
      </c>
      <c r="E738" s="92">
        <f>IFERROR(VLOOKUP($C738,Weights!$A$3:$E$22,5,0),0)</f>
        <v>0</v>
      </c>
      <c r="F738" s="91">
        <f>IFERROR(VLOOKUP($C738,Weights!$A$23:$E$42,4,0),0)</f>
        <v>0</v>
      </c>
      <c r="G738" s="92">
        <f>IFERROR(VLOOKUP($C738,Weights!$A$23:$E$42,5,0),0)</f>
        <v>0</v>
      </c>
      <c r="H738" s="91">
        <f>IFERROR(VLOOKUP($C738,Weights!$A$43:$E$62,4,0),0)</f>
        <v>0</v>
      </c>
      <c r="I738" s="92">
        <f>IFERROR(VLOOKUP($C738,Weights!$A$43:$E$62,5,0),0)</f>
        <v>0</v>
      </c>
      <c r="J738" s="91">
        <f>IFERROR(VLOOKUP($C738,Weights!$A$63:$E$82,4,0),0)</f>
        <v>0</v>
      </c>
      <c r="K738" s="92">
        <f>IFERROR(VLOOKUP($C738,Weights!$A$63:$E$82,5,0),0)</f>
        <v>0</v>
      </c>
      <c r="L738" s="91">
        <f>IFERROR(VLOOKUP($C738,Weights!$A$83:$E$102,4,0),0)</f>
        <v>0</v>
      </c>
      <c r="M738" s="92">
        <f>IFERROR(VLOOKUP($C738,Weights!$A$83:$E$102,5,0),0)</f>
        <v>0</v>
      </c>
    </row>
    <row r="739" spans="1:13">
      <c r="A739" s="93" t="s">
        <v>1392</v>
      </c>
      <c r="B739" s="90" t="s">
        <v>1393</v>
      </c>
      <c r="C739" s="90">
        <v>99</v>
      </c>
      <c r="D739" s="91">
        <f>IFERROR(VLOOKUP($C739,Weights!$A$3:$E$22,4,0),0)</f>
        <v>0</v>
      </c>
      <c r="E739" s="92">
        <f>IFERROR(VLOOKUP($C739,Weights!$A$3:$E$22,5,0),0)</f>
        <v>0</v>
      </c>
      <c r="F739" s="91">
        <f>IFERROR(VLOOKUP($C739,Weights!$A$23:$E$42,4,0),0)</f>
        <v>0</v>
      </c>
      <c r="G739" s="92">
        <f>IFERROR(VLOOKUP($C739,Weights!$A$23:$E$42,5,0),0)</f>
        <v>0</v>
      </c>
      <c r="H739" s="91">
        <f>IFERROR(VLOOKUP($C739,Weights!$A$43:$E$62,4,0),0)</f>
        <v>0</v>
      </c>
      <c r="I739" s="92">
        <f>IFERROR(VLOOKUP($C739,Weights!$A$43:$E$62,5,0),0)</f>
        <v>0</v>
      </c>
      <c r="J739" s="91">
        <f>IFERROR(VLOOKUP($C739,Weights!$A$63:$E$82,4,0),0)</f>
        <v>0</v>
      </c>
      <c r="K739" s="92">
        <f>IFERROR(VLOOKUP($C739,Weights!$A$63:$E$82,5,0),0)</f>
        <v>0</v>
      </c>
      <c r="L739" s="91">
        <f>IFERROR(VLOOKUP($C739,Weights!$A$83:$E$102,4,0),0)</f>
        <v>0</v>
      </c>
      <c r="M739" s="92">
        <f>IFERROR(VLOOKUP($C739,Weights!$A$83:$E$102,5,0),0)</f>
        <v>0</v>
      </c>
    </row>
    <row r="740" spans="1:13">
      <c r="A740" s="93" t="s">
        <v>472</v>
      </c>
      <c r="B740" s="90" t="s">
        <v>473</v>
      </c>
      <c r="C740" s="90">
        <v>99</v>
      </c>
      <c r="D740" s="91">
        <f>IFERROR(VLOOKUP($C740,Weights!$A$3:$E$22,4,0),0)</f>
        <v>0</v>
      </c>
      <c r="E740" s="92">
        <f>IFERROR(VLOOKUP($C740,Weights!$A$3:$E$22,5,0),0)</f>
        <v>0</v>
      </c>
      <c r="F740" s="91">
        <f>IFERROR(VLOOKUP($C740,Weights!$A$23:$E$42,4,0),0)</f>
        <v>0</v>
      </c>
      <c r="G740" s="92">
        <f>IFERROR(VLOOKUP($C740,Weights!$A$23:$E$42,5,0),0)</f>
        <v>0</v>
      </c>
      <c r="H740" s="91">
        <f>IFERROR(VLOOKUP($C740,Weights!$A$43:$E$62,4,0),0)</f>
        <v>0</v>
      </c>
      <c r="I740" s="92">
        <f>IFERROR(VLOOKUP($C740,Weights!$A$43:$E$62,5,0),0)</f>
        <v>0</v>
      </c>
      <c r="J740" s="91">
        <f>IFERROR(VLOOKUP($C740,Weights!$A$63:$E$82,4,0),0)</f>
        <v>0</v>
      </c>
      <c r="K740" s="92">
        <f>IFERROR(VLOOKUP($C740,Weights!$A$63:$E$82,5,0),0)</f>
        <v>0</v>
      </c>
      <c r="L740" s="91">
        <f>IFERROR(VLOOKUP($C740,Weights!$A$83:$E$102,4,0),0)</f>
        <v>0</v>
      </c>
      <c r="M740" s="92">
        <f>IFERROR(VLOOKUP($C740,Weights!$A$83:$E$102,5,0),0)</f>
        <v>0</v>
      </c>
    </row>
    <row r="741" spans="1:13">
      <c r="A741" s="93" t="s">
        <v>1488</v>
      </c>
      <c r="B741" s="90" t="s">
        <v>1489</v>
      </c>
      <c r="C741" s="90">
        <v>99</v>
      </c>
      <c r="D741" s="91">
        <f>IFERROR(VLOOKUP($C741,Weights!$A$3:$E$22,4,0),0)</f>
        <v>0</v>
      </c>
      <c r="E741" s="92">
        <f>IFERROR(VLOOKUP($C741,Weights!$A$3:$E$22,5,0),0)</f>
        <v>0</v>
      </c>
      <c r="F741" s="91">
        <f>IFERROR(VLOOKUP($C741,Weights!$A$23:$E$42,4,0),0)</f>
        <v>0</v>
      </c>
      <c r="G741" s="92">
        <f>IFERROR(VLOOKUP($C741,Weights!$A$23:$E$42,5,0),0)</f>
        <v>0</v>
      </c>
      <c r="H741" s="91">
        <f>IFERROR(VLOOKUP($C741,Weights!$A$43:$E$62,4,0),0)</f>
        <v>0</v>
      </c>
      <c r="I741" s="92">
        <f>IFERROR(VLOOKUP($C741,Weights!$A$43:$E$62,5,0),0)</f>
        <v>0</v>
      </c>
      <c r="J741" s="91">
        <f>IFERROR(VLOOKUP($C741,Weights!$A$63:$E$82,4,0),0)</f>
        <v>0</v>
      </c>
      <c r="K741" s="92">
        <f>IFERROR(VLOOKUP($C741,Weights!$A$63:$E$82,5,0),0)</f>
        <v>0</v>
      </c>
      <c r="L741" s="91">
        <f>IFERROR(VLOOKUP($C741,Weights!$A$83:$E$102,4,0),0)</f>
        <v>0</v>
      </c>
      <c r="M741" s="92">
        <f>IFERROR(VLOOKUP($C741,Weights!$A$83:$E$102,5,0),0)</f>
        <v>0</v>
      </c>
    </row>
    <row r="742" spans="1:13">
      <c r="A742" s="93" t="s">
        <v>2061</v>
      </c>
      <c r="B742" s="90" t="s">
        <v>2062</v>
      </c>
      <c r="C742" s="90">
        <v>99</v>
      </c>
      <c r="D742" s="91">
        <f>IFERROR(VLOOKUP($C742,Weights!$A$3:$E$22,4,0),0)</f>
        <v>0</v>
      </c>
      <c r="E742" s="92">
        <f>IFERROR(VLOOKUP($C742,Weights!$A$3:$E$22,5,0),0)</f>
        <v>0</v>
      </c>
      <c r="F742" s="91">
        <f>IFERROR(VLOOKUP($C742,Weights!$A$23:$E$42,4,0),0)</f>
        <v>0</v>
      </c>
      <c r="G742" s="92">
        <f>IFERROR(VLOOKUP($C742,Weights!$A$23:$E$42,5,0),0)</f>
        <v>0</v>
      </c>
      <c r="H742" s="91">
        <f>IFERROR(VLOOKUP($C742,Weights!$A$43:$E$62,4,0),0)</f>
        <v>0</v>
      </c>
      <c r="I742" s="92">
        <f>IFERROR(VLOOKUP($C742,Weights!$A$43:$E$62,5,0),0)</f>
        <v>0</v>
      </c>
      <c r="J742" s="91">
        <f>IFERROR(VLOOKUP($C742,Weights!$A$63:$E$82,4,0),0)</f>
        <v>0</v>
      </c>
      <c r="K742" s="92">
        <f>IFERROR(VLOOKUP($C742,Weights!$A$63:$E$82,5,0),0)</f>
        <v>0</v>
      </c>
      <c r="L742" s="91">
        <f>IFERROR(VLOOKUP($C742,Weights!$A$83:$E$102,4,0),0)</f>
        <v>0</v>
      </c>
      <c r="M742" s="92">
        <f>IFERROR(VLOOKUP($C742,Weights!$A$83:$E$102,5,0),0)</f>
        <v>0</v>
      </c>
    </row>
    <row r="743" spans="1:13">
      <c r="A743" s="93" t="s">
        <v>2322</v>
      </c>
      <c r="B743" s="90" t="s">
        <v>2323</v>
      </c>
      <c r="C743" s="90">
        <v>99</v>
      </c>
      <c r="D743" s="91">
        <f>IFERROR(VLOOKUP($C743,Weights!$A$3:$E$22,4,0),0)</f>
        <v>0</v>
      </c>
      <c r="E743" s="92">
        <f>IFERROR(VLOOKUP($C743,Weights!$A$3:$E$22,5,0),0)</f>
        <v>0</v>
      </c>
      <c r="F743" s="91">
        <f>IFERROR(VLOOKUP($C743,Weights!$A$23:$E$42,4,0),0)</f>
        <v>0</v>
      </c>
      <c r="G743" s="92">
        <f>IFERROR(VLOOKUP($C743,Weights!$A$23:$E$42,5,0),0)</f>
        <v>0</v>
      </c>
      <c r="H743" s="91">
        <f>IFERROR(VLOOKUP($C743,Weights!$A$43:$E$62,4,0),0)</f>
        <v>0</v>
      </c>
      <c r="I743" s="92">
        <f>IFERROR(VLOOKUP($C743,Weights!$A$43:$E$62,5,0),0)</f>
        <v>0</v>
      </c>
      <c r="J743" s="91">
        <f>IFERROR(VLOOKUP($C743,Weights!$A$63:$E$82,4,0),0)</f>
        <v>0</v>
      </c>
      <c r="K743" s="92">
        <f>IFERROR(VLOOKUP($C743,Weights!$A$63:$E$82,5,0),0)</f>
        <v>0</v>
      </c>
      <c r="L743" s="91">
        <f>IFERROR(VLOOKUP($C743,Weights!$A$83:$E$102,4,0),0)</f>
        <v>0</v>
      </c>
      <c r="M743" s="92">
        <f>IFERROR(VLOOKUP($C743,Weights!$A$83:$E$102,5,0),0)</f>
        <v>0</v>
      </c>
    </row>
    <row r="744" spans="1:13">
      <c r="A744" s="93" t="s">
        <v>2781</v>
      </c>
      <c r="B744" s="90" t="s">
        <v>2782</v>
      </c>
      <c r="C744" s="90">
        <v>13</v>
      </c>
      <c r="D744" s="91">
        <f>IFERROR(VLOOKUP($C744,Weights!$A$3:$E$22,4,0),0)</f>
        <v>1.51</v>
      </c>
      <c r="E744" s="92">
        <f>IFERROR(VLOOKUP($C744,Weights!$A$3:$E$22,5,0),0)</f>
        <v>83.638900000000007</v>
      </c>
      <c r="F744" s="91">
        <f>IFERROR(VLOOKUP($C744,Weights!$A$23:$E$42,4,0),0)</f>
        <v>1.26</v>
      </c>
      <c r="G744" s="92">
        <f>IFERROR(VLOOKUP($C744,Weights!$A$23:$E$42,5,0),0)</f>
        <v>69.791399999999996</v>
      </c>
      <c r="H744" s="91">
        <f>IFERROR(VLOOKUP($C744,Weights!$A$43:$E$62,4,0),0)</f>
        <v>0</v>
      </c>
      <c r="I744" s="92">
        <f>IFERROR(VLOOKUP($C744,Weights!$A$43:$E$62,5,0),0)</f>
        <v>0</v>
      </c>
      <c r="J744" s="91">
        <f>IFERROR(VLOOKUP($C744,Weights!$A$63:$E$82,4,0),0)</f>
        <v>0</v>
      </c>
      <c r="K744" s="92">
        <f>IFERROR(VLOOKUP($C744,Weights!$A$63:$E$82,5,0),0)</f>
        <v>0</v>
      </c>
      <c r="L744" s="91">
        <f>IFERROR(VLOOKUP($C744,Weights!$A$83:$E$102,4,0),0)</f>
        <v>0</v>
      </c>
      <c r="M744" s="92">
        <f>IFERROR(VLOOKUP($C744,Weights!$A$83:$E$102,5,0),0)</f>
        <v>0</v>
      </c>
    </row>
    <row r="745" spans="1:13">
      <c r="A745" s="93" t="s">
        <v>2939</v>
      </c>
      <c r="B745" s="90" t="s">
        <v>2940</v>
      </c>
      <c r="C745" s="90">
        <v>99</v>
      </c>
      <c r="D745" s="91">
        <f>IFERROR(VLOOKUP($C745,Weights!$A$3:$E$22,4,0),0)</f>
        <v>0</v>
      </c>
      <c r="E745" s="92">
        <f>IFERROR(VLOOKUP($C745,Weights!$A$3:$E$22,5,0),0)</f>
        <v>0</v>
      </c>
      <c r="F745" s="91">
        <f>IFERROR(VLOOKUP($C745,Weights!$A$23:$E$42,4,0),0)</f>
        <v>0</v>
      </c>
      <c r="G745" s="92">
        <f>IFERROR(VLOOKUP($C745,Weights!$A$23:$E$42,5,0),0)</f>
        <v>0</v>
      </c>
      <c r="H745" s="91">
        <f>IFERROR(VLOOKUP($C745,Weights!$A$43:$E$62,4,0),0)</f>
        <v>0</v>
      </c>
      <c r="I745" s="92">
        <f>IFERROR(VLOOKUP($C745,Weights!$A$43:$E$62,5,0),0)</f>
        <v>0</v>
      </c>
      <c r="J745" s="91">
        <f>IFERROR(VLOOKUP($C745,Weights!$A$63:$E$82,4,0),0)</f>
        <v>0</v>
      </c>
      <c r="K745" s="92">
        <f>IFERROR(VLOOKUP($C745,Weights!$A$63:$E$82,5,0),0)</f>
        <v>0</v>
      </c>
      <c r="L745" s="91">
        <f>IFERROR(VLOOKUP($C745,Weights!$A$83:$E$102,4,0),0)</f>
        <v>0</v>
      </c>
      <c r="M745" s="92">
        <f>IFERROR(VLOOKUP($C745,Weights!$A$83:$E$102,5,0),0)</f>
        <v>0</v>
      </c>
    </row>
    <row r="746" spans="1:13">
      <c r="A746" s="93" t="s">
        <v>330</v>
      </c>
      <c r="B746" s="90" t="s">
        <v>331</v>
      </c>
      <c r="C746" s="90">
        <v>99</v>
      </c>
      <c r="D746" s="91">
        <f>IFERROR(VLOOKUP($C746,Weights!$A$3:$E$22,4,0),0)</f>
        <v>0</v>
      </c>
      <c r="E746" s="92">
        <f>IFERROR(VLOOKUP($C746,Weights!$A$3:$E$22,5,0),0)</f>
        <v>0</v>
      </c>
      <c r="F746" s="91">
        <f>IFERROR(VLOOKUP($C746,Weights!$A$23:$E$42,4,0),0)</f>
        <v>0</v>
      </c>
      <c r="G746" s="92">
        <f>IFERROR(VLOOKUP($C746,Weights!$A$23:$E$42,5,0),0)</f>
        <v>0</v>
      </c>
      <c r="H746" s="91">
        <f>IFERROR(VLOOKUP($C746,Weights!$A$43:$E$62,4,0),0)</f>
        <v>0</v>
      </c>
      <c r="I746" s="92">
        <f>IFERROR(VLOOKUP($C746,Weights!$A$43:$E$62,5,0),0)</f>
        <v>0</v>
      </c>
      <c r="J746" s="91">
        <f>IFERROR(VLOOKUP($C746,Weights!$A$63:$E$82,4,0),0)</f>
        <v>0</v>
      </c>
      <c r="K746" s="92">
        <f>IFERROR(VLOOKUP($C746,Weights!$A$63:$E$82,5,0),0)</f>
        <v>0</v>
      </c>
      <c r="L746" s="91">
        <f>IFERROR(VLOOKUP($C746,Weights!$A$83:$E$102,4,0),0)</f>
        <v>0</v>
      </c>
      <c r="M746" s="92">
        <f>IFERROR(VLOOKUP($C746,Weights!$A$83:$E$102,5,0),0)</f>
        <v>0</v>
      </c>
    </row>
    <row r="747" spans="1:13">
      <c r="A747" s="93" t="s">
        <v>672</v>
      </c>
      <c r="B747" s="90" t="s">
        <v>673</v>
      </c>
      <c r="C747" s="90">
        <v>99</v>
      </c>
      <c r="D747" s="91">
        <f>IFERROR(VLOOKUP($C747,Weights!$A$3:$E$22,4,0),0)</f>
        <v>0</v>
      </c>
      <c r="E747" s="92">
        <f>IFERROR(VLOOKUP($C747,Weights!$A$3:$E$22,5,0),0)</f>
        <v>0</v>
      </c>
      <c r="F747" s="91">
        <f>IFERROR(VLOOKUP($C747,Weights!$A$23:$E$42,4,0),0)</f>
        <v>0</v>
      </c>
      <c r="G747" s="92">
        <f>IFERROR(VLOOKUP($C747,Weights!$A$23:$E$42,5,0),0)</f>
        <v>0</v>
      </c>
      <c r="H747" s="91">
        <f>IFERROR(VLOOKUP($C747,Weights!$A$43:$E$62,4,0),0)</f>
        <v>0</v>
      </c>
      <c r="I747" s="92">
        <f>IFERROR(VLOOKUP($C747,Weights!$A$43:$E$62,5,0),0)</f>
        <v>0</v>
      </c>
      <c r="J747" s="91">
        <f>IFERROR(VLOOKUP($C747,Weights!$A$63:$E$82,4,0),0)</f>
        <v>0</v>
      </c>
      <c r="K747" s="92">
        <f>IFERROR(VLOOKUP($C747,Weights!$A$63:$E$82,5,0),0)</f>
        <v>0</v>
      </c>
      <c r="L747" s="91">
        <f>IFERROR(VLOOKUP($C747,Weights!$A$83:$E$102,4,0),0)</f>
        <v>0</v>
      </c>
      <c r="M747" s="92">
        <f>IFERROR(VLOOKUP($C747,Weights!$A$83:$E$102,5,0),0)</f>
        <v>0</v>
      </c>
    </row>
    <row r="748" spans="1:13">
      <c r="A748" s="93" t="s">
        <v>800</v>
      </c>
      <c r="B748" s="90" t="s">
        <v>801</v>
      </c>
      <c r="C748" s="90">
        <v>99</v>
      </c>
      <c r="D748" s="91">
        <f>IFERROR(VLOOKUP($C748,Weights!$A$3:$E$22,4,0),0)</f>
        <v>0</v>
      </c>
      <c r="E748" s="92">
        <f>IFERROR(VLOOKUP($C748,Weights!$A$3:$E$22,5,0),0)</f>
        <v>0</v>
      </c>
      <c r="F748" s="91">
        <f>IFERROR(VLOOKUP($C748,Weights!$A$23:$E$42,4,0),0)</f>
        <v>0</v>
      </c>
      <c r="G748" s="92">
        <f>IFERROR(VLOOKUP($C748,Weights!$A$23:$E$42,5,0),0)</f>
        <v>0</v>
      </c>
      <c r="H748" s="91">
        <f>IFERROR(VLOOKUP($C748,Weights!$A$43:$E$62,4,0),0)</f>
        <v>0</v>
      </c>
      <c r="I748" s="92">
        <f>IFERROR(VLOOKUP($C748,Weights!$A$43:$E$62,5,0),0)</f>
        <v>0</v>
      </c>
      <c r="J748" s="91">
        <f>IFERROR(VLOOKUP($C748,Weights!$A$63:$E$82,4,0),0)</f>
        <v>0</v>
      </c>
      <c r="K748" s="92">
        <f>IFERROR(VLOOKUP($C748,Weights!$A$63:$E$82,5,0),0)</f>
        <v>0</v>
      </c>
      <c r="L748" s="91">
        <f>IFERROR(VLOOKUP($C748,Weights!$A$83:$E$102,4,0),0)</f>
        <v>0</v>
      </c>
      <c r="M748" s="92">
        <f>IFERROR(VLOOKUP($C748,Weights!$A$83:$E$102,5,0),0)</f>
        <v>0</v>
      </c>
    </row>
    <row r="749" spans="1:13" ht="24">
      <c r="A749" s="93" t="s">
        <v>738</v>
      </c>
      <c r="B749" s="90" t="s">
        <v>739</v>
      </c>
      <c r="C749" s="90">
        <v>99</v>
      </c>
      <c r="D749" s="91">
        <f>IFERROR(VLOOKUP($C749,Weights!$A$3:$E$22,4,0),0)</f>
        <v>0</v>
      </c>
      <c r="E749" s="92">
        <f>IFERROR(VLOOKUP($C749,Weights!$A$3:$E$22,5,0),0)</f>
        <v>0</v>
      </c>
      <c r="F749" s="91">
        <f>IFERROR(VLOOKUP($C749,Weights!$A$23:$E$42,4,0),0)</f>
        <v>0</v>
      </c>
      <c r="G749" s="92">
        <f>IFERROR(VLOOKUP($C749,Weights!$A$23:$E$42,5,0),0)</f>
        <v>0</v>
      </c>
      <c r="H749" s="91">
        <f>IFERROR(VLOOKUP($C749,Weights!$A$43:$E$62,4,0),0)</f>
        <v>0</v>
      </c>
      <c r="I749" s="92">
        <f>IFERROR(VLOOKUP($C749,Weights!$A$43:$E$62,5,0),0)</f>
        <v>0</v>
      </c>
      <c r="J749" s="91">
        <f>IFERROR(VLOOKUP($C749,Weights!$A$63:$E$82,4,0),0)</f>
        <v>0</v>
      </c>
      <c r="K749" s="92">
        <f>IFERROR(VLOOKUP($C749,Weights!$A$63:$E$82,5,0),0)</f>
        <v>0</v>
      </c>
      <c r="L749" s="91">
        <f>IFERROR(VLOOKUP($C749,Weights!$A$83:$E$102,4,0),0)</f>
        <v>0</v>
      </c>
      <c r="M749" s="92">
        <f>IFERROR(VLOOKUP($C749,Weights!$A$83:$E$102,5,0),0)</f>
        <v>0</v>
      </c>
    </row>
    <row r="750" spans="1:13">
      <c r="A750" s="93" t="s">
        <v>888</v>
      </c>
      <c r="B750" s="90" t="s">
        <v>889</v>
      </c>
      <c r="C750" s="90">
        <v>99</v>
      </c>
      <c r="D750" s="91">
        <f>IFERROR(VLOOKUP($C750,Weights!$A$3:$E$22,4,0),0)</f>
        <v>0</v>
      </c>
      <c r="E750" s="92">
        <f>IFERROR(VLOOKUP($C750,Weights!$A$3:$E$22,5,0),0)</f>
        <v>0</v>
      </c>
      <c r="F750" s="91">
        <f>IFERROR(VLOOKUP($C750,Weights!$A$23:$E$42,4,0),0)</f>
        <v>0</v>
      </c>
      <c r="G750" s="92">
        <f>IFERROR(VLOOKUP($C750,Weights!$A$23:$E$42,5,0),0)</f>
        <v>0</v>
      </c>
      <c r="H750" s="91">
        <f>IFERROR(VLOOKUP($C750,Weights!$A$43:$E$62,4,0),0)</f>
        <v>0</v>
      </c>
      <c r="I750" s="92">
        <f>IFERROR(VLOOKUP($C750,Weights!$A$43:$E$62,5,0),0)</f>
        <v>0</v>
      </c>
      <c r="J750" s="91">
        <f>IFERROR(VLOOKUP($C750,Weights!$A$63:$E$82,4,0),0)</f>
        <v>0</v>
      </c>
      <c r="K750" s="92">
        <f>IFERROR(VLOOKUP($C750,Weights!$A$63:$E$82,5,0),0)</f>
        <v>0</v>
      </c>
      <c r="L750" s="91">
        <f>IFERROR(VLOOKUP($C750,Weights!$A$83:$E$102,4,0),0)</f>
        <v>0</v>
      </c>
      <c r="M750" s="92">
        <f>IFERROR(VLOOKUP($C750,Weights!$A$83:$E$102,5,0),0)</f>
        <v>0</v>
      </c>
    </row>
    <row r="751" spans="1:13">
      <c r="A751" s="93" t="s">
        <v>2009</v>
      </c>
      <c r="B751" s="90" t="s">
        <v>2010</v>
      </c>
      <c r="C751" s="90">
        <v>99</v>
      </c>
      <c r="D751" s="91">
        <f>IFERROR(VLOOKUP($C751,Weights!$A$3:$E$22,4,0),0)</f>
        <v>0</v>
      </c>
      <c r="E751" s="92">
        <f>IFERROR(VLOOKUP($C751,Weights!$A$3:$E$22,5,0),0)</f>
        <v>0</v>
      </c>
      <c r="F751" s="91">
        <f>IFERROR(VLOOKUP($C751,Weights!$A$23:$E$42,4,0),0)</f>
        <v>0</v>
      </c>
      <c r="G751" s="92">
        <f>IFERROR(VLOOKUP($C751,Weights!$A$23:$E$42,5,0),0)</f>
        <v>0</v>
      </c>
      <c r="H751" s="91">
        <f>IFERROR(VLOOKUP($C751,Weights!$A$43:$E$62,4,0),0)</f>
        <v>0</v>
      </c>
      <c r="I751" s="92">
        <f>IFERROR(VLOOKUP($C751,Weights!$A$43:$E$62,5,0),0)</f>
        <v>0</v>
      </c>
      <c r="J751" s="91">
        <f>IFERROR(VLOOKUP($C751,Weights!$A$63:$E$82,4,0),0)</f>
        <v>0</v>
      </c>
      <c r="K751" s="92">
        <f>IFERROR(VLOOKUP($C751,Weights!$A$63:$E$82,5,0),0)</f>
        <v>0</v>
      </c>
      <c r="L751" s="91">
        <f>IFERROR(VLOOKUP($C751,Weights!$A$83:$E$102,4,0),0)</f>
        <v>0</v>
      </c>
      <c r="M751" s="92">
        <f>IFERROR(VLOOKUP($C751,Weights!$A$83:$E$102,5,0),0)</f>
        <v>0</v>
      </c>
    </row>
    <row r="752" spans="1:13">
      <c r="A752" s="93" t="s">
        <v>2575</v>
      </c>
      <c r="B752" s="90" t="s">
        <v>2576</v>
      </c>
      <c r="C752" s="90">
        <v>99</v>
      </c>
      <c r="D752" s="91">
        <f>IFERROR(VLOOKUP($C752,Weights!$A$3:$E$22,4,0),0)</f>
        <v>0</v>
      </c>
      <c r="E752" s="92">
        <f>IFERROR(VLOOKUP($C752,Weights!$A$3:$E$22,5,0),0)</f>
        <v>0</v>
      </c>
      <c r="F752" s="91">
        <f>IFERROR(VLOOKUP($C752,Weights!$A$23:$E$42,4,0),0)</f>
        <v>0</v>
      </c>
      <c r="G752" s="92">
        <f>IFERROR(VLOOKUP($C752,Weights!$A$23:$E$42,5,0),0)</f>
        <v>0</v>
      </c>
      <c r="H752" s="91">
        <f>IFERROR(VLOOKUP($C752,Weights!$A$43:$E$62,4,0),0)</f>
        <v>0</v>
      </c>
      <c r="I752" s="92">
        <f>IFERROR(VLOOKUP($C752,Weights!$A$43:$E$62,5,0),0)</f>
        <v>0</v>
      </c>
      <c r="J752" s="91">
        <f>IFERROR(VLOOKUP($C752,Weights!$A$63:$E$82,4,0),0)</f>
        <v>0</v>
      </c>
      <c r="K752" s="92">
        <f>IFERROR(VLOOKUP($C752,Weights!$A$63:$E$82,5,0),0)</f>
        <v>0</v>
      </c>
      <c r="L752" s="91">
        <f>IFERROR(VLOOKUP($C752,Weights!$A$83:$E$102,4,0),0)</f>
        <v>0</v>
      </c>
      <c r="M752" s="92">
        <f>IFERROR(VLOOKUP($C752,Weights!$A$83:$E$102,5,0),0)</f>
        <v>0</v>
      </c>
    </row>
    <row r="753" spans="1:13">
      <c r="A753" s="93" t="s">
        <v>2893</v>
      </c>
      <c r="B753" s="90" t="s">
        <v>2894</v>
      </c>
      <c r="C753" s="90">
        <v>99</v>
      </c>
      <c r="D753" s="91">
        <f>IFERROR(VLOOKUP($C753,Weights!$A$3:$E$22,4,0),0)</f>
        <v>0</v>
      </c>
      <c r="E753" s="92">
        <f>IFERROR(VLOOKUP($C753,Weights!$A$3:$E$22,5,0),0)</f>
        <v>0</v>
      </c>
      <c r="F753" s="91">
        <f>IFERROR(VLOOKUP($C753,Weights!$A$23:$E$42,4,0),0)</f>
        <v>0</v>
      </c>
      <c r="G753" s="92">
        <f>IFERROR(VLOOKUP($C753,Weights!$A$23:$E$42,5,0),0)</f>
        <v>0</v>
      </c>
      <c r="H753" s="91">
        <f>IFERROR(VLOOKUP($C753,Weights!$A$43:$E$62,4,0),0)</f>
        <v>0</v>
      </c>
      <c r="I753" s="92">
        <f>IFERROR(VLOOKUP($C753,Weights!$A$43:$E$62,5,0),0)</f>
        <v>0</v>
      </c>
      <c r="J753" s="91">
        <f>IFERROR(VLOOKUP($C753,Weights!$A$63:$E$82,4,0),0)</f>
        <v>0</v>
      </c>
      <c r="K753" s="92">
        <f>IFERROR(VLOOKUP($C753,Weights!$A$63:$E$82,5,0),0)</f>
        <v>0</v>
      </c>
      <c r="L753" s="91">
        <f>IFERROR(VLOOKUP($C753,Weights!$A$83:$E$102,4,0),0)</f>
        <v>0</v>
      </c>
      <c r="M753" s="92">
        <f>IFERROR(VLOOKUP($C753,Weights!$A$83:$E$102,5,0),0)</f>
        <v>0</v>
      </c>
    </row>
    <row r="754" spans="1:13">
      <c r="A754" s="93" t="s">
        <v>3111</v>
      </c>
      <c r="B754" s="90" t="s">
        <v>3112</v>
      </c>
      <c r="C754" s="90">
        <v>99</v>
      </c>
      <c r="D754" s="91">
        <f>IFERROR(VLOOKUP($C754,Weights!$A$3:$E$22,4,0),0)</f>
        <v>0</v>
      </c>
      <c r="E754" s="92">
        <f>IFERROR(VLOOKUP($C754,Weights!$A$3:$E$22,5,0),0)</f>
        <v>0</v>
      </c>
      <c r="F754" s="91">
        <f>IFERROR(VLOOKUP($C754,Weights!$A$23:$E$42,4,0),0)</f>
        <v>0</v>
      </c>
      <c r="G754" s="92">
        <f>IFERROR(VLOOKUP($C754,Weights!$A$23:$E$42,5,0),0)</f>
        <v>0</v>
      </c>
      <c r="H754" s="91">
        <f>IFERROR(VLOOKUP($C754,Weights!$A$43:$E$62,4,0),0)</f>
        <v>0</v>
      </c>
      <c r="I754" s="92">
        <f>IFERROR(VLOOKUP($C754,Weights!$A$43:$E$62,5,0),0)</f>
        <v>0</v>
      </c>
      <c r="J754" s="91">
        <f>IFERROR(VLOOKUP($C754,Weights!$A$63:$E$82,4,0),0)</f>
        <v>0</v>
      </c>
      <c r="K754" s="92">
        <f>IFERROR(VLOOKUP($C754,Weights!$A$63:$E$82,5,0),0)</f>
        <v>0</v>
      </c>
      <c r="L754" s="91">
        <f>IFERROR(VLOOKUP($C754,Weights!$A$83:$E$102,4,0),0)</f>
        <v>0</v>
      </c>
      <c r="M754" s="92">
        <f>IFERROR(VLOOKUP($C754,Weights!$A$83:$E$102,5,0),0)</f>
        <v>0</v>
      </c>
    </row>
    <row r="755" spans="1:13">
      <c r="A755" s="93" t="s">
        <v>190</v>
      </c>
      <c r="B755" s="90" t="s">
        <v>191</v>
      </c>
      <c r="C755" s="90">
        <v>19</v>
      </c>
      <c r="D755" s="91">
        <f>IFERROR(VLOOKUP($C755,Weights!$A$3:$E$22,4,0),0)</f>
        <v>2.2599999999999998</v>
      </c>
      <c r="E755" s="92">
        <f>IFERROR(VLOOKUP($C755,Weights!$A$3:$E$22,5,0),0)</f>
        <v>125.1814</v>
      </c>
      <c r="F755" s="91">
        <f>IFERROR(VLOOKUP($C755,Weights!$A$23:$E$42,4,0),0)</f>
        <v>2.41</v>
      </c>
      <c r="G755" s="92">
        <f>IFERROR(VLOOKUP($C755,Weights!$A$23:$E$42,5,0),0)</f>
        <v>133.48990000000001</v>
      </c>
      <c r="H755" s="91">
        <f>IFERROR(VLOOKUP($C755,Weights!$A$43:$E$62,4,0),0)</f>
        <v>3.89</v>
      </c>
      <c r="I755" s="92">
        <f>IFERROR(VLOOKUP($C755,Weights!$A$43:$E$62,5,0),0)</f>
        <v>215.46710000000002</v>
      </c>
      <c r="J755" s="91">
        <f>IFERROR(VLOOKUP($C755,Weights!$A$63:$E$82,4,0),0)</f>
        <v>5.2</v>
      </c>
      <c r="K755" s="92">
        <f>IFERROR(VLOOKUP($C755,Weights!$A$63:$E$82,5,0),0)</f>
        <v>288.02800000000002</v>
      </c>
      <c r="L755" s="91">
        <f>IFERROR(VLOOKUP($C755,Weights!$A$83:$E$102,4,0),0)</f>
        <v>0</v>
      </c>
      <c r="M755" s="92">
        <f>IFERROR(VLOOKUP($C755,Weights!$A$83:$E$102,5,0),0)</f>
        <v>0</v>
      </c>
    </row>
    <row r="756" spans="1:13" ht="24">
      <c r="A756" s="93" t="s">
        <v>2687</v>
      </c>
      <c r="B756" s="90" t="s">
        <v>2688</v>
      </c>
      <c r="C756" s="90">
        <v>99</v>
      </c>
      <c r="D756" s="91">
        <f>IFERROR(VLOOKUP($C756,Weights!$A$3:$E$22,4,0),0)</f>
        <v>0</v>
      </c>
      <c r="E756" s="92">
        <f>IFERROR(VLOOKUP($C756,Weights!$A$3:$E$22,5,0),0)</f>
        <v>0</v>
      </c>
      <c r="F756" s="91">
        <f>IFERROR(VLOOKUP($C756,Weights!$A$23:$E$42,4,0),0)</f>
        <v>0</v>
      </c>
      <c r="G756" s="92">
        <f>IFERROR(VLOOKUP($C756,Weights!$A$23:$E$42,5,0),0)</f>
        <v>0</v>
      </c>
      <c r="H756" s="91">
        <f>IFERROR(VLOOKUP($C756,Weights!$A$43:$E$62,4,0),0)</f>
        <v>0</v>
      </c>
      <c r="I756" s="92">
        <f>IFERROR(VLOOKUP($C756,Weights!$A$43:$E$62,5,0),0)</f>
        <v>0</v>
      </c>
      <c r="J756" s="91">
        <f>IFERROR(VLOOKUP($C756,Weights!$A$63:$E$82,4,0),0)</f>
        <v>0</v>
      </c>
      <c r="K756" s="92">
        <f>IFERROR(VLOOKUP($C756,Weights!$A$63:$E$82,5,0),0)</f>
        <v>0</v>
      </c>
      <c r="L756" s="91">
        <f>IFERROR(VLOOKUP($C756,Weights!$A$83:$E$102,4,0),0)</f>
        <v>0</v>
      </c>
      <c r="M756" s="92">
        <f>IFERROR(VLOOKUP($C756,Weights!$A$83:$E$102,5,0),0)</f>
        <v>0</v>
      </c>
    </row>
    <row r="757" spans="1:13">
      <c r="A757" s="93" t="s">
        <v>2797</v>
      </c>
      <c r="B757" s="90" t="s">
        <v>2798</v>
      </c>
      <c r="C757" s="90">
        <v>99</v>
      </c>
      <c r="D757" s="91">
        <f>IFERROR(VLOOKUP($C757,Weights!$A$3:$E$22,4,0),0)</f>
        <v>0</v>
      </c>
      <c r="E757" s="92">
        <f>IFERROR(VLOOKUP($C757,Weights!$A$3:$E$22,5,0),0)</f>
        <v>0</v>
      </c>
      <c r="F757" s="91">
        <f>IFERROR(VLOOKUP($C757,Weights!$A$23:$E$42,4,0),0)</f>
        <v>0</v>
      </c>
      <c r="G757" s="92">
        <f>IFERROR(VLOOKUP($C757,Weights!$A$23:$E$42,5,0),0)</f>
        <v>0</v>
      </c>
      <c r="H757" s="91">
        <f>IFERROR(VLOOKUP($C757,Weights!$A$43:$E$62,4,0),0)</f>
        <v>0</v>
      </c>
      <c r="I757" s="92">
        <f>IFERROR(VLOOKUP($C757,Weights!$A$43:$E$62,5,0),0)</f>
        <v>0</v>
      </c>
      <c r="J757" s="91">
        <f>IFERROR(VLOOKUP($C757,Weights!$A$63:$E$82,4,0),0)</f>
        <v>0</v>
      </c>
      <c r="K757" s="92">
        <f>IFERROR(VLOOKUP($C757,Weights!$A$63:$E$82,5,0),0)</f>
        <v>0</v>
      </c>
      <c r="L757" s="91">
        <f>IFERROR(VLOOKUP($C757,Weights!$A$83:$E$102,4,0),0)</f>
        <v>0</v>
      </c>
      <c r="M757" s="92">
        <f>IFERROR(VLOOKUP($C757,Weights!$A$83:$E$102,5,0),0)</f>
        <v>0</v>
      </c>
    </row>
    <row r="758" spans="1:13">
      <c r="A758" s="93" t="s">
        <v>2316</v>
      </c>
      <c r="B758" s="90" t="s">
        <v>2317</v>
      </c>
      <c r="C758" s="90">
        <v>99</v>
      </c>
      <c r="D758" s="91">
        <f>IFERROR(VLOOKUP($C758,Weights!$A$3:$E$22,4,0),0)</f>
        <v>0</v>
      </c>
      <c r="E758" s="92">
        <f>IFERROR(VLOOKUP($C758,Weights!$A$3:$E$22,5,0),0)</f>
        <v>0</v>
      </c>
      <c r="F758" s="91">
        <f>IFERROR(VLOOKUP($C758,Weights!$A$23:$E$42,4,0),0)</f>
        <v>0</v>
      </c>
      <c r="G758" s="92">
        <f>IFERROR(VLOOKUP($C758,Weights!$A$23:$E$42,5,0),0)</f>
        <v>0</v>
      </c>
      <c r="H758" s="91">
        <f>IFERROR(VLOOKUP($C758,Weights!$A$43:$E$62,4,0),0)</f>
        <v>0</v>
      </c>
      <c r="I758" s="92">
        <f>IFERROR(VLOOKUP($C758,Weights!$A$43:$E$62,5,0),0)</f>
        <v>0</v>
      </c>
      <c r="J758" s="91">
        <f>IFERROR(VLOOKUP($C758,Weights!$A$63:$E$82,4,0),0)</f>
        <v>0</v>
      </c>
      <c r="K758" s="92">
        <f>IFERROR(VLOOKUP($C758,Weights!$A$63:$E$82,5,0),0)</f>
        <v>0</v>
      </c>
      <c r="L758" s="91">
        <f>IFERROR(VLOOKUP($C758,Weights!$A$83:$E$102,4,0),0)</f>
        <v>0</v>
      </c>
      <c r="M758" s="92">
        <f>IFERROR(VLOOKUP($C758,Weights!$A$83:$E$102,5,0),0)</f>
        <v>0</v>
      </c>
    </row>
    <row r="759" spans="1:13">
      <c r="A759" s="93" t="s">
        <v>2689</v>
      </c>
      <c r="B759" s="90" t="s">
        <v>2690</v>
      </c>
      <c r="C759" s="90">
        <v>99</v>
      </c>
      <c r="D759" s="91">
        <f>IFERROR(VLOOKUP($C759,Weights!$A$3:$E$22,4,0),0)</f>
        <v>0</v>
      </c>
      <c r="E759" s="92">
        <f>IFERROR(VLOOKUP($C759,Weights!$A$3:$E$22,5,0),0)</f>
        <v>0</v>
      </c>
      <c r="F759" s="91">
        <f>IFERROR(VLOOKUP($C759,Weights!$A$23:$E$42,4,0),0)</f>
        <v>0</v>
      </c>
      <c r="G759" s="92">
        <f>IFERROR(VLOOKUP($C759,Weights!$A$23:$E$42,5,0),0)</f>
        <v>0</v>
      </c>
      <c r="H759" s="91">
        <f>IFERROR(VLOOKUP($C759,Weights!$A$43:$E$62,4,0),0)</f>
        <v>0</v>
      </c>
      <c r="I759" s="92">
        <f>IFERROR(VLOOKUP($C759,Weights!$A$43:$E$62,5,0),0)</f>
        <v>0</v>
      </c>
      <c r="J759" s="91">
        <f>IFERROR(VLOOKUP($C759,Weights!$A$63:$E$82,4,0),0)</f>
        <v>0</v>
      </c>
      <c r="K759" s="92">
        <f>IFERROR(VLOOKUP($C759,Weights!$A$63:$E$82,5,0),0)</f>
        <v>0</v>
      </c>
      <c r="L759" s="91">
        <f>IFERROR(VLOOKUP($C759,Weights!$A$83:$E$102,4,0),0)</f>
        <v>0</v>
      </c>
      <c r="M759" s="92">
        <f>IFERROR(VLOOKUP($C759,Weights!$A$83:$E$102,5,0),0)</f>
        <v>0</v>
      </c>
    </row>
    <row r="760" spans="1:13" ht="24">
      <c r="A760" s="93" t="s">
        <v>2349</v>
      </c>
      <c r="B760" s="90" t="s">
        <v>2350</v>
      </c>
      <c r="C760" s="90">
        <v>1</v>
      </c>
      <c r="D760" s="91">
        <f>IFERROR(VLOOKUP($C760,Weights!$A$3:$E$22,4,0),0)</f>
        <v>1</v>
      </c>
      <c r="E760" s="92">
        <f>IFERROR(VLOOKUP($C760,Weights!$A$3:$E$22,5,0),0)</f>
        <v>55.39</v>
      </c>
      <c r="F760" s="91">
        <f>IFERROR(VLOOKUP($C760,Weights!$A$23:$E$42,4,0),0)</f>
        <v>1.76</v>
      </c>
      <c r="G760" s="92">
        <f>IFERROR(VLOOKUP($C760,Weights!$A$23:$E$42,5,0),0)</f>
        <v>97.486400000000003</v>
      </c>
      <c r="H760" s="91">
        <f>IFERROR(VLOOKUP($C760,Weights!$A$43:$E$62,4,0),0)</f>
        <v>4</v>
      </c>
      <c r="I760" s="92">
        <f>IFERROR(VLOOKUP($C760,Weights!$A$43:$E$62,5,0),0)</f>
        <v>221.56</v>
      </c>
      <c r="J760" s="91">
        <f>IFERROR(VLOOKUP($C760,Weights!$A$63:$E$82,4,0),0)</f>
        <v>10.77</v>
      </c>
      <c r="K760" s="92">
        <f>IFERROR(VLOOKUP($C760,Weights!$A$63:$E$82,5,0),0)</f>
        <v>596.55029999999999</v>
      </c>
      <c r="L760" s="91">
        <f>IFERROR(VLOOKUP($C760,Weights!$A$83:$E$102,4,0),0)</f>
        <v>0</v>
      </c>
      <c r="M760" s="92">
        <f>IFERROR(VLOOKUP($C760,Weights!$A$83:$E$102,5,0),0)</f>
        <v>0</v>
      </c>
    </row>
    <row r="761" spans="1:13">
      <c r="A761" s="93" t="s">
        <v>2347</v>
      </c>
      <c r="B761" s="90" t="s">
        <v>2348</v>
      </c>
      <c r="C761" s="90">
        <v>1</v>
      </c>
      <c r="D761" s="91">
        <f>IFERROR(VLOOKUP($C761,Weights!$A$3:$E$22,4,0),0)</f>
        <v>1</v>
      </c>
      <c r="E761" s="92">
        <f>IFERROR(VLOOKUP($C761,Weights!$A$3:$E$22,5,0),0)</f>
        <v>55.39</v>
      </c>
      <c r="F761" s="91">
        <f>IFERROR(VLOOKUP($C761,Weights!$A$23:$E$42,4,0),0)</f>
        <v>1.76</v>
      </c>
      <c r="G761" s="92">
        <f>IFERROR(VLOOKUP($C761,Weights!$A$23:$E$42,5,0),0)</f>
        <v>97.486400000000003</v>
      </c>
      <c r="H761" s="91">
        <f>IFERROR(VLOOKUP($C761,Weights!$A$43:$E$62,4,0),0)</f>
        <v>4</v>
      </c>
      <c r="I761" s="92">
        <f>IFERROR(VLOOKUP($C761,Weights!$A$43:$E$62,5,0),0)</f>
        <v>221.56</v>
      </c>
      <c r="J761" s="91">
        <f>IFERROR(VLOOKUP($C761,Weights!$A$63:$E$82,4,0),0)</f>
        <v>10.77</v>
      </c>
      <c r="K761" s="92">
        <f>IFERROR(VLOOKUP($C761,Weights!$A$63:$E$82,5,0),0)</f>
        <v>596.55029999999999</v>
      </c>
      <c r="L761" s="91">
        <f>IFERROR(VLOOKUP($C761,Weights!$A$83:$E$102,4,0),0)</f>
        <v>0</v>
      </c>
      <c r="M761" s="92">
        <f>IFERROR(VLOOKUP($C761,Weights!$A$83:$E$102,5,0),0)</f>
        <v>0</v>
      </c>
    </row>
    <row r="762" spans="1:13">
      <c r="A762" s="93" t="s">
        <v>1773</v>
      </c>
      <c r="B762" s="90" t="s">
        <v>1774</v>
      </c>
      <c r="C762" s="90">
        <v>1</v>
      </c>
      <c r="D762" s="91">
        <f>IFERROR(VLOOKUP($C762,Weights!$A$3:$E$22,4,0),0)</f>
        <v>1</v>
      </c>
      <c r="E762" s="92">
        <f>IFERROR(VLOOKUP($C762,Weights!$A$3:$E$22,5,0),0)</f>
        <v>55.39</v>
      </c>
      <c r="F762" s="91">
        <f>IFERROR(VLOOKUP($C762,Weights!$A$23:$E$42,4,0),0)</f>
        <v>1.76</v>
      </c>
      <c r="G762" s="92">
        <f>IFERROR(VLOOKUP($C762,Weights!$A$23:$E$42,5,0),0)</f>
        <v>97.486400000000003</v>
      </c>
      <c r="H762" s="91">
        <f>IFERROR(VLOOKUP($C762,Weights!$A$43:$E$62,4,0),0)</f>
        <v>4</v>
      </c>
      <c r="I762" s="92">
        <f>IFERROR(VLOOKUP($C762,Weights!$A$43:$E$62,5,0),0)</f>
        <v>221.56</v>
      </c>
      <c r="J762" s="91">
        <f>IFERROR(VLOOKUP($C762,Weights!$A$63:$E$82,4,0),0)</f>
        <v>10.77</v>
      </c>
      <c r="K762" s="92">
        <f>IFERROR(VLOOKUP($C762,Weights!$A$63:$E$82,5,0),0)</f>
        <v>596.55029999999999</v>
      </c>
      <c r="L762" s="91">
        <f>IFERROR(VLOOKUP($C762,Weights!$A$83:$E$102,4,0),0)</f>
        <v>0</v>
      </c>
      <c r="M762" s="92">
        <f>IFERROR(VLOOKUP($C762,Weights!$A$83:$E$102,5,0),0)</f>
        <v>0</v>
      </c>
    </row>
    <row r="763" spans="1:13">
      <c r="A763" s="93" t="s">
        <v>1168</v>
      </c>
      <c r="B763" s="90" t="s">
        <v>1169</v>
      </c>
      <c r="C763" s="90">
        <v>1</v>
      </c>
      <c r="D763" s="91">
        <f>IFERROR(VLOOKUP($C763,Weights!$A$3:$E$22,4,0),0)</f>
        <v>1</v>
      </c>
      <c r="E763" s="92">
        <f>IFERROR(VLOOKUP($C763,Weights!$A$3:$E$22,5,0),0)</f>
        <v>55.39</v>
      </c>
      <c r="F763" s="91">
        <f>IFERROR(VLOOKUP($C763,Weights!$A$23:$E$42,4,0),0)</f>
        <v>1.76</v>
      </c>
      <c r="G763" s="92">
        <f>IFERROR(VLOOKUP($C763,Weights!$A$23:$E$42,5,0),0)</f>
        <v>97.486400000000003</v>
      </c>
      <c r="H763" s="91">
        <f>IFERROR(VLOOKUP($C763,Weights!$A$43:$E$62,4,0),0)</f>
        <v>4</v>
      </c>
      <c r="I763" s="92">
        <f>IFERROR(VLOOKUP($C763,Weights!$A$43:$E$62,5,0),0)</f>
        <v>221.56</v>
      </c>
      <c r="J763" s="91">
        <f>IFERROR(VLOOKUP($C763,Weights!$A$63:$E$82,4,0),0)</f>
        <v>10.77</v>
      </c>
      <c r="K763" s="92">
        <f>IFERROR(VLOOKUP($C763,Weights!$A$63:$E$82,5,0),0)</f>
        <v>596.55029999999999</v>
      </c>
      <c r="L763" s="91">
        <f>IFERROR(VLOOKUP($C763,Weights!$A$83:$E$102,4,0),0)</f>
        <v>0</v>
      </c>
      <c r="M763" s="92">
        <f>IFERROR(VLOOKUP($C763,Weights!$A$83:$E$102,5,0),0)</f>
        <v>0</v>
      </c>
    </row>
    <row r="764" spans="1:13">
      <c r="A764" s="93" t="s">
        <v>280</v>
      </c>
      <c r="B764" s="90" t="s">
        <v>281</v>
      </c>
      <c r="C764" s="90">
        <v>1</v>
      </c>
      <c r="D764" s="91">
        <f>IFERROR(VLOOKUP($C764,Weights!$A$3:$E$22,4,0),0)</f>
        <v>1</v>
      </c>
      <c r="E764" s="92">
        <f>IFERROR(VLOOKUP($C764,Weights!$A$3:$E$22,5,0),0)</f>
        <v>55.39</v>
      </c>
      <c r="F764" s="91">
        <f>IFERROR(VLOOKUP($C764,Weights!$A$23:$E$42,4,0),0)</f>
        <v>1.76</v>
      </c>
      <c r="G764" s="92">
        <f>IFERROR(VLOOKUP($C764,Weights!$A$23:$E$42,5,0),0)</f>
        <v>97.486400000000003</v>
      </c>
      <c r="H764" s="91">
        <f>IFERROR(VLOOKUP($C764,Weights!$A$43:$E$62,4,0),0)</f>
        <v>4</v>
      </c>
      <c r="I764" s="92">
        <f>IFERROR(VLOOKUP($C764,Weights!$A$43:$E$62,5,0),0)</f>
        <v>221.56</v>
      </c>
      <c r="J764" s="91">
        <f>IFERROR(VLOOKUP($C764,Weights!$A$63:$E$82,4,0),0)</f>
        <v>10.77</v>
      </c>
      <c r="K764" s="92">
        <f>IFERROR(VLOOKUP($C764,Weights!$A$63:$E$82,5,0),0)</f>
        <v>596.55029999999999</v>
      </c>
      <c r="L764" s="91">
        <f>IFERROR(VLOOKUP($C764,Weights!$A$83:$E$102,4,0),0)</f>
        <v>0</v>
      </c>
      <c r="M764" s="92">
        <f>IFERROR(VLOOKUP($C764,Weights!$A$83:$E$102,5,0),0)</f>
        <v>0</v>
      </c>
    </row>
    <row r="765" spans="1:13">
      <c r="A765" s="93" t="s">
        <v>2603</v>
      </c>
      <c r="B765" s="90" t="s">
        <v>2604</v>
      </c>
      <c r="C765" s="90">
        <v>1</v>
      </c>
      <c r="D765" s="91">
        <f>IFERROR(VLOOKUP($C765,Weights!$A$3:$E$22,4,0),0)</f>
        <v>1</v>
      </c>
      <c r="E765" s="92">
        <f>IFERROR(VLOOKUP($C765,Weights!$A$3:$E$22,5,0),0)</f>
        <v>55.39</v>
      </c>
      <c r="F765" s="91">
        <f>IFERROR(VLOOKUP($C765,Weights!$A$23:$E$42,4,0),0)</f>
        <v>1.76</v>
      </c>
      <c r="G765" s="92">
        <f>IFERROR(VLOOKUP($C765,Weights!$A$23:$E$42,5,0),0)</f>
        <v>97.486400000000003</v>
      </c>
      <c r="H765" s="91">
        <f>IFERROR(VLOOKUP($C765,Weights!$A$43:$E$62,4,0),0)</f>
        <v>4</v>
      </c>
      <c r="I765" s="92">
        <f>IFERROR(VLOOKUP($C765,Weights!$A$43:$E$62,5,0),0)</f>
        <v>221.56</v>
      </c>
      <c r="J765" s="91">
        <f>IFERROR(VLOOKUP($C765,Weights!$A$63:$E$82,4,0),0)</f>
        <v>10.77</v>
      </c>
      <c r="K765" s="92">
        <f>IFERROR(VLOOKUP($C765,Weights!$A$63:$E$82,5,0),0)</f>
        <v>596.55029999999999</v>
      </c>
      <c r="L765" s="91">
        <f>IFERROR(VLOOKUP($C765,Weights!$A$83:$E$102,4,0),0)</f>
        <v>0</v>
      </c>
      <c r="M765" s="92">
        <f>IFERROR(VLOOKUP($C765,Weights!$A$83:$E$102,5,0),0)</f>
        <v>0</v>
      </c>
    </row>
    <row r="766" spans="1:13">
      <c r="A766" s="93" t="s">
        <v>484</v>
      </c>
      <c r="B766" s="90" t="s">
        <v>485</v>
      </c>
      <c r="C766" s="90">
        <v>1</v>
      </c>
      <c r="D766" s="91">
        <f>IFERROR(VLOOKUP($C766,Weights!$A$3:$E$22,4,0),0)</f>
        <v>1</v>
      </c>
      <c r="E766" s="92">
        <f>IFERROR(VLOOKUP($C766,Weights!$A$3:$E$22,5,0),0)</f>
        <v>55.39</v>
      </c>
      <c r="F766" s="91">
        <f>IFERROR(VLOOKUP($C766,Weights!$A$23:$E$42,4,0),0)</f>
        <v>1.76</v>
      </c>
      <c r="G766" s="92">
        <f>IFERROR(VLOOKUP($C766,Weights!$A$23:$E$42,5,0),0)</f>
        <v>97.486400000000003</v>
      </c>
      <c r="H766" s="91">
        <f>IFERROR(VLOOKUP($C766,Weights!$A$43:$E$62,4,0),0)</f>
        <v>4</v>
      </c>
      <c r="I766" s="92">
        <f>IFERROR(VLOOKUP($C766,Weights!$A$43:$E$62,5,0),0)</f>
        <v>221.56</v>
      </c>
      <c r="J766" s="91">
        <f>IFERROR(VLOOKUP($C766,Weights!$A$63:$E$82,4,0),0)</f>
        <v>10.77</v>
      </c>
      <c r="K766" s="92">
        <f>IFERROR(VLOOKUP($C766,Weights!$A$63:$E$82,5,0),0)</f>
        <v>596.55029999999999</v>
      </c>
      <c r="L766" s="91">
        <f>IFERROR(VLOOKUP($C766,Weights!$A$83:$E$102,4,0),0)</f>
        <v>0</v>
      </c>
      <c r="M766" s="92">
        <f>IFERROR(VLOOKUP($C766,Weights!$A$83:$E$102,5,0),0)</f>
        <v>0</v>
      </c>
    </row>
    <row r="767" spans="1:13">
      <c r="A767" s="93" t="s">
        <v>612</v>
      </c>
      <c r="B767" s="90" t="s">
        <v>613</v>
      </c>
      <c r="C767" s="90">
        <v>1</v>
      </c>
      <c r="D767" s="91">
        <f>IFERROR(VLOOKUP($C767,Weights!$A$3:$E$22,4,0),0)</f>
        <v>1</v>
      </c>
      <c r="E767" s="92">
        <f>IFERROR(VLOOKUP($C767,Weights!$A$3:$E$22,5,0),0)</f>
        <v>55.39</v>
      </c>
      <c r="F767" s="91">
        <f>IFERROR(VLOOKUP($C767,Weights!$A$23:$E$42,4,0),0)</f>
        <v>1.76</v>
      </c>
      <c r="G767" s="92">
        <f>IFERROR(VLOOKUP($C767,Weights!$A$23:$E$42,5,0),0)</f>
        <v>97.486400000000003</v>
      </c>
      <c r="H767" s="91">
        <f>IFERROR(VLOOKUP($C767,Weights!$A$43:$E$62,4,0),0)</f>
        <v>4</v>
      </c>
      <c r="I767" s="92">
        <f>IFERROR(VLOOKUP($C767,Weights!$A$43:$E$62,5,0),0)</f>
        <v>221.56</v>
      </c>
      <c r="J767" s="91">
        <f>IFERROR(VLOOKUP($C767,Weights!$A$63:$E$82,4,0),0)</f>
        <v>10.77</v>
      </c>
      <c r="K767" s="92">
        <f>IFERROR(VLOOKUP($C767,Weights!$A$63:$E$82,5,0),0)</f>
        <v>596.55029999999999</v>
      </c>
      <c r="L767" s="91">
        <f>IFERROR(VLOOKUP($C767,Weights!$A$83:$E$102,4,0),0)</f>
        <v>0</v>
      </c>
      <c r="M767" s="92">
        <f>IFERROR(VLOOKUP($C767,Weights!$A$83:$E$102,5,0),0)</f>
        <v>0</v>
      </c>
    </row>
    <row r="768" spans="1:13">
      <c r="A768" s="93" t="s">
        <v>1462</v>
      </c>
      <c r="B768" s="90" t="s">
        <v>1463</v>
      </c>
      <c r="C768" s="90">
        <v>1</v>
      </c>
      <c r="D768" s="91">
        <f>IFERROR(VLOOKUP($C768,Weights!$A$3:$E$22,4,0),0)</f>
        <v>1</v>
      </c>
      <c r="E768" s="92">
        <f>IFERROR(VLOOKUP($C768,Weights!$A$3:$E$22,5,0),0)</f>
        <v>55.39</v>
      </c>
      <c r="F768" s="91">
        <f>IFERROR(VLOOKUP($C768,Weights!$A$23:$E$42,4,0),0)</f>
        <v>1.76</v>
      </c>
      <c r="G768" s="92">
        <f>IFERROR(VLOOKUP($C768,Weights!$A$23:$E$42,5,0),0)</f>
        <v>97.486400000000003</v>
      </c>
      <c r="H768" s="91">
        <f>IFERROR(VLOOKUP($C768,Weights!$A$43:$E$62,4,0),0)</f>
        <v>4</v>
      </c>
      <c r="I768" s="92">
        <f>IFERROR(VLOOKUP($C768,Weights!$A$43:$E$62,5,0),0)</f>
        <v>221.56</v>
      </c>
      <c r="J768" s="91">
        <f>IFERROR(VLOOKUP($C768,Weights!$A$63:$E$82,4,0),0)</f>
        <v>10.77</v>
      </c>
      <c r="K768" s="92">
        <f>IFERROR(VLOOKUP($C768,Weights!$A$63:$E$82,5,0),0)</f>
        <v>596.55029999999999</v>
      </c>
      <c r="L768" s="91">
        <f>IFERROR(VLOOKUP($C768,Weights!$A$83:$E$102,4,0),0)</f>
        <v>0</v>
      </c>
      <c r="M768" s="92">
        <f>IFERROR(VLOOKUP($C768,Weights!$A$83:$E$102,5,0),0)</f>
        <v>0</v>
      </c>
    </row>
    <row r="769" spans="1:13">
      <c r="A769" s="93" t="s">
        <v>1658</v>
      </c>
      <c r="B769" s="90" t="s">
        <v>1659</v>
      </c>
      <c r="C769" s="90">
        <v>1</v>
      </c>
      <c r="D769" s="91">
        <f>IFERROR(VLOOKUP($C769,Weights!$A$3:$E$22,4,0),0)</f>
        <v>1</v>
      </c>
      <c r="E769" s="92">
        <f>IFERROR(VLOOKUP($C769,Weights!$A$3:$E$22,5,0),0)</f>
        <v>55.39</v>
      </c>
      <c r="F769" s="91">
        <f>IFERROR(VLOOKUP($C769,Weights!$A$23:$E$42,4,0),0)</f>
        <v>1.76</v>
      </c>
      <c r="G769" s="92">
        <f>IFERROR(VLOOKUP($C769,Weights!$A$23:$E$42,5,0),0)</f>
        <v>97.486400000000003</v>
      </c>
      <c r="H769" s="91">
        <f>IFERROR(VLOOKUP($C769,Weights!$A$43:$E$62,4,0),0)</f>
        <v>4</v>
      </c>
      <c r="I769" s="92">
        <f>IFERROR(VLOOKUP($C769,Weights!$A$43:$E$62,5,0),0)</f>
        <v>221.56</v>
      </c>
      <c r="J769" s="91">
        <f>IFERROR(VLOOKUP($C769,Weights!$A$63:$E$82,4,0),0)</f>
        <v>10.77</v>
      </c>
      <c r="K769" s="92">
        <f>IFERROR(VLOOKUP($C769,Weights!$A$63:$E$82,5,0),0)</f>
        <v>596.55029999999999</v>
      </c>
      <c r="L769" s="91">
        <f>IFERROR(VLOOKUP($C769,Weights!$A$83:$E$102,4,0),0)</f>
        <v>0</v>
      </c>
      <c r="M769" s="92">
        <f>IFERROR(VLOOKUP($C769,Weights!$A$83:$E$102,5,0),0)</f>
        <v>0</v>
      </c>
    </row>
    <row r="770" spans="1:13">
      <c r="A770" s="93" t="s">
        <v>1670</v>
      </c>
      <c r="B770" s="90" t="s">
        <v>1671</v>
      </c>
      <c r="C770" s="90">
        <v>1</v>
      </c>
      <c r="D770" s="91">
        <f>IFERROR(VLOOKUP($C770,Weights!$A$3:$E$22,4,0),0)</f>
        <v>1</v>
      </c>
      <c r="E770" s="92">
        <f>IFERROR(VLOOKUP($C770,Weights!$A$3:$E$22,5,0),0)</f>
        <v>55.39</v>
      </c>
      <c r="F770" s="91">
        <f>IFERROR(VLOOKUP($C770,Weights!$A$23:$E$42,4,0),0)</f>
        <v>1.76</v>
      </c>
      <c r="G770" s="92">
        <f>IFERROR(VLOOKUP($C770,Weights!$A$23:$E$42,5,0),0)</f>
        <v>97.486400000000003</v>
      </c>
      <c r="H770" s="91">
        <f>IFERROR(VLOOKUP($C770,Weights!$A$43:$E$62,4,0),0)</f>
        <v>4</v>
      </c>
      <c r="I770" s="92">
        <f>IFERROR(VLOOKUP($C770,Weights!$A$43:$E$62,5,0),0)</f>
        <v>221.56</v>
      </c>
      <c r="J770" s="91">
        <f>IFERROR(VLOOKUP($C770,Weights!$A$63:$E$82,4,0),0)</f>
        <v>10.77</v>
      </c>
      <c r="K770" s="92">
        <f>IFERROR(VLOOKUP($C770,Weights!$A$63:$E$82,5,0),0)</f>
        <v>596.55029999999999</v>
      </c>
      <c r="L770" s="91">
        <f>IFERROR(VLOOKUP($C770,Weights!$A$83:$E$102,4,0),0)</f>
        <v>0</v>
      </c>
      <c r="M770" s="92">
        <f>IFERROR(VLOOKUP($C770,Weights!$A$83:$E$102,5,0),0)</f>
        <v>0</v>
      </c>
    </row>
    <row r="771" spans="1:13">
      <c r="A771" s="93" t="s">
        <v>422</v>
      </c>
      <c r="B771" s="90" t="s">
        <v>423</v>
      </c>
      <c r="C771" s="90">
        <v>99</v>
      </c>
      <c r="D771" s="91">
        <f>IFERROR(VLOOKUP($C771,Weights!$A$3:$E$22,4,0),0)</f>
        <v>0</v>
      </c>
      <c r="E771" s="92">
        <f>IFERROR(VLOOKUP($C771,Weights!$A$3:$E$22,5,0),0)</f>
        <v>0</v>
      </c>
      <c r="F771" s="91">
        <f>IFERROR(VLOOKUP($C771,Weights!$A$23:$E$42,4,0),0)</f>
        <v>0</v>
      </c>
      <c r="G771" s="92">
        <f>IFERROR(VLOOKUP($C771,Weights!$A$23:$E$42,5,0),0)</f>
        <v>0</v>
      </c>
      <c r="H771" s="91">
        <f>IFERROR(VLOOKUP($C771,Weights!$A$43:$E$62,4,0),0)</f>
        <v>0</v>
      </c>
      <c r="I771" s="92">
        <f>IFERROR(VLOOKUP($C771,Weights!$A$43:$E$62,5,0),0)</f>
        <v>0</v>
      </c>
      <c r="J771" s="91">
        <f>IFERROR(VLOOKUP($C771,Weights!$A$63:$E$82,4,0),0)</f>
        <v>0</v>
      </c>
      <c r="K771" s="92">
        <f>IFERROR(VLOOKUP($C771,Weights!$A$63:$E$82,5,0),0)</f>
        <v>0</v>
      </c>
      <c r="L771" s="91">
        <f>IFERROR(VLOOKUP($C771,Weights!$A$83:$E$102,4,0),0)</f>
        <v>0</v>
      </c>
      <c r="M771" s="92">
        <f>IFERROR(VLOOKUP($C771,Weights!$A$83:$E$102,5,0),0)</f>
        <v>0</v>
      </c>
    </row>
    <row r="772" spans="1:13" ht="24">
      <c r="A772" s="93" t="s">
        <v>1963</v>
      </c>
      <c r="B772" s="90" t="s">
        <v>1964</v>
      </c>
      <c r="C772" s="90">
        <v>99</v>
      </c>
      <c r="D772" s="91">
        <f>IFERROR(VLOOKUP($C772,Weights!$A$3:$E$22,4,0),0)</f>
        <v>0</v>
      </c>
      <c r="E772" s="92">
        <f>IFERROR(VLOOKUP($C772,Weights!$A$3:$E$22,5,0),0)</f>
        <v>0</v>
      </c>
      <c r="F772" s="91">
        <f>IFERROR(VLOOKUP($C772,Weights!$A$23:$E$42,4,0),0)</f>
        <v>0</v>
      </c>
      <c r="G772" s="92">
        <f>IFERROR(VLOOKUP($C772,Weights!$A$23:$E$42,5,0),0)</f>
        <v>0</v>
      </c>
      <c r="H772" s="91">
        <f>IFERROR(VLOOKUP($C772,Weights!$A$43:$E$62,4,0),0)</f>
        <v>0</v>
      </c>
      <c r="I772" s="92">
        <f>IFERROR(VLOOKUP($C772,Weights!$A$43:$E$62,5,0),0)</f>
        <v>0</v>
      </c>
      <c r="J772" s="91">
        <f>IFERROR(VLOOKUP($C772,Weights!$A$63:$E$82,4,0),0)</f>
        <v>0</v>
      </c>
      <c r="K772" s="92">
        <f>IFERROR(VLOOKUP($C772,Weights!$A$63:$E$82,5,0),0)</f>
        <v>0</v>
      </c>
      <c r="L772" s="91">
        <f>IFERROR(VLOOKUP($C772,Weights!$A$83:$E$102,4,0),0)</f>
        <v>0</v>
      </c>
      <c r="M772" s="92">
        <f>IFERROR(VLOOKUP($C772,Weights!$A$83:$E$102,5,0),0)</f>
        <v>0</v>
      </c>
    </row>
    <row r="773" spans="1:13">
      <c r="A773" s="93" t="s">
        <v>2605</v>
      </c>
      <c r="B773" s="90" t="s">
        <v>2606</v>
      </c>
      <c r="C773" s="90">
        <v>99</v>
      </c>
      <c r="D773" s="91">
        <f>IFERROR(VLOOKUP($C773,Weights!$A$3:$E$22,4,0),0)</f>
        <v>0</v>
      </c>
      <c r="E773" s="92">
        <f>IFERROR(VLOOKUP($C773,Weights!$A$3:$E$22,5,0),0)</f>
        <v>0</v>
      </c>
      <c r="F773" s="91">
        <f>IFERROR(VLOOKUP($C773,Weights!$A$23:$E$42,4,0),0)</f>
        <v>0</v>
      </c>
      <c r="G773" s="92">
        <f>IFERROR(VLOOKUP($C773,Weights!$A$23:$E$42,5,0),0)</f>
        <v>0</v>
      </c>
      <c r="H773" s="91">
        <f>IFERROR(VLOOKUP($C773,Weights!$A$43:$E$62,4,0),0)</f>
        <v>0</v>
      </c>
      <c r="I773" s="92">
        <f>IFERROR(VLOOKUP($C773,Weights!$A$43:$E$62,5,0),0)</f>
        <v>0</v>
      </c>
      <c r="J773" s="91">
        <f>IFERROR(VLOOKUP($C773,Weights!$A$63:$E$82,4,0),0)</f>
        <v>0</v>
      </c>
      <c r="K773" s="92">
        <f>IFERROR(VLOOKUP($C773,Weights!$A$63:$E$82,5,0),0)</f>
        <v>0</v>
      </c>
      <c r="L773" s="91">
        <f>IFERROR(VLOOKUP($C773,Weights!$A$83:$E$102,4,0),0)</f>
        <v>0</v>
      </c>
      <c r="M773" s="92">
        <f>IFERROR(VLOOKUP($C773,Weights!$A$83:$E$102,5,0),0)</f>
        <v>0</v>
      </c>
    </row>
    <row r="774" spans="1:13">
      <c r="A774" s="93" t="s">
        <v>2607</v>
      </c>
      <c r="B774" s="90" t="s">
        <v>2608</v>
      </c>
      <c r="C774" s="90">
        <v>99</v>
      </c>
      <c r="D774" s="91">
        <f>IFERROR(VLOOKUP($C774,Weights!$A$3:$E$22,4,0),0)</f>
        <v>0</v>
      </c>
      <c r="E774" s="92">
        <f>IFERROR(VLOOKUP($C774,Weights!$A$3:$E$22,5,0),0)</f>
        <v>0</v>
      </c>
      <c r="F774" s="91">
        <f>IFERROR(VLOOKUP($C774,Weights!$A$23:$E$42,4,0),0)</f>
        <v>0</v>
      </c>
      <c r="G774" s="92">
        <f>IFERROR(VLOOKUP($C774,Weights!$A$23:$E$42,5,0),0)</f>
        <v>0</v>
      </c>
      <c r="H774" s="91">
        <f>IFERROR(VLOOKUP($C774,Weights!$A$43:$E$62,4,0),0)</f>
        <v>0</v>
      </c>
      <c r="I774" s="92">
        <f>IFERROR(VLOOKUP($C774,Weights!$A$43:$E$62,5,0),0)</f>
        <v>0</v>
      </c>
      <c r="J774" s="91">
        <f>IFERROR(VLOOKUP($C774,Weights!$A$63:$E$82,4,0),0)</f>
        <v>0</v>
      </c>
      <c r="K774" s="92">
        <f>IFERROR(VLOOKUP($C774,Weights!$A$63:$E$82,5,0),0)</f>
        <v>0</v>
      </c>
      <c r="L774" s="91">
        <f>IFERROR(VLOOKUP($C774,Weights!$A$83:$E$102,4,0),0)</f>
        <v>0</v>
      </c>
      <c r="M774" s="92">
        <f>IFERROR(VLOOKUP($C774,Weights!$A$83:$E$102,5,0),0)</f>
        <v>0</v>
      </c>
    </row>
    <row r="775" spans="1:13">
      <c r="A775" s="93" t="s">
        <v>2897</v>
      </c>
      <c r="B775" s="90" t="s">
        <v>2898</v>
      </c>
      <c r="C775" s="90">
        <v>99</v>
      </c>
      <c r="D775" s="91">
        <f>IFERROR(VLOOKUP($C775,Weights!$A$3:$E$22,4,0),0)</f>
        <v>0</v>
      </c>
      <c r="E775" s="92">
        <f>IFERROR(VLOOKUP($C775,Weights!$A$3:$E$22,5,0),0)</f>
        <v>0</v>
      </c>
      <c r="F775" s="91">
        <f>IFERROR(VLOOKUP($C775,Weights!$A$23:$E$42,4,0),0)</f>
        <v>0</v>
      </c>
      <c r="G775" s="92">
        <f>IFERROR(VLOOKUP($C775,Weights!$A$23:$E$42,5,0),0)</f>
        <v>0</v>
      </c>
      <c r="H775" s="91">
        <f>IFERROR(VLOOKUP($C775,Weights!$A$43:$E$62,4,0),0)</f>
        <v>0</v>
      </c>
      <c r="I775" s="92">
        <f>IFERROR(VLOOKUP($C775,Weights!$A$43:$E$62,5,0),0)</f>
        <v>0</v>
      </c>
      <c r="J775" s="91">
        <f>IFERROR(VLOOKUP($C775,Weights!$A$63:$E$82,4,0),0)</f>
        <v>0</v>
      </c>
      <c r="K775" s="92">
        <f>IFERROR(VLOOKUP($C775,Weights!$A$63:$E$82,5,0),0)</f>
        <v>0</v>
      </c>
      <c r="L775" s="91">
        <f>IFERROR(VLOOKUP($C775,Weights!$A$83:$E$102,4,0),0)</f>
        <v>0</v>
      </c>
      <c r="M775" s="92">
        <f>IFERROR(VLOOKUP($C775,Weights!$A$83:$E$102,5,0),0)</f>
        <v>0</v>
      </c>
    </row>
    <row r="776" spans="1:13">
      <c r="A776" s="93" t="s">
        <v>968</v>
      </c>
      <c r="B776" s="90" t="s">
        <v>969</v>
      </c>
      <c r="C776" s="90">
        <v>99</v>
      </c>
      <c r="D776" s="91">
        <f>IFERROR(VLOOKUP($C776,Weights!$A$3:$E$22,4,0),0)</f>
        <v>0</v>
      </c>
      <c r="E776" s="92">
        <f>IFERROR(VLOOKUP($C776,Weights!$A$3:$E$22,5,0),0)</f>
        <v>0</v>
      </c>
      <c r="F776" s="91">
        <f>IFERROR(VLOOKUP($C776,Weights!$A$23:$E$42,4,0),0)</f>
        <v>0</v>
      </c>
      <c r="G776" s="92">
        <f>IFERROR(VLOOKUP($C776,Weights!$A$23:$E$42,5,0),0)</f>
        <v>0</v>
      </c>
      <c r="H776" s="91">
        <f>IFERROR(VLOOKUP($C776,Weights!$A$43:$E$62,4,0),0)</f>
        <v>0</v>
      </c>
      <c r="I776" s="92">
        <f>IFERROR(VLOOKUP($C776,Weights!$A$43:$E$62,5,0),0)</f>
        <v>0</v>
      </c>
      <c r="J776" s="91">
        <f>IFERROR(VLOOKUP($C776,Weights!$A$63:$E$82,4,0),0)</f>
        <v>0</v>
      </c>
      <c r="K776" s="92">
        <f>IFERROR(VLOOKUP($C776,Weights!$A$63:$E$82,5,0),0)</f>
        <v>0</v>
      </c>
      <c r="L776" s="91">
        <f>IFERROR(VLOOKUP($C776,Weights!$A$83:$E$102,4,0),0)</f>
        <v>0</v>
      </c>
      <c r="M776" s="92">
        <f>IFERROR(VLOOKUP($C776,Weights!$A$83:$E$102,5,0),0)</f>
        <v>0</v>
      </c>
    </row>
    <row r="777" spans="1:13">
      <c r="A777" s="93" t="s">
        <v>2471</v>
      </c>
      <c r="B777" s="90" t="s">
        <v>2472</v>
      </c>
      <c r="C777" s="90">
        <v>99</v>
      </c>
      <c r="D777" s="91">
        <f>IFERROR(VLOOKUP($C777,Weights!$A$3:$E$22,4,0),0)</f>
        <v>0</v>
      </c>
      <c r="E777" s="92">
        <f>IFERROR(VLOOKUP($C777,Weights!$A$3:$E$22,5,0),0)</f>
        <v>0</v>
      </c>
      <c r="F777" s="91">
        <f>IFERROR(VLOOKUP($C777,Weights!$A$23:$E$42,4,0),0)</f>
        <v>0</v>
      </c>
      <c r="G777" s="92">
        <f>IFERROR(VLOOKUP($C777,Weights!$A$23:$E$42,5,0),0)</f>
        <v>0</v>
      </c>
      <c r="H777" s="91">
        <f>IFERROR(VLOOKUP($C777,Weights!$A$43:$E$62,4,0),0)</f>
        <v>0</v>
      </c>
      <c r="I777" s="92">
        <f>IFERROR(VLOOKUP($C777,Weights!$A$43:$E$62,5,0),0)</f>
        <v>0</v>
      </c>
      <c r="J777" s="91">
        <f>IFERROR(VLOOKUP($C777,Weights!$A$63:$E$82,4,0),0)</f>
        <v>0</v>
      </c>
      <c r="K777" s="92">
        <f>IFERROR(VLOOKUP($C777,Weights!$A$63:$E$82,5,0),0)</f>
        <v>0</v>
      </c>
      <c r="L777" s="91">
        <f>IFERROR(VLOOKUP($C777,Weights!$A$83:$E$102,4,0),0)</f>
        <v>0</v>
      </c>
      <c r="M777" s="92">
        <f>IFERROR(VLOOKUP($C777,Weights!$A$83:$E$102,5,0),0)</f>
        <v>0</v>
      </c>
    </row>
    <row r="778" spans="1:13">
      <c r="A778" s="93" t="s">
        <v>2549</v>
      </c>
      <c r="B778" s="90" t="s">
        <v>2550</v>
      </c>
      <c r="C778" s="90">
        <v>99</v>
      </c>
      <c r="D778" s="91">
        <f>IFERROR(VLOOKUP($C778,Weights!$A$3:$E$22,4,0),0)</f>
        <v>0</v>
      </c>
      <c r="E778" s="92">
        <f>IFERROR(VLOOKUP($C778,Weights!$A$3:$E$22,5,0),0)</f>
        <v>0</v>
      </c>
      <c r="F778" s="91">
        <f>IFERROR(VLOOKUP($C778,Weights!$A$23:$E$42,4,0),0)</f>
        <v>0</v>
      </c>
      <c r="G778" s="92">
        <f>IFERROR(VLOOKUP($C778,Weights!$A$23:$E$42,5,0),0)</f>
        <v>0</v>
      </c>
      <c r="H778" s="91">
        <f>IFERROR(VLOOKUP($C778,Weights!$A$43:$E$62,4,0),0)</f>
        <v>0</v>
      </c>
      <c r="I778" s="92">
        <f>IFERROR(VLOOKUP($C778,Weights!$A$43:$E$62,5,0),0)</f>
        <v>0</v>
      </c>
      <c r="J778" s="91">
        <f>IFERROR(VLOOKUP($C778,Weights!$A$63:$E$82,4,0),0)</f>
        <v>0</v>
      </c>
      <c r="K778" s="92">
        <f>IFERROR(VLOOKUP($C778,Weights!$A$63:$E$82,5,0),0)</f>
        <v>0</v>
      </c>
      <c r="L778" s="91">
        <f>IFERROR(VLOOKUP($C778,Weights!$A$83:$E$102,4,0),0)</f>
        <v>0</v>
      </c>
      <c r="M778" s="92">
        <f>IFERROR(VLOOKUP($C778,Weights!$A$83:$E$102,5,0),0)</f>
        <v>0</v>
      </c>
    </row>
    <row r="779" spans="1:13">
      <c r="A779" s="93" t="s">
        <v>2849</v>
      </c>
      <c r="B779" s="90" t="s">
        <v>2850</v>
      </c>
      <c r="C779" s="90">
        <v>99</v>
      </c>
      <c r="D779" s="91">
        <f>IFERROR(VLOOKUP($C779,Weights!$A$3:$E$22,4,0),0)</f>
        <v>0</v>
      </c>
      <c r="E779" s="92">
        <f>IFERROR(VLOOKUP($C779,Weights!$A$3:$E$22,5,0),0)</f>
        <v>0</v>
      </c>
      <c r="F779" s="91">
        <f>IFERROR(VLOOKUP($C779,Weights!$A$23:$E$42,4,0),0)</f>
        <v>0</v>
      </c>
      <c r="G779" s="92">
        <f>IFERROR(VLOOKUP($C779,Weights!$A$23:$E$42,5,0),0)</f>
        <v>0</v>
      </c>
      <c r="H779" s="91">
        <f>IFERROR(VLOOKUP($C779,Weights!$A$43:$E$62,4,0),0)</f>
        <v>0</v>
      </c>
      <c r="I779" s="92">
        <f>IFERROR(VLOOKUP($C779,Weights!$A$43:$E$62,5,0),0)</f>
        <v>0</v>
      </c>
      <c r="J779" s="91">
        <f>IFERROR(VLOOKUP($C779,Weights!$A$63:$E$82,4,0),0)</f>
        <v>0</v>
      </c>
      <c r="K779" s="92">
        <f>IFERROR(VLOOKUP($C779,Weights!$A$63:$E$82,5,0),0)</f>
        <v>0</v>
      </c>
      <c r="L779" s="91">
        <f>IFERROR(VLOOKUP($C779,Weights!$A$83:$E$102,4,0),0)</f>
        <v>0</v>
      </c>
      <c r="M779" s="92">
        <f>IFERROR(VLOOKUP($C779,Weights!$A$83:$E$102,5,0),0)</f>
        <v>0</v>
      </c>
    </row>
    <row r="780" spans="1:13">
      <c r="A780" s="93" t="s">
        <v>2248</v>
      </c>
      <c r="B780" s="90" t="s">
        <v>2249</v>
      </c>
      <c r="C780" s="90">
        <v>99</v>
      </c>
      <c r="D780" s="91">
        <f>IFERROR(VLOOKUP($C780,Weights!$A$3:$E$22,4,0),0)</f>
        <v>0</v>
      </c>
      <c r="E780" s="92">
        <f>IFERROR(VLOOKUP($C780,Weights!$A$3:$E$22,5,0),0)</f>
        <v>0</v>
      </c>
      <c r="F780" s="91">
        <f>IFERROR(VLOOKUP($C780,Weights!$A$23:$E$42,4,0),0)</f>
        <v>0</v>
      </c>
      <c r="G780" s="92">
        <f>IFERROR(VLOOKUP($C780,Weights!$A$23:$E$42,5,0),0)</f>
        <v>0</v>
      </c>
      <c r="H780" s="91">
        <f>IFERROR(VLOOKUP($C780,Weights!$A$43:$E$62,4,0),0)</f>
        <v>0</v>
      </c>
      <c r="I780" s="92">
        <f>IFERROR(VLOOKUP($C780,Weights!$A$43:$E$62,5,0),0)</f>
        <v>0</v>
      </c>
      <c r="J780" s="91">
        <f>IFERROR(VLOOKUP($C780,Weights!$A$63:$E$82,4,0),0)</f>
        <v>0</v>
      </c>
      <c r="K780" s="92">
        <f>IFERROR(VLOOKUP($C780,Weights!$A$63:$E$82,5,0),0)</f>
        <v>0</v>
      </c>
      <c r="L780" s="91">
        <f>IFERROR(VLOOKUP($C780,Weights!$A$83:$E$102,4,0),0)</f>
        <v>0</v>
      </c>
      <c r="M780" s="92">
        <f>IFERROR(VLOOKUP($C780,Weights!$A$83:$E$102,5,0),0)</f>
        <v>0</v>
      </c>
    </row>
    <row r="781" spans="1:13">
      <c r="A781" s="93" t="s">
        <v>3117</v>
      </c>
      <c r="B781" s="90" t="s">
        <v>3118</v>
      </c>
      <c r="C781" s="90">
        <v>99</v>
      </c>
      <c r="D781" s="91">
        <f>IFERROR(VLOOKUP($C781,Weights!$A$3:$E$22,4,0),0)</f>
        <v>0</v>
      </c>
      <c r="E781" s="92">
        <f>IFERROR(VLOOKUP($C781,Weights!$A$3:$E$22,5,0),0)</f>
        <v>0</v>
      </c>
      <c r="F781" s="91">
        <f>IFERROR(VLOOKUP($C781,Weights!$A$23:$E$42,4,0),0)</f>
        <v>0</v>
      </c>
      <c r="G781" s="92">
        <f>IFERROR(VLOOKUP($C781,Weights!$A$23:$E$42,5,0),0)</f>
        <v>0</v>
      </c>
      <c r="H781" s="91">
        <f>IFERROR(VLOOKUP($C781,Weights!$A$43:$E$62,4,0),0)</f>
        <v>0</v>
      </c>
      <c r="I781" s="92">
        <f>IFERROR(VLOOKUP($C781,Weights!$A$43:$E$62,5,0),0)</f>
        <v>0</v>
      </c>
      <c r="J781" s="91">
        <f>IFERROR(VLOOKUP($C781,Weights!$A$63:$E$82,4,0),0)</f>
        <v>0</v>
      </c>
      <c r="K781" s="92">
        <f>IFERROR(VLOOKUP($C781,Weights!$A$63:$E$82,5,0),0)</f>
        <v>0</v>
      </c>
      <c r="L781" s="91">
        <f>IFERROR(VLOOKUP($C781,Weights!$A$83:$E$102,4,0),0)</f>
        <v>0</v>
      </c>
      <c r="M781" s="92">
        <f>IFERROR(VLOOKUP($C781,Weights!$A$83:$E$102,5,0),0)</f>
        <v>0</v>
      </c>
    </row>
    <row r="782" spans="1:13">
      <c r="A782" s="93" t="s">
        <v>2971</v>
      </c>
      <c r="B782" s="90" t="s">
        <v>2972</v>
      </c>
      <c r="C782" s="90">
        <v>99</v>
      </c>
      <c r="D782" s="91">
        <f>IFERROR(VLOOKUP($C782,Weights!$A$3:$E$22,4,0),0)</f>
        <v>0</v>
      </c>
      <c r="E782" s="92">
        <f>IFERROR(VLOOKUP($C782,Weights!$A$3:$E$22,5,0),0)</f>
        <v>0</v>
      </c>
      <c r="F782" s="91">
        <f>IFERROR(VLOOKUP($C782,Weights!$A$23:$E$42,4,0),0)</f>
        <v>0</v>
      </c>
      <c r="G782" s="92">
        <f>IFERROR(VLOOKUP($C782,Weights!$A$23:$E$42,5,0),0)</f>
        <v>0</v>
      </c>
      <c r="H782" s="91">
        <f>IFERROR(VLOOKUP($C782,Weights!$A$43:$E$62,4,0),0)</f>
        <v>0</v>
      </c>
      <c r="I782" s="92">
        <f>IFERROR(VLOOKUP($C782,Weights!$A$43:$E$62,5,0),0)</f>
        <v>0</v>
      </c>
      <c r="J782" s="91">
        <f>IFERROR(VLOOKUP($C782,Weights!$A$63:$E$82,4,0),0)</f>
        <v>0</v>
      </c>
      <c r="K782" s="92">
        <f>IFERROR(VLOOKUP($C782,Weights!$A$63:$E$82,5,0),0)</f>
        <v>0</v>
      </c>
      <c r="L782" s="91">
        <f>IFERROR(VLOOKUP($C782,Weights!$A$83:$E$102,4,0),0)</f>
        <v>0</v>
      </c>
      <c r="M782" s="92">
        <f>IFERROR(VLOOKUP($C782,Weights!$A$83:$E$102,5,0),0)</f>
        <v>0</v>
      </c>
    </row>
    <row r="783" spans="1:13">
      <c r="A783" s="93" t="s">
        <v>3095</v>
      </c>
      <c r="B783" s="90" t="s">
        <v>3096</v>
      </c>
      <c r="C783" s="90">
        <v>99</v>
      </c>
      <c r="D783" s="91">
        <f>IFERROR(VLOOKUP($C783,Weights!$A$3:$E$22,4,0),0)</f>
        <v>0</v>
      </c>
      <c r="E783" s="92">
        <f>IFERROR(VLOOKUP($C783,Weights!$A$3:$E$22,5,0),0)</f>
        <v>0</v>
      </c>
      <c r="F783" s="91">
        <f>IFERROR(VLOOKUP($C783,Weights!$A$23:$E$42,4,0),0)</f>
        <v>0</v>
      </c>
      <c r="G783" s="92">
        <f>IFERROR(VLOOKUP($C783,Weights!$A$23:$E$42,5,0),0)</f>
        <v>0</v>
      </c>
      <c r="H783" s="91">
        <f>IFERROR(VLOOKUP($C783,Weights!$A$43:$E$62,4,0),0)</f>
        <v>0</v>
      </c>
      <c r="I783" s="92">
        <f>IFERROR(VLOOKUP($C783,Weights!$A$43:$E$62,5,0),0)</f>
        <v>0</v>
      </c>
      <c r="J783" s="91">
        <f>IFERROR(VLOOKUP($C783,Weights!$A$63:$E$82,4,0),0)</f>
        <v>0</v>
      </c>
      <c r="K783" s="92">
        <f>IFERROR(VLOOKUP($C783,Weights!$A$63:$E$82,5,0),0)</f>
        <v>0</v>
      </c>
      <c r="L783" s="91">
        <f>IFERROR(VLOOKUP($C783,Weights!$A$83:$E$102,4,0),0)</f>
        <v>0</v>
      </c>
      <c r="M783" s="92">
        <f>IFERROR(VLOOKUP($C783,Weights!$A$83:$E$102,5,0),0)</f>
        <v>0</v>
      </c>
    </row>
    <row r="784" spans="1:13">
      <c r="A784" s="93" t="s">
        <v>1741</v>
      </c>
      <c r="B784" s="90" t="s">
        <v>1742</v>
      </c>
      <c r="C784" s="90">
        <v>99</v>
      </c>
      <c r="D784" s="91">
        <f>IFERROR(VLOOKUP($C784,Weights!$A$3:$E$22,4,0),0)</f>
        <v>0</v>
      </c>
      <c r="E784" s="92">
        <f>IFERROR(VLOOKUP($C784,Weights!$A$3:$E$22,5,0),0)</f>
        <v>0</v>
      </c>
      <c r="F784" s="91">
        <f>IFERROR(VLOOKUP($C784,Weights!$A$23:$E$42,4,0),0)</f>
        <v>0</v>
      </c>
      <c r="G784" s="92">
        <f>IFERROR(VLOOKUP($C784,Weights!$A$23:$E$42,5,0),0)</f>
        <v>0</v>
      </c>
      <c r="H784" s="91">
        <f>IFERROR(VLOOKUP($C784,Weights!$A$43:$E$62,4,0),0)</f>
        <v>0</v>
      </c>
      <c r="I784" s="92">
        <f>IFERROR(VLOOKUP($C784,Weights!$A$43:$E$62,5,0),0)</f>
        <v>0</v>
      </c>
      <c r="J784" s="91">
        <f>IFERROR(VLOOKUP($C784,Weights!$A$63:$E$82,4,0),0)</f>
        <v>0</v>
      </c>
      <c r="K784" s="92">
        <f>IFERROR(VLOOKUP($C784,Weights!$A$63:$E$82,5,0),0)</f>
        <v>0</v>
      </c>
      <c r="L784" s="91">
        <f>IFERROR(VLOOKUP($C784,Weights!$A$83:$E$102,4,0),0)</f>
        <v>0</v>
      </c>
      <c r="M784" s="92">
        <f>IFERROR(VLOOKUP($C784,Weights!$A$83:$E$102,5,0),0)</f>
        <v>0</v>
      </c>
    </row>
    <row r="785" spans="1:13">
      <c r="A785" s="93" t="s">
        <v>2373</v>
      </c>
      <c r="B785" s="90" t="s">
        <v>2374</v>
      </c>
      <c r="C785" s="90">
        <v>2</v>
      </c>
      <c r="D785" s="91">
        <f>IFERROR(VLOOKUP($C785,Weights!$A$3:$E$22,4,0),0)</f>
        <v>1.78</v>
      </c>
      <c r="E785" s="92">
        <f>IFERROR(VLOOKUP($C785,Weights!$A$3:$E$22,5,0),0)</f>
        <v>98.594200000000001</v>
      </c>
      <c r="F785" s="91">
        <f>IFERROR(VLOOKUP($C785,Weights!$A$23:$E$42,4,0),0)</f>
        <v>3.02</v>
      </c>
      <c r="G785" s="92">
        <f>IFERROR(VLOOKUP($C785,Weights!$A$23:$E$42,5,0),0)</f>
        <v>167.27780000000001</v>
      </c>
      <c r="H785" s="91">
        <f>IFERROR(VLOOKUP($C785,Weights!$A$43:$E$62,4,0),0)</f>
        <v>7.53</v>
      </c>
      <c r="I785" s="92">
        <f>IFERROR(VLOOKUP($C785,Weights!$A$43:$E$62,5,0),0)</f>
        <v>417.08670000000001</v>
      </c>
      <c r="J785" s="91">
        <f>IFERROR(VLOOKUP($C785,Weights!$A$63:$E$82,4,0),0)</f>
        <v>20.61</v>
      </c>
      <c r="K785" s="92">
        <f>IFERROR(VLOOKUP($C785,Weights!$A$63:$E$82,5,0),0)</f>
        <v>1141.5879</v>
      </c>
      <c r="L785" s="91">
        <f>IFERROR(VLOOKUP($C785,Weights!$A$83:$E$102,4,0),0)</f>
        <v>0</v>
      </c>
      <c r="M785" s="92">
        <f>IFERROR(VLOOKUP($C785,Weights!$A$83:$E$102,5,0),0)</f>
        <v>0</v>
      </c>
    </row>
    <row r="786" spans="1:13">
      <c r="A786" s="93" t="s">
        <v>354</v>
      </c>
      <c r="B786" s="90" t="s">
        <v>355</v>
      </c>
      <c r="C786" s="90">
        <v>2</v>
      </c>
      <c r="D786" s="91">
        <f>IFERROR(VLOOKUP($C786,Weights!$A$3:$E$22,4,0),0)</f>
        <v>1.78</v>
      </c>
      <c r="E786" s="92">
        <f>IFERROR(VLOOKUP($C786,Weights!$A$3:$E$22,5,0),0)</f>
        <v>98.594200000000001</v>
      </c>
      <c r="F786" s="91">
        <f>IFERROR(VLOOKUP($C786,Weights!$A$23:$E$42,4,0),0)</f>
        <v>3.02</v>
      </c>
      <c r="G786" s="92">
        <f>IFERROR(VLOOKUP($C786,Weights!$A$23:$E$42,5,0),0)</f>
        <v>167.27780000000001</v>
      </c>
      <c r="H786" s="91">
        <f>IFERROR(VLOOKUP($C786,Weights!$A$43:$E$62,4,0),0)</f>
        <v>7.53</v>
      </c>
      <c r="I786" s="92">
        <f>IFERROR(VLOOKUP($C786,Weights!$A$43:$E$62,5,0),0)</f>
        <v>417.08670000000001</v>
      </c>
      <c r="J786" s="91">
        <f>IFERROR(VLOOKUP($C786,Weights!$A$63:$E$82,4,0),0)</f>
        <v>20.61</v>
      </c>
      <c r="K786" s="92">
        <f>IFERROR(VLOOKUP($C786,Weights!$A$63:$E$82,5,0),0)</f>
        <v>1141.5879</v>
      </c>
      <c r="L786" s="91">
        <f>IFERROR(VLOOKUP($C786,Weights!$A$83:$E$102,4,0),0)</f>
        <v>0</v>
      </c>
      <c r="M786" s="92">
        <f>IFERROR(VLOOKUP($C786,Weights!$A$83:$E$102,5,0),0)</f>
        <v>0</v>
      </c>
    </row>
    <row r="787" spans="1:13">
      <c r="A787" s="93" t="s">
        <v>356</v>
      </c>
      <c r="B787" s="90" t="s">
        <v>357</v>
      </c>
      <c r="C787" s="90">
        <v>2</v>
      </c>
      <c r="D787" s="91">
        <f>IFERROR(VLOOKUP($C787,Weights!$A$3:$E$22,4,0),0)</f>
        <v>1.78</v>
      </c>
      <c r="E787" s="92">
        <f>IFERROR(VLOOKUP($C787,Weights!$A$3:$E$22,5,0),0)</f>
        <v>98.594200000000001</v>
      </c>
      <c r="F787" s="91">
        <f>IFERROR(VLOOKUP($C787,Weights!$A$23:$E$42,4,0),0)</f>
        <v>3.02</v>
      </c>
      <c r="G787" s="92">
        <f>IFERROR(VLOOKUP($C787,Weights!$A$23:$E$42,5,0),0)</f>
        <v>167.27780000000001</v>
      </c>
      <c r="H787" s="91">
        <f>IFERROR(VLOOKUP($C787,Weights!$A$43:$E$62,4,0),0)</f>
        <v>7.53</v>
      </c>
      <c r="I787" s="92">
        <f>IFERROR(VLOOKUP($C787,Weights!$A$43:$E$62,5,0),0)</f>
        <v>417.08670000000001</v>
      </c>
      <c r="J787" s="91">
        <f>IFERROR(VLOOKUP($C787,Weights!$A$63:$E$82,4,0),0)</f>
        <v>20.61</v>
      </c>
      <c r="K787" s="92">
        <f>IFERROR(VLOOKUP($C787,Weights!$A$63:$E$82,5,0),0)</f>
        <v>1141.5879</v>
      </c>
      <c r="L787" s="91">
        <f>IFERROR(VLOOKUP($C787,Weights!$A$83:$E$102,4,0),0)</f>
        <v>0</v>
      </c>
      <c r="M787" s="92">
        <f>IFERROR(VLOOKUP($C787,Weights!$A$83:$E$102,5,0),0)</f>
        <v>0</v>
      </c>
    </row>
    <row r="788" spans="1:13">
      <c r="A788" s="93" t="s">
        <v>2391</v>
      </c>
      <c r="B788" s="90" t="s">
        <v>2392</v>
      </c>
      <c r="C788" s="90">
        <v>2</v>
      </c>
      <c r="D788" s="91">
        <f>IFERROR(VLOOKUP($C788,Weights!$A$3:$E$22,4,0),0)</f>
        <v>1.78</v>
      </c>
      <c r="E788" s="92">
        <f>IFERROR(VLOOKUP($C788,Weights!$A$3:$E$22,5,0),0)</f>
        <v>98.594200000000001</v>
      </c>
      <c r="F788" s="91">
        <f>IFERROR(VLOOKUP($C788,Weights!$A$23:$E$42,4,0),0)</f>
        <v>3.02</v>
      </c>
      <c r="G788" s="92">
        <f>IFERROR(VLOOKUP($C788,Weights!$A$23:$E$42,5,0),0)</f>
        <v>167.27780000000001</v>
      </c>
      <c r="H788" s="91">
        <f>IFERROR(VLOOKUP($C788,Weights!$A$43:$E$62,4,0),0)</f>
        <v>7.53</v>
      </c>
      <c r="I788" s="92">
        <f>IFERROR(VLOOKUP($C788,Weights!$A$43:$E$62,5,0),0)</f>
        <v>417.08670000000001</v>
      </c>
      <c r="J788" s="91">
        <f>IFERROR(VLOOKUP($C788,Weights!$A$63:$E$82,4,0),0)</f>
        <v>20.61</v>
      </c>
      <c r="K788" s="92">
        <f>IFERROR(VLOOKUP($C788,Weights!$A$63:$E$82,5,0),0)</f>
        <v>1141.5879</v>
      </c>
      <c r="L788" s="91">
        <f>IFERROR(VLOOKUP($C788,Weights!$A$83:$E$102,4,0),0)</f>
        <v>0</v>
      </c>
      <c r="M788" s="92">
        <f>IFERROR(VLOOKUP($C788,Weights!$A$83:$E$102,5,0),0)</f>
        <v>0</v>
      </c>
    </row>
    <row r="789" spans="1:13" ht="24">
      <c r="A789" s="93" t="s">
        <v>366</v>
      </c>
      <c r="B789" s="90" t="s">
        <v>367</v>
      </c>
      <c r="C789" s="90">
        <v>2</v>
      </c>
      <c r="D789" s="91">
        <f>IFERROR(VLOOKUP($C789,Weights!$A$3:$E$22,4,0),0)</f>
        <v>1.78</v>
      </c>
      <c r="E789" s="92">
        <f>IFERROR(VLOOKUP($C789,Weights!$A$3:$E$22,5,0),0)</f>
        <v>98.594200000000001</v>
      </c>
      <c r="F789" s="91">
        <f>IFERROR(VLOOKUP($C789,Weights!$A$23:$E$42,4,0),0)</f>
        <v>3.02</v>
      </c>
      <c r="G789" s="92">
        <f>IFERROR(VLOOKUP($C789,Weights!$A$23:$E$42,5,0),0)</f>
        <v>167.27780000000001</v>
      </c>
      <c r="H789" s="91">
        <f>IFERROR(VLOOKUP($C789,Weights!$A$43:$E$62,4,0),0)</f>
        <v>7.53</v>
      </c>
      <c r="I789" s="92">
        <f>IFERROR(VLOOKUP($C789,Weights!$A$43:$E$62,5,0),0)</f>
        <v>417.08670000000001</v>
      </c>
      <c r="J789" s="91">
        <f>IFERROR(VLOOKUP($C789,Weights!$A$63:$E$82,4,0),0)</f>
        <v>20.61</v>
      </c>
      <c r="K789" s="92">
        <f>IFERROR(VLOOKUP($C789,Weights!$A$63:$E$82,5,0),0)</f>
        <v>1141.5879</v>
      </c>
      <c r="L789" s="91">
        <f>IFERROR(VLOOKUP($C789,Weights!$A$83:$E$102,4,0),0)</f>
        <v>0</v>
      </c>
      <c r="M789" s="92">
        <f>IFERROR(VLOOKUP($C789,Weights!$A$83:$E$102,5,0),0)</f>
        <v>0</v>
      </c>
    </row>
    <row r="790" spans="1:13">
      <c r="A790" s="93" t="s">
        <v>362</v>
      </c>
      <c r="B790" s="90" t="s">
        <v>363</v>
      </c>
      <c r="C790" s="90">
        <v>2</v>
      </c>
      <c r="D790" s="91">
        <f>IFERROR(VLOOKUP($C790,Weights!$A$3:$E$22,4,0),0)</f>
        <v>1.78</v>
      </c>
      <c r="E790" s="92">
        <f>IFERROR(VLOOKUP($C790,Weights!$A$3:$E$22,5,0),0)</f>
        <v>98.594200000000001</v>
      </c>
      <c r="F790" s="91">
        <f>IFERROR(VLOOKUP($C790,Weights!$A$23:$E$42,4,0),0)</f>
        <v>3.02</v>
      </c>
      <c r="G790" s="92">
        <f>IFERROR(VLOOKUP($C790,Weights!$A$23:$E$42,5,0),0)</f>
        <v>167.27780000000001</v>
      </c>
      <c r="H790" s="91">
        <f>IFERROR(VLOOKUP($C790,Weights!$A$43:$E$62,4,0),0)</f>
        <v>7.53</v>
      </c>
      <c r="I790" s="92">
        <f>IFERROR(VLOOKUP($C790,Weights!$A$43:$E$62,5,0),0)</f>
        <v>417.08670000000001</v>
      </c>
      <c r="J790" s="91">
        <f>IFERROR(VLOOKUP($C790,Weights!$A$63:$E$82,4,0),0)</f>
        <v>20.61</v>
      </c>
      <c r="K790" s="92">
        <f>IFERROR(VLOOKUP($C790,Weights!$A$63:$E$82,5,0),0)</f>
        <v>1141.5879</v>
      </c>
      <c r="L790" s="91">
        <f>IFERROR(VLOOKUP($C790,Weights!$A$83:$E$102,4,0),0)</f>
        <v>0</v>
      </c>
      <c r="M790" s="92">
        <f>IFERROR(VLOOKUP($C790,Weights!$A$83:$E$102,5,0),0)</f>
        <v>0</v>
      </c>
    </row>
    <row r="791" spans="1:13">
      <c r="A791" s="93" t="s">
        <v>364</v>
      </c>
      <c r="B791" s="90" t="s">
        <v>365</v>
      </c>
      <c r="C791" s="90">
        <v>2</v>
      </c>
      <c r="D791" s="91">
        <f>IFERROR(VLOOKUP($C791,Weights!$A$3:$E$22,4,0),0)</f>
        <v>1.78</v>
      </c>
      <c r="E791" s="92">
        <f>IFERROR(VLOOKUP($C791,Weights!$A$3:$E$22,5,0),0)</f>
        <v>98.594200000000001</v>
      </c>
      <c r="F791" s="91">
        <f>IFERROR(VLOOKUP($C791,Weights!$A$23:$E$42,4,0),0)</f>
        <v>3.02</v>
      </c>
      <c r="G791" s="92">
        <f>IFERROR(VLOOKUP($C791,Weights!$A$23:$E$42,5,0),0)</f>
        <v>167.27780000000001</v>
      </c>
      <c r="H791" s="91">
        <f>IFERROR(VLOOKUP($C791,Weights!$A$43:$E$62,4,0),0)</f>
        <v>7.53</v>
      </c>
      <c r="I791" s="92">
        <f>IFERROR(VLOOKUP($C791,Weights!$A$43:$E$62,5,0),0)</f>
        <v>417.08670000000001</v>
      </c>
      <c r="J791" s="91">
        <f>IFERROR(VLOOKUP($C791,Weights!$A$63:$E$82,4,0),0)</f>
        <v>20.61</v>
      </c>
      <c r="K791" s="92">
        <f>IFERROR(VLOOKUP($C791,Weights!$A$63:$E$82,5,0),0)</f>
        <v>1141.5879</v>
      </c>
      <c r="L791" s="91">
        <f>IFERROR(VLOOKUP($C791,Weights!$A$83:$E$102,4,0),0)</f>
        <v>0</v>
      </c>
      <c r="M791" s="92">
        <f>IFERROR(VLOOKUP($C791,Weights!$A$83:$E$102,5,0),0)</f>
        <v>0</v>
      </c>
    </row>
    <row r="792" spans="1:13">
      <c r="A792" s="93" t="s">
        <v>1937</v>
      </c>
      <c r="B792" s="90" t="s">
        <v>1938</v>
      </c>
      <c r="C792" s="90">
        <v>2</v>
      </c>
      <c r="D792" s="91">
        <f>IFERROR(VLOOKUP($C792,Weights!$A$3:$E$22,4,0),0)</f>
        <v>1.78</v>
      </c>
      <c r="E792" s="92">
        <f>IFERROR(VLOOKUP($C792,Weights!$A$3:$E$22,5,0),0)</f>
        <v>98.594200000000001</v>
      </c>
      <c r="F792" s="91">
        <f>IFERROR(VLOOKUP($C792,Weights!$A$23:$E$42,4,0),0)</f>
        <v>3.02</v>
      </c>
      <c r="G792" s="92">
        <f>IFERROR(VLOOKUP($C792,Weights!$A$23:$E$42,5,0),0)</f>
        <v>167.27780000000001</v>
      </c>
      <c r="H792" s="91">
        <f>IFERROR(VLOOKUP($C792,Weights!$A$43:$E$62,4,0),0)</f>
        <v>7.53</v>
      </c>
      <c r="I792" s="92">
        <f>IFERROR(VLOOKUP($C792,Weights!$A$43:$E$62,5,0),0)</f>
        <v>417.08670000000001</v>
      </c>
      <c r="J792" s="91">
        <f>IFERROR(VLOOKUP($C792,Weights!$A$63:$E$82,4,0),0)</f>
        <v>20.61</v>
      </c>
      <c r="K792" s="92">
        <f>IFERROR(VLOOKUP($C792,Weights!$A$63:$E$82,5,0),0)</f>
        <v>1141.5879</v>
      </c>
      <c r="L792" s="91">
        <f>IFERROR(VLOOKUP($C792,Weights!$A$83:$E$102,4,0),0)</f>
        <v>0</v>
      </c>
      <c r="M792" s="92">
        <f>IFERROR(VLOOKUP($C792,Weights!$A$83:$E$102,5,0),0)</f>
        <v>0</v>
      </c>
    </row>
    <row r="793" spans="1:13">
      <c r="A793" s="93" t="s">
        <v>586</v>
      </c>
      <c r="B793" s="90" t="s">
        <v>587</v>
      </c>
      <c r="C793" s="90">
        <v>2</v>
      </c>
      <c r="D793" s="91">
        <f>IFERROR(VLOOKUP($C793,Weights!$A$3:$E$22,4,0),0)</f>
        <v>1.78</v>
      </c>
      <c r="E793" s="92">
        <f>IFERROR(VLOOKUP($C793,Weights!$A$3:$E$22,5,0),0)</f>
        <v>98.594200000000001</v>
      </c>
      <c r="F793" s="91">
        <f>IFERROR(VLOOKUP($C793,Weights!$A$23:$E$42,4,0),0)</f>
        <v>3.02</v>
      </c>
      <c r="G793" s="92">
        <f>IFERROR(VLOOKUP($C793,Weights!$A$23:$E$42,5,0),0)</f>
        <v>167.27780000000001</v>
      </c>
      <c r="H793" s="91">
        <f>IFERROR(VLOOKUP($C793,Weights!$A$43:$E$62,4,0),0)</f>
        <v>7.53</v>
      </c>
      <c r="I793" s="92">
        <f>IFERROR(VLOOKUP($C793,Weights!$A$43:$E$62,5,0),0)</f>
        <v>417.08670000000001</v>
      </c>
      <c r="J793" s="91">
        <f>IFERROR(VLOOKUP($C793,Weights!$A$63:$E$82,4,0),0)</f>
        <v>20.61</v>
      </c>
      <c r="K793" s="92">
        <f>IFERROR(VLOOKUP($C793,Weights!$A$63:$E$82,5,0),0)</f>
        <v>1141.5879</v>
      </c>
      <c r="L793" s="91">
        <f>IFERROR(VLOOKUP($C793,Weights!$A$83:$E$102,4,0),0)</f>
        <v>0</v>
      </c>
      <c r="M793" s="92">
        <f>IFERROR(VLOOKUP($C793,Weights!$A$83:$E$102,5,0),0)</f>
        <v>0</v>
      </c>
    </row>
    <row r="794" spans="1:13">
      <c r="A794" s="93" t="s">
        <v>232</v>
      </c>
      <c r="B794" s="90" t="s">
        <v>233</v>
      </c>
      <c r="C794" s="90">
        <v>2</v>
      </c>
      <c r="D794" s="91">
        <f>IFERROR(VLOOKUP($C794,Weights!$A$3:$E$22,4,0),0)</f>
        <v>1.78</v>
      </c>
      <c r="E794" s="92">
        <f>IFERROR(VLOOKUP($C794,Weights!$A$3:$E$22,5,0),0)</f>
        <v>98.594200000000001</v>
      </c>
      <c r="F794" s="91">
        <f>IFERROR(VLOOKUP($C794,Weights!$A$23:$E$42,4,0),0)</f>
        <v>3.02</v>
      </c>
      <c r="G794" s="92">
        <f>IFERROR(VLOOKUP($C794,Weights!$A$23:$E$42,5,0),0)</f>
        <v>167.27780000000001</v>
      </c>
      <c r="H794" s="91">
        <f>IFERROR(VLOOKUP($C794,Weights!$A$43:$E$62,4,0),0)</f>
        <v>7.53</v>
      </c>
      <c r="I794" s="92">
        <f>IFERROR(VLOOKUP($C794,Weights!$A$43:$E$62,5,0),0)</f>
        <v>417.08670000000001</v>
      </c>
      <c r="J794" s="91">
        <f>IFERROR(VLOOKUP($C794,Weights!$A$63:$E$82,4,0),0)</f>
        <v>20.61</v>
      </c>
      <c r="K794" s="92">
        <f>IFERROR(VLOOKUP($C794,Weights!$A$63:$E$82,5,0),0)</f>
        <v>1141.5879</v>
      </c>
      <c r="L794" s="91">
        <f>IFERROR(VLOOKUP($C794,Weights!$A$83:$E$102,4,0),0)</f>
        <v>0</v>
      </c>
      <c r="M794" s="92">
        <f>IFERROR(VLOOKUP($C794,Weights!$A$83:$E$102,5,0),0)</f>
        <v>0</v>
      </c>
    </row>
    <row r="795" spans="1:13">
      <c r="A795" s="93" t="s">
        <v>1588</v>
      </c>
      <c r="B795" s="90" t="s">
        <v>1589</v>
      </c>
      <c r="C795" s="90">
        <v>2</v>
      </c>
      <c r="D795" s="91">
        <f>IFERROR(VLOOKUP($C795,Weights!$A$3:$E$22,4,0),0)</f>
        <v>1.78</v>
      </c>
      <c r="E795" s="92">
        <f>IFERROR(VLOOKUP($C795,Weights!$A$3:$E$22,5,0),0)</f>
        <v>98.594200000000001</v>
      </c>
      <c r="F795" s="91">
        <f>IFERROR(VLOOKUP($C795,Weights!$A$23:$E$42,4,0),0)</f>
        <v>3.02</v>
      </c>
      <c r="G795" s="92">
        <f>IFERROR(VLOOKUP($C795,Weights!$A$23:$E$42,5,0),0)</f>
        <v>167.27780000000001</v>
      </c>
      <c r="H795" s="91">
        <f>IFERROR(VLOOKUP($C795,Weights!$A$43:$E$62,4,0),0)</f>
        <v>7.53</v>
      </c>
      <c r="I795" s="92">
        <f>IFERROR(VLOOKUP($C795,Weights!$A$43:$E$62,5,0),0)</f>
        <v>417.08670000000001</v>
      </c>
      <c r="J795" s="91">
        <f>IFERROR(VLOOKUP($C795,Weights!$A$63:$E$82,4,0),0)</f>
        <v>20.61</v>
      </c>
      <c r="K795" s="92">
        <f>IFERROR(VLOOKUP($C795,Weights!$A$63:$E$82,5,0),0)</f>
        <v>1141.5879</v>
      </c>
      <c r="L795" s="91">
        <f>IFERROR(VLOOKUP($C795,Weights!$A$83:$E$102,4,0),0)</f>
        <v>0</v>
      </c>
      <c r="M795" s="92">
        <f>IFERROR(VLOOKUP($C795,Weights!$A$83:$E$102,5,0),0)</f>
        <v>0</v>
      </c>
    </row>
    <row r="796" spans="1:13">
      <c r="A796" s="93" t="s">
        <v>2190</v>
      </c>
      <c r="B796" s="90" t="s">
        <v>2191</v>
      </c>
      <c r="C796" s="90">
        <v>2</v>
      </c>
      <c r="D796" s="91">
        <f>IFERROR(VLOOKUP($C796,Weights!$A$3:$E$22,4,0),0)</f>
        <v>1.78</v>
      </c>
      <c r="E796" s="92">
        <f>IFERROR(VLOOKUP($C796,Weights!$A$3:$E$22,5,0),0)</f>
        <v>98.594200000000001</v>
      </c>
      <c r="F796" s="91">
        <f>IFERROR(VLOOKUP($C796,Weights!$A$23:$E$42,4,0),0)</f>
        <v>3.02</v>
      </c>
      <c r="G796" s="92">
        <f>IFERROR(VLOOKUP($C796,Weights!$A$23:$E$42,5,0),0)</f>
        <v>167.27780000000001</v>
      </c>
      <c r="H796" s="91">
        <f>IFERROR(VLOOKUP($C796,Weights!$A$43:$E$62,4,0),0)</f>
        <v>7.53</v>
      </c>
      <c r="I796" s="92">
        <f>IFERROR(VLOOKUP($C796,Weights!$A$43:$E$62,5,0),0)</f>
        <v>417.08670000000001</v>
      </c>
      <c r="J796" s="91">
        <f>IFERROR(VLOOKUP($C796,Weights!$A$63:$E$82,4,0),0)</f>
        <v>20.61</v>
      </c>
      <c r="K796" s="92">
        <f>IFERROR(VLOOKUP($C796,Weights!$A$63:$E$82,5,0),0)</f>
        <v>1141.5879</v>
      </c>
      <c r="L796" s="91">
        <f>IFERROR(VLOOKUP($C796,Weights!$A$83:$E$102,4,0),0)</f>
        <v>0</v>
      </c>
      <c r="M796" s="92">
        <f>IFERROR(VLOOKUP($C796,Weights!$A$83:$E$102,5,0),0)</f>
        <v>0</v>
      </c>
    </row>
    <row r="797" spans="1:13">
      <c r="A797" s="93" t="s">
        <v>2363</v>
      </c>
      <c r="B797" s="90" t="s">
        <v>2364</v>
      </c>
      <c r="C797" s="90">
        <v>2</v>
      </c>
      <c r="D797" s="91">
        <f>IFERROR(VLOOKUP($C797,Weights!$A$3:$E$22,4,0),0)</f>
        <v>1.78</v>
      </c>
      <c r="E797" s="92">
        <f>IFERROR(VLOOKUP($C797,Weights!$A$3:$E$22,5,0),0)</f>
        <v>98.594200000000001</v>
      </c>
      <c r="F797" s="91">
        <f>IFERROR(VLOOKUP($C797,Weights!$A$23:$E$42,4,0),0)</f>
        <v>3.02</v>
      </c>
      <c r="G797" s="92">
        <f>IFERROR(VLOOKUP($C797,Weights!$A$23:$E$42,5,0),0)</f>
        <v>167.27780000000001</v>
      </c>
      <c r="H797" s="91">
        <f>IFERROR(VLOOKUP($C797,Weights!$A$43:$E$62,4,0),0)</f>
        <v>7.53</v>
      </c>
      <c r="I797" s="92">
        <f>IFERROR(VLOOKUP($C797,Weights!$A$43:$E$62,5,0),0)</f>
        <v>417.08670000000001</v>
      </c>
      <c r="J797" s="91">
        <f>IFERROR(VLOOKUP($C797,Weights!$A$63:$E$82,4,0),0)</f>
        <v>20.61</v>
      </c>
      <c r="K797" s="92">
        <f>IFERROR(VLOOKUP($C797,Weights!$A$63:$E$82,5,0),0)</f>
        <v>1141.5879</v>
      </c>
      <c r="L797" s="91">
        <f>IFERROR(VLOOKUP($C797,Weights!$A$83:$E$102,4,0),0)</f>
        <v>0</v>
      </c>
      <c r="M797" s="92">
        <f>IFERROR(VLOOKUP($C797,Weights!$A$83:$E$102,5,0),0)</f>
        <v>0</v>
      </c>
    </row>
    <row r="798" spans="1:13">
      <c r="A798" s="93" t="s">
        <v>2439</v>
      </c>
      <c r="B798" s="90" t="s">
        <v>2440</v>
      </c>
      <c r="C798" s="90">
        <v>2</v>
      </c>
      <c r="D798" s="91">
        <f>IFERROR(VLOOKUP($C798,Weights!$A$3:$E$22,4,0),0)</f>
        <v>1.78</v>
      </c>
      <c r="E798" s="92">
        <f>IFERROR(VLOOKUP($C798,Weights!$A$3:$E$22,5,0),0)</f>
        <v>98.594200000000001</v>
      </c>
      <c r="F798" s="91">
        <f>IFERROR(VLOOKUP($C798,Weights!$A$23:$E$42,4,0),0)</f>
        <v>3.02</v>
      </c>
      <c r="G798" s="92">
        <f>IFERROR(VLOOKUP($C798,Weights!$A$23:$E$42,5,0),0)</f>
        <v>167.27780000000001</v>
      </c>
      <c r="H798" s="91">
        <f>IFERROR(VLOOKUP($C798,Weights!$A$43:$E$62,4,0),0)</f>
        <v>7.53</v>
      </c>
      <c r="I798" s="92">
        <f>IFERROR(VLOOKUP($C798,Weights!$A$43:$E$62,5,0),0)</f>
        <v>417.08670000000001</v>
      </c>
      <c r="J798" s="91">
        <f>IFERROR(VLOOKUP($C798,Weights!$A$63:$E$82,4,0),0)</f>
        <v>20.61</v>
      </c>
      <c r="K798" s="92">
        <f>IFERROR(VLOOKUP($C798,Weights!$A$63:$E$82,5,0),0)</f>
        <v>1141.5879</v>
      </c>
      <c r="L798" s="91">
        <f>IFERROR(VLOOKUP($C798,Weights!$A$83:$E$102,4,0),0)</f>
        <v>0</v>
      </c>
      <c r="M798" s="92">
        <f>IFERROR(VLOOKUP($C798,Weights!$A$83:$E$102,5,0),0)</f>
        <v>0</v>
      </c>
    </row>
    <row r="799" spans="1:13">
      <c r="A799" s="93" t="s">
        <v>578</v>
      </c>
      <c r="B799" s="90" t="s">
        <v>579</v>
      </c>
      <c r="C799" s="90">
        <v>2</v>
      </c>
      <c r="D799" s="91">
        <f>IFERROR(VLOOKUP($C799,Weights!$A$3:$E$22,4,0),0)</f>
        <v>1.78</v>
      </c>
      <c r="E799" s="92">
        <f>IFERROR(VLOOKUP($C799,Weights!$A$3:$E$22,5,0),0)</f>
        <v>98.594200000000001</v>
      </c>
      <c r="F799" s="91">
        <f>IFERROR(VLOOKUP($C799,Weights!$A$23:$E$42,4,0),0)</f>
        <v>3.02</v>
      </c>
      <c r="G799" s="92">
        <f>IFERROR(VLOOKUP($C799,Weights!$A$23:$E$42,5,0),0)</f>
        <v>167.27780000000001</v>
      </c>
      <c r="H799" s="91">
        <f>IFERROR(VLOOKUP($C799,Weights!$A$43:$E$62,4,0),0)</f>
        <v>7.53</v>
      </c>
      <c r="I799" s="92">
        <f>IFERROR(VLOOKUP($C799,Weights!$A$43:$E$62,5,0),0)</f>
        <v>417.08670000000001</v>
      </c>
      <c r="J799" s="91">
        <f>IFERROR(VLOOKUP($C799,Weights!$A$63:$E$82,4,0),0)</f>
        <v>20.61</v>
      </c>
      <c r="K799" s="92">
        <f>IFERROR(VLOOKUP($C799,Weights!$A$63:$E$82,5,0),0)</f>
        <v>1141.5879</v>
      </c>
      <c r="L799" s="91">
        <f>IFERROR(VLOOKUP($C799,Weights!$A$83:$E$102,4,0),0)</f>
        <v>0</v>
      </c>
      <c r="M799" s="92">
        <f>IFERROR(VLOOKUP($C799,Weights!$A$83:$E$102,5,0),0)</f>
        <v>0</v>
      </c>
    </row>
    <row r="800" spans="1:13">
      <c r="A800" s="93" t="s">
        <v>1142</v>
      </c>
      <c r="B800" s="90" t="s">
        <v>1143</v>
      </c>
      <c r="C800" s="90">
        <v>2</v>
      </c>
      <c r="D800" s="91">
        <f>IFERROR(VLOOKUP($C800,Weights!$A$3:$E$22,4,0),0)</f>
        <v>1.78</v>
      </c>
      <c r="E800" s="92">
        <f>IFERROR(VLOOKUP($C800,Weights!$A$3:$E$22,5,0),0)</f>
        <v>98.594200000000001</v>
      </c>
      <c r="F800" s="91">
        <f>IFERROR(VLOOKUP($C800,Weights!$A$23:$E$42,4,0),0)</f>
        <v>3.02</v>
      </c>
      <c r="G800" s="92">
        <f>IFERROR(VLOOKUP($C800,Weights!$A$23:$E$42,5,0),0)</f>
        <v>167.27780000000001</v>
      </c>
      <c r="H800" s="91">
        <f>IFERROR(VLOOKUP($C800,Weights!$A$43:$E$62,4,0),0)</f>
        <v>7.53</v>
      </c>
      <c r="I800" s="92">
        <f>IFERROR(VLOOKUP($C800,Weights!$A$43:$E$62,5,0),0)</f>
        <v>417.08670000000001</v>
      </c>
      <c r="J800" s="91">
        <f>IFERROR(VLOOKUP($C800,Weights!$A$63:$E$82,4,0),0)</f>
        <v>20.61</v>
      </c>
      <c r="K800" s="92">
        <f>IFERROR(VLOOKUP($C800,Weights!$A$63:$E$82,5,0),0)</f>
        <v>1141.5879</v>
      </c>
      <c r="L800" s="91">
        <f>IFERROR(VLOOKUP($C800,Weights!$A$83:$E$102,4,0),0)</f>
        <v>0</v>
      </c>
      <c r="M800" s="92">
        <f>IFERROR(VLOOKUP($C800,Weights!$A$83:$E$102,5,0),0)</f>
        <v>0</v>
      </c>
    </row>
    <row r="801" spans="1:13">
      <c r="A801" s="93" t="s">
        <v>1272</v>
      </c>
      <c r="B801" s="90" t="s">
        <v>1273</v>
      </c>
      <c r="C801" s="90">
        <v>2</v>
      </c>
      <c r="D801" s="91">
        <f>IFERROR(VLOOKUP($C801,Weights!$A$3:$E$22,4,0),0)</f>
        <v>1.78</v>
      </c>
      <c r="E801" s="92">
        <f>IFERROR(VLOOKUP($C801,Weights!$A$3:$E$22,5,0),0)</f>
        <v>98.594200000000001</v>
      </c>
      <c r="F801" s="91">
        <f>IFERROR(VLOOKUP($C801,Weights!$A$23:$E$42,4,0),0)</f>
        <v>3.02</v>
      </c>
      <c r="G801" s="92">
        <f>IFERROR(VLOOKUP($C801,Weights!$A$23:$E$42,5,0),0)</f>
        <v>167.27780000000001</v>
      </c>
      <c r="H801" s="91">
        <f>IFERROR(VLOOKUP($C801,Weights!$A$43:$E$62,4,0),0)</f>
        <v>7.53</v>
      </c>
      <c r="I801" s="92">
        <f>IFERROR(VLOOKUP($C801,Weights!$A$43:$E$62,5,0),0)</f>
        <v>417.08670000000001</v>
      </c>
      <c r="J801" s="91">
        <f>IFERROR(VLOOKUP($C801,Weights!$A$63:$E$82,4,0),0)</f>
        <v>20.61</v>
      </c>
      <c r="K801" s="92">
        <f>IFERROR(VLOOKUP($C801,Weights!$A$63:$E$82,5,0),0)</f>
        <v>1141.5879</v>
      </c>
      <c r="L801" s="91">
        <f>IFERROR(VLOOKUP($C801,Weights!$A$83:$E$102,4,0),0)</f>
        <v>0</v>
      </c>
      <c r="M801" s="92">
        <f>IFERROR(VLOOKUP($C801,Weights!$A$83:$E$102,5,0),0)</f>
        <v>0</v>
      </c>
    </row>
    <row r="802" spans="1:13">
      <c r="A802" s="93" t="s">
        <v>2901</v>
      </c>
      <c r="B802" s="90" t="s">
        <v>2902</v>
      </c>
      <c r="C802" s="90">
        <v>2</v>
      </c>
      <c r="D802" s="91">
        <f>IFERROR(VLOOKUP($C802,Weights!$A$3:$E$22,4,0),0)</f>
        <v>1.78</v>
      </c>
      <c r="E802" s="92">
        <f>IFERROR(VLOOKUP($C802,Weights!$A$3:$E$22,5,0),0)</f>
        <v>98.594200000000001</v>
      </c>
      <c r="F802" s="91">
        <f>IFERROR(VLOOKUP($C802,Weights!$A$23:$E$42,4,0),0)</f>
        <v>3.02</v>
      </c>
      <c r="G802" s="92">
        <f>IFERROR(VLOOKUP($C802,Weights!$A$23:$E$42,5,0),0)</f>
        <v>167.27780000000001</v>
      </c>
      <c r="H802" s="91">
        <f>IFERROR(VLOOKUP($C802,Weights!$A$43:$E$62,4,0),0)</f>
        <v>7.53</v>
      </c>
      <c r="I802" s="92">
        <f>IFERROR(VLOOKUP($C802,Weights!$A$43:$E$62,5,0),0)</f>
        <v>417.08670000000001</v>
      </c>
      <c r="J802" s="91">
        <f>IFERROR(VLOOKUP($C802,Weights!$A$63:$E$82,4,0),0)</f>
        <v>20.61</v>
      </c>
      <c r="K802" s="92">
        <f>IFERROR(VLOOKUP($C802,Weights!$A$63:$E$82,5,0),0)</f>
        <v>1141.5879</v>
      </c>
      <c r="L802" s="91">
        <f>IFERROR(VLOOKUP($C802,Weights!$A$83:$E$102,4,0),0)</f>
        <v>0</v>
      </c>
      <c r="M802" s="92">
        <f>IFERROR(VLOOKUP($C802,Weights!$A$83:$E$102,5,0),0)</f>
        <v>0</v>
      </c>
    </row>
    <row r="803" spans="1:13">
      <c r="A803" s="93" t="s">
        <v>286</v>
      </c>
      <c r="B803" s="90" t="s">
        <v>287</v>
      </c>
      <c r="C803" s="90">
        <v>2</v>
      </c>
      <c r="D803" s="91">
        <f>IFERROR(VLOOKUP($C803,Weights!$A$3:$E$22,4,0),0)</f>
        <v>1.78</v>
      </c>
      <c r="E803" s="92">
        <f>IFERROR(VLOOKUP($C803,Weights!$A$3:$E$22,5,0),0)</f>
        <v>98.594200000000001</v>
      </c>
      <c r="F803" s="91">
        <f>IFERROR(VLOOKUP($C803,Weights!$A$23:$E$42,4,0),0)</f>
        <v>3.02</v>
      </c>
      <c r="G803" s="92">
        <f>IFERROR(VLOOKUP($C803,Weights!$A$23:$E$42,5,0),0)</f>
        <v>167.27780000000001</v>
      </c>
      <c r="H803" s="91">
        <f>IFERROR(VLOOKUP($C803,Weights!$A$43:$E$62,4,0),0)</f>
        <v>7.53</v>
      </c>
      <c r="I803" s="92">
        <f>IFERROR(VLOOKUP($C803,Weights!$A$43:$E$62,5,0),0)</f>
        <v>417.08670000000001</v>
      </c>
      <c r="J803" s="91">
        <f>IFERROR(VLOOKUP($C803,Weights!$A$63:$E$82,4,0),0)</f>
        <v>20.61</v>
      </c>
      <c r="K803" s="92">
        <f>IFERROR(VLOOKUP($C803,Weights!$A$63:$E$82,5,0),0)</f>
        <v>1141.5879</v>
      </c>
      <c r="L803" s="91">
        <f>IFERROR(VLOOKUP($C803,Weights!$A$83:$E$102,4,0),0)</f>
        <v>0</v>
      </c>
      <c r="M803" s="92">
        <f>IFERROR(VLOOKUP($C803,Weights!$A$83:$E$102,5,0),0)</f>
        <v>0</v>
      </c>
    </row>
    <row r="804" spans="1:13">
      <c r="A804" s="93" t="s">
        <v>1348</v>
      </c>
      <c r="B804" s="90" t="s">
        <v>1349</v>
      </c>
      <c r="C804" s="90">
        <v>2</v>
      </c>
      <c r="D804" s="91">
        <f>IFERROR(VLOOKUP($C804,Weights!$A$3:$E$22,4,0),0)</f>
        <v>1.78</v>
      </c>
      <c r="E804" s="92">
        <f>IFERROR(VLOOKUP($C804,Weights!$A$3:$E$22,5,0),0)</f>
        <v>98.594200000000001</v>
      </c>
      <c r="F804" s="91">
        <f>IFERROR(VLOOKUP($C804,Weights!$A$23:$E$42,4,0),0)</f>
        <v>3.02</v>
      </c>
      <c r="G804" s="92">
        <f>IFERROR(VLOOKUP($C804,Weights!$A$23:$E$42,5,0),0)</f>
        <v>167.27780000000001</v>
      </c>
      <c r="H804" s="91">
        <f>IFERROR(VLOOKUP($C804,Weights!$A$43:$E$62,4,0),0)</f>
        <v>7.53</v>
      </c>
      <c r="I804" s="92">
        <f>IFERROR(VLOOKUP($C804,Weights!$A$43:$E$62,5,0),0)</f>
        <v>417.08670000000001</v>
      </c>
      <c r="J804" s="91">
        <f>IFERROR(VLOOKUP($C804,Weights!$A$63:$E$82,4,0),0)</f>
        <v>20.61</v>
      </c>
      <c r="K804" s="92">
        <f>IFERROR(VLOOKUP($C804,Weights!$A$63:$E$82,5,0),0)</f>
        <v>1141.5879</v>
      </c>
      <c r="L804" s="91">
        <f>IFERROR(VLOOKUP($C804,Weights!$A$83:$E$102,4,0),0)</f>
        <v>0</v>
      </c>
      <c r="M804" s="92">
        <f>IFERROR(VLOOKUP($C804,Weights!$A$83:$E$102,5,0),0)</f>
        <v>0</v>
      </c>
    </row>
    <row r="805" spans="1:13">
      <c r="A805" s="93" t="s">
        <v>1334</v>
      </c>
      <c r="B805" s="90" t="s">
        <v>1335</v>
      </c>
      <c r="C805" s="90">
        <v>2</v>
      </c>
      <c r="D805" s="91">
        <f>IFERROR(VLOOKUP($C805,Weights!$A$3:$E$22,4,0),0)</f>
        <v>1.78</v>
      </c>
      <c r="E805" s="92">
        <f>IFERROR(VLOOKUP($C805,Weights!$A$3:$E$22,5,0),0)</f>
        <v>98.594200000000001</v>
      </c>
      <c r="F805" s="91">
        <f>IFERROR(VLOOKUP($C805,Weights!$A$23:$E$42,4,0),0)</f>
        <v>3.02</v>
      </c>
      <c r="G805" s="92">
        <f>IFERROR(VLOOKUP($C805,Weights!$A$23:$E$42,5,0),0)</f>
        <v>167.27780000000001</v>
      </c>
      <c r="H805" s="91">
        <f>IFERROR(VLOOKUP($C805,Weights!$A$43:$E$62,4,0),0)</f>
        <v>7.53</v>
      </c>
      <c r="I805" s="92">
        <f>IFERROR(VLOOKUP($C805,Weights!$A$43:$E$62,5,0),0)</f>
        <v>417.08670000000001</v>
      </c>
      <c r="J805" s="91">
        <f>IFERROR(VLOOKUP($C805,Weights!$A$63:$E$82,4,0),0)</f>
        <v>20.61</v>
      </c>
      <c r="K805" s="92">
        <f>IFERROR(VLOOKUP($C805,Weights!$A$63:$E$82,5,0),0)</f>
        <v>1141.5879</v>
      </c>
      <c r="L805" s="91">
        <f>IFERROR(VLOOKUP($C805,Weights!$A$83:$E$102,4,0),0)</f>
        <v>0</v>
      </c>
      <c r="M805" s="92">
        <f>IFERROR(VLOOKUP($C805,Weights!$A$83:$E$102,5,0),0)</f>
        <v>0</v>
      </c>
    </row>
    <row r="806" spans="1:13">
      <c r="A806" s="93" t="s">
        <v>1352</v>
      </c>
      <c r="B806" s="90" t="s">
        <v>1353</v>
      </c>
      <c r="C806" s="90">
        <v>2</v>
      </c>
      <c r="D806" s="91">
        <f>IFERROR(VLOOKUP($C806,Weights!$A$3:$E$22,4,0),0)</f>
        <v>1.78</v>
      </c>
      <c r="E806" s="92">
        <f>IFERROR(VLOOKUP($C806,Weights!$A$3:$E$22,5,0),0)</f>
        <v>98.594200000000001</v>
      </c>
      <c r="F806" s="91">
        <f>IFERROR(VLOOKUP($C806,Weights!$A$23:$E$42,4,0),0)</f>
        <v>3.02</v>
      </c>
      <c r="G806" s="92">
        <f>IFERROR(VLOOKUP($C806,Weights!$A$23:$E$42,5,0),0)</f>
        <v>167.27780000000001</v>
      </c>
      <c r="H806" s="91">
        <f>IFERROR(VLOOKUP($C806,Weights!$A$43:$E$62,4,0),0)</f>
        <v>7.53</v>
      </c>
      <c r="I806" s="92">
        <f>IFERROR(VLOOKUP($C806,Weights!$A$43:$E$62,5,0),0)</f>
        <v>417.08670000000001</v>
      </c>
      <c r="J806" s="91">
        <f>IFERROR(VLOOKUP($C806,Weights!$A$63:$E$82,4,0),0)</f>
        <v>20.61</v>
      </c>
      <c r="K806" s="92">
        <f>IFERROR(VLOOKUP($C806,Weights!$A$63:$E$82,5,0),0)</f>
        <v>1141.5879</v>
      </c>
      <c r="L806" s="91">
        <f>IFERROR(VLOOKUP($C806,Weights!$A$83:$E$102,4,0),0)</f>
        <v>0</v>
      </c>
      <c r="M806" s="92">
        <f>IFERROR(VLOOKUP($C806,Weights!$A$83:$E$102,5,0),0)</f>
        <v>0</v>
      </c>
    </row>
    <row r="807" spans="1:13">
      <c r="A807" s="93" t="s">
        <v>2230</v>
      </c>
      <c r="B807" s="90" t="s">
        <v>2231</v>
      </c>
      <c r="C807" s="90">
        <v>2</v>
      </c>
      <c r="D807" s="91">
        <f>IFERROR(VLOOKUP($C807,Weights!$A$3:$E$22,4,0),0)</f>
        <v>1.78</v>
      </c>
      <c r="E807" s="92">
        <f>IFERROR(VLOOKUP($C807,Weights!$A$3:$E$22,5,0),0)</f>
        <v>98.594200000000001</v>
      </c>
      <c r="F807" s="91">
        <f>IFERROR(VLOOKUP($C807,Weights!$A$23:$E$42,4,0),0)</f>
        <v>3.02</v>
      </c>
      <c r="G807" s="92">
        <f>IFERROR(VLOOKUP($C807,Weights!$A$23:$E$42,5,0),0)</f>
        <v>167.27780000000001</v>
      </c>
      <c r="H807" s="91">
        <f>IFERROR(VLOOKUP($C807,Weights!$A$43:$E$62,4,0),0)</f>
        <v>7.53</v>
      </c>
      <c r="I807" s="92">
        <f>IFERROR(VLOOKUP($C807,Weights!$A$43:$E$62,5,0),0)</f>
        <v>417.08670000000001</v>
      </c>
      <c r="J807" s="91">
        <f>IFERROR(VLOOKUP($C807,Weights!$A$63:$E$82,4,0),0)</f>
        <v>20.61</v>
      </c>
      <c r="K807" s="92">
        <f>IFERROR(VLOOKUP($C807,Weights!$A$63:$E$82,5,0),0)</f>
        <v>1141.5879</v>
      </c>
      <c r="L807" s="91">
        <f>IFERROR(VLOOKUP($C807,Weights!$A$83:$E$102,4,0),0)</f>
        <v>0</v>
      </c>
      <c r="M807" s="92">
        <f>IFERROR(VLOOKUP($C807,Weights!$A$83:$E$102,5,0),0)</f>
        <v>0</v>
      </c>
    </row>
    <row r="808" spans="1:13" ht="24">
      <c r="A808" s="93" t="s">
        <v>1536</v>
      </c>
      <c r="B808" s="90" t="s">
        <v>1537</v>
      </c>
      <c r="C808" s="90">
        <v>2</v>
      </c>
      <c r="D808" s="91">
        <f>IFERROR(VLOOKUP($C808,Weights!$A$3:$E$22,4,0),0)</f>
        <v>1.78</v>
      </c>
      <c r="E808" s="92">
        <f>IFERROR(VLOOKUP($C808,Weights!$A$3:$E$22,5,0),0)</f>
        <v>98.594200000000001</v>
      </c>
      <c r="F808" s="91">
        <f>IFERROR(VLOOKUP($C808,Weights!$A$23:$E$42,4,0),0)</f>
        <v>3.02</v>
      </c>
      <c r="G808" s="92">
        <f>IFERROR(VLOOKUP($C808,Weights!$A$23:$E$42,5,0),0)</f>
        <v>167.27780000000001</v>
      </c>
      <c r="H808" s="91">
        <f>IFERROR(VLOOKUP($C808,Weights!$A$43:$E$62,4,0),0)</f>
        <v>7.53</v>
      </c>
      <c r="I808" s="92">
        <f>IFERROR(VLOOKUP($C808,Weights!$A$43:$E$62,5,0),0)</f>
        <v>417.08670000000001</v>
      </c>
      <c r="J808" s="91">
        <f>IFERROR(VLOOKUP($C808,Weights!$A$63:$E$82,4,0),0)</f>
        <v>20.61</v>
      </c>
      <c r="K808" s="92">
        <f>IFERROR(VLOOKUP($C808,Weights!$A$63:$E$82,5,0),0)</f>
        <v>1141.5879</v>
      </c>
      <c r="L808" s="91">
        <f>IFERROR(VLOOKUP($C808,Weights!$A$83:$E$102,4,0),0)</f>
        <v>0</v>
      </c>
      <c r="M808" s="92">
        <f>IFERROR(VLOOKUP($C808,Weights!$A$83:$E$102,5,0),0)</f>
        <v>0</v>
      </c>
    </row>
    <row r="809" spans="1:13">
      <c r="A809" s="93" t="s">
        <v>1336</v>
      </c>
      <c r="B809" s="90" t="s">
        <v>1337</v>
      </c>
      <c r="C809" s="90">
        <v>2</v>
      </c>
      <c r="D809" s="91">
        <f>IFERROR(VLOOKUP($C809,Weights!$A$3:$E$22,4,0),0)</f>
        <v>1.78</v>
      </c>
      <c r="E809" s="92">
        <f>IFERROR(VLOOKUP($C809,Weights!$A$3:$E$22,5,0),0)</f>
        <v>98.594200000000001</v>
      </c>
      <c r="F809" s="91">
        <f>IFERROR(VLOOKUP($C809,Weights!$A$23:$E$42,4,0),0)</f>
        <v>3.02</v>
      </c>
      <c r="G809" s="92">
        <f>IFERROR(VLOOKUP($C809,Weights!$A$23:$E$42,5,0),0)</f>
        <v>167.27780000000001</v>
      </c>
      <c r="H809" s="91">
        <f>IFERROR(VLOOKUP($C809,Weights!$A$43:$E$62,4,0),0)</f>
        <v>7.53</v>
      </c>
      <c r="I809" s="92">
        <f>IFERROR(VLOOKUP($C809,Weights!$A$43:$E$62,5,0),0)</f>
        <v>417.08670000000001</v>
      </c>
      <c r="J809" s="91">
        <f>IFERROR(VLOOKUP($C809,Weights!$A$63:$E$82,4,0),0)</f>
        <v>20.61</v>
      </c>
      <c r="K809" s="92">
        <f>IFERROR(VLOOKUP($C809,Weights!$A$63:$E$82,5,0),0)</f>
        <v>1141.5879</v>
      </c>
      <c r="L809" s="91">
        <f>IFERROR(VLOOKUP($C809,Weights!$A$83:$E$102,4,0),0)</f>
        <v>0</v>
      </c>
      <c r="M809" s="92">
        <f>IFERROR(VLOOKUP($C809,Weights!$A$83:$E$102,5,0),0)</f>
        <v>0</v>
      </c>
    </row>
    <row r="810" spans="1:13">
      <c r="A810" s="93" t="s">
        <v>2155</v>
      </c>
      <c r="B810" s="90" t="s">
        <v>2156</v>
      </c>
      <c r="C810" s="90">
        <v>2</v>
      </c>
      <c r="D810" s="91">
        <f>IFERROR(VLOOKUP($C810,Weights!$A$3:$E$22,4,0),0)</f>
        <v>1.78</v>
      </c>
      <c r="E810" s="92">
        <f>IFERROR(VLOOKUP($C810,Weights!$A$3:$E$22,5,0),0)</f>
        <v>98.594200000000001</v>
      </c>
      <c r="F810" s="91">
        <f>IFERROR(VLOOKUP($C810,Weights!$A$23:$E$42,4,0),0)</f>
        <v>3.02</v>
      </c>
      <c r="G810" s="92">
        <f>IFERROR(VLOOKUP($C810,Weights!$A$23:$E$42,5,0),0)</f>
        <v>167.27780000000001</v>
      </c>
      <c r="H810" s="91">
        <f>IFERROR(VLOOKUP($C810,Weights!$A$43:$E$62,4,0),0)</f>
        <v>7.53</v>
      </c>
      <c r="I810" s="92">
        <f>IFERROR(VLOOKUP($C810,Weights!$A$43:$E$62,5,0),0)</f>
        <v>417.08670000000001</v>
      </c>
      <c r="J810" s="91">
        <f>IFERROR(VLOOKUP($C810,Weights!$A$63:$E$82,4,0),0)</f>
        <v>20.61</v>
      </c>
      <c r="K810" s="92">
        <f>IFERROR(VLOOKUP($C810,Weights!$A$63:$E$82,5,0),0)</f>
        <v>1141.5879</v>
      </c>
      <c r="L810" s="91">
        <f>IFERROR(VLOOKUP($C810,Weights!$A$83:$E$102,4,0),0)</f>
        <v>0</v>
      </c>
      <c r="M810" s="92">
        <f>IFERROR(VLOOKUP($C810,Weights!$A$83:$E$102,5,0),0)</f>
        <v>0</v>
      </c>
    </row>
    <row r="811" spans="1:13">
      <c r="A811" s="93" t="s">
        <v>1114</v>
      </c>
      <c r="B811" s="90" t="s">
        <v>1115</v>
      </c>
      <c r="C811" s="90">
        <v>2</v>
      </c>
      <c r="D811" s="91">
        <f>IFERROR(VLOOKUP($C811,Weights!$A$3:$E$22,4,0),0)</f>
        <v>1.78</v>
      </c>
      <c r="E811" s="92">
        <f>IFERROR(VLOOKUP($C811,Weights!$A$3:$E$22,5,0),0)</f>
        <v>98.594200000000001</v>
      </c>
      <c r="F811" s="91">
        <f>IFERROR(VLOOKUP($C811,Weights!$A$23:$E$42,4,0),0)</f>
        <v>3.02</v>
      </c>
      <c r="G811" s="92">
        <f>IFERROR(VLOOKUP($C811,Weights!$A$23:$E$42,5,0),0)</f>
        <v>167.27780000000001</v>
      </c>
      <c r="H811" s="91">
        <f>IFERROR(VLOOKUP($C811,Weights!$A$43:$E$62,4,0),0)</f>
        <v>7.53</v>
      </c>
      <c r="I811" s="92">
        <f>IFERROR(VLOOKUP($C811,Weights!$A$43:$E$62,5,0),0)</f>
        <v>417.08670000000001</v>
      </c>
      <c r="J811" s="91">
        <f>IFERROR(VLOOKUP($C811,Weights!$A$63:$E$82,4,0),0)</f>
        <v>20.61</v>
      </c>
      <c r="K811" s="92">
        <f>IFERROR(VLOOKUP($C811,Weights!$A$63:$E$82,5,0),0)</f>
        <v>1141.5879</v>
      </c>
      <c r="L811" s="91">
        <f>IFERROR(VLOOKUP($C811,Weights!$A$83:$E$102,4,0),0)</f>
        <v>0</v>
      </c>
      <c r="M811" s="92">
        <f>IFERROR(VLOOKUP($C811,Weights!$A$83:$E$102,5,0),0)</f>
        <v>0</v>
      </c>
    </row>
    <row r="812" spans="1:13">
      <c r="A812" s="93" t="s">
        <v>1344</v>
      </c>
      <c r="B812" s="90" t="s">
        <v>1345</v>
      </c>
      <c r="C812" s="90">
        <v>2</v>
      </c>
      <c r="D812" s="91">
        <f>IFERROR(VLOOKUP($C812,Weights!$A$3:$E$22,4,0),0)</f>
        <v>1.78</v>
      </c>
      <c r="E812" s="92">
        <f>IFERROR(VLOOKUP($C812,Weights!$A$3:$E$22,5,0),0)</f>
        <v>98.594200000000001</v>
      </c>
      <c r="F812" s="91">
        <f>IFERROR(VLOOKUP($C812,Weights!$A$23:$E$42,4,0),0)</f>
        <v>3.02</v>
      </c>
      <c r="G812" s="92">
        <f>IFERROR(VLOOKUP($C812,Weights!$A$23:$E$42,5,0),0)</f>
        <v>167.27780000000001</v>
      </c>
      <c r="H812" s="91">
        <f>IFERROR(VLOOKUP($C812,Weights!$A$43:$E$62,4,0),0)</f>
        <v>7.53</v>
      </c>
      <c r="I812" s="92">
        <f>IFERROR(VLOOKUP($C812,Weights!$A$43:$E$62,5,0),0)</f>
        <v>417.08670000000001</v>
      </c>
      <c r="J812" s="91">
        <f>IFERROR(VLOOKUP($C812,Weights!$A$63:$E$82,4,0),0)</f>
        <v>20.61</v>
      </c>
      <c r="K812" s="92">
        <f>IFERROR(VLOOKUP($C812,Weights!$A$63:$E$82,5,0),0)</f>
        <v>1141.5879</v>
      </c>
      <c r="L812" s="91">
        <f>IFERROR(VLOOKUP($C812,Weights!$A$83:$E$102,4,0),0)</f>
        <v>0</v>
      </c>
      <c r="M812" s="92">
        <f>IFERROR(VLOOKUP($C812,Weights!$A$83:$E$102,5,0),0)</f>
        <v>0</v>
      </c>
    </row>
    <row r="813" spans="1:13">
      <c r="A813" s="93" t="s">
        <v>2383</v>
      </c>
      <c r="B813" s="90" t="s">
        <v>2384</v>
      </c>
      <c r="C813" s="90">
        <v>2</v>
      </c>
      <c r="D813" s="91">
        <f>IFERROR(VLOOKUP($C813,Weights!$A$3:$E$22,4,0),0)</f>
        <v>1.78</v>
      </c>
      <c r="E813" s="92">
        <f>IFERROR(VLOOKUP($C813,Weights!$A$3:$E$22,5,0),0)</f>
        <v>98.594200000000001</v>
      </c>
      <c r="F813" s="91">
        <f>IFERROR(VLOOKUP($C813,Weights!$A$23:$E$42,4,0),0)</f>
        <v>3.02</v>
      </c>
      <c r="G813" s="92">
        <f>IFERROR(VLOOKUP($C813,Weights!$A$23:$E$42,5,0),0)</f>
        <v>167.27780000000001</v>
      </c>
      <c r="H813" s="91">
        <f>IFERROR(VLOOKUP($C813,Weights!$A$43:$E$62,4,0),0)</f>
        <v>7.53</v>
      </c>
      <c r="I813" s="92">
        <f>IFERROR(VLOOKUP($C813,Weights!$A$43:$E$62,5,0),0)</f>
        <v>417.08670000000001</v>
      </c>
      <c r="J813" s="91">
        <f>IFERROR(VLOOKUP($C813,Weights!$A$63:$E$82,4,0),0)</f>
        <v>20.61</v>
      </c>
      <c r="K813" s="92">
        <f>IFERROR(VLOOKUP($C813,Weights!$A$63:$E$82,5,0),0)</f>
        <v>1141.5879</v>
      </c>
      <c r="L813" s="91">
        <f>IFERROR(VLOOKUP($C813,Weights!$A$83:$E$102,4,0),0)</f>
        <v>0</v>
      </c>
      <c r="M813" s="92">
        <f>IFERROR(VLOOKUP($C813,Weights!$A$83:$E$102,5,0),0)</f>
        <v>0</v>
      </c>
    </row>
    <row r="814" spans="1:13">
      <c r="A814" s="93" t="s">
        <v>296</v>
      </c>
      <c r="B814" s="90" t="s">
        <v>297</v>
      </c>
      <c r="C814" s="90">
        <v>2</v>
      </c>
      <c r="D814" s="91">
        <f>IFERROR(VLOOKUP($C814,Weights!$A$3:$E$22,4,0),0)</f>
        <v>1.78</v>
      </c>
      <c r="E814" s="92">
        <f>IFERROR(VLOOKUP($C814,Weights!$A$3:$E$22,5,0),0)</f>
        <v>98.594200000000001</v>
      </c>
      <c r="F814" s="91">
        <f>IFERROR(VLOOKUP($C814,Weights!$A$23:$E$42,4,0),0)</f>
        <v>3.02</v>
      </c>
      <c r="G814" s="92">
        <f>IFERROR(VLOOKUP($C814,Weights!$A$23:$E$42,5,0),0)</f>
        <v>167.27780000000001</v>
      </c>
      <c r="H814" s="91">
        <f>IFERROR(VLOOKUP($C814,Weights!$A$43:$E$62,4,0),0)</f>
        <v>7.53</v>
      </c>
      <c r="I814" s="92">
        <f>IFERROR(VLOOKUP($C814,Weights!$A$43:$E$62,5,0),0)</f>
        <v>417.08670000000001</v>
      </c>
      <c r="J814" s="91">
        <f>IFERROR(VLOOKUP($C814,Weights!$A$63:$E$82,4,0),0)</f>
        <v>20.61</v>
      </c>
      <c r="K814" s="92">
        <f>IFERROR(VLOOKUP($C814,Weights!$A$63:$E$82,5,0),0)</f>
        <v>1141.5879</v>
      </c>
      <c r="L814" s="91">
        <f>IFERROR(VLOOKUP($C814,Weights!$A$83:$E$102,4,0),0)</f>
        <v>0</v>
      </c>
      <c r="M814" s="92">
        <f>IFERROR(VLOOKUP($C814,Weights!$A$83:$E$102,5,0),0)</f>
        <v>0</v>
      </c>
    </row>
    <row r="815" spans="1:13">
      <c r="A815" s="93" t="s">
        <v>368</v>
      </c>
      <c r="B815" s="90" t="s">
        <v>369</v>
      </c>
      <c r="C815" s="90">
        <v>2</v>
      </c>
      <c r="D815" s="91">
        <f>IFERROR(VLOOKUP($C815,Weights!$A$3:$E$22,4,0),0)</f>
        <v>1.78</v>
      </c>
      <c r="E815" s="92">
        <f>IFERROR(VLOOKUP($C815,Weights!$A$3:$E$22,5,0),0)</f>
        <v>98.594200000000001</v>
      </c>
      <c r="F815" s="91">
        <f>IFERROR(VLOOKUP($C815,Weights!$A$23:$E$42,4,0),0)</f>
        <v>3.02</v>
      </c>
      <c r="G815" s="92">
        <f>IFERROR(VLOOKUP($C815,Weights!$A$23:$E$42,5,0),0)</f>
        <v>167.27780000000001</v>
      </c>
      <c r="H815" s="91">
        <f>IFERROR(VLOOKUP($C815,Weights!$A$43:$E$62,4,0),0)</f>
        <v>7.53</v>
      </c>
      <c r="I815" s="92">
        <f>IFERROR(VLOOKUP($C815,Weights!$A$43:$E$62,5,0),0)</f>
        <v>417.08670000000001</v>
      </c>
      <c r="J815" s="91">
        <f>IFERROR(VLOOKUP($C815,Weights!$A$63:$E$82,4,0),0)</f>
        <v>20.61</v>
      </c>
      <c r="K815" s="92">
        <f>IFERROR(VLOOKUP($C815,Weights!$A$63:$E$82,5,0),0)</f>
        <v>1141.5879</v>
      </c>
      <c r="L815" s="91">
        <f>IFERROR(VLOOKUP($C815,Weights!$A$83:$E$102,4,0),0)</f>
        <v>0</v>
      </c>
      <c r="M815" s="92">
        <f>IFERROR(VLOOKUP($C815,Weights!$A$83:$E$102,5,0),0)</f>
        <v>0</v>
      </c>
    </row>
    <row r="816" spans="1:13">
      <c r="A816" s="93" t="s">
        <v>1082</v>
      </c>
      <c r="B816" s="90" t="s">
        <v>1083</v>
      </c>
      <c r="C816" s="90">
        <v>2</v>
      </c>
      <c r="D816" s="91">
        <f>IFERROR(VLOOKUP($C816,Weights!$A$3:$E$22,4,0),0)</f>
        <v>1.78</v>
      </c>
      <c r="E816" s="92">
        <f>IFERROR(VLOOKUP($C816,Weights!$A$3:$E$22,5,0),0)</f>
        <v>98.594200000000001</v>
      </c>
      <c r="F816" s="91">
        <f>IFERROR(VLOOKUP($C816,Weights!$A$23:$E$42,4,0),0)</f>
        <v>3.02</v>
      </c>
      <c r="G816" s="92">
        <f>IFERROR(VLOOKUP($C816,Weights!$A$23:$E$42,5,0),0)</f>
        <v>167.27780000000001</v>
      </c>
      <c r="H816" s="91">
        <f>IFERROR(VLOOKUP($C816,Weights!$A$43:$E$62,4,0),0)</f>
        <v>7.53</v>
      </c>
      <c r="I816" s="92">
        <f>IFERROR(VLOOKUP($C816,Weights!$A$43:$E$62,5,0),0)</f>
        <v>417.08670000000001</v>
      </c>
      <c r="J816" s="91">
        <f>IFERROR(VLOOKUP($C816,Weights!$A$63:$E$82,4,0),0)</f>
        <v>20.61</v>
      </c>
      <c r="K816" s="92">
        <f>IFERROR(VLOOKUP($C816,Weights!$A$63:$E$82,5,0),0)</f>
        <v>1141.5879</v>
      </c>
      <c r="L816" s="91">
        <f>IFERROR(VLOOKUP($C816,Weights!$A$83:$E$102,4,0),0)</f>
        <v>0</v>
      </c>
      <c r="M816" s="92">
        <f>IFERROR(VLOOKUP($C816,Weights!$A$83:$E$102,5,0),0)</f>
        <v>0</v>
      </c>
    </row>
    <row r="817" spans="1:13">
      <c r="A817" s="93" t="s">
        <v>2407</v>
      </c>
      <c r="B817" s="90" t="s">
        <v>2408</v>
      </c>
      <c r="C817" s="90">
        <v>2</v>
      </c>
      <c r="D817" s="91">
        <f>IFERROR(VLOOKUP($C817,Weights!$A$3:$E$22,4,0),0)</f>
        <v>1.78</v>
      </c>
      <c r="E817" s="92">
        <f>IFERROR(VLOOKUP($C817,Weights!$A$3:$E$22,5,0),0)</f>
        <v>98.594200000000001</v>
      </c>
      <c r="F817" s="91">
        <f>IFERROR(VLOOKUP($C817,Weights!$A$23:$E$42,4,0),0)</f>
        <v>3.02</v>
      </c>
      <c r="G817" s="92">
        <f>IFERROR(VLOOKUP($C817,Weights!$A$23:$E$42,5,0),0)</f>
        <v>167.27780000000001</v>
      </c>
      <c r="H817" s="91">
        <f>IFERROR(VLOOKUP($C817,Weights!$A$43:$E$62,4,0),0)</f>
        <v>7.53</v>
      </c>
      <c r="I817" s="92">
        <f>IFERROR(VLOOKUP($C817,Weights!$A$43:$E$62,5,0),0)</f>
        <v>417.08670000000001</v>
      </c>
      <c r="J817" s="91">
        <f>IFERROR(VLOOKUP($C817,Weights!$A$63:$E$82,4,0),0)</f>
        <v>20.61</v>
      </c>
      <c r="K817" s="92">
        <f>IFERROR(VLOOKUP($C817,Weights!$A$63:$E$82,5,0),0)</f>
        <v>1141.5879</v>
      </c>
      <c r="L817" s="91">
        <f>IFERROR(VLOOKUP($C817,Weights!$A$83:$E$102,4,0),0)</f>
        <v>0</v>
      </c>
      <c r="M817" s="92">
        <f>IFERROR(VLOOKUP($C817,Weights!$A$83:$E$102,5,0),0)</f>
        <v>0</v>
      </c>
    </row>
    <row r="818" spans="1:13">
      <c r="A818" s="93" t="s">
        <v>2117</v>
      </c>
      <c r="B818" s="90" t="s">
        <v>2118</v>
      </c>
      <c r="C818" s="90">
        <v>2</v>
      </c>
      <c r="D818" s="91">
        <f>IFERROR(VLOOKUP($C818,Weights!$A$3:$E$22,4,0),0)</f>
        <v>1.78</v>
      </c>
      <c r="E818" s="92">
        <f>IFERROR(VLOOKUP($C818,Weights!$A$3:$E$22,5,0),0)</f>
        <v>98.594200000000001</v>
      </c>
      <c r="F818" s="91">
        <f>IFERROR(VLOOKUP($C818,Weights!$A$23:$E$42,4,0),0)</f>
        <v>3.02</v>
      </c>
      <c r="G818" s="92">
        <f>IFERROR(VLOOKUP($C818,Weights!$A$23:$E$42,5,0),0)</f>
        <v>167.27780000000001</v>
      </c>
      <c r="H818" s="91">
        <f>IFERROR(VLOOKUP($C818,Weights!$A$43:$E$62,4,0),0)</f>
        <v>7.53</v>
      </c>
      <c r="I818" s="92">
        <f>IFERROR(VLOOKUP($C818,Weights!$A$43:$E$62,5,0),0)</f>
        <v>417.08670000000001</v>
      </c>
      <c r="J818" s="91">
        <f>IFERROR(VLOOKUP($C818,Weights!$A$63:$E$82,4,0),0)</f>
        <v>20.61</v>
      </c>
      <c r="K818" s="92">
        <f>IFERROR(VLOOKUP($C818,Weights!$A$63:$E$82,5,0),0)</f>
        <v>1141.5879</v>
      </c>
      <c r="L818" s="91">
        <f>IFERROR(VLOOKUP($C818,Weights!$A$83:$E$102,4,0),0)</f>
        <v>0</v>
      </c>
      <c r="M818" s="92">
        <f>IFERROR(VLOOKUP($C818,Weights!$A$83:$E$102,5,0),0)</f>
        <v>0</v>
      </c>
    </row>
    <row r="819" spans="1:13">
      <c r="A819" s="93" t="s">
        <v>2175</v>
      </c>
      <c r="B819" s="90" t="s">
        <v>2176</v>
      </c>
      <c r="C819" s="90">
        <v>2</v>
      </c>
      <c r="D819" s="91">
        <f>IFERROR(VLOOKUP($C819,Weights!$A$3:$E$22,4,0),0)</f>
        <v>1.78</v>
      </c>
      <c r="E819" s="92">
        <f>IFERROR(VLOOKUP($C819,Weights!$A$3:$E$22,5,0),0)</f>
        <v>98.594200000000001</v>
      </c>
      <c r="F819" s="91">
        <f>IFERROR(VLOOKUP($C819,Weights!$A$23:$E$42,4,0),0)</f>
        <v>3.02</v>
      </c>
      <c r="G819" s="92">
        <f>IFERROR(VLOOKUP($C819,Weights!$A$23:$E$42,5,0),0)</f>
        <v>167.27780000000001</v>
      </c>
      <c r="H819" s="91">
        <f>IFERROR(VLOOKUP($C819,Weights!$A$43:$E$62,4,0),0)</f>
        <v>7.53</v>
      </c>
      <c r="I819" s="92">
        <f>IFERROR(VLOOKUP($C819,Weights!$A$43:$E$62,5,0),0)</f>
        <v>417.08670000000001</v>
      </c>
      <c r="J819" s="91">
        <f>IFERROR(VLOOKUP($C819,Weights!$A$63:$E$82,4,0),0)</f>
        <v>20.61</v>
      </c>
      <c r="K819" s="92">
        <f>IFERROR(VLOOKUP($C819,Weights!$A$63:$E$82,5,0),0)</f>
        <v>1141.5879</v>
      </c>
      <c r="L819" s="91">
        <f>IFERROR(VLOOKUP($C819,Weights!$A$83:$E$102,4,0),0)</f>
        <v>0</v>
      </c>
      <c r="M819" s="92">
        <f>IFERROR(VLOOKUP($C819,Weights!$A$83:$E$102,5,0),0)</f>
        <v>0</v>
      </c>
    </row>
    <row r="820" spans="1:13" ht="24">
      <c r="A820" s="93" t="s">
        <v>776</v>
      </c>
      <c r="B820" s="90" t="s">
        <v>777</v>
      </c>
      <c r="C820" s="90">
        <v>2</v>
      </c>
      <c r="D820" s="91">
        <f>IFERROR(VLOOKUP($C820,Weights!$A$3:$E$22,4,0),0)</f>
        <v>1.78</v>
      </c>
      <c r="E820" s="92">
        <f>IFERROR(VLOOKUP($C820,Weights!$A$3:$E$22,5,0),0)</f>
        <v>98.594200000000001</v>
      </c>
      <c r="F820" s="91">
        <f>IFERROR(VLOOKUP($C820,Weights!$A$23:$E$42,4,0),0)</f>
        <v>3.02</v>
      </c>
      <c r="G820" s="92">
        <f>IFERROR(VLOOKUP($C820,Weights!$A$23:$E$42,5,0),0)</f>
        <v>167.27780000000001</v>
      </c>
      <c r="H820" s="91">
        <f>IFERROR(VLOOKUP($C820,Weights!$A$43:$E$62,4,0),0)</f>
        <v>7.53</v>
      </c>
      <c r="I820" s="92">
        <f>IFERROR(VLOOKUP($C820,Weights!$A$43:$E$62,5,0),0)</f>
        <v>417.08670000000001</v>
      </c>
      <c r="J820" s="91">
        <f>IFERROR(VLOOKUP($C820,Weights!$A$63:$E$82,4,0),0)</f>
        <v>20.61</v>
      </c>
      <c r="K820" s="92">
        <f>IFERROR(VLOOKUP($C820,Weights!$A$63:$E$82,5,0),0)</f>
        <v>1141.5879</v>
      </c>
      <c r="L820" s="91">
        <f>IFERROR(VLOOKUP($C820,Weights!$A$83:$E$102,4,0),0)</f>
        <v>0</v>
      </c>
      <c r="M820" s="92">
        <f>IFERROR(VLOOKUP($C820,Weights!$A$83:$E$102,5,0),0)</f>
        <v>0</v>
      </c>
    </row>
    <row r="821" spans="1:13">
      <c r="A821" s="93" t="s">
        <v>82</v>
      </c>
      <c r="B821" s="90" t="s">
        <v>83</v>
      </c>
      <c r="C821" s="90">
        <v>2</v>
      </c>
      <c r="D821" s="91">
        <f>IFERROR(VLOOKUP($C821,Weights!$A$3:$E$22,4,0),0)</f>
        <v>1.78</v>
      </c>
      <c r="E821" s="92">
        <f>IFERROR(VLOOKUP($C821,Weights!$A$3:$E$22,5,0),0)</f>
        <v>98.594200000000001</v>
      </c>
      <c r="F821" s="91">
        <f>IFERROR(VLOOKUP($C821,Weights!$A$23:$E$42,4,0),0)</f>
        <v>3.02</v>
      </c>
      <c r="G821" s="92">
        <f>IFERROR(VLOOKUP($C821,Weights!$A$23:$E$42,5,0),0)</f>
        <v>167.27780000000001</v>
      </c>
      <c r="H821" s="91">
        <f>IFERROR(VLOOKUP($C821,Weights!$A$43:$E$62,4,0),0)</f>
        <v>7.53</v>
      </c>
      <c r="I821" s="92">
        <f>IFERROR(VLOOKUP($C821,Weights!$A$43:$E$62,5,0),0)</f>
        <v>417.08670000000001</v>
      </c>
      <c r="J821" s="91">
        <f>IFERROR(VLOOKUP($C821,Weights!$A$63:$E$82,4,0),0)</f>
        <v>20.61</v>
      </c>
      <c r="K821" s="92">
        <f>IFERROR(VLOOKUP($C821,Weights!$A$63:$E$82,5,0),0)</f>
        <v>1141.5879</v>
      </c>
      <c r="L821" s="91">
        <f>IFERROR(VLOOKUP($C821,Weights!$A$83:$E$102,4,0),0)</f>
        <v>0</v>
      </c>
      <c r="M821" s="92">
        <f>IFERROR(VLOOKUP($C821,Weights!$A$83:$E$102,5,0),0)</f>
        <v>0</v>
      </c>
    </row>
    <row r="822" spans="1:13">
      <c r="A822" s="93" t="s">
        <v>2899</v>
      </c>
      <c r="B822" s="90" t="s">
        <v>2900</v>
      </c>
      <c r="C822" s="90">
        <v>2</v>
      </c>
      <c r="D822" s="91">
        <f>IFERROR(VLOOKUP($C822,Weights!$A$3:$E$22,4,0),0)</f>
        <v>1.78</v>
      </c>
      <c r="E822" s="92">
        <f>IFERROR(VLOOKUP($C822,Weights!$A$3:$E$22,5,0),0)</f>
        <v>98.594200000000001</v>
      </c>
      <c r="F822" s="91">
        <f>IFERROR(VLOOKUP($C822,Weights!$A$23:$E$42,4,0),0)</f>
        <v>3.02</v>
      </c>
      <c r="G822" s="92">
        <f>IFERROR(VLOOKUP($C822,Weights!$A$23:$E$42,5,0),0)</f>
        <v>167.27780000000001</v>
      </c>
      <c r="H822" s="91">
        <f>IFERROR(VLOOKUP($C822,Weights!$A$43:$E$62,4,0),0)</f>
        <v>7.53</v>
      </c>
      <c r="I822" s="92">
        <f>IFERROR(VLOOKUP($C822,Weights!$A$43:$E$62,5,0),0)</f>
        <v>417.08670000000001</v>
      </c>
      <c r="J822" s="91">
        <f>IFERROR(VLOOKUP($C822,Weights!$A$63:$E$82,4,0),0)</f>
        <v>20.61</v>
      </c>
      <c r="K822" s="92">
        <f>IFERROR(VLOOKUP($C822,Weights!$A$63:$E$82,5,0),0)</f>
        <v>1141.5879</v>
      </c>
      <c r="L822" s="91">
        <f>IFERROR(VLOOKUP($C822,Weights!$A$83:$E$102,4,0),0)</f>
        <v>0</v>
      </c>
      <c r="M822" s="92">
        <f>IFERROR(VLOOKUP($C822,Weights!$A$83:$E$102,5,0),0)</f>
        <v>0</v>
      </c>
    </row>
    <row r="823" spans="1:13">
      <c r="A823" s="93" t="s">
        <v>1831</v>
      </c>
      <c r="B823" s="90" t="s">
        <v>1832</v>
      </c>
      <c r="C823" s="90">
        <v>2</v>
      </c>
      <c r="D823" s="91">
        <f>IFERROR(VLOOKUP($C823,Weights!$A$3:$E$22,4,0),0)</f>
        <v>1.78</v>
      </c>
      <c r="E823" s="92">
        <f>IFERROR(VLOOKUP($C823,Weights!$A$3:$E$22,5,0),0)</f>
        <v>98.594200000000001</v>
      </c>
      <c r="F823" s="91">
        <f>IFERROR(VLOOKUP($C823,Weights!$A$23:$E$42,4,0),0)</f>
        <v>3.02</v>
      </c>
      <c r="G823" s="92">
        <f>IFERROR(VLOOKUP($C823,Weights!$A$23:$E$42,5,0),0)</f>
        <v>167.27780000000001</v>
      </c>
      <c r="H823" s="91">
        <f>IFERROR(VLOOKUP($C823,Weights!$A$43:$E$62,4,0),0)</f>
        <v>7.53</v>
      </c>
      <c r="I823" s="92">
        <f>IFERROR(VLOOKUP($C823,Weights!$A$43:$E$62,5,0),0)</f>
        <v>417.08670000000001</v>
      </c>
      <c r="J823" s="91">
        <f>IFERROR(VLOOKUP($C823,Weights!$A$63:$E$82,4,0),0)</f>
        <v>20.61</v>
      </c>
      <c r="K823" s="92">
        <f>IFERROR(VLOOKUP($C823,Weights!$A$63:$E$82,5,0),0)</f>
        <v>1141.5879</v>
      </c>
      <c r="L823" s="91">
        <f>IFERROR(VLOOKUP($C823,Weights!$A$83:$E$102,4,0),0)</f>
        <v>0</v>
      </c>
      <c r="M823" s="92">
        <f>IFERROR(VLOOKUP($C823,Weights!$A$83:$E$102,5,0),0)</f>
        <v>0</v>
      </c>
    </row>
    <row r="824" spans="1:13">
      <c r="A824" s="93" t="s">
        <v>1827</v>
      </c>
      <c r="B824" s="90" t="s">
        <v>1828</v>
      </c>
      <c r="C824" s="90">
        <v>2</v>
      </c>
      <c r="D824" s="91">
        <f>IFERROR(VLOOKUP($C824,Weights!$A$3:$E$22,4,0),0)</f>
        <v>1.78</v>
      </c>
      <c r="E824" s="92">
        <f>IFERROR(VLOOKUP($C824,Weights!$A$3:$E$22,5,0),0)</f>
        <v>98.594200000000001</v>
      </c>
      <c r="F824" s="91">
        <f>IFERROR(VLOOKUP($C824,Weights!$A$23:$E$42,4,0),0)</f>
        <v>3.02</v>
      </c>
      <c r="G824" s="92">
        <f>IFERROR(VLOOKUP($C824,Weights!$A$23:$E$42,5,0),0)</f>
        <v>167.27780000000001</v>
      </c>
      <c r="H824" s="91">
        <f>IFERROR(VLOOKUP($C824,Weights!$A$43:$E$62,4,0),0)</f>
        <v>7.53</v>
      </c>
      <c r="I824" s="92">
        <f>IFERROR(VLOOKUP($C824,Weights!$A$43:$E$62,5,0),0)</f>
        <v>417.08670000000001</v>
      </c>
      <c r="J824" s="91">
        <f>IFERROR(VLOOKUP($C824,Weights!$A$63:$E$82,4,0),0)</f>
        <v>20.61</v>
      </c>
      <c r="K824" s="92">
        <f>IFERROR(VLOOKUP($C824,Weights!$A$63:$E$82,5,0),0)</f>
        <v>1141.5879</v>
      </c>
      <c r="L824" s="91">
        <f>IFERROR(VLOOKUP($C824,Weights!$A$83:$E$102,4,0),0)</f>
        <v>0</v>
      </c>
      <c r="M824" s="92">
        <f>IFERROR(VLOOKUP($C824,Weights!$A$83:$E$102,5,0),0)</f>
        <v>0</v>
      </c>
    </row>
    <row r="825" spans="1:13" ht="24">
      <c r="A825" s="93" t="s">
        <v>2669</v>
      </c>
      <c r="B825" s="90" t="s">
        <v>2670</v>
      </c>
      <c r="C825" s="90">
        <v>2</v>
      </c>
      <c r="D825" s="91">
        <f>IFERROR(VLOOKUP($C825,Weights!$A$3:$E$22,4,0),0)</f>
        <v>1.78</v>
      </c>
      <c r="E825" s="92">
        <f>IFERROR(VLOOKUP($C825,Weights!$A$3:$E$22,5,0),0)</f>
        <v>98.594200000000001</v>
      </c>
      <c r="F825" s="91">
        <f>IFERROR(VLOOKUP($C825,Weights!$A$23:$E$42,4,0),0)</f>
        <v>3.02</v>
      </c>
      <c r="G825" s="92">
        <f>IFERROR(VLOOKUP($C825,Weights!$A$23:$E$42,5,0),0)</f>
        <v>167.27780000000001</v>
      </c>
      <c r="H825" s="91">
        <f>IFERROR(VLOOKUP($C825,Weights!$A$43:$E$62,4,0),0)</f>
        <v>7.53</v>
      </c>
      <c r="I825" s="92">
        <f>IFERROR(VLOOKUP($C825,Weights!$A$43:$E$62,5,0),0)</f>
        <v>417.08670000000001</v>
      </c>
      <c r="J825" s="91">
        <f>IFERROR(VLOOKUP($C825,Weights!$A$63:$E$82,4,0),0)</f>
        <v>20.61</v>
      </c>
      <c r="K825" s="92">
        <f>IFERROR(VLOOKUP($C825,Weights!$A$63:$E$82,5,0),0)</f>
        <v>1141.5879</v>
      </c>
      <c r="L825" s="91">
        <f>IFERROR(VLOOKUP($C825,Weights!$A$83:$E$102,4,0),0)</f>
        <v>0</v>
      </c>
      <c r="M825" s="92">
        <f>IFERROR(VLOOKUP($C825,Weights!$A$83:$E$102,5,0),0)</f>
        <v>0</v>
      </c>
    </row>
    <row r="826" spans="1:13" ht="24">
      <c r="A826" s="93" t="s">
        <v>446</v>
      </c>
      <c r="B826" s="90" t="s">
        <v>447</v>
      </c>
      <c r="C826" s="90">
        <v>2</v>
      </c>
      <c r="D826" s="91">
        <f>IFERROR(VLOOKUP($C826,Weights!$A$3:$E$22,4,0),0)</f>
        <v>1.78</v>
      </c>
      <c r="E826" s="92">
        <f>IFERROR(VLOOKUP($C826,Weights!$A$3:$E$22,5,0),0)</f>
        <v>98.594200000000001</v>
      </c>
      <c r="F826" s="91">
        <f>IFERROR(VLOOKUP($C826,Weights!$A$23:$E$42,4,0),0)</f>
        <v>3.02</v>
      </c>
      <c r="G826" s="92">
        <f>IFERROR(VLOOKUP($C826,Weights!$A$23:$E$42,5,0),0)</f>
        <v>167.27780000000001</v>
      </c>
      <c r="H826" s="91">
        <f>IFERROR(VLOOKUP($C826,Weights!$A$43:$E$62,4,0),0)</f>
        <v>7.53</v>
      </c>
      <c r="I826" s="92">
        <f>IFERROR(VLOOKUP($C826,Weights!$A$43:$E$62,5,0),0)</f>
        <v>417.08670000000001</v>
      </c>
      <c r="J826" s="91">
        <f>IFERROR(VLOOKUP($C826,Weights!$A$63:$E$82,4,0),0)</f>
        <v>20.61</v>
      </c>
      <c r="K826" s="92">
        <f>IFERROR(VLOOKUP($C826,Weights!$A$63:$E$82,5,0),0)</f>
        <v>1141.5879</v>
      </c>
      <c r="L826" s="91">
        <f>IFERROR(VLOOKUP($C826,Weights!$A$83:$E$102,4,0),0)</f>
        <v>0</v>
      </c>
      <c r="M826" s="92">
        <f>IFERROR(VLOOKUP($C826,Weights!$A$83:$E$102,5,0),0)</f>
        <v>0</v>
      </c>
    </row>
    <row r="827" spans="1:13" ht="24">
      <c r="A827" s="93" t="s">
        <v>1562</v>
      </c>
      <c r="B827" s="90" t="s">
        <v>1563</v>
      </c>
      <c r="C827" s="90">
        <v>19</v>
      </c>
      <c r="D827" s="91">
        <f>IFERROR(VLOOKUP($C827,Weights!$A$3:$E$22,4,0),0)</f>
        <v>2.2599999999999998</v>
      </c>
      <c r="E827" s="92">
        <f>IFERROR(VLOOKUP($C827,Weights!$A$3:$E$22,5,0),0)</f>
        <v>125.1814</v>
      </c>
      <c r="F827" s="91">
        <f>IFERROR(VLOOKUP($C827,Weights!$A$23:$E$42,4,0),0)</f>
        <v>2.41</v>
      </c>
      <c r="G827" s="92">
        <f>IFERROR(VLOOKUP($C827,Weights!$A$23:$E$42,5,0),0)</f>
        <v>133.48990000000001</v>
      </c>
      <c r="H827" s="91">
        <f>IFERROR(VLOOKUP($C827,Weights!$A$43:$E$62,4,0),0)</f>
        <v>3.89</v>
      </c>
      <c r="I827" s="92">
        <f>IFERROR(VLOOKUP($C827,Weights!$A$43:$E$62,5,0),0)</f>
        <v>215.46710000000002</v>
      </c>
      <c r="J827" s="91">
        <f>IFERROR(VLOOKUP($C827,Weights!$A$63:$E$82,4,0),0)</f>
        <v>5.2</v>
      </c>
      <c r="K827" s="92">
        <f>IFERROR(VLOOKUP($C827,Weights!$A$63:$E$82,5,0),0)</f>
        <v>288.02800000000002</v>
      </c>
      <c r="L827" s="91">
        <f>IFERROR(VLOOKUP($C827,Weights!$A$83:$E$102,4,0),0)</f>
        <v>0</v>
      </c>
      <c r="M827" s="92">
        <f>IFERROR(VLOOKUP($C827,Weights!$A$83:$E$102,5,0),0)</f>
        <v>0</v>
      </c>
    </row>
    <row r="828" spans="1:13" ht="24">
      <c r="A828" s="93" t="s">
        <v>2121</v>
      </c>
      <c r="B828" s="90" t="s">
        <v>2122</v>
      </c>
      <c r="C828" s="90">
        <v>19</v>
      </c>
      <c r="D828" s="91">
        <f>IFERROR(VLOOKUP($C828,Weights!$A$3:$E$22,4,0),0)</f>
        <v>2.2599999999999998</v>
      </c>
      <c r="E828" s="92">
        <f>IFERROR(VLOOKUP($C828,Weights!$A$3:$E$22,5,0),0)</f>
        <v>125.1814</v>
      </c>
      <c r="F828" s="91">
        <f>IFERROR(VLOOKUP($C828,Weights!$A$23:$E$42,4,0),0)</f>
        <v>2.41</v>
      </c>
      <c r="G828" s="92">
        <f>IFERROR(VLOOKUP($C828,Weights!$A$23:$E$42,5,0),0)</f>
        <v>133.48990000000001</v>
      </c>
      <c r="H828" s="91">
        <f>IFERROR(VLOOKUP($C828,Weights!$A$43:$E$62,4,0),0)</f>
        <v>3.89</v>
      </c>
      <c r="I828" s="92">
        <f>IFERROR(VLOOKUP($C828,Weights!$A$43:$E$62,5,0),0)</f>
        <v>215.46710000000002</v>
      </c>
      <c r="J828" s="91">
        <f>IFERROR(VLOOKUP($C828,Weights!$A$63:$E$82,4,0),0)</f>
        <v>5.2</v>
      </c>
      <c r="K828" s="92">
        <f>IFERROR(VLOOKUP($C828,Weights!$A$63:$E$82,5,0),0)</f>
        <v>288.02800000000002</v>
      </c>
      <c r="L828" s="91">
        <f>IFERROR(VLOOKUP($C828,Weights!$A$83:$E$102,4,0),0)</f>
        <v>0</v>
      </c>
      <c r="M828" s="92">
        <f>IFERROR(VLOOKUP($C828,Weights!$A$83:$E$102,5,0),0)</f>
        <v>0</v>
      </c>
    </row>
    <row r="829" spans="1:13" ht="24">
      <c r="A829" s="93" t="s">
        <v>2107</v>
      </c>
      <c r="B829" s="90" t="s">
        <v>2108</v>
      </c>
      <c r="C829" s="90">
        <v>19</v>
      </c>
      <c r="D829" s="91">
        <f>IFERROR(VLOOKUP($C829,Weights!$A$3:$E$22,4,0),0)</f>
        <v>2.2599999999999998</v>
      </c>
      <c r="E829" s="92">
        <f>IFERROR(VLOOKUP($C829,Weights!$A$3:$E$22,5,0),0)</f>
        <v>125.1814</v>
      </c>
      <c r="F829" s="91">
        <f>IFERROR(VLOOKUP($C829,Weights!$A$23:$E$42,4,0),0)</f>
        <v>2.41</v>
      </c>
      <c r="G829" s="92">
        <f>IFERROR(VLOOKUP($C829,Weights!$A$23:$E$42,5,0),0)</f>
        <v>133.48990000000001</v>
      </c>
      <c r="H829" s="91">
        <f>IFERROR(VLOOKUP($C829,Weights!$A$43:$E$62,4,0),0)</f>
        <v>3.89</v>
      </c>
      <c r="I829" s="92">
        <f>IFERROR(VLOOKUP($C829,Weights!$A$43:$E$62,5,0),0)</f>
        <v>215.46710000000002</v>
      </c>
      <c r="J829" s="91">
        <f>IFERROR(VLOOKUP($C829,Weights!$A$63:$E$82,4,0),0)</f>
        <v>5.2</v>
      </c>
      <c r="K829" s="92">
        <f>IFERROR(VLOOKUP($C829,Weights!$A$63:$E$82,5,0),0)</f>
        <v>288.02800000000002</v>
      </c>
      <c r="L829" s="91">
        <f>IFERROR(VLOOKUP($C829,Weights!$A$83:$E$102,4,0),0)</f>
        <v>0</v>
      </c>
      <c r="M829" s="92">
        <f>IFERROR(VLOOKUP($C829,Weights!$A$83:$E$102,5,0),0)</f>
        <v>0</v>
      </c>
    </row>
    <row r="830" spans="1:13">
      <c r="A830" s="93" t="s">
        <v>582</v>
      </c>
      <c r="B830" s="90" t="s">
        <v>583</v>
      </c>
      <c r="C830" s="90">
        <v>2</v>
      </c>
      <c r="D830" s="91">
        <f>IFERROR(VLOOKUP($C830,Weights!$A$3:$E$22,4,0),0)</f>
        <v>1.78</v>
      </c>
      <c r="E830" s="92">
        <f>IFERROR(VLOOKUP($C830,Weights!$A$3:$E$22,5,0),0)</f>
        <v>98.594200000000001</v>
      </c>
      <c r="F830" s="91">
        <f>IFERROR(VLOOKUP($C830,Weights!$A$23:$E$42,4,0),0)</f>
        <v>3.02</v>
      </c>
      <c r="G830" s="92">
        <f>IFERROR(VLOOKUP($C830,Weights!$A$23:$E$42,5,0),0)</f>
        <v>167.27780000000001</v>
      </c>
      <c r="H830" s="91">
        <f>IFERROR(VLOOKUP($C830,Weights!$A$43:$E$62,4,0),0)</f>
        <v>7.53</v>
      </c>
      <c r="I830" s="92">
        <f>IFERROR(VLOOKUP($C830,Weights!$A$43:$E$62,5,0),0)</f>
        <v>417.08670000000001</v>
      </c>
      <c r="J830" s="91">
        <f>IFERROR(VLOOKUP($C830,Weights!$A$63:$E$82,4,0),0)</f>
        <v>20.61</v>
      </c>
      <c r="K830" s="92">
        <f>IFERROR(VLOOKUP($C830,Weights!$A$63:$E$82,5,0),0)</f>
        <v>1141.5879</v>
      </c>
      <c r="L830" s="91">
        <f>IFERROR(VLOOKUP($C830,Weights!$A$83:$E$102,4,0),0)</f>
        <v>0</v>
      </c>
      <c r="M830" s="92">
        <f>IFERROR(VLOOKUP($C830,Weights!$A$83:$E$102,5,0),0)</f>
        <v>0</v>
      </c>
    </row>
    <row r="831" spans="1:13">
      <c r="A831" s="93" t="s">
        <v>580</v>
      </c>
      <c r="B831" s="90" t="s">
        <v>581</v>
      </c>
      <c r="C831" s="90">
        <v>2</v>
      </c>
      <c r="D831" s="91">
        <f>IFERROR(VLOOKUP($C831,Weights!$A$3:$E$22,4,0),0)</f>
        <v>1.78</v>
      </c>
      <c r="E831" s="92">
        <f>IFERROR(VLOOKUP($C831,Weights!$A$3:$E$22,5,0),0)</f>
        <v>98.594200000000001</v>
      </c>
      <c r="F831" s="91">
        <f>IFERROR(VLOOKUP($C831,Weights!$A$23:$E$42,4,0),0)</f>
        <v>3.02</v>
      </c>
      <c r="G831" s="92">
        <f>IFERROR(VLOOKUP($C831,Weights!$A$23:$E$42,5,0),0)</f>
        <v>167.27780000000001</v>
      </c>
      <c r="H831" s="91">
        <f>IFERROR(VLOOKUP($C831,Weights!$A$43:$E$62,4,0),0)</f>
        <v>7.53</v>
      </c>
      <c r="I831" s="92">
        <f>IFERROR(VLOOKUP($C831,Weights!$A$43:$E$62,5,0),0)</f>
        <v>417.08670000000001</v>
      </c>
      <c r="J831" s="91">
        <f>IFERROR(VLOOKUP($C831,Weights!$A$63:$E$82,4,0),0)</f>
        <v>20.61</v>
      </c>
      <c r="K831" s="92">
        <f>IFERROR(VLOOKUP($C831,Weights!$A$63:$E$82,5,0),0)</f>
        <v>1141.5879</v>
      </c>
      <c r="L831" s="91">
        <f>IFERROR(VLOOKUP($C831,Weights!$A$83:$E$102,4,0),0)</f>
        <v>0</v>
      </c>
      <c r="M831" s="92">
        <f>IFERROR(VLOOKUP($C831,Weights!$A$83:$E$102,5,0),0)</f>
        <v>0</v>
      </c>
    </row>
    <row r="832" spans="1:13">
      <c r="A832" s="93" t="s">
        <v>2511</v>
      </c>
      <c r="B832" s="90" t="s">
        <v>2512</v>
      </c>
      <c r="C832" s="90">
        <v>1</v>
      </c>
      <c r="D832" s="91">
        <f>IFERROR(VLOOKUP($C832,Weights!$A$3:$E$22,4,0),0)</f>
        <v>1</v>
      </c>
      <c r="E832" s="92">
        <f>IFERROR(VLOOKUP($C832,Weights!$A$3:$E$22,5,0),0)</f>
        <v>55.39</v>
      </c>
      <c r="F832" s="91">
        <f>IFERROR(VLOOKUP($C832,Weights!$A$23:$E$42,4,0),0)</f>
        <v>1.76</v>
      </c>
      <c r="G832" s="92">
        <f>IFERROR(VLOOKUP($C832,Weights!$A$23:$E$42,5,0),0)</f>
        <v>97.486400000000003</v>
      </c>
      <c r="H832" s="91">
        <f>IFERROR(VLOOKUP($C832,Weights!$A$43:$E$62,4,0),0)</f>
        <v>4</v>
      </c>
      <c r="I832" s="92">
        <f>IFERROR(VLOOKUP($C832,Weights!$A$43:$E$62,5,0),0)</f>
        <v>221.56</v>
      </c>
      <c r="J832" s="91">
        <f>IFERROR(VLOOKUP($C832,Weights!$A$63:$E$82,4,0),0)</f>
        <v>10.77</v>
      </c>
      <c r="K832" s="92">
        <f>IFERROR(VLOOKUP($C832,Weights!$A$63:$E$82,5,0),0)</f>
        <v>596.55029999999999</v>
      </c>
      <c r="L832" s="91">
        <f>IFERROR(VLOOKUP($C832,Weights!$A$83:$E$102,4,0),0)</f>
        <v>0</v>
      </c>
      <c r="M832" s="92">
        <f>IFERROR(VLOOKUP($C832,Weights!$A$83:$E$102,5,0),0)</f>
        <v>0</v>
      </c>
    </row>
    <row r="833" spans="1:13" ht="24">
      <c r="A833" s="93" t="s">
        <v>668</v>
      </c>
      <c r="B833" s="90" t="s">
        <v>669</v>
      </c>
      <c r="C833" s="90">
        <v>1</v>
      </c>
      <c r="D833" s="91">
        <f>IFERROR(VLOOKUP($C833,Weights!$A$3:$E$22,4,0),0)</f>
        <v>1</v>
      </c>
      <c r="E833" s="92">
        <f>IFERROR(VLOOKUP($C833,Weights!$A$3:$E$22,5,0),0)</f>
        <v>55.39</v>
      </c>
      <c r="F833" s="91">
        <f>IFERROR(VLOOKUP($C833,Weights!$A$23:$E$42,4,0),0)</f>
        <v>1.76</v>
      </c>
      <c r="G833" s="92">
        <f>IFERROR(VLOOKUP($C833,Weights!$A$23:$E$42,5,0),0)</f>
        <v>97.486400000000003</v>
      </c>
      <c r="H833" s="91">
        <f>IFERROR(VLOOKUP($C833,Weights!$A$43:$E$62,4,0),0)</f>
        <v>4</v>
      </c>
      <c r="I833" s="92">
        <f>IFERROR(VLOOKUP($C833,Weights!$A$43:$E$62,5,0),0)</f>
        <v>221.56</v>
      </c>
      <c r="J833" s="91">
        <f>IFERROR(VLOOKUP($C833,Weights!$A$63:$E$82,4,0),0)</f>
        <v>10.77</v>
      </c>
      <c r="K833" s="92">
        <f>IFERROR(VLOOKUP($C833,Weights!$A$63:$E$82,5,0),0)</f>
        <v>596.55029999999999</v>
      </c>
      <c r="L833" s="91">
        <f>IFERROR(VLOOKUP($C833,Weights!$A$83:$E$102,4,0),0)</f>
        <v>0</v>
      </c>
      <c r="M833" s="92">
        <f>IFERROR(VLOOKUP($C833,Weights!$A$83:$E$102,5,0),0)</f>
        <v>0</v>
      </c>
    </row>
    <row r="834" spans="1:13">
      <c r="A834" s="93" t="s">
        <v>720</v>
      </c>
      <c r="B834" s="90" t="s">
        <v>721</v>
      </c>
      <c r="C834" s="90">
        <v>1</v>
      </c>
      <c r="D834" s="91">
        <f>IFERROR(VLOOKUP($C834,Weights!$A$3:$E$22,4,0),0)</f>
        <v>1</v>
      </c>
      <c r="E834" s="92">
        <f>IFERROR(VLOOKUP($C834,Weights!$A$3:$E$22,5,0),0)</f>
        <v>55.39</v>
      </c>
      <c r="F834" s="91">
        <f>IFERROR(VLOOKUP($C834,Weights!$A$23:$E$42,4,0),0)</f>
        <v>1.76</v>
      </c>
      <c r="G834" s="92">
        <f>IFERROR(VLOOKUP($C834,Weights!$A$23:$E$42,5,0),0)</f>
        <v>97.486400000000003</v>
      </c>
      <c r="H834" s="91">
        <f>IFERROR(VLOOKUP($C834,Weights!$A$43:$E$62,4,0),0)</f>
        <v>4</v>
      </c>
      <c r="I834" s="92">
        <f>IFERROR(VLOOKUP($C834,Weights!$A$43:$E$62,5,0),0)</f>
        <v>221.56</v>
      </c>
      <c r="J834" s="91">
        <f>IFERROR(VLOOKUP($C834,Weights!$A$63:$E$82,4,0),0)</f>
        <v>10.77</v>
      </c>
      <c r="K834" s="92">
        <f>IFERROR(VLOOKUP($C834,Weights!$A$63:$E$82,5,0),0)</f>
        <v>596.55029999999999</v>
      </c>
      <c r="L834" s="91">
        <f>IFERROR(VLOOKUP($C834,Weights!$A$83:$E$102,4,0),0)</f>
        <v>0</v>
      </c>
      <c r="M834" s="92">
        <f>IFERROR(VLOOKUP($C834,Weights!$A$83:$E$102,5,0),0)</f>
        <v>0</v>
      </c>
    </row>
    <row r="835" spans="1:13">
      <c r="A835" s="93" t="s">
        <v>926</v>
      </c>
      <c r="B835" s="90" t="s">
        <v>927</v>
      </c>
      <c r="C835" s="90">
        <v>1</v>
      </c>
      <c r="D835" s="91">
        <f>IFERROR(VLOOKUP($C835,Weights!$A$3:$E$22,4,0),0)</f>
        <v>1</v>
      </c>
      <c r="E835" s="92">
        <f>IFERROR(VLOOKUP($C835,Weights!$A$3:$E$22,5,0),0)</f>
        <v>55.39</v>
      </c>
      <c r="F835" s="91">
        <f>IFERROR(VLOOKUP($C835,Weights!$A$23:$E$42,4,0),0)</f>
        <v>1.76</v>
      </c>
      <c r="G835" s="92">
        <f>IFERROR(VLOOKUP($C835,Weights!$A$23:$E$42,5,0),0)</f>
        <v>97.486400000000003</v>
      </c>
      <c r="H835" s="91">
        <f>IFERROR(VLOOKUP($C835,Weights!$A$43:$E$62,4,0),0)</f>
        <v>4</v>
      </c>
      <c r="I835" s="92">
        <f>IFERROR(VLOOKUP($C835,Weights!$A$43:$E$62,5,0),0)</f>
        <v>221.56</v>
      </c>
      <c r="J835" s="91">
        <f>IFERROR(VLOOKUP($C835,Weights!$A$63:$E$82,4,0),0)</f>
        <v>10.77</v>
      </c>
      <c r="K835" s="92">
        <f>IFERROR(VLOOKUP($C835,Weights!$A$63:$E$82,5,0),0)</f>
        <v>596.55029999999999</v>
      </c>
      <c r="L835" s="91">
        <f>IFERROR(VLOOKUP($C835,Weights!$A$83:$E$102,4,0),0)</f>
        <v>0</v>
      </c>
      <c r="M835" s="92">
        <f>IFERROR(VLOOKUP($C835,Weights!$A$83:$E$102,5,0),0)</f>
        <v>0</v>
      </c>
    </row>
    <row r="836" spans="1:13">
      <c r="A836" s="93" t="s">
        <v>1182</v>
      </c>
      <c r="B836" s="90" t="s">
        <v>1183</v>
      </c>
      <c r="C836" s="90">
        <v>1</v>
      </c>
      <c r="D836" s="91">
        <f>IFERROR(VLOOKUP($C836,Weights!$A$3:$E$22,4,0),0)</f>
        <v>1</v>
      </c>
      <c r="E836" s="92">
        <f>IFERROR(VLOOKUP($C836,Weights!$A$3:$E$22,5,0),0)</f>
        <v>55.39</v>
      </c>
      <c r="F836" s="91">
        <f>IFERROR(VLOOKUP($C836,Weights!$A$23:$E$42,4,0),0)</f>
        <v>1.76</v>
      </c>
      <c r="G836" s="92">
        <f>IFERROR(VLOOKUP($C836,Weights!$A$23:$E$42,5,0),0)</f>
        <v>97.486400000000003</v>
      </c>
      <c r="H836" s="91">
        <f>IFERROR(VLOOKUP($C836,Weights!$A$43:$E$62,4,0),0)</f>
        <v>4</v>
      </c>
      <c r="I836" s="92">
        <f>IFERROR(VLOOKUP($C836,Weights!$A$43:$E$62,5,0),0)</f>
        <v>221.56</v>
      </c>
      <c r="J836" s="91">
        <f>IFERROR(VLOOKUP($C836,Weights!$A$63:$E$82,4,0),0)</f>
        <v>10.77</v>
      </c>
      <c r="K836" s="92">
        <f>IFERROR(VLOOKUP($C836,Weights!$A$63:$E$82,5,0),0)</f>
        <v>596.55029999999999</v>
      </c>
      <c r="L836" s="91">
        <f>IFERROR(VLOOKUP($C836,Weights!$A$83:$E$102,4,0),0)</f>
        <v>0</v>
      </c>
      <c r="M836" s="92">
        <f>IFERROR(VLOOKUP($C836,Weights!$A$83:$E$102,5,0),0)</f>
        <v>0</v>
      </c>
    </row>
    <row r="837" spans="1:13">
      <c r="A837" s="93" t="s">
        <v>2320</v>
      </c>
      <c r="B837" s="90" t="s">
        <v>2321</v>
      </c>
      <c r="C837" s="90">
        <v>1</v>
      </c>
      <c r="D837" s="91">
        <f>IFERROR(VLOOKUP($C837,Weights!$A$3:$E$22,4,0),0)</f>
        <v>1</v>
      </c>
      <c r="E837" s="92">
        <f>IFERROR(VLOOKUP($C837,Weights!$A$3:$E$22,5,0),0)</f>
        <v>55.39</v>
      </c>
      <c r="F837" s="91">
        <f>IFERROR(VLOOKUP($C837,Weights!$A$23:$E$42,4,0),0)</f>
        <v>1.76</v>
      </c>
      <c r="G837" s="92">
        <f>IFERROR(VLOOKUP($C837,Weights!$A$23:$E$42,5,0),0)</f>
        <v>97.486400000000003</v>
      </c>
      <c r="H837" s="91">
        <f>IFERROR(VLOOKUP($C837,Weights!$A$43:$E$62,4,0),0)</f>
        <v>4</v>
      </c>
      <c r="I837" s="92">
        <f>IFERROR(VLOOKUP($C837,Weights!$A$43:$E$62,5,0),0)</f>
        <v>221.56</v>
      </c>
      <c r="J837" s="91">
        <f>IFERROR(VLOOKUP($C837,Weights!$A$63:$E$82,4,0),0)</f>
        <v>10.77</v>
      </c>
      <c r="K837" s="92">
        <f>IFERROR(VLOOKUP($C837,Weights!$A$63:$E$82,5,0),0)</f>
        <v>596.55029999999999</v>
      </c>
      <c r="L837" s="91">
        <f>IFERROR(VLOOKUP($C837,Weights!$A$83:$E$102,4,0),0)</f>
        <v>0</v>
      </c>
      <c r="M837" s="92">
        <f>IFERROR(VLOOKUP($C837,Weights!$A$83:$E$102,5,0),0)</f>
        <v>0</v>
      </c>
    </row>
    <row r="838" spans="1:13">
      <c r="A838" s="93" t="s">
        <v>2385</v>
      </c>
      <c r="B838" s="90" t="s">
        <v>2386</v>
      </c>
      <c r="C838" s="90">
        <v>1</v>
      </c>
      <c r="D838" s="91">
        <f>IFERROR(VLOOKUP($C838,Weights!$A$3:$E$22,4,0),0)</f>
        <v>1</v>
      </c>
      <c r="E838" s="92">
        <f>IFERROR(VLOOKUP($C838,Weights!$A$3:$E$22,5,0),0)</f>
        <v>55.39</v>
      </c>
      <c r="F838" s="91">
        <f>IFERROR(VLOOKUP($C838,Weights!$A$23:$E$42,4,0),0)</f>
        <v>1.76</v>
      </c>
      <c r="G838" s="92">
        <f>IFERROR(VLOOKUP($C838,Weights!$A$23:$E$42,5,0),0)</f>
        <v>97.486400000000003</v>
      </c>
      <c r="H838" s="91">
        <f>IFERROR(VLOOKUP($C838,Weights!$A$43:$E$62,4,0),0)</f>
        <v>4</v>
      </c>
      <c r="I838" s="92">
        <f>IFERROR(VLOOKUP($C838,Weights!$A$43:$E$62,5,0),0)</f>
        <v>221.56</v>
      </c>
      <c r="J838" s="91">
        <f>IFERROR(VLOOKUP($C838,Weights!$A$63:$E$82,4,0),0)</f>
        <v>10.77</v>
      </c>
      <c r="K838" s="92">
        <f>IFERROR(VLOOKUP($C838,Weights!$A$63:$E$82,5,0),0)</f>
        <v>596.55029999999999</v>
      </c>
      <c r="L838" s="91">
        <f>IFERROR(VLOOKUP($C838,Weights!$A$83:$E$102,4,0),0)</f>
        <v>0</v>
      </c>
      <c r="M838" s="92">
        <f>IFERROR(VLOOKUP($C838,Weights!$A$83:$E$102,5,0),0)</f>
        <v>0</v>
      </c>
    </row>
    <row r="839" spans="1:13">
      <c r="A839" s="93" t="s">
        <v>2721</v>
      </c>
      <c r="B839" s="90" t="s">
        <v>2722</v>
      </c>
      <c r="C839" s="90">
        <v>1</v>
      </c>
      <c r="D839" s="91">
        <f>IFERROR(VLOOKUP($C839,Weights!$A$3:$E$22,4,0),0)</f>
        <v>1</v>
      </c>
      <c r="E839" s="92">
        <f>IFERROR(VLOOKUP($C839,Weights!$A$3:$E$22,5,0),0)</f>
        <v>55.39</v>
      </c>
      <c r="F839" s="91">
        <f>IFERROR(VLOOKUP($C839,Weights!$A$23:$E$42,4,0),0)</f>
        <v>1.76</v>
      </c>
      <c r="G839" s="92">
        <f>IFERROR(VLOOKUP($C839,Weights!$A$23:$E$42,5,0),0)</f>
        <v>97.486400000000003</v>
      </c>
      <c r="H839" s="91">
        <f>IFERROR(VLOOKUP($C839,Weights!$A$43:$E$62,4,0),0)</f>
        <v>4</v>
      </c>
      <c r="I839" s="92">
        <f>IFERROR(VLOOKUP($C839,Weights!$A$43:$E$62,5,0),0)</f>
        <v>221.56</v>
      </c>
      <c r="J839" s="91">
        <f>IFERROR(VLOOKUP($C839,Weights!$A$63:$E$82,4,0),0)</f>
        <v>10.77</v>
      </c>
      <c r="K839" s="92">
        <f>IFERROR(VLOOKUP($C839,Weights!$A$63:$E$82,5,0),0)</f>
        <v>596.55029999999999</v>
      </c>
      <c r="L839" s="91">
        <f>IFERROR(VLOOKUP($C839,Weights!$A$83:$E$102,4,0),0)</f>
        <v>0</v>
      </c>
      <c r="M839" s="92">
        <f>IFERROR(VLOOKUP($C839,Weights!$A$83:$E$102,5,0),0)</f>
        <v>0</v>
      </c>
    </row>
    <row r="840" spans="1:13" ht="24">
      <c r="A840" s="93" t="s">
        <v>2513</v>
      </c>
      <c r="B840" s="90" t="s">
        <v>2514</v>
      </c>
      <c r="C840" s="90">
        <v>1</v>
      </c>
      <c r="D840" s="91">
        <f>IFERROR(VLOOKUP($C840,Weights!$A$3:$E$22,4,0),0)</f>
        <v>1</v>
      </c>
      <c r="E840" s="92">
        <f>IFERROR(VLOOKUP($C840,Weights!$A$3:$E$22,5,0),0)</f>
        <v>55.39</v>
      </c>
      <c r="F840" s="91">
        <f>IFERROR(VLOOKUP($C840,Weights!$A$23:$E$42,4,0),0)</f>
        <v>1.76</v>
      </c>
      <c r="G840" s="92">
        <f>IFERROR(VLOOKUP($C840,Weights!$A$23:$E$42,5,0),0)</f>
        <v>97.486400000000003</v>
      </c>
      <c r="H840" s="91">
        <f>IFERROR(VLOOKUP($C840,Weights!$A$43:$E$62,4,0),0)</f>
        <v>4</v>
      </c>
      <c r="I840" s="92">
        <f>IFERROR(VLOOKUP($C840,Weights!$A$43:$E$62,5,0),0)</f>
        <v>221.56</v>
      </c>
      <c r="J840" s="91">
        <f>IFERROR(VLOOKUP($C840,Weights!$A$63:$E$82,4,0),0)</f>
        <v>10.77</v>
      </c>
      <c r="K840" s="92">
        <f>IFERROR(VLOOKUP($C840,Weights!$A$63:$E$82,5,0),0)</f>
        <v>596.55029999999999</v>
      </c>
      <c r="L840" s="91">
        <f>IFERROR(VLOOKUP($C840,Weights!$A$83:$E$102,4,0),0)</f>
        <v>0</v>
      </c>
      <c r="M840" s="92">
        <f>IFERROR(VLOOKUP($C840,Weights!$A$83:$E$102,5,0),0)</f>
        <v>0</v>
      </c>
    </row>
    <row r="841" spans="1:13">
      <c r="A841" s="93" t="s">
        <v>2515</v>
      </c>
      <c r="B841" s="90" t="s">
        <v>2516</v>
      </c>
      <c r="C841" s="90">
        <v>1</v>
      </c>
      <c r="D841" s="91">
        <f>IFERROR(VLOOKUP($C841,Weights!$A$3:$E$22,4,0),0)</f>
        <v>1</v>
      </c>
      <c r="E841" s="92">
        <f>IFERROR(VLOOKUP($C841,Weights!$A$3:$E$22,5,0),0)</f>
        <v>55.39</v>
      </c>
      <c r="F841" s="91">
        <f>IFERROR(VLOOKUP($C841,Weights!$A$23:$E$42,4,0),0)</f>
        <v>1.76</v>
      </c>
      <c r="G841" s="92">
        <f>IFERROR(VLOOKUP($C841,Weights!$A$23:$E$42,5,0),0)</f>
        <v>97.486400000000003</v>
      </c>
      <c r="H841" s="91">
        <f>IFERROR(VLOOKUP($C841,Weights!$A$43:$E$62,4,0),0)</f>
        <v>4</v>
      </c>
      <c r="I841" s="92">
        <f>IFERROR(VLOOKUP($C841,Weights!$A$43:$E$62,5,0),0)</f>
        <v>221.56</v>
      </c>
      <c r="J841" s="91">
        <f>IFERROR(VLOOKUP($C841,Weights!$A$63:$E$82,4,0),0)</f>
        <v>10.77</v>
      </c>
      <c r="K841" s="92">
        <f>IFERROR(VLOOKUP($C841,Weights!$A$63:$E$82,5,0),0)</f>
        <v>596.55029999999999</v>
      </c>
      <c r="L841" s="91">
        <f>IFERROR(VLOOKUP($C841,Weights!$A$83:$E$102,4,0),0)</f>
        <v>0</v>
      </c>
      <c r="M841" s="92">
        <f>IFERROR(VLOOKUP($C841,Weights!$A$83:$E$102,5,0),0)</f>
        <v>0</v>
      </c>
    </row>
    <row r="842" spans="1:13">
      <c r="A842" s="93" t="s">
        <v>656</v>
      </c>
      <c r="B842" s="90" t="s">
        <v>657</v>
      </c>
      <c r="C842" s="90">
        <v>1</v>
      </c>
      <c r="D842" s="91">
        <f>IFERROR(VLOOKUP($C842,Weights!$A$3:$E$22,4,0),0)</f>
        <v>1</v>
      </c>
      <c r="E842" s="92">
        <f>IFERROR(VLOOKUP($C842,Weights!$A$3:$E$22,5,0),0)</f>
        <v>55.39</v>
      </c>
      <c r="F842" s="91">
        <f>IFERROR(VLOOKUP($C842,Weights!$A$23:$E$42,4,0),0)</f>
        <v>1.76</v>
      </c>
      <c r="G842" s="92">
        <f>IFERROR(VLOOKUP($C842,Weights!$A$23:$E$42,5,0),0)</f>
        <v>97.486400000000003</v>
      </c>
      <c r="H842" s="91">
        <f>IFERROR(VLOOKUP($C842,Weights!$A$43:$E$62,4,0),0)</f>
        <v>4</v>
      </c>
      <c r="I842" s="92">
        <f>IFERROR(VLOOKUP($C842,Weights!$A$43:$E$62,5,0),0)</f>
        <v>221.56</v>
      </c>
      <c r="J842" s="91">
        <f>IFERROR(VLOOKUP($C842,Weights!$A$63:$E$82,4,0),0)</f>
        <v>10.77</v>
      </c>
      <c r="K842" s="92">
        <f>IFERROR(VLOOKUP($C842,Weights!$A$63:$E$82,5,0),0)</f>
        <v>596.55029999999999</v>
      </c>
      <c r="L842" s="91">
        <f>IFERROR(VLOOKUP($C842,Weights!$A$83:$E$102,4,0),0)</f>
        <v>0</v>
      </c>
      <c r="M842" s="92">
        <f>IFERROR(VLOOKUP($C842,Weights!$A$83:$E$102,5,0),0)</f>
        <v>0</v>
      </c>
    </row>
    <row r="843" spans="1:13">
      <c r="A843" s="93" t="s">
        <v>712</v>
      </c>
      <c r="B843" s="90" t="s">
        <v>713</v>
      </c>
      <c r="C843" s="90">
        <v>1</v>
      </c>
      <c r="D843" s="91">
        <f>IFERROR(VLOOKUP($C843,Weights!$A$3:$E$22,4,0),0)</f>
        <v>1</v>
      </c>
      <c r="E843" s="92">
        <f>IFERROR(VLOOKUP($C843,Weights!$A$3:$E$22,5,0),0)</f>
        <v>55.39</v>
      </c>
      <c r="F843" s="91">
        <f>IFERROR(VLOOKUP($C843,Weights!$A$23:$E$42,4,0),0)</f>
        <v>1.76</v>
      </c>
      <c r="G843" s="92">
        <f>IFERROR(VLOOKUP($C843,Weights!$A$23:$E$42,5,0),0)</f>
        <v>97.486400000000003</v>
      </c>
      <c r="H843" s="91">
        <f>IFERROR(VLOOKUP($C843,Weights!$A$43:$E$62,4,0),0)</f>
        <v>4</v>
      </c>
      <c r="I843" s="92">
        <f>IFERROR(VLOOKUP($C843,Weights!$A$43:$E$62,5,0),0)</f>
        <v>221.56</v>
      </c>
      <c r="J843" s="91">
        <f>IFERROR(VLOOKUP($C843,Weights!$A$63:$E$82,4,0),0)</f>
        <v>10.77</v>
      </c>
      <c r="K843" s="92">
        <f>IFERROR(VLOOKUP($C843,Weights!$A$63:$E$82,5,0),0)</f>
        <v>596.55029999999999</v>
      </c>
      <c r="L843" s="91">
        <f>IFERROR(VLOOKUP($C843,Weights!$A$83:$E$102,4,0),0)</f>
        <v>0</v>
      </c>
      <c r="M843" s="92">
        <f>IFERROR(VLOOKUP($C843,Weights!$A$83:$E$102,5,0),0)</f>
        <v>0</v>
      </c>
    </row>
    <row r="844" spans="1:13">
      <c r="A844" s="93" t="s">
        <v>814</v>
      </c>
      <c r="B844" s="90" t="s">
        <v>815</v>
      </c>
      <c r="C844" s="90">
        <v>1</v>
      </c>
      <c r="D844" s="91">
        <f>IFERROR(VLOOKUP($C844,Weights!$A$3:$E$22,4,0),0)</f>
        <v>1</v>
      </c>
      <c r="E844" s="92">
        <f>IFERROR(VLOOKUP($C844,Weights!$A$3:$E$22,5,0),0)</f>
        <v>55.39</v>
      </c>
      <c r="F844" s="91">
        <f>IFERROR(VLOOKUP($C844,Weights!$A$23:$E$42,4,0),0)</f>
        <v>1.76</v>
      </c>
      <c r="G844" s="92">
        <f>IFERROR(VLOOKUP($C844,Weights!$A$23:$E$42,5,0),0)</f>
        <v>97.486400000000003</v>
      </c>
      <c r="H844" s="91">
        <f>IFERROR(VLOOKUP($C844,Weights!$A$43:$E$62,4,0),0)</f>
        <v>4</v>
      </c>
      <c r="I844" s="92">
        <f>IFERROR(VLOOKUP($C844,Weights!$A$43:$E$62,5,0),0)</f>
        <v>221.56</v>
      </c>
      <c r="J844" s="91">
        <f>IFERROR(VLOOKUP($C844,Weights!$A$63:$E$82,4,0),0)</f>
        <v>10.77</v>
      </c>
      <c r="K844" s="92">
        <f>IFERROR(VLOOKUP($C844,Weights!$A$63:$E$82,5,0),0)</f>
        <v>596.55029999999999</v>
      </c>
      <c r="L844" s="91">
        <f>IFERROR(VLOOKUP($C844,Weights!$A$83:$E$102,4,0),0)</f>
        <v>0</v>
      </c>
      <c r="M844" s="92">
        <f>IFERROR(VLOOKUP($C844,Weights!$A$83:$E$102,5,0),0)</f>
        <v>0</v>
      </c>
    </row>
    <row r="845" spans="1:13" ht="24">
      <c r="A845" s="93" t="s">
        <v>1550</v>
      </c>
      <c r="B845" s="90" t="s">
        <v>1551</v>
      </c>
      <c r="C845" s="90">
        <v>1</v>
      </c>
      <c r="D845" s="91">
        <f>IFERROR(VLOOKUP($C845,Weights!$A$3:$E$22,4,0),0)</f>
        <v>1</v>
      </c>
      <c r="E845" s="92">
        <f>IFERROR(VLOOKUP($C845,Weights!$A$3:$E$22,5,0),0)</f>
        <v>55.39</v>
      </c>
      <c r="F845" s="91">
        <f>IFERROR(VLOOKUP($C845,Weights!$A$23:$E$42,4,0),0)</f>
        <v>1.76</v>
      </c>
      <c r="G845" s="92">
        <f>IFERROR(VLOOKUP($C845,Weights!$A$23:$E$42,5,0),0)</f>
        <v>97.486400000000003</v>
      </c>
      <c r="H845" s="91">
        <f>IFERROR(VLOOKUP($C845,Weights!$A$43:$E$62,4,0),0)</f>
        <v>4</v>
      </c>
      <c r="I845" s="92">
        <f>IFERROR(VLOOKUP($C845,Weights!$A$43:$E$62,5,0),0)</f>
        <v>221.56</v>
      </c>
      <c r="J845" s="91">
        <f>IFERROR(VLOOKUP($C845,Weights!$A$63:$E$82,4,0),0)</f>
        <v>10.77</v>
      </c>
      <c r="K845" s="92">
        <f>IFERROR(VLOOKUP($C845,Weights!$A$63:$E$82,5,0),0)</f>
        <v>596.55029999999999</v>
      </c>
      <c r="L845" s="91">
        <f>IFERROR(VLOOKUP($C845,Weights!$A$83:$E$102,4,0),0)</f>
        <v>0</v>
      </c>
      <c r="M845" s="92">
        <f>IFERROR(VLOOKUP($C845,Weights!$A$83:$E$102,5,0),0)</f>
        <v>0</v>
      </c>
    </row>
    <row r="846" spans="1:13">
      <c r="A846" s="93" t="s">
        <v>2665</v>
      </c>
      <c r="B846" s="90" t="s">
        <v>2666</v>
      </c>
      <c r="C846" s="90">
        <v>1</v>
      </c>
      <c r="D846" s="91">
        <f>IFERROR(VLOOKUP($C846,Weights!$A$3:$E$22,4,0),0)</f>
        <v>1</v>
      </c>
      <c r="E846" s="92">
        <f>IFERROR(VLOOKUP($C846,Weights!$A$3:$E$22,5,0),0)</f>
        <v>55.39</v>
      </c>
      <c r="F846" s="91">
        <f>IFERROR(VLOOKUP($C846,Weights!$A$23:$E$42,4,0),0)</f>
        <v>1.76</v>
      </c>
      <c r="G846" s="92">
        <f>IFERROR(VLOOKUP($C846,Weights!$A$23:$E$42,5,0),0)</f>
        <v>97.486400000000003</v>
      </c>
      <c r="H846" s="91">
        <f>IFERROR(VLOOKUP($C846,Weights!$A$43:$E$62,4,0),0)</f>
        <v>4</v>
      </c>
      <c r="I846" s="92">
        <f>IFERROR(VLOOKUP($C846,Weights!$A$43:$E$62,5,0),0)</f>
        <v>221.56</v>
      </c>
      <c r="J846" s="91">
        <f>IFERROR(VLOOKUP($C846,Weights!$A$63:$E$82,4,0),0)</f>
        <v>10.77</v>
      </c>
      <c r="K846" s="92">
        <f>IFERROR(VLOOKUP($C846,Weights!$A$63:$E$82,5,0),0)</f>
        <v>596.55029999999999</v>
      </c>
      <c r="L846" s="91">
        <f>IFERROR(VLOOKUP($C846,Weights!$A$83:$E$102,4,0),0)</f>
        <v>0</v>
      </c>
      <c r="M846" s="92">
        <f>IFERROR(VLOOKUP($C846,Weights!$A$83:$E$102,5,0),0)</f>
        <v>0</v>
      </c>
    </row>
    <row r="847" spans="1:13">
      <c r="A847" s="93" t="s">
        <v>1048</v>
      </c>
      <c r="B847" s="90" t="s">
        <v>1049</v>
      </c>
      <c r="C847" s="90">
        <v>1</v>
      </c>
      <c r="D847" s="91">
        <f>IFERROR(VLOOKUP($C847,Weights!$A$3:$E$22,4,0),0)</f>
        <v>1</v>
      </c>
      <c r="E847" s="92">
        <f>IFERROR(VLOOKUP($C847,Weights!$A$3:$E$22,5,0),0)</f>
        <v>55.39</v>
      </c>
      <c r="F847" s="91">
        <f>IFERROR(VLOOKUP($C847,Weights!$A$23:$E$42,4,0),0)</f>
        <v>1.76</v>
      </c>
      <c r="G847" s="92">
        <f>IFERROR(VLOOKUP($C847,Weights!$A$23:$E$42,5,0),0)</f>
        <v>97.486400000000003</v>
      </c>
      <c r="H847" s="91">
        <f>IFERROR(VLOOKUP($C847,Weights!$A$43:$E$62,4,0),0)</f>
        <v>4</v>
      </c>
      <c r="I847" s="92">
        <f>IFERROR(VLOOKUP($C847,Weights!$A$43:$E$62,5,0),0)</f>
        <v>221.56</v>
      </c>
      <c r="J847" s="91">
        <f>IFERROR(VLOOKUP($C847,Weights!$A$63:$E$82,4,0),0)</f>
        <v>10.77</v>
      </c>
      <c r="K847" s="92">
        <f>IFERROR(VLOOKUP($C847,Weights!$A$63:$E$82,5,0),0)</f>
        <v>596.55029999999999</v>
      </c>
      <c r="L847" s="91">
        <f>IFERROR(VLOOKUP($C847,Weights!$A$83:$E$102,4,0),0)</f>
        <v>0</v>
      </c>
      <c r="M847" s="92">
        <f>IFERROR(VLOOKUP($C847,Weights!$A$83:$E$102,5,0),0)</f>
        <v>0</v>
      </c>
    </row>
    <row r="848" spans="1:13">
      <c r="A848" s="93" t="s">
        <v>636</v>
      </c>
      <c r="B848" s="90" t="s">
        <v>637</v>
      </c>
      <c r="C848" s="90">
        <v>1</v>
      </c>
      <c r="D848" s="91">
        <f>IFERROR(VLOOKUP($C848,Weights!$A$3:$E$22,4,0),0)</f>
        <v>1</v>
      </c>
      <c r="E848" s="92">
        <f>IFERROR(VLOOKUP($C848,Weights!$A$3:$E$22,5,0),0)</f>
        <v>55.39</v>
      </c>
      <c r="F848" s="91">
        <f>IFERROR(VLOOKUP($C848,Weights!$A$23:$E$42,4,0),0)</f>
        <v>1.76</v>
      </c>
      <c r="G848" s="92">
        <f>IFERROR(VLOOKUP($C848,Weights!$A$23:$E$42,5,0),0)</f>
        <v>97.486400000000003</v>
      </c>
      <c r="H848" s="91">
        <f>IFERROR(VLOOKUP($C848,Weights!$A$43:$E$62,4,0),0)</f>
        <v>4</v>
      </c>
      <c r="I848" s="92">
        <f>IFERROR(VLOOKUP($C848,Weights!$A$43:$E$62,5,0),0)</f>
        <v>221.56</v>
      </c>
      <c r="J848" s="91">
        <f>IFERROR(VLOOKUP($C848,Weights!$A$63:$E$82,4,0),0)</f>
        <v>10.77</v>
      </c>
      <c r="K848" s="92">
        <f>IFERROR(VLOOKUP($C848,Weights!$A$63:$E$82,5,0),0)</f>
        <v>596.55029999999999</v>
      </c>
      <c r="L848" s="91">
        <f>IFERROR(VLOOKUP($C848,Weights!$A$83:$E$102,4,0),0)</f>
        <v>0</v>
      </c>
      <c r="M848" s="92">
        <f>IFERROR(VLOOKUP($C848,Weights!$A$83:$E$102,5,0),0)</f>
        <v>0</v>
      </c>
    </row>
    <row r="849" spans="1:13">
      <c r="A849" s="93" t="s">
        <v>1154</v>
      </c>
      <c r="B849" s="90" t="s">
        <v>1155</v>
      </c>
      <c r="C849" s="90">
        <v>1</v>
      </c>
      <c r="D849" s="91">
        <f>IFERROR(VLOOKUP($C849,Weights!$A$3:$E$22,4,0),0)</f>
        <v>1</v>
      </c>
      <c r="E849" s="92">
        <f>IFERROR(VLOOKUP($C849,Weights!$A$3:$E$22,5,0),0)</f>
        <v>55.39</v>
      </c>
      <c r="F849" s="91">
        <f>IFERROR(VLOOKUP($C849,Weights!$A$23:$E$42,4,0),0)</f>
        <v>1.76</v>
      </c>
      <c r="G849" s="92">
        <f>IFERROR(VLOOKUP($C849,Weights!$A$23:$E$42,5,0),0)</f>
        <v>97.486400000000003</v>
      </c>
      <c r="H849" s="91">
        <f>IFERROR(VLOOKUP($C849,Weights!$A$43:$E$62,4,0),0)</f>
        <v>4</v>
      </c>
      <c r="I849" s="92">
        <f>IFERROR(VLOOKUP($C849,Weights!$A$43:$E$62,5,0),0)</f>
        <v>221.56</v>
      </c>
      <c r="J849" s="91">
        <f>IFERROR(VLOOKUP($C849,Weights!$A$63:$E$82,4,0),0)</f>
        <v>10.77</v>
      </c>
      <c r="K849" s="92">
        <f>IFERROR(VLOOKUP($C849,Weights!$A$63:$E$82,5,0),0)</f>
        <v>596.55029999999999</v>
      </c>
      <c r="L849" s="91">
        <f>IFERROR(VLOOKUP($C849,Weights!$A$83:$E$102,4,0),0)</f>
        <v>0</v>
      </c>
      <c r="M849" s="92">
        <f>IFERROR(VLOOKUP($C849,Weights!$A$83:$E$102,5,0),0)</f>
        <v>0</v>
      </c>
    </row>
    <row r="850" spans="1:13">
      <c r="A850" s="93" t="s">
        <v>1372</v>
      </c>
      <c r="B850" s="90" t="s">
        <v>1373</v>
      </c>
      <c r="C850" s="90">
        <v>1</v>
      </c>
      <c r="D850" s="91">
        <f>IFERROR(VLOOKUP($C850,Weights!$A$3:$E$22,4,0),0)</f>
        <v>1</v>
      </c>
      <c r="E850" s="92">
        <f>IFERROR(VLOOKUP($C850,Weights!$A$3:$E$22,5,0),0)</f>
        <v>55.39</v>
      </c>
      <c r="F850" s="91">
        <f>IFERROR(VLOOKUP($C850,Weights!$A$23:$E$42,4,0),0)</f>
        <v>1.76</v>
      </c>
      <c r="G850" s="92">
        <f>IFERROR(VLOOKUP($C850,Weights!$A$23:$E$42,5,0),0)</f>
        <v>97.486400000000003</v>
      </c>
      <c r="H850" s="91">
        <f>IFERROR(VLOOKUP($C850,Weights!$A$43:$E$62,4,0),0)</f>
        <v>4</v>
      </c>
      <c r="I850" s="92">
        <f>IFERROR(VLOOKUP($C850,Weights!$A$43:$E$62,5,0),0)</f>
        <v>221.56</v>
      </c>
      <c r="J850" s="91">
        <f>IFERROR(VLOOKUP($C850,Weights!$A$63:$E$82,4,0),0)</f>
        <v>10.77</v>
      </c>
      <c r="K850" s="92">
        <f>IFERROR(VLOOKUP($C850,Weights!$A$63:$E$82,5,0),0)</f>
        <v>596.55029999999999</v>
      </c>
      <c r="L850" s="91">
        <f>IFERROR(VLOOKUP($C850,Weights!$A$83:$E$102,4,0),0)</f>
        <v>0</v>
      </c>
      <c r="M850" s="92">
        <f>IFERROR(VLOOKUP($C850,Weights!$A$83:$E$102,5,0),0)</f>
        <v>0</v>
      </c>
    </row>
    <row r="851" spans="1:13">
      <c r="A851" s="93" t="s">
        <v>1432</v>
      </c>
      <c r="B851" s="90" t="s">
        <v>1433</v>
      </c>
      <c r="C851" s="90">
        <v>1</v>
      </c>
      <c r="D851" s="91">
        <f>IFERROR(VLOOKUP($C851,Weights!$A$3:$E$22,4,0),0)</f>
        <v>1</v>
      </c>
      <c r="E851" s="92">
        <f>IFERROR(VLOOKUP($C851,Weights!$A$3:$E$22,5,0),0)</f>
        <v>55.39</v>
      </c>
      <c r="F851" s="91">
        <f>IFERROR(VLOOKUP($C851,Weights!$A$23:$E$42,4,0),0)</f>
        <v>1.76</v>
      </c>
      <c r="G851" s="92">
        <f>IFERROR(VLOOKUP($C851,Weights!$A$23:$E$42,5,0),0)</f>
        <v>97.486400000000003</v>
      </c>
      <c r="H851" s="91">
        <f>IFERROR(VLOOKUP($C851,Weights!$A$43:$E$62,4,0),0)</f>
        <v>4</v>
      </c>
      <c r="I851" s="92">
        <f>IFERROR(VLOOKUP($C851,Weights!$A$43:$E$62,5,0),0)</f>
        <v>221.56</v>
      </c>
      <c r="J851" s="91">
        <f>IFERROR(VLOOKUP($C851,Weights!$A$63:$E$82,4,0),0)</f>
        <v>10.77</v>
      </c>
      <c r="K851" s="92">
        <f>IFERROR(VLOOKUP($C851,Weights!$A$63:$E$82,5,0),0)</f>
        <v>596.55029999999999</v>
      </c>
      <c r="L851" s="91">
        <f>IFERROR(VLOOKUP($C851,Weights!$A$83:$E$102,4,0),0)</f>
        <v>0</v>
      </c>
      <c r="M851" s="92">
        <f>IFERROR(VLOOKUP($C851,Weights!$A$83:$E$102,5,0),0)</f>
        <v>0</v>
      </c>
    </row>
    <row r="852" spans="1:13">
      <c r="A852" s="93" t="s">
        <v>1202</v>
      </c>
      <c r="B852" s="90" t="s">
        <v>1203</v>
      </c>
      <c r="C852" s="90">
        <v>1</v>
      </c>
      <c r="D852" s="91">
        <f>IFERROR(VLOOKUP($C852,Weights!$A$3:$E$22,4,0),0)</f>
        <v>1</v>
      </c>
      <c r="E852" s="92">
        <f>IFERROR(VLOOKUP($C852,Weights!$A$3:$E$22,5,0),0)</f>
        <v>55.39</v>
      </c>
      <c r="F852" s="91">
        <f>IFERROR(VLOOKUP($C852,Weights!$A$23:$E$42,4,0),0)</f>
        <v>1.76</v>
      </c>
      <c r="G852" s="92">
        <f>IFERROR(VLOOKUP($C852,Weights!$A$23:$E$42,5,0),0)</f>
        <v>97.486400000000003</v>
      </c>
      <c r="H852" s="91">
        <f>IFERROR(VLOOKUP($C852,Weights!$A$43:$E$62,4,0),0)</f>
        <v>4</v>
      </c>
      <c r="I852" s="92">
        <f>IFERROR(VLOOKUP($C852,Weights!$A$43:$E$62,5,0),0)</f>
        <v>221.56</v>
      </c>
      <c r="J852" s="91">
        <f>IFERROR(VLOOKUP($C852,Weights!$A$63:$E$82,4,0),0)</f>
        <v>10.77</v>
      </c>
      <c r="K852" s="92">
        <f>IFERROR(VLOOKUP($C852,Weights!$A$63:$E$82,5,0),0)</f>
        <v>596.55029999999999</v>
      </c>
      <c r="L852" s="91">
        <f>IFERROR(VLOOKUP($C852,Weights!$A$83:$E$102,4,0),0)</f>
        <v>0</v>
      </c>
      <c r="M852" s="92">
        <f>IFERROR(VLOOKUP($C852,Weights!$A$83:$E$102,5,0),0)</f>
        <v>0</v>
      </c>
    </row>
    <row r="853" spans="1:13">
      <c r="A853" s="93" t="s">
        <v>1278</v>
      </c>
      <c r="B853" s="90" t="s">
        <v>1279</v>
      </c>
      <c r="C853" s="90">
        <v>1</v>
      </c>
      <c r="D853" s="91">
        <f>IFERROR(VLOOKUP($C853,Weights!$A$3:$E$22,4,0),0)</f>
        <v>1</v>
      </c>
      <c r="E853" s="92">
        <f>IFERROR(VLOOKUP($C853,Weights!$A$3:$E$22,5,0),0)</f>
        <v>55.39</v>
      </c>
      <c r="F853" s="91">
        <f>IFERROR(VLOOKUP($C853,Weights!$A$23:$E$42,4,0),0)</f>
        <v>1.76</v>
      </c>
      <c r="G853" s="92">
        <f>IFERROR(VLOOKUP($C853,Weights!$A$23:$E$42,5,0),0)</f>
        <v>97.486400000000003</v>
      </c>
      <c r="H853" s="91">
        <f>IFERROR(VLOOKUP($C853,Weights!$A$43:$E$62,4,0),0)</f>
        <v>4</v>
      </c>
      <c r="I853" s="92">
        <f>IFERROR(VLOOKUP($C853,Weights!$A$43:$E$62,5,0),0)</f>
        <v>221.56</v>
      </c>
      <c r="J853" s="91">
        <f>IFERROR(VLOOKUP($C853,Weights!$A$63:$E$82,4,0),0)</f>
        <v>10.77</v>
      </c>
      <c r="K853" s="92">
        <f>IFERROR(VLOOKUP($C853,Weights!$A$63:$E$82,5,0),0)</f>
        <v>596.55029999999999</v>
      </c>
      <c r="L853" s="91">
        <f>IFERROR(VLOOKUP($C853,Weights!$A$83:$E$102,4,0),0)</f>
        <v>0</v>
      </c>
      <c r="M853" s="92">
        <f>IFERROR(VLOOKUP($C853,Weights!$A$83:$E$102,5,0),0)</f>
        <v>0</v>
      </c>
    </row>
    <row r="854" spans="1:13">
      <c r="A854" s="93" t="s">
        <v>298</v>
      </c>
      <c r="B854" s="90" t="s">
        <v>299</v>
      </c>
      <c r="C854" s="90">
        <v>1</v>
      </c>
      <c r="D854" s="91">
        <f>IFERROR(VLOOKUP($C854,Weights!$A$3:$E$22,4,0),0)</f>
        <v>1</v>
      </c>
      <c r="E854" s="92">
        <f>IFERROR(VLOOKUP($C854,Weights!$A$3:$E$22,5,0),0)</f>
        <v>55.39</v>
      </c>
      <c r="F854" s="91">
        <f>IFERROR(VLOOKUP($C854,Weights!$A$23:$E$42,4,0),0)</f>
        <v>1.76</v>
      </c>
      <c r="G854" s="92">
        <f>IFERROR(VLOOKUP($C854,Weights!$A$23:$E$42,5,0),0)</f>
        <v>97.486400000000003</v>
      </c>
      <c r="H854" s="91">
        <f>IFERROR(VLOOKUP($C854,Weights!$A$43:$E$62,4,0),0)</f>
        <v>4</v>
      </c>
      <c r="I854" s="92">
        <f>IFERROR(VLOOKUP($C854,Weights!$A$43:$E$62,5,0),0)</f>
        <v>221.56</v>
      </c>
      <c r="J854" s="91">
        <f>IFERROR(VLOOKUP($C854,Weights!$A$63:$E$82,4,0),0)</f>
        <v>10.77</v>
      </c>
      <c r="K854" s="92">
        <f>IFERROR(VLOOKUP($C854,Weights!$A$63:$E$82,5,0),0)</f>
        <v>596.55029999999999</v>
      </c>
      <c r="L854" s="91">
        <f>IFERROR(VLOOKUP($C854,Weights!$A$83:$E$102,4,0),0)</f>
        <v>0</v>
      </c>
      <c r="M854" s="92">
        <f>IFERROR(VLOOKUP($C854,Weights!$A$83:$E$102,5,0),0)</f>
        <v>0</v>
      </c>
    </row>
    <row r="855" spans="1:13">
      <c r="A855" s="93" t="s">
        <v>284</v>
      </c>
      <c r="B855" s="90" t="s">
        <v>285</v>
      </c>
      <c r="C855" s="90">
        <v>1</v>
      </c>
      <c r="D855" s="91">
        <f>IFERROR(VLOOKUP($C855,Weights!$A$3:$E$22,4,0),0)</f>
        <v>1</v>
      </c>
      <c r="E855" s="92">
        <f>IFERROR(VLOOKUP($C855,Weights!$A$3:$E$22,5,0),0)</f>
        <v>55.39</v>
      </c>
      <c r="F855" s="91">
        <f>IFERROR(VLOOKUP($C855,Weights!$A$23:$E$42,4,0),0)</f>
        <v>1.76</v>
      </c>
      <c r="G855" s="92">
        <f>IFERROR(VLOOKUP($C855,Weights!$A$23:$E$42,5,0),0)</f>
        <v>97.486400000000003</v>
      </c>
      <c r="H855" s="91">
        <f>IFERROR(VLOOKUP($C855,Weights!$A$43:$E$62,4,0),0)</f>
        <v>4</v>
      </c>
      <c r="I855" s="92">
        <f>IFERROR(VLOOKUP($C855,Weights!$A$43:$E$62,5,0),0)</f>
        <v>221.56</v>
      </c>
      <c r="J855" s="91">
        <f>IFERROR(VLOOKUP($C855,Weights!$A$63:$E$82,4,0),0)</f>
        <v>10.77</v>
      </c>
      <c r="K855" s="92">
        <f>IFERROR(VLOOKUP($C855,Weights!$A$63:$E$82,5,0),0)</f>
        <v>596.55029999999999</v>
      </c>
      <c r="L855" s="91">
        <f>IFERROR(VLOOKUP($C855,Weights!$A$83:$E$102,4,0),0)</f>
        <v>0</v>
      </c>
      <c r="M855" s="92">
        <f>IFERROR(VLOOKUP($C855,Weights!$A$83:$E$102,5,0),0)</f>
        <v>0</v>
      </c>
    </row>
    <row r="856" spans="1:13">
      <c r="A856" s="93" t="s">
        <v>804</v>
      </c>
      <c r="B856" s="90" t="s">
        <v>805</v>
      </c>
      <c r="C856" s="90">
        <v>1</v>
      </c>
      <c r="D856" s="91">
        <f>IFERROR(VLOOKUP($C856,Weights!$A$3:$E$22,4,0),0)</f>
        <v>1</v>
      </c>
      <c r="E856" s="92">
        <f>IFERROR(VLOOKUP($C856,Weights!$A$3:$E$22,5,0),0)</f>
        <v>55.39</v>
      </c>
      <c r="F856" s="91">
        <f>IFERROR(VLOOKUP($C856,Weights!$A$23:$E$42,4,0),0)</f>
        <v>1.76</v>
      </c>
      <c r="G856" s="92">
        <f>IFERROR(VLOOKUP($C856,Weights!$A$23:$E$42,5,0),0)</f>
        <v>97.486400000000003</v>
      </c>
      <c r="H856" s="91">
        <f>IFERROR(VLOOKUP($C856,Weights!$A$43:$E$62,4,0),0)</f>
        <v>4</v>
      </c>
      <c r="I856" s="92">
        <f>IFERROR(VLOOKUP($C856,Weights!$A$43:$E$62,5,0),0)</f>
        <v>221.56</v>
      </c>
      <c r="J856" s="91">
        <f>IFERROR(VLOOKUP($C856,Weights!$A$63:$E$82,4,0),0)</f>
        <v>10.77</v>
      </c>
      <c r="K856" s="92">
        <f>IFERROR(VLOOKUP($C856,Weights!$A$63:$E$82,5,0),0)</f>
        <v>596.55029999999999</v>
      </c>
      <c r="L856" s="91">
        <f>IFERROR(VLOOKUP($C856,Weights!$A$83:$E$102,4,0),0)</f>
        <v>0</v>
      </c>
      <c r="M856" s="92">
        <f>IFERROR(VLOOKUP($C856,Weights!$A$83:$E$102,5,0),0)</f>
        <v>0</v>
      </c>
    </row>
    <row r="857" spans="1:13" ht="24">
      <c r="A857" s="93" t="s">
        <v>826</v>
      </c>
      <c r="B857" s="90" t="s">
        <v>827</v>
      </c>
      <c r="C857" s="90">
        <v>1</v>
      </c>
      <c r="D857" s="91">
        <f>IFERROR(VLOOKUP($C857,Weights!$A$3:$E$22,4,0),0)</f>
        <v>1</v>
      </c>
      <c r="E857" s="92">
        <f>IFERROR(VLOOKUP($C857,Weights!$A$3:$E$22,5,0),0)</f>
        <v>55.39</v>
      </c>
      <c r="F857" s="91">
        <f>IFERROR(VLOOKUP($C857,Weights!$A$23:$E$42,4,0),0)</f>
        <v>1.76</v>
      </c>
      <c r="G857" s="92">
        <f>IFERROR(VLOOKUP($C857,Weights!$A$23:$E$42,5,0),0)</f>
        <v>97.486400000000003</v>
      </c>
      <c r="H857" s="91">
        <f>IFERROR(VLOOKUP($C857,Weights!$A$43:$E$62,4,0),0)</f>
        <v>4</v>
      </c>
      <c r="I857" s="92">
        <f>IFERROR(VLOOKUP($C857,Weights!$A$43:$E$62,5,0),0)</f>
        <v>221.56</v>
      </c>
      <c r="J857" s="91">
        <f>IFERROR(VLOOKUP($C857,Weights!$A$63:$E$82,4,0),0)</f>
        <v>10.77</v>
      </c>
      <c r="K857" s="92">
        <f>IFERROR(VLOOKUP($C857,Weights!$A$63:$E$82,5,0),0)</f>
        <v>596.55029999999999</v>
      </c>
      <c r="L857" s="91">
        <f>IFERROR(VLOOKUP($C857,Weights!$A$83:$E$102,4,0),0)</f>
        <v>0</v>
      </c>
      <c r="M857" s="92">
        <f>IFERROR(VLOOKUP($C857,Weights!$A$83:$E$102,5,0),0)</f>
        <v>0</v>
      </c>
    </row>
    <row r="858" spans="1:13">
      <c r="A858" s="93" t="s">
        <v>830</v>
      </c>
      <c r="B858" s="90" t="s">
        <v>831</v>
      </c>
      <c r="C858" s="90">
        <v>1</v>
      </c>
      <c r="D858" s="91">
        <f>IFERROR(VLOOKUP($C858,Weights!$A$3:$E$22,4,0),0)</f>
        <v>1</v>
      </c>
      <c r="E858" s="92">
        <f>IFERROR(VLOOKUP($C858,Weights!$A$3:$E$22,5,0),0)</f>
        <v>55.39</v>
      </c>
      <c r="F858" s="91">
        <f>IFERROR(VLOOKUP($C858,Weights!$A$23:$E$42,4,0),0)</f>
        <v>1.76</v>
      </c>
      <c r="G858" s="92">
        <f>IFERROR(VLOOKUP($C858,Weights!$A$23:$E$42,5,0),0)</f>
        <v>97.486400000000003</v>
      </c>
      <c r="H858" s="91">
        <f>IFERROR(VLOOKUP($C858,Weights!$A$43:$E$62,4,0),0)</f>
        <v>4</v>
      </c>
      <c r="I858" s="92">
        <f>IFERROR(VLOOKUP($C858,Weights!$A$43:$E$62,5,0),0)</f>
        <v>221.56</v>
      </c>
      <c r="J858" s="91">
        <f>IFERROR(VLOOKUP($C858,Weights!$A$63:$E$82,4,0),0)</f>
        <v>10.77</v>
      </c>
      <c r="K858" s="92">
        <f>IFERROR(VLOOKUP($C858,Weights!$A$63:$E$82,5,0),0)</f>
        <v>596.55029999999999</v>
      </c>
      <c r="L858" s="91">
        <f>IFERROR(VLOOKUP($C858,Weights!$A$83:$E$102,4,0),0)</f>
        <v>0</v>
      </c>
      <c r="M858" s="92">
        <f>IFERROR(VLOOKUP($C858,Weights!$A$83:$E$102,5,0),0)</f>
        <v>0</v>
      </c>
    </row>
    <row r="859" spans="1:13">
      <c r="A859" s="93" t="s">
        <v>1280</v>
      </c>
      <c r="B859" s="90" t="s">
        <v>1281</v>
      </c>
      <c r="C859" s="90">
        <v>2</v>
      </c>
      <c r="D859" s="91">
        <f>IFERROR(VLOOKUP($C859,Weights!$A$3:$E$22,4,0),0)</f>
        <v>1.78</v>
      </c>
      <c r="E859" s="92">
        <f>IFERROR(VLOOKUP($C859,Weights!$A$3:$E$22,5,0),0)</f>
        <v>98.594200000000001</v>
      </c>
      <c r="F859" s="91">
        <f>IFERROR(VLOOKUP($C859,Weights!$A$23:$E$42,4,0),0)</f>
        <v>3.02</v>
      </c>
      <c r="G859" s="92">
        <f>IFERROR(VLOOKUP($C859,Weights!$A$23:$E$42,5,0),0)</f>
        <v>167.27780000000001</v>
      </c>
      <c r="H859" s="91">
        <f>IFERROR(VLOOKUP($C859,Weights!$A$43:$E$62,4,0),0)</f>
        <v>7.53</v>
      </c>
      <c r="I859" s="92">
        <f>IFERROR(VLOOKUP($C859,Weights!$A$43:$E$62,5,0),0)</f>
        <v>417.08670000000001</v>
      </c>
      <c r="J859" s="91">
        <f>IFERROR(VLOOKUP($C859,Weights!$A$63:$E$82,4,0),0)</f>
        <v>20.61</v>
      </c>
      <c r="K859" s="92">
        <f>IFERROR(VLOOKUP($C859,Weights!$A$63:$E$82,5,0),0)</f>
        <v>1141.5879</v>
      </c>
      <c r="L859" s="91">
        <f>IFERROR(VLOOKUP($C859,Weights!$A$83:$E$102,4,0),0)</f>
        <v>0</v>
      </c>
      <c r="M859" s="92">
        <f>IFERROR(VLOOKUP($C859,Weights!$A$83:$E$102,5,0),0)</f>
        <v>0</v>
      </c>
    </row>
    <row r="860" spans="1:13">
      <c r="A860" s="93" t="s">
        <v>828</v>
      </c>
      <c r="B860" s="90" t="s">
        <v>829</v>
      </c>
      <c r="C860" s="90">
        <v>1</v>
      </c>
      <c r="D860" s="91">
        <f>IFERROR(VLOOKUP($C860,Weights!$A$3:$E$22,4,0),0)</f>
        <v>1</v>
      </c>
      <c r="E860" s="92">
        <f>IFERROR(VLOOKUP($C860,Weights!$A$3:$E$22,5,0),0)</f>
        <v>55.39</v>
      </c>
      <c r="F860" s="91">
        <f>IFERROR(VLOOKUP($C860,Weights!$A$23:$E$42,4,0),0)</f>
        <v>1.76</v>
      </c>
      <c r="G860" s="92">
        <f>IFERROR(VLOOKUP($C860,Weights!$A$23:$E$42,5,0),0)</f>
        <v>97.486400000000003</v>
      </c>
      <c r="H860" s="91">
        <f>IFERROR(VLOOKUP($C860,Weights!$A$43:$E$62,4,0),0)</f>
        <v>4</v>
      </c>
      <c r="I860" s="92">
        <f>IFERROR(VLOOKUP($C860,Weights!$A$43:$E$62,5,0),0)</f>
        <v>221.56</v>
      </c>
      <c r="J860" s="91">
        <f>IFERROR(VLOOKUP($C860,Weights!$A$63:$E$82,4,0),0)</f>
        <v>10.77</v>
      </c>
      <c r="K860" s="92">
        <f>IFERROR(VLOOKUP($C860,Weights!$A$63:$E$82,5,0),0)</f>
        <v>596.55029999999999</v>
      </c>
      <c r="L860" s="91">
        <f>IFERROR(VLOOKUP($C860,Weights!$A$83:$E$102,4,0),0)</f>
        <v>0</v>
      </c>
      <c r="M860" s="92">
        <f>IFERROR(VLOOKUP($C860,Weights!$A$83:$E$102,5,0),0)</f>
        <v>0</v>
      </c>
    </row>
    <row r="861" spans="1:13">
      <c r="A861" s="93" t="s">
        <v>2683</v>
      </c>
      <c r="B861" s="90" t="s">
        <v>2684</v>
      </c>
      <c r="C861" s="90">
        <v>1</v>
      </c>
      <c r="D861" s="91">
        <f>IFERROR(VLOOKUP($C861,Weights!$A$3:$E$22,4,0),0)</f>
        <v>1</v>
      </c>
      <c r="E861" s="92">
        <f>IFERROR(VLOOKUP($C861,Weights!$A$3:$E$22,5,0),0)</f>
        <v>55.39</v>
      </c>
      <c r="F861" s="91">
        <f>IFERROR(VLOOKUP($C861,Weights!$A$23:$E$42,4,0),0)</f>
        <v>1.76</v>
      </c>
      <c r="G861" s="92">
        <f>IFERROR(VLOOKUP($C861,Weights!$A$23:$E$42,5,0),0)</f>
        <v>97.486400000000003</v>
      </c>
      <c r="H861" s="91">
        <f>IFERROR(VLOOKUP($C861,Weights!$A$43:$E$62,4,0),0)</f>
        <v>4</v>
      </c>
      <c r="I861" s="92">
        <f>IFERROR(VLOOKUP($C861,Weights!$A$43:$E$62,5,0),0)</f>
        <v>221.56</v>
      </c>
      <c r="J861" s="91">
        <f>IFERROR(VLOOKUP($C861,Weights!$A$63:$E$82,4,0),0)</f>
        <v>10.77</v>
      </c>
      <c r="K861" s="92">
        <f>IFERROR(VLOOKUP($C861,Weights!$A$63:$E$82,5,0),0)</f>
        <v>596.55029999999999</v>
      </c>
      <c r="L861" s="91">
        <f>IFERROR(VLOOKUP($C861,Weights!$A$83:$E$102,4,0),0)</f>
        <v>0</v>
      </c>
      <c r="M861" s="92">
        <f>IFERROR(VLOOKUP($C861,Weights!$A$83:$E$102,5,0),0)</f>
        <v>0</v>
      </c>
    </row>
    <row r="862" spans="1:13">
      <c r="A862" s="93" t="s">
        <v>1682</v>
      </c>
      <c r="B862" s="90" t="s">
        <v>1683</v>
      </c>
      <c r="C862" s="90">
        <v>1</v>
      </c>
      <c r="D862" s="91">
        <f>IFERROR(VLOOKUP($C862,Weights!$A$3:$E$22,4,0),0)</f>
        <v>1</v>
      </c>
      <c r="E862" s="92">
        <f>IFERROR(VLOOKUP($C862,Weights!$A$3:$E$22,5,0),0)</f>
        <v>55.39</v>
      </c>
      <c r="F862" s="91">
        <f>IFERROR(VLOOKUP($C862,Weights!$A$23:$E$42,4,0),0)</f>
        <v>1.76</v>
      </c>
      <c r="G862" s="92">
        <f>IFERROR(VLOOKUP($C862,Weights!$A$23:$E$42,5,0),0)</f>
        <v>97.486400000000003</v>
      </c>
      <c r="H862" s="91">
        <f>IFERROR(VLOOKUP($C862,Weights!$A$43:$E$62,4,0),0)</f>
        <v>4</v>
      </c>
      <c r="I862" s="92">
        <f>IFERROR(VLOOKUP($C862,Weights!$A$43:$E$62,5,0),0)</f>
        <v>221.56</v>
      </c>
      <c r="J862" s="91">
        <f>IFERROR(VLOOKUP($C862,Weights!$A$63:$E$82,4,0),0)</f>
        <v>10.77</v>
      </c>
      <c r="K862" s="92">
        <f>IFERROR(VLOOKUP($C862,Weights!$A$63:$E$82,5,0),0)</f>
        <v>596.55029999999999</v>
      </c>
      <c r="L862" s="91">
        <f>IFERROR(VLOOKUP($C862,Weights!$A$83:$E$102,4,0),0)</f>
        <v>0</v>
      </c>
      <c r="M862" s="92">
        <f>IFERROR(VLOOKUP($C862,Weights!$A$83:$E$102,5,0),0)</f>
        <v>0</v>
      </c>
    </row>
    <row r="863" spans="1:13">
      <c r="A863" s="93" t="s">
        <v>832</v>
      </c>
      <c r="B863" s="90" t="s">
        <v>833</v>
      </c>
      <c r="C863" s="90">
        <v>1</v>
      </c>
      <c r="D863" s="91">
        <f>IFERROR(VLOOKUP($C863,Weights!$A$3:$E$22,4,0),0)</f>
        <v>1</v>
      </c>
      <c r="E863" s="92">
        <f>IFERROR(VLOOKUP($C863,Weights!$A$3:$E$22,5,0),0)</f>
        <v>55.39</v>
      </c>
      <c r="F863" s="91">
        <f>IFERROR(VLOOKUP($C863,Weights!$A$23:$E$42,4,0),0)</f>
        <v>1.76</v>
      </c>
      <c r="G863" s="92">
        <f>IFERROR(VLOOKUP($C863,Weights!$A$23:$E$42,5,0),0)</f>
        <v>97.486400000000003</v>
      </c>
      <c r="H863" s="91">
        <f>IFERROR(VLOOKUP($C863,Weights!$A$43:$E$62,4,0),0)</f>
        <v>4</v>
      </c>
      <c r="I863" s="92">
        <f>IFERROR(VLOOKUP($C863,Weights!$A$43:$E$62,5,0),0)</f>
        <v>221.56</v>
      </c>
      <c r="J863" s="91">
        <f>IFERROR(VLOOKUP($C863,Weights!$A$63:$E$82,4,0),0)</f>
        <v>10.77</v>
      </c>
      <c r="K863" s="92">
        <f>IFERROR(VLOOKUP($C863,Weights!$A$63:$E$82,5,0),0)</f>
        <v>596.55029999999999</v>
      </c>
      <c r="L863" s="91">
        <f>IFERROR(VLOOKUP($C863,Weights!$A$83:$E$102,4,0),0)</f>
        <v>0</v>
      </c>
      <c r="M863" s="92">
        <f>IFERROR(VLOOKUP($C863,Weights!$A$83:$E$102,5,0),0)</f>
        <v>0</v>
      </c>
    </row>
    <row r="864" spans="1:13" ht="24">
      <c r="A864" s="93" t="s">
        <v>2681</v>
      </c>
      <c r="B864" s="90" t="s">
        <v>2682</v>
      </c>
      <c r="C864" s="90">
        <v>1</v>
      </c>
      <c r="D864" s="91">
        <f>IFERROR(VLOOKUP($C864,Weights!$A$3:$E$22,4,0),0)</f>
        <v>1</v>
      </c>
      <c r="E864" s="92">
        <f>IFERROR(VLOOKUP($C864,Weights!$A$3:$E$22,5,0),0)</f>
        <v>55.39</v>
      </c>
      <c r="F864" s="91">
        <f>IFERROR(VLOOKUP($C864,Weights!$A$23:$E$42,4,0),0)</f>
        <v>1.76</v>
      </c>
      <c r="G864" s="92">
        <f>IFERROR(VLOOKUP($C864,Weights!$A$23:$E$42,5,0),0)</f>
        <v>97.486400000000003</v>
      </c>
      <c r="H864" s="91">
        <f>IFERROR(VLOOKUP($C864,Weights!$A$43:$E$62,4,0),0)</f>
        <v>4</v>
      </c>
      <c r="I864" s="92">
        <f>IFERROR(VLOOKUP($C864,Weights!$A$43:$E$62,5,0),0)</f>
        <v>221.56</v>
      </c>
      <c r="J864" s="91">
        <f>IFERROR(VLOOKUP($C864,Weights!$A$63:$E$82,4,0),0)</f>
        <v>10.77</v>
      </c>
      <c r="K864" s="92">
        <f>IFERROR(VLOOKUP($C864,Weights!$A$63:$E$82,5,0),0)</f>
        <v>596.55029999999999</v>
      </c>
      <c r="L864" s="91">
        <f>IFERROR(VLOOKUP($C864,Weights!$A$83:$E$102,4,0),0)</f>
        <v>0</v>
      </c>
      <c r="M864" s="92">
        <f>IFERROR(VLOOKUP($C864,Weights!$A$83:$E$102,5,0),0)</f>
        <v>0</v>
      </c>
    </row>
    <row r="865" spans="1:13">
      <c r="A865" s="93" t="s">
        <v>806</v>
      </c>
      <c r="B865" s="90" t="s">
        <v>807</v>
      </c>
      <c r="C865" s="90">
        <v>1</v>
      </c>
      <c r="D865" s="91">
        <f>IFERROR(VLOOKUP($C865,Weights!$A$3:$E$22,4,0),0)</f>
        <v>1</v>
      </c>
      <c r="E865" s="92">
        <f>IFERROR(VLOOKUP($C865,Weights!$A$3:$E$22,5,0),0)</f>
        <v>55.39</v>
      </c>
      <c r="F865" s="91">
        <f>IFERROR(VLOOKUP($C865,Weights!$A$23:$E$42,4,0),0)</f>
        <v>1.76</v>
      </c>
      <c r="G865" s="92">
        <f>IFERROR(VLOOKUP($C865,Weights!$A$23:$E$42,5,0),0)</f>
        <v>97.486400000000003</v>
      </c>
      <c r="H865" s="91">
        <f>IFERROR(VLOOKUP($C865,Weights!$A$43:$E$62,4,0),0)</f>
        <v>4</v>
      </c>
      <c r="I865" s="92">
        <f>IFERROR(VLOOKUP($C865,Weights!$A$43:$E$62,5,0),0)</f>
        <v>221.56</v>
      </c>
      <c r="J865" s="91">
        <f>IFERROR(VLOOKUP($C865,Weights!$A$63:$E$82,4,0),0)</f>
        <v>10.77</v>
      </c>
      <c r="K865" s="92">
        <f>IFERROR(VLOOKUP($C865,Weights!$A$63:$E$82,5,0),0)</f>
        <v>596.55029999999999</v>
      </c>
      <c r="L865" s="91">
        <f>IFERROR(VLOOKUP($C865,Weights!$A$83:$E$102,4,0),0)</f>
        <v>0</v>
      </c>
      <c r="M865" s="92">
        <f>IFERROR(VLOOKUP($C865,Weights!$A$83:$E$102,5,0),0)</f>
        <v>0</v>
      </c>
    </row>
    <row r="866" spans="1:13" ht="24">
      <c r="A866" s="93" t="s">
        <v>1737</v>
      </c>
      <c r="B866" s="90" t="s">
        <v>1738</v>
      </c>
      <c r="C866" s="90">
        <v>1</v>
      </c>
      <c r="D866" s="91">
        <f>IFERROR(VLOOKUP($C866,Weights!$A$3:$E$22,4,0),0)</f>
        <v>1</v>
      </c>
      <c r="E866" s="92">
        <f>IFERROR(VLOOKUP($C866,Weights!$A$3:$E$22,5,0),0)</f>
        <v>55.39</v>
      </c>
      <c r="F866" s="91">
        <f>IFERROR(VLOOKUP($C866,Weights!$A$23:$E$42,4,0),0)</f>
        <v>1.76</v>
      </c>
      <c r="G866" s="92">
        <f>IFERROR(VLOOKUP($C866,Weights!$A$23:$E$42,5,0),0)</f>
        <v>97.486400000000003</v>
      </c>
      <c r="H866" s="91">
        <f>IFERROR(VLOOKUP($C866,Weights!$A$43:$E$62,4,0),0)</f>
        <v>4</v>
      </c>
      <c r="I866" s="92">
        <f>IFERROR(VLOOKUP($C866,Weights!$A$43:$E$62,5,0),0)</f>
        <v>221.56</v>
      </c>
      <c r="J866" s="91">
        <f>IFERROR(VLOOKUP($C866,Weights!$A$63:$E$82,4,0),0)</f>
        <v>10.77</v>
      </c>
      <c r="K866" s="92">
        <f>IFERROR(VLOOKUP($C866,Weights!$A$63:$E$82,5,0),0)</f>
        <v>596.55029999999999</v>
      </c>
      <c r="L866" s="91">
        <f>IFERROR(VLOOKUP($C866,Weights!$A$83:$E$102,4,0),0)</f>
        <v>0</v>
      </c>
      <c r="M866" s="92">
        <f>IFERROR(VLOOKUP($C866,Weights!$A$83:$E$102,5,0),0)</f>
        <v>0</v>
      </c>
    </row>
    <row r="867" spans="1:13" ht="24">
      <c r="A867" s="93" t="s">
        <v>1739</v>
      </c>
      <c r="B867" s="90" t="s">
        <v>1740</v>
      </c>
      <c r="C867" s="90">
        <v>1</v>
      </c>
      <c r="D867" s="91">
        <f>IFERROR(VLOOKUP($C867,Weights!$A$3:$E$22,4,0),0)</f>
        <v>1</v>
      </c>
      <c r="E867" s="92">
        <f>IFERROR(VLOOKUP($C867,Weights!$A$3:$E$22,5,0),0)</f>
        <v>55.39</v>
      </c>
      <c r="F867" s="91">
        <f>IFERROR(VLOOKUP($C867,Weights!$A$23:$E$42,4,0),0)</f>
        <v>1.76</v>
      </c>
      <c r="G867" s="92">
        <f>IFERROR(VLOOKUP($C867,Weights!$A$23:$E$42,5,0),0)</f>
        <v>97.486400000000003</v>
      </c>
      <c r="H867" s="91">
        <f>IFERROR(VLOOKUP($C867,Weights!$A$43:$E$62,4,0),0)</f>
        <v>4</v>
      </c>
      <c r="I867" s="92">
        <f>IFERROR(VLOOKUP($C867,Weights!$A$43:$E$62,5,0),0)</f>
        <v>221.56</v>
      </c>
      <c r="J867" s="91">
        <f>IFERROR(VLOOKUP($C867,Weights!$A$63:$E$82,4,0),0)</f>
        <v>10.77</v>
      </c>
      <c r="K867" s="92">
        <f>IFERROR(VLOOKUP($C867,Weights!$A$63:$E$82,5,0),0)</f>
        <v>596.55029999999999</v>
      </c>
      <c r="L867" s="91">
        <f>IFERROR(VLOOKUP($C867,Weights!$A$83:$E$102,4,0),0)</f>
        <v>0</v>
      </c>
      <c r="M867" s="92">
        <f>IFERROR(VLOOKUP($C867,Weights!$A$83:$E$102,5,0),0)</f>
        <v>0</v>
      </c>
    </row>
    <row r="868" spans="1:13" ht="24">
      <c r="A868" s="93" t="s">
        <v>868</v>
      </c>
      <c r="B868" s="90" t="s">
        <v>869</v>
      </c>
      <c r="C868" s="90">
        <v>1</v>
      </c>
      <c r="D868" s="91">
        <f>IFERROR(VLOOKUP($C868,Weights!$A$3:$E$22,4,0),0)</f>
        <v>1</v>
      </c>
      <c r="E868" s="92">
        <f>IFERROR(VLOOKUP($C868,Weights!$A$3:$E$22,5,0),0)</f>
        <v>55.39</v>
      </c>
      <c r="F868" s="91">
        <f>IFERROR(VLOOKUP($C868,Weights!$A$23:$E$42,4,0),0)</f>
        <v>1.76</v>
      </c>
      <c r="G868" s="92">
        <f>IFERROR(VLOOKUP($C868,Weights!$A$23:$E$42,5,0),0)</f>
        <v>97.486400000000003</v>
      </c>
      <c r="H868" s="91">
        <f>IFERROR(VLOOKUP($C868,Weights!$A$43:$E$62,4,0),0)</f>
        <v>4</v>
      </c>
      <c r="I868" s="92">
        <f>IFERROR(VLOOKUP($C868,Weights!$A$43:$E$62,5,0),0)</f>
        <v>221.56</v>
      </c>
      <c r="J868" s="91">
        <f>IFERROR(VLOOKUP($C868,Weights!$A$63:$E$82,4,0),0)</f>
        <v>10.77</v>
      </c>
      <c r="K868" s="92">
        <f>IFERROR(VLOOKUP($C868,Weights!$A$63:$E$82,5,0),0)</f>
        <v>596.55029999999999</v>
      </c>
      <c r="L868" s="91">
        <f>IFERROR(VLOOKUP($C868,Weights!$A$83:$E$102,4,0),0)</f>
        <v>0</v>
      </c>
      <c r="M868" s="92">
        <f>IFERROR(VLOOKUP($C868,Weights!$A$83:$E$102,5,0),0)</f>
        <v>0</v>
      </c>
    </row>
    <row r="869" spans="1:13" ht="24">
      <c r="A869" s="93" t="s">
        <v>1226</v>
      </c>
      <c r="B869" s="90" t="s">
        <v>1227</v>
      </c>
      <c r="C869" s="90">
        <v>1</v>
      </c>
      <c r="D869" s="91">
        <f>IFERROR(VLOOKUP($C869,Weights!$A$3:$E$22,4,0),0)</f>
        <v>1</v>
      </c>
      <c r="E869" s="92">
        <f>IFERROR(VLOOKUP($C869,Weights!$A$3:$E$22,5,0),0)</f>
        <v>55.39</v>
      </c>
      <c r="F869" s="91">
        <f>IFERROR(VLOOKUP($C869,Weights!$A$23:$E$42,4,0),0)</f>
        <v>1.76</v>
      </c>
      <c r="G869" s="92">
        <f>IFERROR(VLOOKUP($C869,Weights!$A$23:$E$42,5,0),0)</f>
        <v>97.486400000000003</v>
      </c>
      <c r="H869" s="91">
        <f>IFERROR(VLOOKUP($C869,Weights!$A$43:$E$62,4,0),0)</f>
        <v>4</v>
      </c>
      <c r="I869" s="92">
        <f>IFERROR(VLOOKUP($C869,Weights!$A$43:$E$62,5,0),0)</f>
        <v>221.56</v>
      </c>
      <c r="J869" s="91">
        <f>IFERROR(VLOOKUP($C869,Weights!$A$63:$E$82,4,0),0)</f>
        <v>10.77</v>
      </c>
      <c r="K869" s="92">
        <f>IFERROR(VLOOKUP($C869,Weights!$A$63:$E$82,5,0),0)</f>
        <v>596.55029999999999</v>
      </c>
      <c r="L869" s="91">
        <f>IFERROR(VLOOKUP($C869,Weights!$A$83:$E$102,4,0),0)</f>
        <v>0</v>
      </c>
      <c r="M869" s="92">
        <f>IFERROR(VLOOKUP($C869,Weights!$A$83:$E$102,5,0),0)</f>
        <v>0</v>
      </c>
    </row>
    <row r="870" spans="1:13">
      <c r="A870" s="93" t="s">
        <v>1735</v>
      </c>
      <c r="B870" s="90" t="s">
        <v>1736</v>
      </c>
      <c r="C870" s="90">
        <v>1</v>
      </c>
      <c r="D870" s="91">
        <f>IFERROR(VLOOKUP($C870,Weights!$A$3:$E$22,4,0),0)</f>
        <v>1</v>
      </c>
      <c r="E870" s="92">
        <f>IFERROR(VLOOKUP($C870,Weights!$A$3:$E$22,5,0),0)</f>
        <v>55.39</v>
      </c>
      <c r="F870" s="91">
        <f>IFERROR(VLOOKUP($C870,Weights!$A$23:$E$42,4,0),0)</f>
        <v>1.76</v>
      </c>
      <c r="G870" s="92">
        <f>IFERROR(VLOOKUP($C870,Weights!$A$23:$E$42,5,0),0)</f>
        <v>97.486400000000003</v>
      </c>
      <c r="H870" s="91">
        <f>IFERROR(VLOOKUP($C870,Weights!$A$43:$E$62,4,0),0)</f>
        <v>4</v>
      </c>
      <c r="I870" s="92">
        <f>IFERROR(VLOOKUP($C870,Weights!$A$43:$E$62,5,0),0)</f>
        <v>221.56</v>
      </c>
      <c r="J870" s="91">
        <f>IFERROR(VLOOKUP($C870,Weights!$A$63:$E$82,4,0),0)</f>
        <v>10.77</v>
      </c>
      <c r="K870" s="92">
        <f>IFERROR(VLOOKUP($C870,Weights!$A$63:$E$82,5,0),0)</f>
        <v>596.55029999999999</v>
      </c>
      <c r="L870" s="91">
        <f>IFERROR(VLOOKUP($C870,Weights!$A$83:$E$102,4,0),0)</f>
        <v>0</v>
      </c>
      <c r="M870" s="92">
        <f>IFERROR(VLOOKUP($C870,Weights!$A$83:$E$102,5,0),0)</f>
        <v>0</v>
      </c>
    </row>
    <row r="871" spans="1:13" ht="24">
      <c r="A871" s="93" t="s">
        <v>842</v>
      </c>
      <c r="B871" s="90" t="s">
        <v>843</v>
      </c>
      <c r="C871" s="90">
        <v>1</v>
      </c>
      <c r="D871" s="91">
        <f>IFERROR(VLOOKUP($C871,Weights!$A$3:$E$22,4,0),0)</f>
        <v>1</v>
      </c>
      <c r="E871" s="92">
        <f>IFERROR(VLOOKUP($C871,Weights!$A$3:$E$22,5,0),0)</f>
        <v>55.39</v>
      </c>
      <c r="F871" s="91">
        <f>IFERROR(VLOOKUP($C871,Weights!$A$23:$E$42,4,0),0)</f>
        <v>1.76</v>
      </c>
      <c r="G871" s="92">
        <f>IFERROR(VLOOKUP($C871,Weights!$A$23:$E$42,5,0),0)</f>
        <v>97.486400000000003</v>
      </c>
      <c r="H871" s="91">
        <f>IFERROR(VLOOKUP($C871,Weights!$A$43:$E$62,4,0),0)</f>
        <v>4</v>
      </c>
      <c r="I871" s="92">
        <f>IFERROR(VLOOKUP($C871,Weights!$A$43:$E$62,5,0),0)</f>
        <v>221.56</v>
      </c>
      <c r="J871" s="91">
        <f>IFERROR(VLOOKUP($C871,Weights!$A$63:$E$82,4,0),0)</f>
        <v>10.77</v>
      </c>
      <c r="K871" s="92">
        <f>IFERROR(VLOOKUP($C871,Weights!$A$63:$E$82,5,0),0)</f>
        <v>596.55029999999999</v>
      </c>
      <c r="L871" s="91">
        <f>IFERROR(VLOOKUP($C871,Weights!$A$83:$E$102,4,0),0)</f>
        <v>0</v>
      </c>
      <c r="M871" s="92">
        <f>IFERROR(VLOOKUP($C871,Weights!$A$83:$E$102,5,0),0)</f>
        <v>0</v>
      </c>
    </row>
    <row r="872" spans="1:13">
      <c r="A872" s="93" t="s">
        <v>2499</v>
      </c>
      <c r="B872" s="90" t="s">
        <v>2500</v>
      </c>
      <c r="C872" s="90">
        <v>1</v>
      </c>
      <c r="D872" s="91">
        <f>IFERROR(VLOOKUP($C872,Weights!$A$3:$E$22,4,0),0)</f>
        <v>1</v>
      </c>
      <c r="E872" s="92">
        <f>IFERROR(VLOOKUP($C872,Weights!$A$3:$E$22,5,0),0)</f>
        <v>55.39</v>
      </c>
      <c r="F872" s="91">
        <f>IFERROR(VLOOKUP($C872,Weights!$A$23:$E$42,4,0),0)</f>
        <v>1.76</v>
      </c>
      <c r="G872" s="92">
        <f>IFERROR(VLOOKUP($C872,Weights!$A$23:$E$42,5,0),0)</f>
        <v>97.486400000000003</v>
      </c>
      <c r="H872" s="91">
        <f>IFERROR(VLOOKUP($C872,Weights!$A$43:$E$62,4,0),0)</f>
        <v>4</v>
      </c>
      <c r="I872" s="92">
        <f>IFERROR(VLOOKUP($C872,Weights!$A$43:$E$62,5,0),0)</f>
        <v>221.56</v>
      </c>
      <c r="J872" s="91">
        <f>IFERROR(VLOOKUP($C872,Weights!$A$63:$E$82,4,0),0)</f>
        <v>10.77</v>
      </c>
      <c r="K872" s="92">
        <f>IFERROR(VLOOKUP($C872,Weights!$A$63:$E$82,5,0),0)</f>
        <v>596.55029999999999</v>
      </c>
      <c r="L872" s="91">
        <f>IFERROR(VLOOKUP($C872,Weights!$A$83:$E$102,4,0),0)</f>
        <v>0</v>
      </c>
      <c r="M872" s="92">
        <f>IFERROR(VLOOKUP($C872,Weights!$A$83:$E$102,5,0),0)</f>
        <v>0</v>
      </c>
    </row>
    <row r="873" spans="1:13" ht="24">
      <c r="A873" s="93" t="s">
        <v>2835</v>
      </c>
      <c r="B873" s="90" t="s">
        <v>2836</v>
      </c>
      <c r="C873" s="90">
        <v>1</v>
      </c>
      <c r="D873" s="91">
        <f>IFERROR(VLOOKUP($C873,Weights!$A$3:$E$22,4,0),0)</f>
        <v>1</v>
      </c>
      <c r="E873" s="92">
        <f>IFERROR(VLOOKUP($C873,Weights!$A$3:$E$22,5,0),0)</f>
        <v>55.39</v>
      </c>
      <c r="F873" s="91">
        <f>IFERROR(VLOOKUP($C873,Weights!$A$23:$E$42,4,0),0)</f>
        <v>1.76</v>
      </c>
      <c r="G873" s="92">
        <f>IFERROR(VLOOKUP($C873,Weights!$A$23:$E$42,5,0),0)</f>
        <v>97.486400000000003</v>
      </c>
      <c r="H873" s="91">
        <f>IFERROR(VLOOKUP($C873,Weights!$A$43:$E$62,4,0),0)</f>
        <v>4</v>
      </c>
      <c r="I873" s="92">
        <f>IFERROR(VLOOKUP($C873,Weights!$A$43:$E$62,5,0),0)</f>
        <v>221.56</v>
      </c>
      <c r="J873" s="91">
        <f>IFERROR(VLOOKUP($C873,Weights!$A$63:$E$82,4,0),0)</f>
        <v>10.77</v>
      </c>
      <c r="K873" s="92">
        <f>IFERROR(VLOOKUP($C873,Weights!$A$63:$E$82,5,0),0)</f>
        <v>596.55029999999999</v>
      </c>
      <c r="L873" s="91">
        <f>IFERROR(VLOOKUP($C873,Weights!$A$83:$E$102,4,0),0)</f>
        <v>0</v>
      </c>
      <c r="M873" s="92">
        <f>IFERROR(VLOOKUP($C873,Weights!$A$83:$E$102,5,0),0)</f>
        <v>0</v>
      </c>
    </row>
    <row r="874" spans="1:13">
      <c r="A874" s="93" t="s">
        <v>1809</v>
      </c>
      <c r="B874" s="90" t="s">
        <v>1810</v>
      </c>
      <c r="C874" s="90">
        <v>1</v>
      </c>
      <c r="D874" s="91">
        <f>IFERROR(VLOOKUP($C874,Weights!$A$3:$E$22,4,0),0)</f>
        <v>1</v>
      </c>
      <c r="E874" s="92">
        <f>IFERROR(VLOOKUP($C874,Weights!$A$3:$E$22,5,0),0)</f>
        <v>55.39</v>
      </c>
      <c r="F874" s="91">
        <f>IFERROR(VLOOKUP($C874,Weights!$A$23:$E$42,4,0),0)</f>
        <v>1.76</v>
      </c>
      <c r="G874" s="92">
        <f>IFERROR(VLOOKUP($C874,Weights!$A$23:$E$42,5,0),0)</f>
        <v>97.486400000000003</v>
      </c>
      <c r="H874" s="91">
        <f>IFERROR(VLOOKUP($C874,Weights!$A$43:$E$62,4,0),0)</f>
        <v>4</v>
      </c>
      <c r="I874" s="92">
        <f>IFERROR(VLOOKUP($C874,Weights!$A$43:$E$62,5,0),0)</f>
        <v>221.56</v>
      </c>
      <c r="J874" s="91">
        <f>IFERROR(VLOOKUP($C874,Weights!$A$63:$E$82,4,0),0)</f>
        <v>10.77</v>
      </c>
      <c r="K874" s="92">
        <f>IFERROR(VLOOKUP($C874,Weights!$A$63:$E$82,5,0),0)</f>
        <v>596.55029999999999</v>
      </c>
      <c r="L874" s="91">
        <f>IFERROR(VLOOKUP($C874,Weights!$A$83:$E$102,4,0),0)</f>
        <v>0</v>
      </c>
      <c r="M874" s="92">
        <f>IFERROR(VLOOKUP($C874,Weights!$A$83:$E$102,5,0),0)</f>
        <v>0</v>
      </c>
    </row>
    <row r="875" spans="1:13" ht="24">
      <c r="A875" s="93" t="s">
        <v>858</v>
      </c>
      <c r="B875" s="90" t="s">
        <v>859</v>
      </c>
      <c r="C875" s="90">
        <v>1</v>
      </c>
      <c r="D875" s="91">
        <f>IFERROR(VLOOKUP($C875,Weights!$A$3:$E$22,4,0),0)</f>
        <v>1</v>
      </c>
      <c r="E875" s="92">
        <f>IFERROR(VLOOKUP($C875,Weights!$A$3:$E$22,5,0),0)</f>
        <v>55.39</v>
      </c>
      <c r="F875" s="91">
        <f>IFERROR(VLOOKUP($C875,Weights!$A$23:$E$42,4,0),0)</f>
        <v>1.76</v>
      </c>
      <c r="G875" s="92">
        <f>IFERROR(VLOOKUP($C875,Weights!$A$23:$E$42,5,0),0)</f>
        <v>97.486400000000003</v>
      </c>
      <c r="H875" s="91">
        <f>IFERROR(VLOOKUP($C875,Weights!$A$43:$E$62,4,0),0)</f>
        <v>4</v>
      </c>
      <c r="I875" s="92">
        <f>IFERROR(VLOOKUP($C875,Weights!$A$43:$E$62,5,0),0)</f>
        <v>221.56</v>
      </c>
      <c r="J875" s="91">
        <f>IFERROR(VLOOKUP($C875,Weights!$A$63:$E$82,4,0),0)</f>
        <v>10.77</v>
      </c>
      <c r="K875" s="92">
        <f>IFERROR(VLOOKUP($C875,Weights!$A$63:$E$82,5,0),0)</f>
        <v>596.55029999999999</v>
      </c>
      <c r="L875" s="91">
        <f>IFERROR(VLOOKUP($C875,Weights!$A$83:$E$102,4,0),0)</f>
        <v>0</v>
      </c>
      <c r="M875" s="92">
        <f>IFERROR(VLOOKUP($C875,Weights!$A$83:$E$102,5,0),0)</f>
        <v>0</v>
      </c>
    </row>
    <row r="876" spans="1:13">
      <c r="A876" s="93" t="s">
        <v>3043</v>
      </c>
      <c r="B876" s="90" t="s">
        <v>3044</v>
      </c>
      <c r="C876" s="90">
        <v>1</v>
      </c>
      <c r="D876" s="91">
        <f>IFERROR(VLOOKUP($C876,Weights!$A$3:$E$22,4,0),0)</f>
        <v>1</v>
      </c>
      <c r="E876" s="92">
        <f>IFERROR(VLOOKUP($C876,Weights!$A$3:$E$22,5,0),0)</f>
        <v>55.39</v>
      </c>
      <c r="F876" s="91">
        <f>IFERROR(VLOOKUP($C876,Weights!$A$23:$E$42,4,0),0)</f>
        <v>1.76</v>
      </c>
      <c r="G876" s="92">
        <f>IFERROR(VLOOKUP($C876,Weights!$A$23:$E$42,5,0),0)</f>
        <v>97.486400000000003</v>
      </c>
      <c r="H876" s="91">
        <f>IFERROR(VLOOKUP($C876,Weights!$A$43:$E$62,4,0),0)</f>
        <v>4</v>
      </c>
      <c r="I876" s="92">
        <f>IFERROR(VLOOKUP($C876,Weights!$A$43:$E$62,5,0),0)</f>
        <v>221.56</v>
      </c>
      <c r="J876" s="91">
        <f>IFERROR(VLOOKUP($C876,Weights!$A$63:$E$82,4,0),0)</f>
        <v>10.77</v>
      </c>
      <c r="K876" s="92">
        <f>IFERROR(VLOOKUP($C876,Weights!$A$63:$E$82,5,0),0)</f>
        <v>596.55029999999999</v>
      </c>
      <c r="L876" s="91">
        <f>IFERROR(VLOOKUP($C876,Weights!$A$83:$E$102,4,0),0)</f>
        <v>0</v>
      </c>
      <c r="M876" s="92">
        <f>IFERROR(VLOOKUP($C876,Weights!$A$83:$E$102,5,0),0)</f>
        <v>0</v>
      </c>
    </row>
    <row r="877" spans="1:13" ht="24">
      <c r="A877" s="93" t="s">
        <v>1236</v>
      </c>
      <c r="B877" s="90" t="s">
        <v>1237</v>
      </c>
      <c r="C877" s="90">
        <v>19</v>
      </c>
      <c r="D877" s="91">
        <f>IFERROR(VLOOKUP($C877,Weights!$A$3:$E$22,4,0),0)</f>
        <v>2.2599999999999998</v>
      </c>
      <c r="E877" s="92">
        <f>IFERROR(VLOOKUP($C877,Weights!$A$3:$E$22,5,0),0)</f>
        <v>125.1814</v>
      </c>
      <c r="F877" s="91">
        <f>IFERROR(VLOOKUP($C877,Weights!$A$23:$E$42,4,0),0)</f>
        <v>2.41</v>
      </c>
      <c r="G877" s="92">
        <f>IFERROR(VLOOKUP($C877,Weights!$A$23:$E$42,5,0),0)</f>
        <v>133.48990000000001</v>
      </c>
      <c r="H877" s="91">
        <f>IFERROR(VLOOKUP($C877,Weights!$A$43:$E$62,4,0),0)</f>
        <v>3.89</v>
      </c>
      <c r="I877" s="92">
        <f>IFERROR(VLOOKUP($C877,Weights!$A$43:$E$62,5,0),0)</f>
        <v>215.46710000000002</v>
      </c>
      <c r="J877" s="91">
        <f>IFERROR(VLOOKUP($C877,Weights!$A$63:$E$82,4,0),0)</f>
        <v>5.2</v>
      </c>
      <c r="K877" s="92">
        <f>IFERROR(VLOOKUP($C877,Weights!$A$63:$E$82,5,0),0)</f>
        <v>288.02800000000002</v>
      </c>
      <c r="L877" s="91">
        <f>IFERROR(VLOOKUP($C877,Weights!$A$83:$E$102,4,0),0)</f>
        <v>0</v>
      </c>
      <c r="M877" s="92">
        <f>IFERROR(VLOOKUP($C877,Weights!$A$83:$E$102,5,0),0)</f>
        <v>0</v>
      </c>
    </row>
    <row r="878" spans="1:13">
      <c r="A878" s="93" t="s">
        <v>1240</v>
      </c>
      <c r="B878" s="90" t="s">
        <v>1241</v>
      </c>
      <c r="C878" s="90">
        <v>19</v>
      </c>
      <c r="D878" s="91">
        <f>IFERROR(VLOOKUP($C878,Weights!$A$3:$E$22,4,0),0)</f>
        <v>2.2599999999999998</v>
      </c>
      <c r="E878" s="92">
        <f>IFERROR(VLOOKUP($C878,Weights!$A$3:$E$22,5,0),0)</f>
        <v>125.1814</v>
      </c>
      <c r="F878" s="91">
        <f>IFERROR(VLOOKUP($C878,Weights!$A$23:$E$42,4,0),0)</f>
        <v>2.41</v>
      </c>
      <c r="G878" s="92">
        <f>IFERROR(VLOOKUP($C878,Weights!$A$23:$E$42,5,0),0)</f>
        <v>133.48990000000001</v>
      </c>
      <c r="H878" s="91">
        <f>IFERROR(VLOOKUP($C878,Weights!$A$43:$E$62,4,0),0)</f>
        <v>3.89</v>
      </c>
      <c r="I878" s="92">
        <f>IFERROR(VLOOKUP($C878,Weights!$A$43:$E$62,5,0),0)</f>
        <v>215.46710000000002</v>
      </c>
      <c r="J878" s="91">
        <f>IFERROR(VLOOKUP($C878,Weights!$A$63:$E$82,4,0),0)</f>
        <v>5.2</v>
      </c>
      <c r="K878" s="92">
        <f>IFERROR(VLOOKUP($C878,Weights!$A$63:$E$82,5,0),0)</f>
        <v>288.02800000000002</v>
      </c>
      <c r="L878" s="91">
        <f>IFERROR(VLOOKUP($C878,Weights!$A$83:$E$102,4,0),0)</f>
        <v>0</v>
      </c>
      <c r="M878" s="92">
        <f>IFERROR(VLOOKUP($C878,Weights!$A$83:$E$102,5,0),0)</f>
        <v>0</v>
      </c>
    </row>
    <row r="879" spans="1:13">
      <c r="A879" s="93" t="s">
        <v>1238</v>
      </c>
      <c r="B879" s="90" t="s">
        <v>1239</v>
      </c>
      <c r="C879" s="90">
        <v>19</v>
      </c>
      <c r="D879" s="91">
        <f>IFERROR(VLOOKUP($C879,Weights!$A$3:$E$22,4,0),0)</f>
        <v>2.2599999999999998</v>
      </c>
      <c r="E879" s="92">
        <f>IFERROR(VLOOKUP($C879,Weights!$A$3:$E$22,5,0),0)</f>
        <v>125.1814</v>
      </c>
      <c r="F879" s="91">
        <f>IFERROR(VLOOKUP($C879,Weights!$A$23:$E$42,4,0),0)</f>
        <v>2.41</v>
      </c>
      <c r="G879" s="92">
        <f>IFERROR(VLOOKUP($C879,Weights!$A$23:$E$42,5,0),0)</f>
        <v>133.48990000000001</v>
      </c>
      <c r="H879" s="91">
        <f>IFERROR(VLOOKUP($C879,Weights!$A$43:$E$62,4,0),0)</f>
        <v>3.89</v>
      </c>
      <c r="I879" s="92">
        <f>IFERROR(VLOOKUP($C879,Weights!$A$43:$E$62,5,0),0)</f>
        <v>215.46710000000002</v>
      </c>
      <c r="J879" s="91">
        <f>IFERROR(VLOOKUP($C879,Weights!$A$63:$E$82,4,0),0)</f>
        <v>5.2</v>
      </c>
      <c r="K879" s="92">
        <f>IFERROR(VLOOKUP($C879,Weights!$A$63:$E$82,5,0),0)</f>
        <v>288.02800000000002</v>
      </c>
      <c r="L879" s="91">
        <f>IFERROR(VLOOKUP($C879,Weights!$A$83:$E$102,4,0),0)</f>
        <v>0</v>
      </c>
      <c r="M879" s="92">
        <f>IFERROR(VLOOKUP($C879,Weights!$A$83:$E$102,5,0),0)</f>
        <v>0</v>
      </c>
    </row>
    <row r="880" spans="1:13">
      <c r="A880" s="93" t="s">
        <v>1242</v>
      </c>
      <c r="B880" s="90" t="s">
        <v>1243</v>
      </c>
      <c r="C880" s="90">
        <v>19</v>
      </c>
      <c r="D880" s="91">
        <f>IFERROR(VLOOKUP($C880,Weights!$A$3:$E$22,4,0),0)</f>
        <v>2.2599999999999998</v>
      </c>
      <c r="E880" s="92">
        <f>IFERROR(VLOOKUP($C880,Weights!$A$3:$E$22,5,0),0)</f>
        <v>125.1814</v>
      </c>
      <c r="F880" s="91">
        <f>IFERROR(VLOOKUP($C880,Weights!$A$23:$E$42,4,0),0)</f>
        <v>2.41</v>
      </c>
      <c r="G880" s="92">
        <f>IFERROR(VLOOKUP($C880,Weights!$A$23:$E$42,5,0),0)</f>
        <v>133.48990000000001</v>
      </c>
      <c r="H880" s="91">
        <f>IFERROR(VLOOKUP($C880,Weights!$A$43:$E$62,4,0),0)</f>
        <v>3.89</v>
      </c>
      <c r="I880" s="92">
        <f>IFERROR(VLOOKUP($C880,Weights!$A$43:$E$62,5,0),0)</f>
        <v>215.46710000000002</v>
      </c>
      <c r="J880" s="91">
        <f>IFERROR(VLOOKUP($C880,Weights!$A$63:$E$82,4,0),0)</f>
        <v>5.2</v>
      </c>
      <c r="K880" s="92">
        <f>IFERROR(VLOOKUP($C880,Weights!$A$63:$E$82,5,0),0)</f>
        <v>288.02800000000002</v>
      </c>
      <c r="L880" s="91">
        <f>IFERROR(VLOOKUP($C880,Weights!$A$83:$E$102,4,0),0)</f>
        <v>0</v>
      </c>
      <c r="M880" s="92">
        <f>IFERROR(VLOOKUP($C880,Weights!$A$83:$E$102,5,0),0)</f>
        <v>0</v>
      </c>
    </row>
    <row r="881" spans="1:13">
      <c r="A881" s="93" t="s">
        <v>1244</v>
      </c>
      <c r="B881" s="90" t="s">
        <v>1245</v>
      </c>
      <c r="C881" s="90">
        <v>19</v>
      </c>
      <c r="D881" s="91">
        <f>IFERROR(VLOOKUP($C881,Weights!$A$3:$E$22,4,0),0)</f>
        <v>2.2599999999999998</v>
      </c>
      <c r="E881" s="92">
        <f>IFERROR(VLOOKUP($C881,Weights!$A$3:$E$22,5,0),0)</f>
        <v>125.1814</v>
      </c>
      <c r="F881" s="91">
        <f>IFERROR(VLOOKUP($C881,Weights!$A$23:$E$42,4,0),0)</f>
        <v>2.41</v>
      </c>
      <c r="G881" s="92">
        <f>IFERROR(VLOOKUP($C881,Weights!$A$23:$E$42,5,0),0)</f>
        <v>133.48990000000001</v>
      </c>
      <c r="H881" s="91">
        <f>IFERROR(VLOOKUP($C881,Weights!$A$43:$E$62,4,0),0)</f>
        <v>3.89</v>
      </c>
      <c r="I881" s="92">
        <f>IFERROR(VLOOKUP($C881,Weights!$A$43:$E$62,5,0),0)</f>
        <v>215.46710000000002</v>
      </c>
      <c r="J881" s="91">
        <f>IFERROR(VLOOKUP($C881,Weights!$A$63:$E$82,4,0),0)</f>
        <v>5.2</v>
      </c>
      <c r="K881" s="92">
        <f>IFERROR(VLOOKUP($C881,Weights!$A$63:$E$82,5,0),0)</f>
        <v>288.02800000000002</v>
      </c>
      <c r="L881" s="91">
        <f>IFERROR(VLOOKUP($C881,Weights!$A$83:$E$102,4,0),0)</f>
        <v>0</v>
      </c>
      <c r="M881" s="92">
        <f>IFERROR(VLOOKUP($C881,Weights!$A$83:$E$102,5,0),0)</f>
        <v>0</v>
      </c>
    </row>
    <row r="882" spans="1:13" ht="24">
      <c r="A882" s="93" t="s">
        <v>3085</v>
      </c>
      <c r="B882" s="90" t="s">
        <v>3086</v>
      </c>
      <c r="C882" s="90">
        <v>19</v>
      </c>
      <c r="D882" s="91">
        <f>IFERROR(VLOOKUP($C882,Weights!$A$3:$E$22,4,0),0)</f>
        <v>2.2599999999999998</v>
      </c>
      <c r="E882" s="92">
        <f>IFERROR(VLOOKUP($C882,Weights!$A$3:$E$22,5,0),0)</f>
        <v>125.1814</v>
      </c>
      <c r="F882" s="91">
        <f>IFERROR(VLOOKUP($C882,Weights!$A$23:$E$42,4,0),0)</f>
        <v>2.41</v>
      </c>
      <c r="G882" s="92">
        <f>IFERROR(VLOOKUP($C882,Weights!$A$23:$E$42,5,0),0)</f>
        <v>133.48990000000001</v>
      </c>
      <c r="H882" s="91">
        <f>IFERROR(VLOOKUP($C882,Weights!$A$43:$E$62,4,0),0)</f>
        <v>3.89</v>
      </c>
      <c r="I882" s="92">
        <f>IFERROR(VLOOKUP($C882,Weights!$A$43:$E$62,5,0),0)</f>
        <v>215.46710000000002</v>
      </c>
      <c r="J882" s="91">
        <f>IFERROR(VLOOKUP($C882,Weights!$A$63:$E$82,4,0),0)</f>
        <v>5.2</v>
      </c>
      <c r="K882" s="92">
        <f>IFERROR(VLOOKUP($C882,Weights!$A$63:$E$82,5,0),0)</f>
        <v>288.02800000000002</v>
      </c>
      <c r="L882" s="91">
        <f>IFERROR(VLOOKUP($C882,Weights!$A$83:$E$102,4,0),0)</f>
        <v>0</v>
      </c>
      <c r="M882" s="92">
        <f>IFERROR(VLOOKUP($C882,Weights!$A$83:$E$102,5,0),0)</f>
        <v>0</v>
      </c>
    </row>
    <row r="883" spans="1:13">
      <c r="A883" s="93" t="s">
        <v>1490</v>
      </c>
      <c r="B883" s="90" t="s">
        <v>1491</v>
      </c>
      <c r="C883" s="90">
        <v>19</v>
      </c>
      <c r="D883" s="91">
        <f>IFERROR(VLOOKUP($C883,Weights!$A$3:$E$22,4,0),0)</f>
        <v>2.2599999999999998</v>
      </c>
      <c r="E883" s="92">
        <f>IFERROR(VLOOKUP($C883,Weights!$A$3:$E$22,5,0),0)</f>
        <v>125.1814</v>
      </c>
      <c r="F883" s="91">
        <f>IFERROR(VLOOKUP($C883,Weights!$A$23:$E$42,4,0),0)</f>
        <v>2.41</v>
      </c>
      <c r="G883" s="92">
        <f>IFERROR(VLOOKUP($C883,Weights!$A$23:$E$42,5,0),0)</f>
        <v>133.48990000000001</v>
      </c>
      <c r="H883" s="91">
        <f>IFERROR(VLOOKUP($C883,Weights!$A$43:$E$62,4,0),0)</f>
        <v>3.89</v>
      </c>
      <c r="I883" s="92">
        <f>IFERROR(VLOOKUP($C883,Weights!$A$43:$E$62,5,0),0)</f>
        <v>215.46710000000002</v>
      </c>
      <c r="J883" s="91">
        <f>IFERROR(VLOOKUP($C883,Weights!$A$63:$E$82,4,0),0)</f>
        <v>5.2</v>
      </c>
      <c r="K883" s="92">
        <f>IFERROR(VLOOKUP($C883,Weights!$A$63:$E$82,5,0),0)</f>
        <v>288.02800000000002</v>
      </c>
      <c r="L883" s="91">
        <f>IFERROR(VLOOKUP($C883,Weights!$A$83:$E$102,4,0),0)</f>
        <v>0</v>
      </c>
      <c r="M883" s="92">
        <f>IFERROR(VLOOKUP($C883,Weights!$A$83:$E$102,5,0),0)</f>
        <v>0</v>
      </c>
    </row>
    <row r="884" spans="1:13">
      <c r="A884" s="93" t="s">
        <v>836</v>
      </c>
      <c r="B884" s="90" t="s">
        <v>837</v>
      </c>
      <c r="C884" s="90">
        <v>19</v>
      </c>
      <c r="D884" s="91">
        <f>IFERROR(VLOOKUP($C884,Weights!$A$3:$E$22,4,0),0)</f>
        <v>2.2599999999999998</v>
      </c>
      <c r="E884" s="92">
        <f>IFERROR(VLOOKUP($C884,Weights!$A$3:$E$22,5,0),0)</f>
        <v>125.1814</v>
      </c>
      <c r="F884" s="91">
        <f>IFERROR(VLOOKUP($C884,Weights!$A$23:$E$42,4,0),0)</f>
        <v>2.41</v>
      </c>
      <c r="G884" s="92">
        <f>IFERROR(VLOOKUP($C884,Weights!$A$23:$E$42,5,0),0)</f>
        <v>133.48990000000001</v>
      </c>
      <c r="H884" s="91">
        <f>IFERROR(VLOOKUP($C884,Weights!$A$43:$E$62,4,0),0)</f>
        <v>3.89</v>
      </c>
      <c r="I884" s="92">
        <f>IFERROR(VLOOKUP($C884,Weights!$A$43:$E$62,5,0),0)</f>
        <v>215.46710000000002</v>
      </c>
      <c r="J884" s="91">
        <f>IFERROR(VLOOKUP($C884,Weights!$A$63:$E$82,4,0),0)</f>
        <v>5.2</v>
      </c>
      <c r="K884" s="92">
        <f>IFERROR(VLOOKUP($C884,Weights!$A$63:$E$82,5,0),0)</f>
        <v>288.02800000000002</v>
      </c>
      <c r="L884" s="91">
        <f>IFERROR(VLOOKUP($C884,Weights!$A$83:$E$102,4,0),0)</f>
        <v>0</v>
      </c>
      <c r="M884" s="92">
        <f>IFERROR(VLOOKUP($C884,Weights!$A$83:$E$102,5,0),0)</f>
        <v>0</v>
      </c>
    </row>
    <row r="885" spans="1:13">
      <c r="A885" s="93" t="s">
        <v>844</v>
      </c>
      <c r="B885" s="90" t="s">
        <v>845</v>
      </c>
      <c r="C885" s="90">
        <v>19</v>
      </c>
      <c r="D885" s="91">
        <f>IFERROR(VLOOKUP($C885,Weights!$A$3:$E$22,4,0),0)</f>
        <v>2.2599999999999998</v>
      </c>
      <c r="E885" s="92">
        <f>IFERROR(VLOOKUP($C885,Weights!$A$3:$E$22,5,0),0)</f>
        <v>125.1814</v>
      </c>
      <c r="F885" s="91">
        <f>IFERROR(VLOOKUP($C885,Weights!$A$23:$E$42,4,0),0)</f>
        <v>2.41</v>
      </c>
      <c r="G885" s="92">
        <f>IFERROR(VLOOKUP($C885,Weights!$A$23:$E$42,5,0),0)</f>
        <v>133.48990000000001</v>
      </c>
      <c r="H885" s="91">
        <f>IFERROR(VLOOKUP($C885,Weights!$A$43:$E$62,4,0),0)</f>
        <v>3.89</v>
      </c>
      <c r="I885" s="92">
        <f>IFERROR(VLOOKUP($C885,Weights!$A$43:$E$62,5,0),0)</f>
        <v>215.46710000000002</v>
      </c>
      <c r="J885" s="91">
        <f>IFERROR(VLOOKUP($C885,Weights!$A$63:$E$82,4,0),0)</f>
        <v>5.2</v>
      </c>
      <c r="K885" s="92">
        <f>IFERROR(VLOOKUP($C885,Weights!$A$63:$E$82,5,0),0)</f>
        <v>288.02800000000002</v>
      </c>
      <c r="L885" s="91">
        <f>IFERROR(VLOOKUP($C885,Weights!$A$83:$E$102,4,0),0)</f>
        <v>0</v>
      </c>
      <c r="M885" s="92">
        <f>IFERROR(VLOOKUP($C885,Weights!$A$83:$E$102,5,0),0)</f>
        <v>0</v>
      </c>
    </row>
    <row r="886" spans="1:13" ht="24">
      <c r="A886" s="93" t="s">
        <v>2883</v>
      </c>
      <c r="B886" s="90" t="s">
        <v>2884</v>
      </c>
      <c r="C886" s="90">
        <v>19</v>
      </c>
      <c r="D886" s="91">
        <f>IFERROR(VLOOKUP($C886,Weights!$A$3:$E$22,4,0),0)</f>
        <v>2.2599999999999998</v>
      </c>
      <c r="E886" s="92">
        <f>IFERROR(VLOOKUP($C886,Weights!$A$3:$E$22,5,0),0)</f>
        <v>125.1814</v>
      </c>
      <c r="F886" s="91">
        <f>IFERROR(VLOOKUP($C886,Weights!$A$23:$E$42,4,0),0)</f>
        <v>2.41</v>
      </c>
      <c r="G886" s="92">
        <f>IFERROR(VLOOKUP($C886,Weights!$A$23:$E$42,5,0),0)</f>
        <v>133.48990000000001</v>
      </c>
      <c r="H886" s="91">
        <f>IFERROR(VLOOKUP($C886,Weights!$A$43:$E$62,4,0),0)</f>
        <v>3.89</v>
      </c>
      <c r="I886" s="92">
        <f>IFERROR(VLOOKUP($C886,Weights!$A$43:$E$62,5,0),0)</f>
        <v>215.46710000000002</v>
      </c>
      <c r="J886" s="91">
        <f>IFERROR(VLOOKUP($C886,Weights!$A$63:$E$82,4,0),0)</f>
        <v>5.2</v>
      </c>
      <c r="K886" s="92">
        <f>IFERROR(VLOOKUP($C886,Weights!$A$63:$E$82,5,0),0)</f>
        <v>288.02800000000002</v>
      </c>
      <c r="L886" s="91">
        <f>IFERROR(VLOOKUP($C886,Weights!$A$83:$E$102,4,0),0)</f>
        <v>0</v>
      </c>
      <c r="M886" s="92">
        <f>IFERROR(VLOOKUP($C886,Weights!$A$83:$E$102,5,0),0)</f>
        <v>0</v>
      </c>
    </row>
    <row r="887" spans="1:13">
      <c r="A887" s="93" t="s">
        <v>1526</v>
      </c>
      <c r="B887" s="90" t="s">
        <v>1527</v>
      </c>
      <c r="C887" s="90">
        <v>1</v>
      </c>
      <c r="D887" s="91">
        <f>IFERROR(VLOOKUP($C887,Weights!$A$3:$E$22,4,0),0)</f>
        <v>1</v>
      </c>
      <c r="E887" s="92">
        <f>IFERROR(VLOOKUP($C887,Weights!$A$3:$E$22,5,0),0)</f>
        <v>55.39</v>
      </c>
      <c r="F887" s="91">
        <f>IFERROR(VLOOKUP($C887,Weights!$A$23:$E$42,4,0),0)</f>
        <v>1.76</v>
      </c>
      <c r="G887" s="92">
        <f>IFERROR(VLOOKUP($C887,Weights!$A$23:$E$42,5,0),0)</f>
        <v>97.486400000000003</v>
      </c>
      <c r="H887" s="91">
        <f>IFERROR(VLOOKUP($C887,Weights!$A$43:$E$62,4,0),0)</f>
        <v>4</v>
      </c>
      <c r="I887" s="92">
        <f>IFERROR(VLOOKUP($C887,Weights!$A$43:$E$62,5,0),0)</f>
        <v>221.56</v>
      </c>
      <c r="J887" s="91">
        <f>IFERROR(VLOOKUP($C887,Weights!$A$63:$E$82,4,0),0)</f>
        <v>10.77</v>
      </c>
      <c r="K887" s="92">
        <f>IFERROR(VLOOKUP($C887,Weights!$A$63:$E$82,5,0),0)</f>
        <v>596.55029999999999</v>
      </c>
      <c r="L887" s="91">
        <f>IFERROR(VLOOKUP($C887,Weights!$A$83:$E$102,4,0),0)</f>
        <v>0</v>
      </c>
      <c r="M887" s="92">
        <f>IFERROR(VLOOKUP($C887,Weights!$A$83:$E$102,5,0),0)</f>
        <v>0</v>
      </c>
    </row>
    <row r="888" spans="1:13">
      <c r="A888" s="93" t="s">
        <v>710</v>
      </c>
      <c r="B888" s="90" t="s">
        <v>711</v>
      </c>
      <c r="C888" s="90">
        <v>1</v>
      </c>
      <c r="D888" s="91">
        <f>IFERROR(VLOOKUP($C888,Weights!$A$3:$E$22,4,0),0)</f>
        <v>1</v>
      </c>
      <c r="E888" s="92">
        <f>IFERROR(VLOOKUP($C888,Weights!$A$3:$E$22,5,0),0)</f>
        <v>55.39</v>
      </c>
      <c r="F888" s="91">
        <f>IFERROR(VLOOKUP($C888,Weights!$A$23:$E$42,4,0),0)</f>
        <v>1.76</v>
      </c>
      <c r="G888" s="92">
        <f>IFERROR(VLOOKUP($C888,Weights!$A$23:$E$42,5,0),0)</f>
        <v>97.486400000000003</v>
      </c>
      <c r="H888" s="91">
        <f>IFERROR(VLOOKUP($C888,Weights!$A$43:$E$62,4,0),0)</f>
        <v>4</v>
      </c>
      <c r="I888" s="92">
        <f>IFERROR(VLOOKUP($C888,Weights!$A$43:$E$62,5,0),0)</f>
        <v>221.56</v>
      </c>
      <c r="J888" s="91">
        <f>IFERROR(VLOOKUP($C888,Weights!$A$63:$E$82,4,0),0)</f>
        <v>10.77</v>
      </c>
      <c r="K888" s="92">
        <f>IFERROR(VLOOKUP($C888,Weights!$A$63:$E$82,5,0),0)</f>
        <v>596.55029999999999</v>
      </c>
      <c r="L888" s="91">
        <f>IFERROR(VLOOKUP($C888,Weights!$A$83:$E$102,4,0),0)</f>
        <v>0</v>
      </c>
      <c r="M888" s="92">
        <f>IFERROR(VLOOKUP($C888,Weights!$A$83:$E$102,5,0),0)</f>
        <v>0</v>
      </c>
    </row>
    <row r="889" spans="1:13">
      <c r="A889" s="93" t="s">
        <v>2519</v>
      </c>
      <c r="B889" s="90" t="s">
        <v>2520</v>
      </c>
      <c r="C889" s="90">
        <v>1</v>
      </c>
      <c r="D889" s="91">
        <f>IFERROR(VLOOKUP($C889,Weights!$A$3:$E$22,4,0),0)</f>
        <v>1</v>
      </c>
      <c r="E889" s="92">
        <f>IFERROR(VLOOKUP($C889,Weights!$A$3:$E$22,5,0),0)</f>
        <v>55.39</v>
      </c>
      <c r="F889" s="91">
        <f>IFERROR(VLOOKUP($C889,Weights!$A$23:$E$42,4,0),0)</f>
        <v>1.76</v>
      </c>
      <c r="G889" s="92">
        <f>IFERROR(VLOOKUP($C889,Weights!$A$23:$E$42,5,0),0)</f>
        <v>97.486400000000003</v>
      </c>
      <c r="H889" s="91">
        <f>IFERROR(VLOOKUP($C889,Weights!$A$43:$E$62,4,0),0)</f>
        <v>4</v>
      </c>
      <c r="I889" s="92">
        <f>IFERROR(VLOOKUP($C889,Weights!$A$43:$E$62,5,0),0)</f>
        <v>221.56</v>
      </c>
      <c r="J889" s="91">
        <f>IFERROR(VLOOKUP($C889,Weights!$A$63:$E$82,4,0),0)</f>
        <v>10.77</v>
      </c>
      <c r="K889" s="92">
        <f>IFERROR(VLOOKUP($C889,Weights!$A$63:$E$82,5,0),0)</f>
        <v>596.55029999999999</v>
      </c>
      <c r="L889" s="91">
        <f>IFERROR(VLOOKUP($C889,Weights!$A$83:$E$102,4,0),0)</f>
        <v>0</v>
      </c>
      <c r="M889" s="92">
        <f>IFERROR(VLOOKUP($C889,Weights!$A$83:$E$102,5,0),0)</f>
        <v>0</v>
      </c>
    </row>
    <row r="890" spans="1:13">
      <c r="A890" s="93" t="s">
        <v>2537</v>
      </c>
      <c r="B890" s="90" t="s">
        <v>2538</v>
      </c>
      <c r="C890" s="90">
        <v>1</v>
      </c>
      <c r="D890" s="91">
        <f>IFERROR(VLOOKUP($C890,Weights!$A$3:$E$22,4,0),0)</f>
        <v>1</v>
      </c>
      <c r="E890" s="92">
        <f>IFERROR(VLOOKUP($C890,Weights!$A$3:$E$22,5,0),0)</f>
        <v>55.39</v>
      </c>
      <c r="F890" s="91">
        <f>IFERROR(VLOOKUP($C890,Weights!$A$23:$E$42,4,0),0)</f>
        <v>1.76</v>
      </c>
      <c r="G890" s="92">
        <f>IFERROR(VLOOKUP($C890,Weights!$A$23:$E$42,5,0),0)</f>
        <v>97.486400000000003</v>
      </c>
      <c r="H890" s="91">
        <f>IFERROR(VLOOKUP($C890,Weights!$A$43:$E$62,4,0),0)</f>
        <v>4</v>
      </c>
      <c r="I890" s="92">
        <f>IFERROR(VLOOKUP($C890,Weights!$A$43:$E$62,5,0),0)</f>
        <v>221.56</v>
      </c>
      <c r="J890" s="91">
        <f>IFERROR(VLOOKUP($C890,Weights!$A$63:$E$82,4,0),0)</f>
        <v>10.77</v>
      </c>
      <c r="K890" s="92">
        <f>IFERROR(VLOOKUP($C890,Weights!$A$63:$E$82,5,0),0)</f>
        <v>596.55029999999999</v>
      </c>
      <c r="L890" s="91">
        <f>IFERROR(VLOOKUP($C890,Weights!$A$83:$E$102,4,0),0)</f>
        <v>0</v>
      </c>
      <c r="M890" s="92">
        <f>IFERROR(VLOOKUP($C890,Weights!$A$83:$E$102,5,0),0)</f>
        <v>0</v>
      </c>
    </row>
    <row r="891" spans="1:13">
      <c r="A891" s="93" t="s">
        <v>2531</v>
      </c>
      <c r="B891" s="90" t="s">
        <v>2532</v>
      </c>
      <c r="C891" s="90">
        <v>1</v>
      </c>
      <c r="D891" s="91">
        <f>IFERROR(VLOOKUP($C891,Weights!$A$3:$E$22,4,0),0)</f>
        <v>1</v>
      </c>
      <c r="E891" s="92">
        <f>IFERROR(VLOOKUP($C891,Weights!$A$3:$E$22,5,0),0)</f>
        <v>55.39</v>
      </c>
      <c r="F891" s="91">
        <f>IFERROR(VLOOKUP($C891,Weights!$A$23:$E$42,4,0),0)</f>
        <v>1.76</v>
      </c>
      <c r="G891" s="92">
        <f>IFERROR(VLOOKUP($C891,Weights!$A$23:$E$42,5,0),0)</f>
        <v>97.486400000000003</v>
      </c>
      <c r="H891" s="91">
        <f>IFERROR(VLOOKUP($C891,Weights!$A$43:$E$62,4,0),0)</f>
        <v>4</v>
      </c>
      <c r="I891" s="92">
        <f>IFERROR(VLOOKUP($C891,Weights!$A$43:$E$62,5,0),0)</f>
        <v>221.56</v>
      </c>
      <c r="J891" s="91">
        <f>IFERROR(VLOOKUP($C891,Weights!$A$63:$E$82,4,0),0)</f>
        <v>10.77</v>
      </c>
      <c r="K891" s="92">
        <f>IFERROR(VLOOKUP($C891,Weights!$A$63:$E$82,5,0),0)</f>
        <v>596.55029999999999</v>
      </c>
      <c r="L891" s="91">
        <f>IFERROR(VLOOKUP($C891,Weights!$A$83:$E$102,4,0),0)</f>
        <v>0</v>
      </c>
      <c r="M891" s="92">
        <f>IFERROR(VLOOKUP($C891,Weights!$A$83:$E$102,5,0),0)</f>
        <v>0</v>
      </c>
    </row>
    <row r="892" spans="1:13">
      <c r="A892" s="93" t="s">
        <v>1004</v>
      </c>
      <c r="B892" s="90" t="s">
        <v>1005</v>
      </c>
      <c r="C892" s="90">
        <v>1</v>
      </c>
      <c r="D892" s="91">
        <f>IFERROR(VLOOKUP($C892,Weights!$A$3:$E$22,4,0),0)</f>
        <v>1</v>
      </c>
      <c r="E892" s="92">
        <f>IFERROR(VLOOKUP($C892,Weights!$A$3:$E$22,5,0),0)</f>
        <v>55.39</v>
      </c>
      <c r="F892" s="91">
        <f>IFERROR(VLOOKUP($C892,Weights!$A$23:$E$42,4,0),0)</f>
        <v>1.76</v>
      </c>
      <c r="G892" s="92">
        <f>IFERROR(VLOOKUP($C892,Weights!$A$23:$E$42,5,0),0)</f>
        <v>97.486400000000003</v>
      </c>
      <c r="H892" s="91">
        <f>IFERROR(VLOOKUP($C892,Weights!$A$43:$E$62,4,0),0)</f>
        <v>4</v>
      </c>
      <c r="I892" s="92">
        <f>IFERROR(VLOOKUP($C892,Weights!$A$43:$E$62,5,0),0)</f>
        <v>221.56</v>
      </c>
      <c r="J892" s="91">
        <f>IFERROR(VLOOKUP($C892,Weights!$A$63:$E$82,4,0),0)</f>
        <v>10.77</v>
      </c>
      <c r="K892" s="92">
        <f>IFERROR(VLOOKUP($C892,Weights!$A$63:$E$82,5,0),0)</f>
        <v>596.55029999999999</v>
      </c>
      <c r="L892" s="91">
        <f>IFERROR(VLOOKUP($C892,Weights!$A$83:$E$102,4,0),0)</f>
        <v>0</v>
      </c>
      <c r="M892" s="92">
        <f>IFERROR(VLOOKUP($C892,Weights!$A$83:$E$102,5,0),0)</f>
        <v>0</v>
      </c>
    </row>
    <row r="893" spans="1:13">
      <c r="A893" s="93" t="s">
        <v>1414</v>
      </c>
      <c r="B893" s="90" t="s">
        <v>1415</v>
      </c>
      <c r="C893" s="90">
        <v>1</v>
      </c>
      <c r="D893" s="91">
        <f>IFERROR(VLOOKUP($C893,Weights!$A$3:$E$22,4,0),0)</f>
        <v>1</v>
      </c>
      <c r="E893" s="92">
        <f>IFERROR(VLOOKUP($C893,Weights!$A$3:$E$22,5,0),0)</f>
        <v>55.39</v>
      </c>
      <c r="F893" s="91">
        <f>IFERROR(VLOOKUP($C893,Weights!$A$23:$E$42,4,0),0)</f>
        <v>1.76</v>
      </c>
      <c r="G893" s="92">
        <f>IFERROR(VLOOKUP($C893,Weights!$A$23:$E$42,5,0),0)</f>
        <v>97.486400000000003</v>
      </c>
      <c r="H893" s="91">
        <f>IFERROR(VLOOKUP($C893,Weights!$A$43:$E$62,4,0),0)</f>
        <v>4</v>
      </c>
      <c r="I893" s="92">
        <f>IFERROR(VLOOKUP($C893,Weights!$A$43:$E$62,5,0),0)</f>
        <v>221.56</v>
      </c>
      <c r="J893" s="91">
        <f>IFERROR(VLOOKUP($C893,Weights!$A$63:$E$82,4,0),0)</f>
        <v>10.77</v>
      </c>
      <c r="K893" s="92">
        <f>IFERROR(VLOOKUP($C893,Weights!$A$63:$E$82,5,0),0)</f>
        <v>596.55029999999999</v>
      </c>
      <c r="L893" s="91">
        <f>IFERROR(VLOOKUP($C893,Weights!$A$83:$E$102,4,0),0)</f>
        <v>0</v>
      </c>
      <c r="M893" s="92">
        <f>IFERROR(VLOOKUP($C893,Weights!$A$83:$E$102,5,0),0)</f>
        <v>0</v>
      </c>
    </row>
    <row r="894" spans="1:13">
      <c r="A894" s="93" t="s">
        <v>1636</v>
      </c>
      <c r="B894" s="90" t="s">
        <v>1637</v>
      </c>
      <c r="C894" s="90">
        <v>1</v>
      </c>
      <c r="D894" s="91">
        <f>IFERROR(VLOOKUP($C894,Weights!$A$3:$E$22,4,0),0)</f>
        <v>1</v>
      </c>
      <c r="E894" s="92">
        <f>IFERROR(VLOOKUP($C894,Weights!$A$3:$E$22,5,0),0)</f>
        <v>55.39</v>
      </c>
      <c r="F894" s="91">
        <f>IFERROR(VLOOKUP($C894,Weights!$A$23:$E$42,4,0),0)</f>
        <v>1.76</v>
      </c>
      <c r="G894" s="92">
        <f>IFERROR(VLOOKUP($C894,Weights!$A$23:$E$42,5,0),0)</f>
        <v>97.486400000000003</v>
      </c>
      <c r="H894" s="91">
        <f>IFERROR(VLOOKUP($C894,Weights!$A$43:$E$62,4,0),0)</f>
        <v>4</v>
      </c>
      <c r="I894" s="92">
        <f>IFERROR(VLOOKUP($C894,Weights!$A$43:$E$62,5,0),0)</f>
        <v>221.56</v>
      </c>
      <c r="J894" s="91">
        <f>IFERROR(VLOOKUP($C894,Weights!$A$63:$E$82,4,0),0)</f>
        <v>10.77</v>
      </c>
      <c r="K894" s="92">
        <f>IFERROR(VLOOKUP($C894,Weights!$A$63:$E$82,5,0),0)</f>
        <v>596.55029999999999</v>
      </c>
      <c r="L894" s="91">
        <f>IFERROR(VLOOKUP($C894,Weights!$A$83:$E$102,4,0),0)</f>
        <v>0</v>
      </c>
      <c r="M894" s="92">
        <f>IFERROR(VLOOKUP($C894,Weights!$A$83:$E$102,5,0),0)</f>
        <v>0</v>
      </c>
    </row>
    <row r="895" spans="1:13">
      <c r="A895" s="93" t="s">
        <v>2729</v>
      </c>
      <c r="B895" s="90" t="s">
        <v>2730</v>
      </c>
      <c r="C895" s="90">
        <v>9</v>
      </c>
      <c r="D895" s="91">
        <f>IFERROR(VLOOKUP($C895,Weights!$A$3:$E$22,4,0),0)</f>
        <v>1.68</v>
      </c>
      <c r="E895" s="92">
        <f>IFERROR(VLOOKUP($C895,Weights!$A$3:$E$22,5,0),0)</f>
        <v>93.055199999999999</v>
      </c>
      <c r="F895" s="91">
        <f>IFERROR(VLOOKUP($C895,Weights!$A$23:$E$42,4,0),0)</f>
        <v>2.0499999999999998</v>
      </c>
      <c r="G895" s="92">
        <f>IFERROR(VLOOKUP($C895,Weights!$A$23:$E$42,5,0),0)</f>
        <v>113.54949999999999</v>
      </c>
      <c r="H895" s="91">
        <f>IFERROR(VLOOKUP($C895,Weights!$A$43:$E$62,4,0),0)</f>
        <v>2.93</v>
      </c>
      <c r="I895" s="92">
        <f>IFERROR(VLOOKUP($C895,Weights!$A$43:$E$62,5,0),0)</f>
        <v>162.2927</v>
      </c>
      <c r="J895" s="91">
        <f>IFERROR(VLOOKUP($C895,Weights!$A$63:$E$82,4,0),0)</f>
        <v>18.18</v>
      </c>
      <c r="K895" s="92">
        <f>IFERROR(VLOOKUP($C895,Weights!$A$63:$E$82,5,0),0)</f>
        <v>1006.9902</v>
      </c>
      <c r="L895" s="91">
        <f>IFERROR(VLOOKUP($C895,Weights!$A$83:$E$102,4,0),0)</f>
        <v>0</v>
      </c>
      <c r="M895" s="92">
        <f>IFERROR(VLOOKUP($C895,Weights!$A$83:$E$102,5,0),0)</f>
        <v>0</v>
      </c>
    </row>
    <row r="896" spans="1:13">
      <c r="A896" s="93" t="s">
        <v>3119</v>
      </c>
      <c r="B896" s="90" t="s">
        <v>3120</v>
      </c>
      <c r="C896" s="90">
        <v>9</v>
      </c>
      <c r="D896" s="91">
        <f>IFERROR(VLOOKUP($C896,Weights!$A$3:$E$22,4,0),0)</f>
        <v>1.68</v>
      </c>
      <c r="E896" s="92">
        <f>IFERROR(VLOOKUP($C896,Weights!$A$3:$E$22,5,0),0)</f>
        <v>93.055199999999999</v>
      </c>
      <c r="F896" s="91">
        <f>IFERROR(VLOOKUP($C896,Weights!$A$23:$E$42,4,0),0)</f>
        <v>2.0499999999999998</v>
      </c>
      <c r="G896" s="92">
        <f>IFERROR(VLOOKUP($C896,Weights!$A$23:$E$42,5,0),0)</f>
        <v>113.54949999999999</v>
      </c>
      <c r="H896" s="91">
        <f>IFERROR(VLOOKUP($C896,Weights!$A$43:$E$62,4,0),0)</f>
        <v>2.93</v>
      </c>
      <c r="I896" s="92">
        <f>IFERROR(VLOOKUP($C896,Weights!$A$43:$E$62,5,0),0)</f>
        <v>162.2927</v>
      </c>
      <c r="J896" s="91">
        <f>IFERROR(VLOOKUP($C896,Weights!$A$63:$E$82,4,0),0)</f>
        <v>18.18</v>
      </c>
      <c r="K896" s="92">
        <f>IFERROR(VLOOKUP($C896,Weights!$A$63:$E$82,5,0),0)</f>
        <v>1006.9902</v>
      </c>
      <c r="L896" s="91">
        <f>IFERROR(VLOOKUP($C896,Weights!$A$83:$E$102,4,0),0)</f>
        <v>0</v>
      </c>
      <c r="M896" s="92">
        <f>IFERROR(VLOOKUP($C896,Weights!$A$83:$E$102,5,0),0)</f>
        <v>0</v>
      </c>
    </row>
    <row r="897" spans="1:13">
      <c r="A897" s="93" t="s">
        <v>2725</v>
      </c>
      <c r="B897" s="90" t="s">
        <v>2726</v>
      </c>
      <c r="C897" s="90">
        <v>1</v>
      </c>
      <c r="D897" s="91">
        <f>IFERROR(VLOOKUP($C897,Weights!$A$3:$E$22,4,0),0)</f>
        <v>1</v>
      </c>
      <c r="E897" s="92">
        <f>IFERROR(VLOOKUP($C897,Weights!$A$3:$E$22,5,0),0)</f>
        <v>55.39</v>
      </c>
      <c r="F897" s="91">
        <f>IFERROR(VLOOKUP($C897,Weights!$A$23:$E$42,4,0),0)</f>
        <v>1.76</v>
      </c>
      <c r="G897" s="92">
        <f>IFERROR(VLOOKUP($C897,Weights!$A$23:$E$42,5,0),0)</f>
        <v>97.486400000000003</v>
      </c>
      <c r="H897" s="91">
        <f>IFERROR(VLOOKUP($C897,Weights!$A$43:$E$62,4,0),0)</f>
        <v>4</v>
      </c>
      <c r="I897" s="92">
        <f>IFERROR(VLOOKUP($C897,Weights!$A$43:$E$62,5,0),0)</f>
        <v>221.56</v>
      </c>
      <c r="J897" s="91">
        <f>IFERROR(VLOOKUP($C897,Weights!$A$63:$E$82,4,0),0)</f>
        <v>10.77</v>
      </c>
      <c r="K897" s="92">
        <f>IFERROR(VLOOKUP($C897,Weights!$A$63:$E$82,5,0),0)</f>
        <v>596.55029999999999</v>
      </c>
      <c r="L897" s="91">
        <f>IFERROR(VLOOKUP($C897,Weights!$A$83:$E$102,4,0),0)</f>
        <v>0</v>
      </c>
      <c r="M897" s="92">
        <f>IFERROR(VLOOKUP($C897,Weights!$A$83:$E$102,5,0),0)</f>
        <v>0</v>
      </c>
    </row>
    <row r="898" spans="1:13" ht="24">
      <c r="A898" s="93" t="s">
        <v>2617</v>
      </c>
      <c r="B898" s="90" t="s">
        <v>2618</v>
      </c>
      <c r="C898" s="90">
        <v>1</v>
      </c>
      <c r="D898" s="91">
        <f>IFERROR(VLOOKUP($C898,Weights!$A$3:$E$22,4,0),0)</f>
        <v>1</v>
      </c>
      <c r="E898" s="92">
        <f>IFERROR(VLOOKUP($C898,Weights!$A$3:$E$22,5,0),0)</f>
        <v>55.39</v>
      </c>
      <c r="F898" s="91">
        <f>IFERROR(VLOOKUP($C898,Weights!$A$23:$E$42,4,0),0)</f>
        <v>1.76</v>
      </c>
      <c r="G898" s="92">
        <f>IFERROR(VLOOKUP($C898,Weights!$A$23:$E$42,5,0),0)</f>
        <v>97.486400000000003</v>
      </c>
      <c r="H898" s="91">
        <f>IFERROR(VLOOKUP($C898,Weights!$A$43:$E$62,4,0),0)</f>
        <v>4</v>
      </c>
      <c r="I898" s="92">
        <f>IFERROR(VLOOKUP($C898,Weights!$A$43:$E$62,5,0),0)</f>
        <v>221.56</v>
      </c>
      <c r="J898" s="91">
        <f>IFERROR(VLOOKUP($C898,Weights!$A$63:$E$82,4,0),0)</f>
        <v>10.77</v>
      </c>
      <c r="K898" s="92">
        <f>IFERROR(VLOOKUP($C898,Weights!$A$63:$E$82,5,0),0)</f>
        <v>596.55029999999999</v>
      </c>
      <c r="L898" s="91">
        <f>IFERROR(VLOOKUP($C898,Weights!$A$83:$E$102,4,0),0)</f>
        <v>0</v>
      </c>
      <c r="M898" s="92">
        <f>IFERROR(VLOOKUP($C898,Weights!$A$83:$E$102,5,0),0)</f>
        <v>0</v>
      </c>
    </row>
    <row r="899" spans="1:13">
      <c r="A899" s="93" t="s">
        <v>266</v>
      </c>
      <c r="B899" s="90" t="s">
        <v>267</v>
      </c>
      <c r="C899" s="90">
        <v>1</v>
      </c>
      <c r="D899" s="91">
        <f>IFERROR(VLOOKUP($C899,Weights!$A$3:$E$22,4,0),0)</f>
        <v>1</v>
      </c>
      <c r="E899" s="92">
        <f>IFERROR(VLOOKUP($C899,Weights!$A$3:$E$22,5,0),0)</f>
        <v>55.39</v>
      </c>
      <c r="F899" s="91">
        <f>IFERROR(VLOOKUP($C899,Weights!$A$23:$E$42,4,0),0)</f>
        <v>1.76</v>
      </c>
      <c r="G899" s="92">
        <f>IFERROR(VLOOKUP($C899,Weights!$A$23:$E$42,5,0),0)</f>
        <v>97.486400000000003</v>
      </c>
      <c r="H899" s="91">
        <f>IFERROR(VLOOKUP($C899,Weights!$A$43:$E$62,4,0),0)</f>
        <v>4</v>
      </c>
      <c r="I899" s="92">
        <f>IFERROR(VLOOKUP($C899,Weights!$A$43:$E$62,5,0),0)</f>
        <v>221.56</v>
      </c>
      <c r="J899" s="91">
        <f>IFERROR(VLOOKUP($C899,Weights!$A$63:$E$82,4,0),0)</f>
        <v>10.77</v>
      </c>
      <c r="K899" s="92">
        <f>IFERROR(VLOOKUP($C899,Weights!$A$63:$E$82,5,0),0)</f>
        <v>596.55029999999999</v>
      </c>
      <c r="L899" s="91">
        <f>IFERROR(VLOOKUP($C899,Weights!$A$83:$E$102,4,0),0)</f>
        <v>0</v>
      </c>
      <c r="M899" s="92">
        <f>IFERROR(VLOOKUP($C899,Weights!$A$83:$E$102,5,0),0)</f>
        <v>0</v>
      </c>
    </row>
    <row r="900" spans="1:13">
      <c r="A900" s="93" t="s">
        <v>2361</v>
      </c>
      <c r="B900" s="90" t="s">
        <v>2362</v>
      </c>
      <c r="C900" s="90">
        <v>1</v>
      </c>
      <c r="D900" s="91">
        <f>IFERROR(VLOOKUP($C900,Weights!$A$3:$E$22,4,0),0)</f>
        <v>1</v>
      </c>
      <c r="E900" s="92">
        <f>IFERROR(VLOOKUP($C900,Weights!$A$3:$E$22,5,0),0)</f>
        <v>55.39</v>
      </c>
      <c r="F900" s="91">
        <f>IFERROR(VLOOKUP($C900,Weights!$A$23:$E$42,4,0),0)</f>
        <v>1.76</v>
      </c>
      <c r="G900" s="92">
        <f>IFERROR(VLOOKUP($C900,Weights!$A$23:$E$42,5,0),0)</f>
        <v>97.486400000000003</v>
      </c>
      <c r="H900" s="91">
        <f>IFERROR(VLOOKUP($C900,Weights!$A$43:$E$62,4,0),0)</f>
        <v>4</v>
      </c>
      <c r="I900" s="92">
        <f>IFERROR(VLOOKUP($C900,Weights!$A$43:$E$62,5,0),0)</f>
        <v>221.56</v>
      </c>
      <c r="J900" s="91">
        <f>IFERROR(VLOOKUP($C900,Weights!$A$63:$E$82,4,0),0)</f>
        <v>10.77</v>
      </c>
      <c r="K900" s="92">
        <f>IFERROR(VLOOKUP($C900,Weights!$A$63:$E$82,5,0),0)</f>
        <v>596.55029999999999</v>
      </c>
      <c r="L900" s="91">
        <f>IFERROR(VLOOKUP($C900,Weights!$A$83:$E$102,4,0),0)</f>
        <v>0</v>
      </c>
      <c r="M900" s="92">
        <f>IFERROR(VLOOKUP($C900,Weights!$A$83:$E$102,5,0),0)</f>
        <v>0</v>
      </c>
    </row>
    <row r="901" spans="1:13">
      <c r="A901" s="93" t="s">
        <v>1869</v>
      </c>
      <c r="B901" s="90" t="s">
        <v>1870</v>
      </c>
      <c r="C901" s="90">
        <v>1</v>
      </c>
      <c r="D901" s="91">
        <f>IFERROR(VLOOKUP($C901,Weights!$A$3:$E$22,4,0),0)</f>
        <v>1</v>
      </c>
      <c r="E901" s="92">
        <f>IFERROR(VLOOKUP($C901,Weights!$A$3:$E$22,5,0),0)</f>
        <v>55.39</v>
      </c>
      <c r="F901" s="91">
        <f>IFERROR(VLOOKUP($C901,Weights!$A$23:$E$42,4,0),0)</f>
        <v>1.76</v>
      </c>
      <c r="G901" s="92">
        <f>IFERROR(VLOOKUP($C901,Weights!$A$23:$E$42,5,0),0)</f>
        <v>97.486400000000003</v>
      </c>
      <c r="H901" s="91">
        <f>IFERROR(VLOOKUP($C901,Weights!$A$43:$E$62,4,0),0)</f>
        <v>4</v>
      </c>
      <c r="I901" s="92">
        <f>IFERROR(VLOOKUP($C901,Weights!$A$43:$E$62,5,0),0)</f>
        <v>221.56</v>
      </c>
      <c r="J901" s="91">
        <f>IFERROR(VLOOKUP($C901,Weights!$A$63:$E$82,4,0),0)</f>
        <v>10.77</v>
      </c>
      <c r="K901" s="92">
        <f>IFERROR(VLOOKUP($C901,Weights!$A$63:$E$82,5,0),0)</f>
        <v>596.55029999999999</v>
      </c>
      <c r="L901" s="91">
        <f>IFERROR(VLOOKUP($C901,Weights!$A$83:$E$102,4,0),0)</f>
        <v>0</v>
      </c>
      <c r="M901" s="92">
        <f>IFERROR(VLOOKUP($C901,Weights!$A$83:$E$102,5,0),0)</f>
        <v>0</v>
      </c>
    </row>
    <row r="902" spans="1:13">
      <c r="A902" s="93" t="s">
        <v>852</v>
      </c>
      <c r="B902" s="90" t="s">
        <v>853</v>
      </c>
      <c r="C902" s="90">
        <v>1</v>
      </c>
      <c r="D902" s="91">
        <f>IFERROR(VLOOKUP($C902,Weights!$A$3:$E$22,4,0),0)</f>
        <v>1</v>
      </c>
      <c r="E902" s="92">
        <f>IFERROR(VLOOKUP($C902,Weights!$A$3:$E$22,5,0),0)</f>
        <v>55.39</v>
      </c>
      <c r="F902" s="91">
        <f>IFERROR(VLOOKUP($C902,Weights!$A$23:$E$42,4,0),0)</f>
        <v>1.76</v>
      </c>
      <c r="G902" s="92">
        <f>IFERROR(VLOOKUP($C902,Weights!$A$23:$E$42,5,0),0)</f>
        <v>97.486400000000003</v>
      </c>
      <c r="H902" s="91">
        <f>IFERROR(VLOOKUP($C902,Weights!$A$43:$E$62,4,0),0)</f>
        <v>4</v>
      </c>
      <c r="I902" s="92">
        <f>IFERROR(VLOOKUP($C902,Weights!$A$43:$E$62,5,0),0)</f>
        <v>221.56</v>
      </c>
      <c r="J902" s="91">
        <f>IFERROR(VLOOKUP($C902,Weights!$A$63:$E$82,4,0),0)</f>
        <v>10.77</v>
      </c>
      <c r="K902" s="92">
        <f>IFERROR(VLOOKUP($C902,Weights!$A$63:$E$82,5,0),0)</f>
        <v>596.55029999999999</v>
      </c>
      <c r="L902" s="91">
        <f>IFERROR(VLOOKUP($C902,Weights!$A$83:$E$102,4,0),0)</f>
        <v>0</v>
      </c>
      <c r="M902" s="92">
        <f>IFERROR(VLOOKUP($C902,Weights!$A$83:$E$102,5,0),0)</f>
        <v>0</v>
      </c>
    </row>
    <row r="903" spans="1:13">
      <c r="A903" s="93" t="s">
        <v>308</v>
      </c>
      <c r="B903" s="90" t="s">
        <v>309</v>
      </c>
      <c r="C903" s="90">
        <v>1</v>
      </c>
      <c r="D903" s="91">
        <f>IFERROR(VLOOKUP($C903,Weights!$A$3:$E$22,4,0),0)</f>
        <v>1</v>
      </c>
      <c r="E903" s="92">
        <f>IFERROR(VLOOKUP($C903,Weights!$A$3:$E$22,5,0),0)</f>
        <v>55.39</v>
      </c>
      <c r="F903" s="91">
        <f>IFERROR(VLOOKUP($C903,Weights!$A$23:$E$42,4,0),0)</f>
        <v>1.76</v>
      </c>
      <c r="G903" s="92">
        <f>IFERROR(VLOOKUP($C903,Weights!$A$23:$E$42,5,0),0)</f>
        <v>97.486400000000003</v>
      </c>
      <c r="H903" s="91">
        <f>IFERROR(VLOOKUP($C903,Weights!$A$43:$E$62,4,0),0)</f>
        <v>4</v>
      </c>
      <c r="I903" s="92">
        <f>IFERROR(VLOOKUP($C903,Weights!$A$43:$E$62,5,0),0)</f>
        <v>221.56</v>
      </c>
      <c r="J903" s="91">
        <f>IFERROR(VLOOKUP($C903,Weights!$A$63:$E$82,4,0),0)</f>
        <v>10.77</v>
      </c>
      <c r="K903" s="92">
        <f>IFERROR(VLOOKUP($C903,Weights!$A$63:$E$82,5,0),0)</f>
        <v>596.55029999999999</v>
      </c>
      <c r="L903" s="91">
        <f>IFERROR(VLOOKUP($C903,Weights!$A$83:$E$102,4,0),0)</f>
        <v>0</v>
      </c>
      <c r="M903" s="92">
        <f>IFERROR(VLOOKUP($C903,Weights!$A$83:$E$102,5,0),0)</f>
        <v>0</v>
      </c>
    </row>
    <row r="904" spans="1:13">
      <c r="A904" s="93" t="s">
        <v>834</v>
      </c>
      <c r="B904" s="90" t="s">
        <v>835</v>
      </c>
      <c r="C904" s="90">
        <v>1</v>
      </c>
      <c r="D904" s="91">
        <f>IFERROR(VLOOKUP($C904,Weights!$A$3:$E$22,4,0),0)</f>
        <v>1</v>
      </c>
      <c r="E904" s="92">
        <f>IFERROR(VLOOKUP($C904,Weights!$A$3:$E$22,5,0),0)</f>
        <v>55.39</v>
      </c>
      <c r="F904" s="91">
        <f>IFERROR(VLOOKUP($C904,Weights!$A$23:$E$42,4,0),0)</f>
        <v>1.76</v>
      </c>
      <c r="G904" s="92">
        <f>IFERROR(VLOOKUP($C904,Weights!$A$23:$E$42,5,0),0)</f>
        <v>97.486400000000003</v>
      </c>
      <c r="H904" s="91">
        <f>IFERROR(VLOOKUP($C904,Weights!$A$43:$E$62,4,0),0)</f>
        <v>4</v>
      </c>
      <c r="I904" s="92">
        <f>IFERROR(VLOOKUP($C904,Weights!$A$43:$E$62,5,0),0)</f>
        <v>221.56</v>
      </c>
      <c r="J904" s="91">
        <f>IFERROR(VLOOKUP($C904,Weights!$A$63:$E$82,4,0),0)</f>
        <v>10.77</v>
      </c>
      <c r="K904" s="92">
        <f>IFERROR(VLOOKUP($C904,Weights!$A$63:$E$82,5,0),0)</f>
        <v>596.55029999999999</v>
      </c>
      <c r="L904" s="91">
        <f>IFERROR(VLOOKUP($C904,Weights!$A$83:$E$102,4,0),0)</f>
        <v>0</v>
      </c>
      <c r="M904" s="92">
        <f>IFERROR(VLOOKUP($C904,Weights!$A$83:$E$102,5,0),0)</f>
        <v>0</v>
      </c>
    </row>
    <row r="905" spans="1:13">
      <c r="A905" s="93" t="s">
        <v>900</v>
      </c>
      <c r="B905" s="90" t="s">
        <v>901</v>
      </c>
      <c r="C905" s="90">
        <v>1</v>
      </c>
      <c r="D905" s="91">
        <f>IFERROR(VLOOKUP($C905,Weights!$A$3:$E$22,4,0),0)</f>
        <v>1</v>
      </c>
      <c r="E905" s="92">
        <f>IFERROR(VLOOKUP($C905,Weights!$A$3:$E$22,5,0),0)</f>
        <v>55.39</v>
      </c>
      <c r="F905" s="91">
        <f>IFERROR(VLOOKUP($C905,Weights!$A$23:$E$42,4,0),0)</f>
        <v>1.76</v>
      </c>
      <c r="G905" s="92">
        <f>IFERROR(VLOOKUP($C905,Weights!$A$23:$E$42,5,0),0)</f>
        <v>97.486400000000003</v>
      </c>
      <c r="H905" s="91">
        <f>IFERROR(VLOOKUP($C905,Weights!$A$43:$E$62,4,0),0)</f>
        <v>4</v>
      </c>
      <c r="I905" s="92">
        <f>IFERROR(VLOOKUP($C905,Weights!$A$43:$E$62,5,0),0)</f>
        <v>221.56</v>
      </c>
      <c r="J905" s="91">
        <f>IFERROR(VLOOKUP($C905,Weights!$A$63:$E$82,4,0),0)</f>
        <v>10.77</v>
      </c>
      <c r="K905" s="92">
        <f>IFERROR(VLOOKUP($C905,Weights!$A$63:$E$82,5,0),0)</f>
        <v>596.55029999999999</v>
      </c>
      <c r="L905" s="91">
        <f>IFERROR(VLOOKUP($C905,Weights!$A$83:$E$102,4,0),0)</f>
        <v>0</v>
      </c>
      <c r="M905" s="92">
        <f>IFERROR(VLOOKUP($C905,Weights!$A$83:$E$102,5,0),0)</f>
        <v>0</v>
      </c>
    </row>
    <row r="906" spans="1:13">
      <c r="A906" s="93" t="s">
        <v>1002</v>
      </c>
      <c r="B906" s="90" t="s">
        <v>1003</v>
      </c>
      <c r="C906" s="90">
        <v>1</v>
      </c>
      <c r="D906" s="91">
        <f>IFERROR(VLOOKUP($C906,Weights!$A$3:$E$22,4,0),0)</f>
        <v>1</v>
      </c>
      <c r="E906" s="92">
        <f>IFERROR(VLOOKUP($C906,Weights!$A$3:$E$22,5,0),0)</f>
        <v>55.39</v>
      </c>
      <c r="F906" s="91">
        <f>IFERROR(VLOOKUP($C906,Weights!$A$23:$E$42,4,0),0)</f>
        <v>1.76</v>
      </c>
      <c r="G906" s="92">
        <f>IFERROR(VLOOKUP($C906,Weights!$A$23:$E$42,5,0),0)</f>
        <v>97.486400000000003</v>
      </c>
      <c r="H906" s="91">
        <f>IFERROR(VLOOKUP($C906,Weights!$A$43:$E$62,4,0),0)</f>
        <v>4</v>
      </c>
      <c r="I906" s="92">
        <f>IFERROR(VLOOKUP($C906,Weights!$A$43:$E$62,5,0),0)</f>
        <v>221.56</v>
      </c>
      <c r="J906" s="91">
        <f>IFERROR(VLOOKUP($C906,Weights!$A$63:$E$82,4,0),0)</f>
        <v>10.77</v>
      </c>
      <c r="K906" s="92">
        <f>IFERROR(VLOOKUP($C906,Weights!$A$63:$E$82,5,0),0)</f>
        <v>596.55029999999999</v>
      </c>
      <c r="L906" s="91">
        <f>IFERROR(VLOOKUP($C906,Weights!$A$83:$E$102,4,0),0)</f>
        <v>0</v>
      </c>
      <c r="M906" s="92">
        <f>IFERROR(VLOOKUP($C906,Weights!$A$83:$E$102,5,0),0)</f>
        <v>0</v>
      </c>
    </row>
    <row r="907" spans="1:13">
      <c r="A907" s="93" t="s">
        <v>288</v>
      </c>
      <c r="B907" s="90" t="s">
        <v>289</v>
      </c>
      <c r="C907" s="90">
        <v>1</v>
      </c>
      <c r="D907" s="91">
        <f>IFERROR(VLOOKUP($C907,Weights!$A$3:$E$22,4,0),0)</f>
        <v>1</v>
      </c>
      <c r="E907" s="92">
        <f>IFERROR(VLOOKUP($C907,Weights!$A$3:$E$22,5,0),0)</f>
        <v>55.39</v>
      </c>
      <c r="F907" s="91">
        <f>IFERROR(VLOOKUP($C907,Weights!$A$23:$E$42,4,0),0)</f>
        <v>1.76</v>
      </c>
      <c r="G907" s="92">
        <f>IFERROR(VLOOKUP($C907,Weights!$A$23:$E$42,5,0),0)</f>
        <v>97.486400000000003</v>
      </c>
      <c r="H907" s="91">
        <f>IFERROR(VLOOKUP($C907,Weights!$A$43:$E$62,4,0),0)</f>
        <v>4</v>
      </c>
      <c r="I907" s="92">
        <f>IFERROR(VLOOKUP($C907,Weights!$A$43:$E$62,5,0),0)</f>
        <v>221.56</v>
      </c>
      <c r="J907" s="91">
        <f>IFERROR(VLOOKUP($C907,Weights!$A$63:$E$82,4,0),0)</f>
        <v>10.77</v>
      </c>
      <c r="K907" s="92">
        <f>IFERROR(VLOOKUP($C907,Weights!$A$63:$E$82,5,0),0)</f>
        <v>596.55029999999999</v>
      </c>
      <c r="L907" s="91">
        <f>IFERROR(VLOOKUP($C907,Weights!$A$83:$E$102,4,0),0)</f>
        <v>0</v>
      </c>
      <c r="M907" s="92">
        <f>IFERROR(VLOOKUP($C907,Weights!$A$83:$E$102,5,0),0)</f>
        <v>0</v>
      </c>
    </row>
    <row r="908" spans="1:13" ht="24">
      <c r="A908" s="93" t="s">
        <v>1000</v>
      </c>
      <c r="B908" s="90" t="s">
        <v>1001</v>
      </c>
      <c r="C908" s="90">
        <v>1</v>
      </c>
      <c r="D908" s="91">
        <f>IFERROR(VLOOKUP($C908,Weights!$A$3:$E$22,4,0),0)</f>
        <v>1</v>
      </c>
      <c r="E908" s="92">
        <f>IFERROR(VLOOKUP($C908,Weights!$A$3:$E$22,5,0),0)</f>
        <v>55.39</v>
      </c>
      <c r="F908" s="91">
        <f>IFERROR(VLOOKUP($C908,Weights!$A$23:$E$42,4,0),0)</f>
        <v>1.76</v>
      </c>
      <c r="G908" s="92">
        <f>IFERROR(VLOOKUP($C908,Weights!$A$23:$E$42,5,0),0)</f>
        <v>97.486400000000003</v>
      </c>
      <c r="H908" s="91">
        <f>IFERROR(VLOOKUP($C908,Weights!$A$43:$E$62,4,0),0)</f>
        <v>4</v>
      </c>
      <c r="I908" s="92">
        <f>IFERROR(VLOOKUP($C908,Weights!$A$43:$E$62,5,0),0)</f>
        <v>221.56</v>
      </c>
      <c r="J908" s="91">
        <f>IFERROR(VLOOKUP($C908,Weights!$A$63:$E$82,4,0),0)</f>
        <v>10.77</v>
      </c>
      <c r="K908" s="92">
        <f>IFERROR(VLOOKUP($C908,Weights!$A$63:$E$82,5,0),0)</f>
        <v>596.55029999999999</v>
      </c>
      <c r="L908" s="91">
        <f>IFERROR(VLOOKUP($C908,Weights!$A$83:$E$102,4,0),0)</f>
        <v>0</v>
      </c>
      <c r="M908" s="92">
        <f>IFERROR(VLOOKUP($C908,Weights!$A$83:$E$102,5,0),0)</f>
        <v>0</v>
      </c>
    </row>
    <row r="909" spans="1:13" ht="24">
      <c r="A909" s="93" t="s">
        <v>924</v>
      </c>
      <c r="B909" s="90" t="s">
        <v>925</v>
      </c>
      <c r="C909" s="90">
        <v>1</v>
      </c>
      <c r="D909" s="91">
        <f>IFERROR(VLOOKUP($C909,Weights!$A$3:$E$22,4,0),0)</f>
        <v>1</v>
      </c>
      <c r="E909" s="92">
        <f>IFERROR(VLOOKUP($C909,Weights!$A$3:$E$22,5,0),0)</f>
        <v>55.39</v>
      </c>
      <c r="F909" s="91">
        <f>IFERROR(VLOOKUP($C909,Weights!$A$23:$E$42,4,0),0)</f>
        <v>1.76</v>
      </c>
      <c r="G909" s="92">
        <f>IFERROR(VLOOKUP($C909,Weights!$A$23:$E$42,5,0),0)</f>
        <v>97.486400000000003</v>
      </c>
      <c r="H909" s="91">
        <f>IFERROR(VLOOKUP($C909,Weights!$A$43:$E$62,4,0),0)</f>
        <v>4</v>
      </c>
      <c r="I909" s="92">
        <f>IFERROR(VLOOKUP($C909,Weights!$A$43:$E$62,5,0),0)</f>
        <v>221.56</v>
      </c>
      <c r="J909" s="91">
        <f>IFERROR(VLOOKUP($C909,Weights!$A$63:$E$82,4,0),0)</f>
        <v>10.77</v>
      </c>
      <c r="K909" s="92">
        <f>IFERROR(VLOOKUP($C909,Weights!$A$63:$E$82,5,0),0)</f>
        <v>596.55029999999999</v>
      </c>
      <c r="L909" s="91">
        <f>IFERROR(VLOOKUP($C909,Weights!$A$83:$E$102,4,0),0)</f>
        <v>0</v>
      </c>
      <c r="M909" s="92">
        <f>IFERROR(VLOOKUP($C909,Weights!$A$83:$E$102,5,0),0)</f>
        <v>0</v>
      </c>
    </row>
    <row r="910" spans="1:13">
      <c r="A910" s="93" t="s">
        <v>1628</v>
      </c>
      <c r="B910" s="90" t="s">
        <v>1629</v>
      </c>
      <c r="C910" s="90">
        <v>1</v>
      </c>
      <c r="D910" s="91">
        <f>IFERROR(VLOOKUP($C910,Weights!$A$3:$E$22,4,0),0)</f>
        <v>1</v>
      </c>
      <c r="E910" s="92">
        <f>IFERROR(VLOOKUP($C910,Weights!$A$3:$E$22,5,0),0)</f>
        <v>55.39</v>
      </c>
      <c r="F910" s="91">
        <f>IFERROR(VLOOKUP($C910,Weights!$A$23:$E$42,4,0),0)</f>
        <v>1.76</v>
      </c>
      <c r="G910" s="92">
        <f>IFERROR(VLOOKUP($C910,Weights!$A$23:$E$42,5,0),0)</f>
        <v>97.486400000000003</v>
      </c>
      <c r="H910" s="91">
        <f>IFERROR(VLOOKUP($C910,Weights!$A$43:$E$62,4,0),0)</f>
        <v>4</v>
      </c>
      <c r="I910" s="92">
        <f>IFERROR(VLOOKUP($C910,Weights!$A$43:$E$62,5,0),0)</f>
        <v>221.56</v>
      </c>
      <c r="J910" s="91">
        <f>IFERROR(VLOOKUP($C910,Weights!$A$63:$E$82,4,0),0)</f>
        <v>10.77</v>
      </c>
      <c r="K910" s="92">
        <f>IFERROR(VLOOKUP($C910,Weights!$A$63:$E$82,5,0),0)</f>
        <v>596.55029999999999</v>
      </c>
      <c r="L910" s="91">
        <f>IFERROR(VLOOKUP($C910,Weights!$A$83:$E$102,4,0),0)</f>
        <v>0</v>
      </c>
      <c r="M910" s="92">
        <f>IFERROR(VLOOKUP($C910,Weights!$A$83:$E$102,5,0),0)</f>
        <v>0</v>
      </c>
    </row>
    <row r="911" spans="1:13">
      <c r="A911" s="93" t="s">
        <v>1340</v>
      </c>
      <c r="B911" s="90" t="s">
        <v>1341</v>
      </c>
      <c r="C911" s="90">
        <v>1</v>
      </c>
      <c r="D911" s="91">
        <f>IFERROR(VLOOKUP($C911,Weights!$A$3:$E$22,4,0),0)</f>
        <v>1</v>
      </c>
      <c r="E911" s="92">
        <f>IFERROR(VLOOKUP($C911,Weights!$A$3:$E$22,5,0),0)</f>
        <v>55.39</v>
      </c>
      <c r="F911" s="91">
        <f>IFERROR(VLOOKUP($C911,Weights!$A$23:$E$42,4,0),0)</f>
        <v>1.76</v>
      </c>
      <c r="G911" s="92">
        <f>IFERROR(VLOOKUP($C911,Weights!$A$23:$E$42,5,0),0)</f>
        <v>97.486400000000003</v>
      </c>
      <c r="H911" s="91">
        <f>IFERROR(VLOOKUP($C911,Weights!$A$43:$E$62,4,0),0)</f>
        <v>4</v>
      </c>
      <c r="I911" s="92">
        <f>IFERROR(VLOOKUP($C911,Weights!$A$43:$E$62,5,0),0)</f>
        <v>221.56</v>
      </c>
      <c r="J911" s="91">
        <f>IFERROR(VLOOKUP($C911,Weights!$A$63:$E$82,4,0),0)</f>
        <v>10.77</v>
      </c>
      <c r="K911" s="92">
        <f>IFERROR(VLOOKUP($C911,Weights!$A$63:$E$82,5,0),0)</f>
        <v>596.55029999999999</v>
      </c>
      <c r="L911" s="91">
        <f>IFERROR(VLOOKUP($C911,Weights!$A$83:$E$102,4,0),0)</f>
        <v>0</v>
      </c>
      <c r="M911" s="92">
        <f>IFERROR(VLOOKUP($C911,Weights!$A$83:$E$102,5,0),0)</f>
        <v>0</v>
      </c>
    </row>
    <row r="912" spans="1:13" ht="24">
      <c r="A912" s="93" t="s">
        <v>1338</v>
      </c>
      <c r="B912" s="90" t="s">
        <v>1339</v>
      </c>
      <c r="C912" s="90">
        <v>6</v>
      </c>
      <c r="D912" s="91">
        <f>IFERROR(VLOOKUP($C912,Weights!$A$3:$E$22,4,0),0)</f>
        <v>2.38</v>
      </c>
      <c r="E912" s="92">
        <f>IFERROR(VLOOKUP($C912,Weights!$A$3:$E$22,5,0),0)</f>
        <v>131.82820000000001</v>
      </c>
      <c r="F912" s="91">
        <f>IFERROR(VLOOKUP($C912,Weights!$A$23:$E$42,4,0),0)</f>
        <v>3.52</v>
      </c>
      <c r="G912" s="92">
        <f>IFERROR(VLOOKUP($C912,Weights!$A$23:$E$42,5,0),0)</f>
        <v>194.97280000000001</v>
      </c>
      <c r="H912" s="91">
        <f>IFERROR(VLOOKUP($C912,Weights!$A$43:$E$62,4,0),0)</f>
        <v>7.1</v>
      </c>
      <c r="I912" s="92">
        <f>IFERROR(VLOOKUP($C912,Weights!$A$43:$E$62,5,0),0)</f>
        <v>393.26900000000001</v>
      </c>
      <c r="J912" s="91">
        <f>IFERROR(VLOOKUP($C912,Weights!$A$63:$E$82,4,0),0)</f>
        <v>17.98</v>
      </c>
      <c r="K912" s="92">
        <f>IFERROR(VLOOKUP($C912,Weights!$A$63:$E$82,5,0),0)</f>
        <v>995.91219999999998</v>
      </c>
      <c r="L912" s="91">
        <f>IFERROR(VLOOKUP($C912,Weights!$A$83:$E$102,4,0),0)</f>
        <v>0</v>
      </c>
      <c r="M912" s="92">
        <f>IFERROR(VLOOKUP($C912,Weights!$A$83:$E$102,5,0),0)</f>
        <v>0</v>
      </c>
    </row>
    <row r="913" spans="1:13">
      <c r="A913" s="93" t="s">
        <v>1640</v>
      </c>
      <c r="B913" s="90" t="s">
        <v>1641</v>
      </c>
      <c r="C913" s="90">
        <v>1</v>
      </c>
      <c r="D913" s="91">
        <f>IFERROR(VLOOKUP($C913,Weights!$A$3:$E$22,4,0),0)</f>
        <v>1</v>
      </c>
      <c r="E913" s="92">
        <f>IFERROR(VLOOKUP($C913,Weights!$A$3:$E$22,5,0),0)</f>
        <v>55.39</v>
      </c>
      <c r="F913" s="91">
        <f>IFERROR(VLOOKUP($C913,Weights!$A$23:$E$42,4,0),0)</f>
        <v>1.76</v>
      </c>
      <c r="G913" s="92">
        <f>IFERROR(VLOOKUP($C913,Weights!$A$23:$E$42,5,0),0)</f>
        <v>97.486400000000003</v>
      </c>
      <c r="H913" s="91">
        <f>IFERROR(VLOOKUP($C913,Weights!$A$43:$E$62,4,0),0)</f>
        <v>4</v>
      </c>
      <c r="I913" s="92">
        <f>IFERROR(VLOOKUP($C913,Weights!$A$43:$E$62,5,0),0)</f>
        <v>221.56</v>
      </c>
      <c r="J913" s="91">
        <f>IFERROR(VLOOKUP($C913,Weights!$A$63:$E$82,4,0),0)</f>
        <v>10.77</v>
      </c>
      <c r="K913" s="92">
        <f>IFERROR(VLOOKUP($C913,Weights!$A$63:$E$82,5,0),0)</f>
        <v>596.55029999999999</v>
      </c>
      <c r="L913" s="91">
        <f>IFERROR(VLOOKUP($C913,Weights!$A$83:$E$102,4,0),0)</f>
        <v>0</v>
      </c>
      <c r="M913" s="92">
        <f>IFERROR(VLOOKUP($C913,Weights!$A$83:$E$102,5,0),0)</f>
        <v>0</v>
      </c>
    </row>
    <row r="914" spans="1:13">
      <c r="A914" s="93" t="s">
        <v>2043</v>
      </c>
      <c r="B914" s="90" t="s">
        <v>2044</v>
      </c>
      <c r="C914" s="90">
        <v>1</v>
      </c>
      <c r="D914" s="91">
        <f>IFERROR(VLOOKUP($C914,Weights!$A$3:$E$22,4,0),0)</f>
        <v>1</v>
      </c>
      <c r="E914" s="92">
        <f>IFERROR(VLOOKUP($C914,Weights!$A$3:$E$22,5,0),0)</f>
        <v>55.39</v>
      </c>
      <c r="F914" s="91">
        <f>IFERROR(VLOOKUP($C914,Weights!$A$23:$E$42,4,0),0)</f>
        <v>1.76</v>
      </c>
      <c r="G914" s="92">
        <f>IFERROR(VLOOKUP($C914,Weights!$A$23:$E$42,5,0),0)</f>
        <v>97.486400000000003</v>
      </c>
      <c r="H914" s="91">
        <f>IFERROR(VLOOKUP($C914,Weights!$A$43:$E$62,4,0),0)</f>
        <v>4</v>
      </c>
      <c r="I914" s="92">
        <f>IFERROR(VLOOKUP($C914,Weights!$A$43:$E$62,5,0),0)</f>
        <v>221.56</v>
      </c>
      <c r="J914" s="91">
        <f>IFERROR(VLOOKUP($C914,Weights!$A$63:$E$82,4,0),0)</f>
        <v>10.77</v>
      </c>
      <c r="K914" s="92">
        <f>IFERROR(VLOOKUP($C914,Weights!$A$63:$E$82,5,0),0)</f>
        <v>596.55029999999999</v>
      </c>
      <c r="L914" s="91">
        <f>IFERROR(VLOOKUP($C914,Weights!$A$83:$E$102,4,0),0)</f>
        <v>0</v>
      </c>
      <c r="M914" s="92">
        <f>IFERROR(VLOOKUP($C914,Weights!$A$83:$E$102,5,0),0)</f>
        <v>0</v>
      </c>
    </row>
    <row r="915" spans="1:13" ht="24">
      <c r="A915" s="93" t="s">
        <v>2437</v>
      </c>
      <c r="B915" s="90" t="s">
        <v>2438</v>
      </c>
      <c r="C915" s="90">
        <v>1</v>
      </c>
      <c r="D915" s="91">
        <f>IFERROR(VLOOKUP($C915,Weights!$A$3:$E$22,4,0),0)</f>
        <v>1</v>
      </c>
      <c r="E915" s="92">
        <f>IFERROR(VLOOKUP($C915,Weights!$A$3:$E$22,5,0),0)</f>
        <v>55.39</v>
      </c>
      <c r="F915" s="91">
        <f>IFERROR(VLOOKUP($C915,Weights!$A$23:$E$42,4,0),0)</f>
        <v>1.76</v>
      </c>
      <c r="G915" s="92">
        <f>IFERROR(VLOOKUP($C915,Weights!$A$23:$E$42,5,0),0)</f>
        <v>97.486400000000003</v>
      </c>
      <c r="H915" s="91">
        <f>IFERROR(VLOOKUP($C915,Weights!$A$43:$E$62,4,0),0)</f>
        <v>4</v>
      </c>
      <c r="I915" s="92">
        <f>IFERROR(VLOOKUP($C915,Weights!$A$43:$E$62,5,0),0)</f>
        <v>221.56</v>
      </c>
      <c r="J915" s="91">
        <f>IFERROR(VLOOKUP($C915,Weights!$A$63:$E$82,4,0),0)</f>
        <v>10.77</v>
      </c>
      <c r="K915" s="92">
        <f>IFERROR(VLOOKUP($C915,Weights!$A$63:$E$82,5,0),0)</f>
        <v>596.55029999999999</v>
      </c>
      <c r="L915" s="91">
        <f>IFERROR(VLOOKUP($C915,Weights!$A$83:$E$102,4,0),0)</f>
        <v>0</v>
      </c>
      <c r="M915" s="92">
        <f>IFERROR(VLOOKUP($C915,Weights!$A$83:$E$102,5,0),0)</f>
        <v>0</v>
      </c>
    </row>
    <row r="916" spans="1:13" ht="24">
      <c r="A916" s="93" t="s">
        <v>212</v>
      </c>
      <c r="B916" s="90" t="s">
        <v>213</v>
      </c>
      <c r="C916" s="90">
        <v>1</v>
      </c>
      <c r="D916" s="91">
        <f>IFERROR(VLOOKUP($C916,Weights!$A$3:$E$22,4,0),0)</f>
        <v>1</v>
      </c>
      <c r="E916" s="92">
        <f>IFERROR(VLOOKUP($C916,Weights!$A$3:$E$22,5,0),0)</f>
        <v>55.39</v>
      </c>
      <c r="F916" s="91">
        <f>IFERROR(VLOOKUP($C916,Weights!$A$23:$E$42,4,0),0)</f>
        <v>1.76</v>
      </c>
      <c r="G916" s="92">
        <f>IFERROR(VLOOKUP($C916,Weights!$A$23:$E$42,5,0),0)</f>
        <v>97.486400000000003</v>
      </c>
      <c r="H916" s="91">
        <f>IFERROR(VLOOKUP($C916,Weights!$A$43:$E$62,4,0),0)</f>
        <v>4</v>
      </c>
      <c r="I916" s="92">
        <f>IFERROR(VLOOKUP($C916,Weights!$A$43:$E$62,5,0),0)</f>
        <v>221.56</v>
      </c>
      <c r="J916" s="91">
        <f>IFERROR(VLOOKUP($C916,Weights!$A$63:$E$82,4,0),0)</f>
        <v>10.77</v>
      </c>
      <c r="K916" s="92">
        <f>IFERROR(VLOOKUP($C916,Weights!$A$63:$E$82,5,0),0)</f>
        <v>596.55029999999999</v>
      </c>
      <c r="L916" s="91">
        <f>IFERROR(VLOOKUP($C916,Weights!$A$83:$E$102,4,0),0)</f>
        <v>0</v>
      </c>
      <c r="M916" s="92">
        <f>IFERROR(VLOOKUP($C916,Weights!$A$83:$E$102,5,0),0)</f>
        <v>0</v>
      </c>
    </row>
    <row r="917" spans="1:13">
      <c r="A917" s="93" t="s">
        <v>526</v>
      </c>
      <c r="B917" s="90" t="s">
        <v>527</v>
      </c>
      <c r="C917" s="90">
        <v>1</v>
      </c>
      <c r="D917" s="91">
        <f>IFERROR(VLOOKUP($C917,Weights!$A$3:$E$22,4,0),0)</f>
        <v>1</v>
      </c>
      <c r="E917" s="92">
        <f>IFERROR(VLOOKUP($C917,Weights!$A$3:$E$22,5,0),0)</f>
        <v>55.39</v>
      </c>
      <c r="F917" s="91">
        <f>IFERROR(VLOOKUP($C917,Weights!$A$23:$E$42,4,0),0)</f>
        <v>1.76</v>
      </c>
      <c r="G917" s="92">
        <f>IFERROR(VLOOKUP($C917,Weights!$A$23:$E$42,5,0),0)</f>
        <v>97.486400000000003</v>
      </c>
      <c r="H917" s="91">
        <f>IFERROR(VLOOKUP($C917,Weights!$A$43:$E$62,4,0),0)</f>
        <v>4</v>
      </c>
      <c r="I917" s="92">
        <f>IFERROR(VLOOKUP($C917,Weights!$A$43:$E$62,5,0),0)</f>
        <v>221.56</v>
      </c>
      <c r="J917" s="91">
        <f>IFERROR(VLOOKUP($C917,Weights!$A$63:$E$82,4,0),0)</f>
        <v>10.77</v>
      </c>
      <c r="K917" s="92">
        <f>IFERROR(VLOOKUP($C917,Weights!$A$63:$E$82,5,0),0)</f>
        <v>596.55029999999999</v>
      </c>
      <c r="L917" s="91">
        <f>IFERROR(VLOOKUP($C917,Weights!$A$83:$E$102,4,0),0)</f>
        <v>0</v>
      </c>
      <c r="M917" s="92">
        <f>IFERROR(VLOOKUP($C917,Weights!$A$83:$E$102,5,0),0)</f>
        <v>0</v>
      </c>
    </row>
    <row r="918" spans="1:13">
      <c r="A918" s="93" t="s">
        <v>2435</v>
      </c>
      <c r="B918" s="90" t="s">
        <v>2436</v>
      </c>
      <c r="C918" s="90">
        <v>1</v>
      </c>
      <c r="D918" s="91">
        <f>IFERROR(VLOOKUP($C918,Weights!$A$3:$E$22,4,0),0)</f>
        <v>1</v>
      </c>
      <c r="E918" s="92">
        <f>IFERROR(VLOOKUP($C918,Weights!$A$3:$E$22,5,0),0)</f>
        <v>55.39</v>
      </c>
      <c r="F918" s="91">
        <f>IFERROR(VLOOKUP($C918,Weights!$A$23:$E$42,4,0),0)</f>
        <v>1.76</v>
      </c>
      <c r="G918" s="92">
        <f>IFERROR(VLOOKUP($C918,Weights!$A$23:$E$42,5,0),0)</f>
        <v>97.486400000000003</v>
      </c>
      <c r="H918" s="91">
        <f>IFERROR(VLOOKUP($C918,Weights!$A$43:$E$62,4,0),0)</f>
        <v>4</v>
      </c>
      <c r="I918" s="92">
        <f>IFERROR(VLOOKUP($C918,Weights!$A$43:$E$62,5,0),0)</f>
        <v>221.56</v>
      </c>
      <c r="J918" s="91">
        <f>IFERROR(VLOOKUP($C918,Weights!$A$63:$E$82,4,0),0)</f>
        <v>10.77</v>
      </c>
      <c r="K918" s="92">
        <f>IFERROR(VLOOKUP($C918,Weights!$A$63:$E$82,5,0),0)</f>
        <v>596.55029999999999</v>
      </c>
      <c r="L918" s="91">
        <f>IFERROR(VLOOKUP($C918,Weights!$A$83:$E$102,4,0),0)</f>
        <v>0</v>
      </c>
      <c r="M918" s="92">
        <f>IFERROR(VLOOKUP($C918,Weights!$A$83:$E$102,5,0),0)</f>
        <v>0</v>
      </c>
    </row>
    <row r="919" spans="1:13">
      <c r="A919" s="93" t="s">
        <v>2731</v>
      </c>
      <c r="B919" s="90" t="s">
        <v>2732</v>
      </c>
      <c r="C919" s="90">
        <v>1</v>
      </c>
      <c r="D919" s="91">
        <f>IFERROR(VLOOKUP($C919,Weights!$A$3:$E$22,4,0),0)</f>
        <v>1</v>
      </c>
      <c r="E919" s="92">
        <f>IFERROR(VLOOKUP($C919,Weights!$A$3:$E$22,5,0),0)</f>
        <v>55.39</v>
      </c>
      <c r="F919" s="91">
        <f>IFERROR(VLOOKUP($C919,Weights!$A$23:$E$42,4,0),0)</f>
        <v>1.76</v>
      </c>
      <c r="G919" s="92">
        <f>IFERROR(VLOOKUP($C919,Weights!$A$23:$E$42,5,0),0)</f>
        <v>97.486400000000003</v>
      </c>
      <c r="H919" s="91">
        <f>IFERROR(VLOOKUP($C919,Weights!$A$43:$E$62,4,0),0)</f>
        <v>4</v>
      </c>
      <c r="I919" s="92">
        <f>IFERROR(VLOOKUP($C919,Weights!$A$43:$E$62,5,0),0)</f>
        <v>221.56</v>
      </c>
      <c r="J919" s="91">
        <f>IFERROR(VLOOKUP($C919,Weights!$A$63:$E$82,4,0),0)</f>
        <v>10.77</v>
      </c>
      <c r="K919" s="92">
        <f>IFERROR(VLOOKUP($C919,Weights!$A$63:$E$82,5,0),0)</f>
        <v>596.55029999999999</v>
      </c>
      <c r="L919" s="91">
        <f>IFERROR(VLOOKUP($C919,Weights!$A$83:$E$102,4,0),0)</f>
        <v>0</v>
      </c>
      <c r="M919" s="92">
        <f>IFERROR(VLOOKUP($C919,Weights!$A$83:$E$102,5,0),0)</f>
        <v>0</v>
      </c>
    </row>
    <row r="920" spans="1:13">
      <c r="A920" s="93" t="s">
        <v>300</v>
      </c>
      <c r="B920" s="90" t="s">
        <v>301</v>
      </c>
      <c r="C920" s="90">
        <v>1</v>
      </c>
      <c r="D920" s="91">
        <f>IFERROR(VLOOKUP($C920,Weights!$A$3:$E$22,4,0),0)</f>
        <v>1</v>
      </c>
      <c r="E920" s="92">
        <f>IFERROR(VLOOKUP($C920,Weights!$A$3:$E$22,5,0),0)</f>
        <v>55.39</v>
      </c>
      <c r="F920" s="91">
        <f>IFERROR(VLOOKUP($C920,Weights!$A$23:$E$42,4,0),0)</f>
        <v>1.76</v>
      </c>
      <c r="G920" s="92">
        <f>IFERROR(VLOOKUP($C920,Weights!$A$23:$E$42,5,0),0)</f>
        <v>97.486400000000003</v>
      </c>
      <c r="H920" s="91">
        <f>IFERROR(VLOOKUP($C920,Weights!$A$43:$E$62,4,0),0)</f>
        <v>4</v>
      </c>
      <c r="I920" s="92">
        <f>IFERROR(VLOOKUP($C920,Weights!$A$43:$E$62,5,0),0)</f>
        <v>221.56</v>
      </c>
      <c r="J920" s="91">
        <f>IFERROR(VLOOKUP($C920,Weights!$A$63:$E$82,4,0),0)</f>
        <v>10.77</v>
      </c>
      <c r="K920" s="92">
        <f>IFERROR(VLOOKUP($C920,Weights!$A$63:$E$82,5,0),0)</f>
        <v>596.55029999999999</v>
      </c>
      <c r="L920" s="91">
        <f>IFERROR(VLOOKUP($C920,Weights!$A$83:$E$102,4,0),0)</f>
        <v>0</v>
      </c>
      <c r="M920" s="92">
        <f>IFERROR(VLOOKUP($C920,Weights!$A$83:$E$102,5,0),0)</f>
        <v>0</v>
      </c>
    </row>
    <row r="921" spans="1:13">
      <c r="A921" s="93" t="s">
        <v>2973</v>
      </c>
      <c r="B921" s="90" t="s">
        <v>2974</v>
      </c>
      <c r="C921" s="90">
        <v>1</v>
      </c>
      <c r="D921" s="91">
        <f>IFERROR(VLOOKUP($C921,Weights!$A$3:$E$22,4,0),0)</f>
        <v>1</v>
      </c>
      <c r="E921" s="92">
        <f>IFERROR(VLOOKUP($C921,Weights!$A$3:$E$22,5,0),0)</f>
        <v>55.39</v>
      </c>
      <c r="F921" s="91">
        <f>IFERROR(VLOOKUP($C921,Weights!$A$23:$E$42,4,0),0)</f>
        <v>1.76</v>
      </c>
      <c r="G921" s="92">
        <f>IFERROR(VLOOKUP($C921,Weights!$A$23:$E$42,5,0),0)</f>
        <v>97.486400000000003</v>
      </c>
      <c r="H921" s="91">
        <f>IFERROR(VLOOKUP($C921,Weights!$A$43:$E$62,4,0),0)</f>
        <v>4</v>
      </c>
      <c r="I921" s="92">
        <f>IFERROR(VLOOKUP($C921,Weights!$A$43:$E$62,5,0),0)</f>
        <v>221.56</v>
      </c>
      <c r="J921" s="91">
        <f>IFERROR(VLOOKUP($C921,Weights!$A$63:$E$82,4,0),0)</f>
        <v>10.77</v>
      </c>
      <c r="K921" s="92">
        <f>IFERROR(VLOOKUP($C921,Weights!$A$63:$E$82,5,0),0)</f>
        <v>596.55029999999999</v>
      </c>
      <c r="L921" s="91">
        <f>IFERROR(VLOOKUP($C921,Weights!$A$83:$E$102,4,0),0)</f>
        <v>0</v>
      </c>
      <c r="M921" s="92">
        <f>IFERROR(VLOOKUP($C921,Weights!$A$83:$E$102,5,0),0)</f>
        <v>0</v>
      </c>
    </row>
    <row r="922" spans="1:13">
      <c r="A922" s="93" t="s">
        <v>2733</v>
      </c>
      <c r="B922" s="90" t="s">
        <v>2734</v>
      </c>
      <c r="C922" s="90">
        <v>1</v>
      </c>
      <c r="D922" s="91">
        <f>IFERROR(VLOOKUP($C922,Weights!$A$3:$E$22,4,0),0)</f>
        <v>1</v>
      </c>
      <c r="E922" s="92">
        <f>IFERROR(VLOOKUP($C922,Weights!$A$3:$E$22,5,0),0)</f>
        <v>55.39</v>
      </c>
      <c r="F922" s="91">
        <f>IFERROR(VLOOKUP($C922,Weights!$A$23:$E$42,4,0),0)</f>
        <v>1.76</v>
      </c>
      <c r="G922" s="92">
        <f>IFERROR(VLOOKUP($C922,Weights!$A$23:$E$42,5,0),0)</f>
        <v>97.486400000000003</v>
      </c>
      <c r="H922" s="91">
        <f>IFERROR(VLOOKUP($C922,Weights!$A$43:$E$62,4,0),0)</f>
        <v>4</v>
      </c>
      <c r="I922" s="92">
        <f>IFERROR(VLOOKUP($C922,Weights!$A$43:$E$62,5,0),0)</f>
        <v>221.56</v>
      </c>
      <c r="J922" s="91">
        <f>IFERROR(VLOOKUP($C922,Weights!$A$63:$E$82,4,0),0)</f>
        <v>10.77</v>
      </c>
      <c r="K922" s="92">
        <f>IFERROR(VLOOKUP($C922,Weights!$A$63:$E$82,5,0),0)</f>
        <v>596.55029999999999</v>
      </c>
      <c r="L922" s="91">
        <f>IFERROR(VLOOKUP($C922,Weights!$A$83:$E$102,4,0),0)</f>
        <v>0</v>
      </c>
      <c r="M922" s="92">
        <f>IFERROR(VLOOKUP($C922,Weights!$A$83:$E$102,5,0),0)</f>
        <v>0</v>
      </c>
    </row>
    <row r="923" spans="1:13">
      <c r="A923" s="93" t="s">
        <v>2643</v>
      </c>
      <c r="B923" s="90" t="s">
        <v>2644</v>
      </c>
      <c r="C923" s="90">
        <v>1</v>
      </c>
      <c r="D923" s="91">
        <f>IFERROR(VLOOKUP($C923,Weights!$A$3:$E$22,4,0),0)</f>
        <v>1</v>
      </c>
      <c r="E923" s="92">
        <f>IFERROR(VLOOKUP($C923,Weights!$A$3:$E$22,5,0),0)</f>
        <v>55.39</v>
      </c>
      <c r="F923" s="91">
        <f>IFERROR(VLOOKUP($C923,Weights!$A$23:$E$42,4,0),0)</f>
        <v>1.76</v>
      </c>
      <c r="G923" s="92">
        <f>IFERROR(VLOOKUP($C923,Weights!$A$23:$E$42,5,0),0)</f>
        <v>97.486400000000003</v>
      </c>
      <c r="H923" s="91">
        <f>IFERROR(VLOOKUP($C923,Weights!$A$43:$E$62,4,0),0)</f>
        <v>4</v>
      </c>
      <c r="I923" s="92">
        <f>IFERROR(VLOOKUP($C923,Weights!$A$43:$E$62,5,0),0)</f>
        <v>221.56</v>
      </c>
      <c r="J923" s="91">
        <f>IFERROR(VLOOKUP($C923,Weights!$A$63:$E$82,4,0),0)</f>
        <v>10.77</v>
      </c>
      <c r="K923" s="92">
        <f>IFERROR(VLOOKUP($C923,Weights!$A$63:$E$82,5,0),0)</f>
        <v>596.55029999999999</v>
      </c>
      <c r="L923" s="91">
        <f>IFERROR(VLOOKUP($C923,Weights!$A$83:$E$102,4,0),0)</f>
        <v>0</v>
      </c>
      <c r="M923" s="92">
        <f>IFERROR(VLOOKUP($C923,Weights!$A$83:$E$102,5,0),0)</f>
        <v>0</v>
      </c>
    </row>
    <row r="924" spans="1:13">
      <c r="A924" s="93" t="s">
        <v>860</v>
      </c>
      <c r="B924" s="90" t="s">
        <v>861</v>
      </c>
      <c r="C924" s="90">
        <v>1</v>
      </c>
      <c r="D924" s="91">
        <f>IFERROR(VLOOKUP($C924,Weights!$A$3:$E$22,4,0),0)</f>
        <v>1</v>
      </c>
      <c r="E924" s="92">
        <f>IFERROR(VLOOKUP($C924,Weights!$A$3:$E$22,5,0),0)</f>
        <v>55.39</v>
      </c>
      <c r="F924" s="91">
        <f>IFERROR(VLOOKUP($C924,Weights!$A$23:$E$42,4,0),0)</f>
        <v>1.76</v>
      </c>
      <c r="G924" s="92">
        <f>IFERROR(VLOOKUP($C924,Weights!$A$23:$E$42,5,0),0)</f>
        <v>97.486400000000003</v>
      </c>
      <c r="H924" s="91">
        <f>IFERROR(VLOOKUP($C924,Weights!$A$43:$E$62,4,0),0)</f>
        <v>4</v>
      </c>
      <c r="I924" s="92">
        <f>IFERROR(VLOOKUP($C924,Weights!$A$43:$E$62,5,0),0)</f>
        <v>221.56</v>
      </c>
      <c r="J924" s="91">
        <f>IFERROR(VLOOKUP($C924,Weights!$A$63:$E$82,4,0),0)</f>
        <v>10.77</v>
      </c>
      <c r="K924" s="92">
        <f>IFERROR(VLOOKUP($C924,Weights!$A$63:$E$82,5,0),0)</f>
        <v>596.55029999999999</v>
      </c>
      <c r="L924" s="91">
        <f>IFERROR(VLOOKUP($C924,Weights!$A$83:$E$102,4,0),0)</f>
        <v>0</v>
      </c>
      <c r="M924" s="92">
        <f>IFERROR(VLOOKUP($C924,Weights!$A$83:$E$102,5,0),0)</f>
        <v>0</v>
      </c>
    </row>
    <row r="925" spans="1:13">
      <c r="A925" s="93" t="s">
        <v>790</v>
      </c>
      <c r="B925" s="90" t="s">
        <v>791</v>
      </c>
      <c r="C925" s="90">
        <v>12</v>
      </c>
      <c r="D925" s="91">
        <f>IFERROR(VLOOKUP($C925,Weights!$A$3:$E$22,4,0),0)</f>
        <v>1.45</v>
      </c>
      <c r="E925" s="92">
        <f>IFERROR(VLOOKUP($C925,Weights!$A$3:$E$22,5,0),0)</f>
        <v>80.3155</v>
      </c>
      <c r="F925" s="91">
        <f>IFERROR(VLOOKUP($C925,Weights!$A$23:$E$42,4,0),0)</f>
        <v>2.64</v>
      </c>
      <c r="G925" s="92">
        <f>IFERROR(VLOOKUP($C925,Weights!$A$23:$E$42,5,0),0)</f>
        <v>146.2296</v>
      </c>
      <c r="H925" s="91">
        <f>IFERROR(VLOOKUP($C925,Weights!$A$43:$E$62,4,0),0)</f>
        <v>0</v>
      </c>
      <c r="I925" s="92">
        <f>IFERROR(VLOOKUP($C925,Weights!$A$43:$E$62,5,0),0)</f>
        <v>0</v>
      </c>
      <c r="J925" s="91">
        <f>IFERROR(VLOOKUP($C925,Weights!$A$63:$E$82,4,0),0)</f>
        <v>0</v>
      </c>
      <c r="K925" s="92">
        <f>IFERROR(VLOOKUP($C925,Weights!$A$63:$E$82,5,0),0)</f>
        <v>0</v>
      </c>
      <c r="L925" s="91">
        <f>IFERROR(VLOOKUP($C925,Weights!$A$83:$E$102,4,0),0)</f>
        <v>0</v>
      </c>
      <c r="M925" s="92">
        <f>IFERROR(VLOOKUP($C925,Weights!$A$83:$E$102,5,0),0)</f>
        <v>0</v>
      </c>
    </row>
    <row r="926" spans="1:13">
      <c r="A926" s="93" t="s">
        <v>1819</v>
      </c>
      <c r="B926" s="90" t="s">
        <v>1820</v>
      </c>
      <c r="C926" s="90">
        <v>12</v>
      </c>
      <c r="D926" s="91">
        <f>IFERROR(VLOOKUP($C926,Weights!$A$3:$E$22,4,0),0)</f>
        <v>1.45</v>
      </c>
      <c r="E926" s="92">
        <f>IFERROR(VLOOKUP($C926,Weights!$A$3:$E$22,5,0),0)</f>
        <v>80.3155</v>
      </c>
      <c r="F926" s="91">
        <f>IFERROR(VLOOKUP($C926,Weights!$A$23:$E$42,4,0),0)</f>
        <v>2.64</v>
      </c>
      <c r="G926" s="92">
        <f>IFERROR(VLOOKUP($C926,Weights!$A$23:$E$42,5,0),0)</f>
        <v>146.2296</v>
      </c>
      <c r="H926" s="91">
        <f>IFERROR(VLOOKUP($C926,Weights!$A$43:$E$62,4,0),0)</f>
        <v>0</v>
      </c>
      <c r="I926" s="92">
        <f>IFERROR(VLOOKUP($C926,Weights!$A$43:$E$62,5,0),0)</f>
        <v>0</v>
      </c>
      <c r="J926" s="91">
        <f>IFERROR(VLOOKUP($C926,Weights!$A$63:$E$82,4,0),0)</f>
        <v>0</v>
      </c>
      <c r="K926" s="92">
        <f>IFERROR(VLOOKUP($C926,Weights!$A$63:$E$82,5,0),0)</f>
        <v>0</v>
      </c>
      <c r="L926" s="91">
        <f>IFERROR(VLOOKUP($C926,Weights!$A$83:$E$102,4,0),0)</f>
        <v>0</v>
      </c>
      <c r="M926" s="92">
        <f>IFERROR(VLOOKUP($C926,Weights!$A$83:$E$102,5,0),0)</f>
        <v>0</v>
      </c>
    </row>
    <row r="927" spans="1:13">
      <c r="A927" s="93" t="s">
        <v>546</v>
      </c>
      <c r="B927" s="90" t="s">
        <v>547</v>
      </c>
      <c r="C927" s="90">
        <v>12</v>
      </c>
      <c r="D927" s="91">
        <f>IFERROR(VLOOKUP($C927,Weights!$A$3:$E$22,4,0),0)</f>
        <v>1.45</v>
      </c>
      <c r="E927" s="92">
        <f>IFERROR(VLOOKUP($C927,Weights!$A$3:$E$22,5,0),0)</f>
        <v>80.3155</v>
      </c>
      <c r="F927" s="91">
        <f>IFERROR(VLOOKUP($C927,Weights!$A$23:$E$42,4,0),0)</f>
        <v>2.64</v>
      </c>
      <c r="G927" s="92">
        <f>IFERROR(VLOOKUP($C927,Weights!$A$23:$E$42,5,0),0)</f>
        <v>146.2296</v>
      </c>
      <c r="H927" s="91">
        <f>IFERROR(VLOOKUP($C927,Weights!$A$43:$E$62,4,0),0)</f>
        <v>0</v>
      </c>
      <c r="I927" s="92">
        <f>IFERROR(VLOOKUP($C927,Weights!$A$43:$E$62,5,0),0)</f>
        <v>0</v>
      </c>
      <c r="J927" s="91">
        <f>IFERROR(VLOOKUP($C927,Weights!$A$63:$E$82,4,0),0)</f>
        <v>0</v>
      </c>
      <c r="K927" s="92">
        <f>IFERROR(VLOOKUP($C927,Weights!$A$63:$E$82,5,0),0)</f>
        <v>0</v>
      </c>
      <c r="L927" s="91">
        <f>IFERROR(VLOOKUP($C927,Weights!$A$83:$E$102,4,0),0)</f>
        <v>0</v>
      </c>
      <c r="M927" s="92">
        <f>IFERROR(VLOOKUP($C927,Weights!$A$83:$E$102,5,0),0)</f>
        <v>0</v>
      </c>
    </row>
    <row r="928" spans="1:13" ht="24">
      <c r="A928" s="93" t="s">
        <v>1058</v>
      </c>
      <c r="B928" s="90" t="s">
        <v>1059</v>
      </c>
      <c r="C928" s="90">
        <v>12</v>
      </c>
      <c r="D928" s="91">
        <f>IFERROR(VLOOKUP($C928,Weights!$A$3:$E$22,4,0),0)</f>
        <v>1.45</v>
      </c>
      <c r="E928" s="92">
        <f>IFERROR(VLOOKUP($C928,Weights!$A$3:$E$22,5,0),0)</f>
        <v>80.3155</v>
      </c>
      <c r="F928" s="91">
        <f>IFERROR(VLOOKUP($C928,Weights!$A$23:$E$42,4,0),0)</f>
        <v>2.64</v>
      </c>
      <c r="G928" s="92">
        <f>IFERROR(VLOOKUP($C928,Weights!$A$23:$E$42,5,0),0)</f>
        <v>146.2296</v>
      </c>
      <c r="H928" s="91">
        <f>IFERROR(VLOOKUP($C928,Weights!$A$43:$E$62,4,0),0)</f>
        <v>0</v>
      </c>
      <c r="I928" s="92">
        <f>IFERROR(VLOOKUP($C928,Weights!$A$43:$E$62,5,0),0)</f>
        <v>0</v>
      </c>
      <c r="J928" s="91">
        <f>IFERROR(VLOOKUP($C928,Weights!$A$63:$E$82,4,0),0)</f>
        <v>0</v>
      </c>
      <c r="K928" s="92">
        <f>IFERROR(VLOOKUP($C928,Weights!$A$63:$E$82,5,0),0)</f>
        <v>0</v>
      </c>
      <c r="L928" s="91">
        <f>IFERROR(VLOOKUP($C928,Weights!$A$83:$E$102,4,0),0)</f>
        <v>0</v>
      </c>
      <c r="M928" s="92">
        <f>IFERROR(VLOOKUP($C928,Weights!$A$83:$E$102,5,0),0)</f>
        <v>0</v>
      </c>
    </row>
    <row r="929" spans="1:13">
      <c r="A929" s="93" t="s">
        <v>1066</v>
      </c>
      <c r="B929" s="90" t="s">
        <v>1067</v>
      </c>
      <c r="C929" s="90">
        <v>12</v>
      </c>
      <c r="D929" s="91">
        <f>IFERROR(VLOOKUP($C929,Weights!$A$3:$E$22,4,0),0)</f>
        <v>1.45</v>
      </c>
      <c r="E929" s="92">
        <f>IFERROR(VLOOKUP($C929,Weights!$A$3:$E$22,5,0),0)</f>
        <v>80.3155</v>
      </c>
      <c r="F929" s="91">
        <f>IFERROR(VLOOKUP($C929,Weights!$A$23:$E$42,4,0),0)</f>
        <v>2.64</v>
      </c>
      <c r="G929" s="92">
        <f>IFERROR(VLOOKUP($C929,Weights!$A$23:$E$42,5,0),0)</f>
        <v>146.2296</v>
      </c>
      <c r="H929" s="91">
        <f>IFERROR(VLOOKUP($C929,Weights!$A$43:$E$62,4,0),0)</f>
        <v>0</v>
      </c>
      <c r="I929" s="92">
        <f>IFERROR(VLOOKUP($C929,Weights!$A$43:$E$62,5,0),0)</f>
        <v>0</v>
      </c>
      <c r="J929" s="91">
        <f>IFERROR(VLOOKUP($C929,Weights!$A$63:$E$82,4,0),0)</f>
        <v>0</v>
      </c>
      <c r="K929" s="92">
        <f>IFERROR(VLOOKUP($C929,Weights!$A$63:$E$82,5,0),0)</f>
        <v>0</v>
      </c>
      <c r="L929" s="91">
        <f>IFERROR(VLOOKUP($C929,Weights!$A$83:$E$102,4,0),0)</f>
        <v>0</v>
      </c>
      <c r="M929" s="92">
        <f>IFERROR(VLOOKUP($C929,Weights!$A$83:$E$102,5,0),0)</f>
        <v>0</v>
      </c>
    </row>
    <row r="930" spans="1:13">
      <c r="A930" s="93" t="s">
        <v>1763</v>
      </c>
      <c r="B930" s="90" t="s">
        <v>1764</v>
      </c>
      <c r="C930" s="90">
        <v>12</v>
      </c>
      <c r="D930" s="91">
        <f>IFERROR(VLOOKUP($C930,Weights!$A$3:$E$22,4,0),0)</f>
        <v>1.45</v>
      </c>
      <c r="E930" s="92">
        <f>IFERROR(VLOOKUP($C930,Weights!$A$3:$E$22,5,0),0)</f>
        <v>80.3155</v>
      </c>
      <c r="F930" s="91">
        <f>IFERROR(VLOOKUP($C930,Weights!$A$23:$E$42,4,0),0)</f>
        <v>2.64</v>
      </c>
      <c r="G930" s="92">
        <f>IFERROR(VLOOKUP($C930,Weights!$A$23:$E$42,5,0),0)</f>
        <v>146.2296</v>
      </c>
      <c r="H930" s="91">
        <f>IFERROR(VLOOKUP($C930,Weights!$A$43:$E$62,4,0),0)</f>
        <v>0</v>
      </c>
      <c r="I930" s="92">
        <f>IFERROR(VLOOKUP($C930,Weights!$A$43:$E$62,5,0),0)</f>
        <v>0</v>
      </c>
      <c r="J930" s="91">
        <f>IFERROR(VLOOKUP($C930,Weights!$A$63:$E$82,4,0),0)</f>
        <v>0</v>
      </c>
      <c r="K930" s="92">
        <f>IFERROR(VLOOKUP($C930,Weights!$A$63:$E$82,5,0),0)</f>
        <v>0</v>
      </c>
      <c r="L930" s="91">
        <f>IFERROR(VLOOKUP($C930,Weights!$A$83:$E$102,4,0),0)</f>
        <v>0</v>
      </c>
      <c r="M930" s="92">
        <f>IFERROR(VLOOKUP($C930,Weights!$A$83:$E$102,5,0),0)</f>
        <v>0</v>
      </c>
    </row>
    <row r="931" spans="1:13">
      <c r="A931" s="93" t="s">
        <v>492</v>
      </c>
      <c r="B931" s="90" t="s">
        <v>493</v>
      </c>
      <c r="C931" s="90">
        <v>12</v>
      </c>
      <c r="D931" s="91">
        <f>IFERROR(VLOOKUP($C931,Weights!$A$3:$E$22,4,0),0)</f>
        <v>1.45</v>
      </c>
      <c r="E931" s="92">
        <f>IFERROR(VLOOKUP($C931,Weights!$A$3:$E$22,5,0),0)</f>
        <v>80.3155</v>
      </c>
      <c r="F931" s="91">
        <f>IFERROR(VLOOKUP($C931,Weights!$A$23:$E$42,4,0),0)</f>
        <v>2.64</v>
      </c>
      <c r="G931" s="92">
        <f>IFERROR(VLOOKUP($C931,Weights!$A$23:$E$42,5,0),0)</f>
        <v>146.2296</v>
      </c>
      <c r="H931" s="91">
        <f>IFERROR(VLOOKUP($C931,Weights!$A$43:$E$62,4,0),0)</f>
        <v>0</v>
      </c>
      <c r="I931" s="92">
        <f>IFERROR(VLOOKUP($C931,Weights!$A$43:$E$62,5,0),0)</f>
        <v>0</v>
      </c>
      <c r="J931" s="91">
        <f>IFERROR(VLOOKUP($C931,Weights!$A$63:$E$82,4,0),0)</f>
        <v>0</v>
      </c>
      <c r="K931" s="92">
        <f>IFERROR(VLOOKUP($C931,Weights!$A$63:$E$82,5,0),0)</f>
        <v>0</v>
      </c>
      <c r="L931" s="91">
        <f>IFERROR(VLOOKUP($C931,Weights!$A$83:$E$102,4,0),0)</f>
        <v>0</v>
      </c>
      <c r="M931" s="92">
        <f>IFERROR(VLOOKUP($C931,Weights!$A$83:$E$102,5,0),0)</f>
        <v>0</v>
      </c>
    </row>
    <row r="932" spans="1:13">
      <c r="A932" s="93" t="s">
        <v>774</v>
      </c>
      <c r="B932" s="90" t="s">
        <v>775</v>
      </c>
      <c r="C932" s="90">
        <v>12</v>
      </c>
      <c r="D932" s="91">
        <f>IFERROR(VLOOKUP($C932,Weights!$A$3:$E$22,4,0),0)</f>
        <v>1.45</v>
      </c>
      <c r="E932" s="92">
        <f>IFERROR(VLOOKUP($C932,Weights!$A$3:$E$22,5,0),0)</f>
        <v>80.3155</v>
      </c>
      <c r="F932" s="91">
        <f>IFERROR(VLOOKUP($C932,Weights!$A$23:$E$42,4,0),0)</f>
        <v>2.64</v>
      </c>
      <c r="G932" s="92">
        <f>IFERROR(VLOOKUP($C932,Weights!$A$23:$E$42,5,0),0)</f>
        <v>146.2296</v>
      </c>
      <c r="H932" s="91">
        <f>IFERROR(VLOOKUP($C932,Weights!$A$43:$E$62,4,0),0)</f>
        <v>0</v>
      </c>
      <c r="I932" s="92">
        <f>IFERROR(VLOOKUP($C932,Weights!$A$43:$E$62,5,0),0)</f>
        <v>0</v>
      </c>
      <c r="J932" s="91">
        <f>IFERROR(VLOOKUP($C932,Weights!$A$63:$E$82,4,0),0)</f>
        <v>0</v>
      </c>
      <c r="K932" s="92">
        <f>IFERROR(VLOOKUP($C932,Weights!$A$63:$E$82,5,0),0)</f>
        <v>0</v>
      </c>
      <c r="L932" s="91">
        <f>IFERROR(VLOOKUP($C932,Weights!$A$83:$E$102,4,0),0)</f>
        <v>0</v>
      </c>
      <c r="M932" s="92">
        <f>IFERROR(VLOOKUP($C932,Weights!$A$83:$E$102,5,0),0)</f>
        <v>0</v>
      </c>
    </row>
    <row r="933" spans="1:13" ht="24">
      <c r="A933" s="93" t="s">
        <v>490</v>
      </c>
      <c r="B933" s="90" t="s">
        <v>491</v>
      </c>
      <c r="C933" s="90">
        <v>12</v>
      </c>
      <c r="D933" s="91">
        <f>IFERROR(VLOOKUP($C933,Weights!$A$3:$E$22,4,0),0)</f>
        <v>1.45</v>
      </c>
      <c r="E933" s="92">
        <f>IFERROR(VLOOKUP($C933,Weights!$A$3:$E$22,5,0),0)</f>
        <v>80.3155</v>
      </c>
      <c r="F933" s="91">
        <f>IFERROR(VLOOKUP($C933,Weights!$A$23:$E$42,4,0),0)</f>
        <v>2.64</v>
      </c>
      <c r="G933" s="92">
        <f>IFERROR(VLOOKUP($C933,Weights!$A$23:$E$42,5,0),0)</f>
        <v>146.2296</v>
      </c>
      <c r="H933" s="91">
        <f>IFERROR(VLOOKUP($C933,Weights!$A$43:$E$62,4,0),0)</f>
        <v>0</v>
      </c>
      <c r="I933" s="92">
        <f>IFERROR(VLOOKUP($C933,Weights!$A$43:$E$62,5,0),0)</f>
        <v>0</v>
      </c>
      <c r="J933" s="91">
        <f>IFERROR(VLOOKUP($C933,Weights!$A$63:$E$82,4,0),0)</f>
        <v>0</v>
      </c>
      <c r="K933" s="92">
        <f>IFERROR(VLOOKUP($C933,Weights!$A$63:$E$82,5,0),0)</f>
        <v>0</v>
      </c>
      <c r="L933" s="91">
        <f>IFERROR(VLOOKUP($C933,Weights!$A$83:$E$102,4,0),0)</f>
        <v>0</v>
      </c>
      <c r="M933" s="92">
        <f>IFERROR(VLOOKUP($C933,Weights!$A$83:$E$102,5,0),0)</f>
        <v>0</v>
      </c>
    </row>
    <row r="934" spans="1:13">
      <c r="A934" s="93" t="s">
        <v>984</v>
      </c>
      <c r="B934" s="90" t="s">
        <v>985</v>
      </c>
      <c r="C934" s="90">
        <v>12</v>
      </c>
      <c r="D934" s="91">
        <f>IFERROR(VLOOKUP($C934,Weights!$A$3:$E$22,4,0),0)</f>
        <v>1.45</v>
      </c>
      <c r="E934" s="92">
        <f>IFERROR(VLOOKUP($C934,Weights!$A$3:$E$22,5,0),0)</f>
        <v>80.3155</v>
      </c>
      <c r="F934" s="91">
        <f>IFERROR(VLOOKUP($C934,Weights!$A$23:$E$42,4,0),0)</f>
        <v>2.64</v>
      </c>
      <c r="G934" s="92">
        <f>IFERROR(VLOOKUP($C934,Weights!$A$23:$E$42,5,0),0)</f>
        <v>146.2296</v>
      </c>
      <c r="H934" s="91">
        <f>IFERROR(VLOOKUP($C934,Weights!$A$43:$E$62,4,0),0)</f>
        <v>0</v>
      </c>
      <c r="I934" s="92">
        <f>IFERROR(VLOOKUP($C934,Weights!$A$43:$E$62,5,0),0)</f>
        <v>0</v>
      </c>
      <c r="J934" s="91">
        <f>IFERROR(VLOOKUP($C934,Weights!$A$63:$E$82,4,0),0)</f>
        <v>0</v>
      </c>
      <c r="K934" s="92">
        <f>IFERROR(VLOOKUP($C934,Weights!$A$63:$E$82,5,0),0)</f>
        <v>0</v>
      </c>
      <c r="L934" s="91">
        <f>IFERROR(VLOOKUP($C934,Weights!$A$83:$E$102,4,0),0)</f>
        <v>0</v>
      </c>
      <c r="M934" s="92">
        <f>IFERROR(VLOOKUP($C934,Weights!$A$83:$E$102,5,0),0)</f>
        <v>0</v>
      </c>
    </row>
    <row r="935" spans="1:13">
      <c r="A935" s="93" t="s">
        <v>1374</v>
      </c>
      <c r="B935" s="90" t="s">
        <v>1375</v>
      </c>
      <c r="C935" s="90">
        <v>12</v>
      </c>
      <c r="D935" s="91">
        <f>IFERROR(VLOOKUP($C935,Weights!$A$3:$E$22,4,0),0)</f>
        <v>1.45</v>
      </c>
      <c r="E935" s="92">
        <f>IFERROR(VLOOKUP($C935,Weights!$A$3:$E$22,5,0),0)</f>
        <v>80.3155</v>
      </c>
      <c r="F935" s="91">
        <f>IFERROR(VLOOKUP($C935,Weights!$A$23:$E$42,4,0),0)</f>
        <v>2.64</v>
      </c>
      <c r="G935" s="92">
        <f>IFERROR(VLOOKUP($C935,Weights!$A$23:$E$42,5,0),0)</f>
        <v>146.2296</v>
      </c>
      <c r="H935" s="91">
        <f>IFERROR(VLOOKUP($C935,Weights!$A$43:$E$62,4,0),0)</f>
        <v>0</v>
      </c>
      <c r="I935" s="92">
        <f>IFERROR(VLOOKUP($C935,Weights!$A$43:$E$62,5,0),0)</f>
        <v>0</v>
      </c>
      <c r="J935" s="91">
        <f>IFERROR(VLOOKUP($C935,Weights!$A$63:$E$82,4,0),0)</f>
        <v>0</v>
      </c>
      <c r="K935" s="92">
        <f>IFERROR(VLOOKUP($C935,Weights!$A$63:$E$82,5,0),0)</f>
        <v>0</v>
      </c>
      <c r="L935" s="91">
        <f>IFERROR(VLOOKUP($C935,Weights!$A$83:$E$102,4,0),0)</f>
        <v>0</v>
      </c>
      <c r="M935" s="92">
        <f>IFERROR(VLOOKUP($C935,Weights!$A$83:$E$102,5,0),0)</f>
        <v>0</v>
      </c>
    </row>
    <row r="936" spans="1:13">
      <c r="A936" s="93" t="s">
        <v>2228</v>
      </c>
      <c r="B936" s="90" t="s">
        <v>2229</v>
      </c>
      <c r="C936" s="90">
        <v>12</v>
      </c>
      <c r="D936" s="91">
        <f>IFERROR(VLOOKUP($C936,Weights!$A$3:$E$22,4,0),0)</f>
        <v>1.45</v>
      </c>
      <c r="E936" s="92">
        <f>IFERROR(VLOOKUP($C936,Weights!$A$3:$E$22,5,0),0)</f>
        <v>80.3155</v>
      </c>
      <c r="F936" s="91">
        <f>IFERROR(VLOOKUP($C936,Weights!$A$23:$E$42,4,0),0)</f>
        <v>2.64</v>
      </c>
      <c r="G936" s="92">
        <f>IFERROR(VLOOKUP($C936,Weights!$A$23:$E$42,5,0),0)</f>
        <v>146.2296</v>
      </c>
      <c r="H936" s="91">
        <f>IFERROR(VLOOKUP($C936,Weights!$A$43:$E$62,4,0),0)</f>
        <v>0</v>
      </c>
      <c r="I936" s="92">
        <f>IFERROR(VLOOKUP($C936,Weights!$A$43:$E$62,5,0),0)</f>
        <v>0</v>
      </c>
      <c r="J936" s="91">
        <f>IFERROR(VLOOKUP($C936,Weights!$A$63:$E$82,4,0),0)</f>
        <v>0</v>
      </c>
      <c r="K936" s="92">
        <f>IFERROR(VLOOKUP($C936,Weights!$A$63:$E$82,5,0),0)</f>
        <v>0</v>
      </c>
      <c r="L936" s="91">
        <f>IFERROR(VLOOKUP($C936,Weights!$A$83:$E$102,4,0),0)</f>
        <v>0</v>
      </c>
      <c r="M936" s="92">
        <f>IFERROR(VLOOKUP($C936,Weights!$A$83:$E$102,5,0),0)</f>
        <v>0</v>
      </c>
    </row>
    <row r="937" spans="1:13">
      <c r="A937" s="93" t="s">
        <v>2641</v>
      </c>
      <c r="B937" s="90" t="s">
        <v>2642</v>
      </c>
      <c r="C937" s="90">
        <v>12</v>
      </c>
      <c r="D937" s="91">
        <f>IFERROR(VLOOKUP($C937,Weights!$A$3:$E$22,4,0),0)</f>
        <v>1.45</v>
      </c>
      <c r="E937" s="92">
        <f>IFERROR(VLOOKUP($C937,Weights!$A$3:$E$22,5,0),0)</f>
        <v>80.3155</v>
      </c>
      <c r="F937" s="91">
        <f>IFERROR(VLOOKUP($C937,Weights!$A$23:$E$42,4,0),0)</f>
        <v>2.64</v>
      </c>
      <c r="G937" s="92">
        <f>IFERROR(VLOOKUP($C937,Weights!$A$23:$E$42,5,0),0)</f>
        <v>146.2296</v>
      </c>
      <c r="H937" s="91">
        <f>IFERROR(VLOOKUP($C937,Weights!$A$43:$E$62,4,0),0)</f>
        <v>0</v>
      </c>
      <c r="I937" s="92">
        <f>IFERROR(VLOOKUP($C937,Weights!$A$43:$E$62,5,0),0)</f>
        <v>0</v>
      </c>
      <c r="J937" s="91">
        <f>IFERROR(VLOOKUP($C937,Weights!$A$63:$E$82,4,0),0)</f>
        <v>0</v>
      </c>
      <c r="K937" s="92">
        <f>IFERROR(VLOOKUP($C937,Weights!$A$63:$E$82,5,0),0)</f>
        <v>0</v>
      </c>
      <c r="L937" s="91">
        <f>IFERROR(VLOOKUP($C937,Weights!$A$83:$E$102,4,0),0)</f>
        <v>0</v>
      </c>
      <c r="M937" s="92">
        <f>IFERROR(VLOOKUP($C937,Weights!$A$83:$E$102,5,0),0)</f>
        <v>0</v>
      </c>
    </row>
    <row r="938" spans="1:13">
      <c r="A938" s="93" t="s">
        <v>1929</v>
      </c>
      <c r="B938" s="90" t="s">
        <v>1930</v>
      </c>
      <c r="C938" s="90">
        <v>12</v>
      </c>
      <c r="D938" s="91">
        <f>IFERROR(VLOOKUP($C938,Weights!$A$3:$E$22,4,0),0)</f>
        <v>1.45</v>
      </c>
      <c r="E938" s="92">
        <f>IFERROR(VLOOKUP($C938,Weights!$A$3:$E$22,5,0),0)</f>
        <v>80.3155</v>
      </c>
      <c r="F938" s="91">
        <f>IFERROR(VLOOKUP($C938,Weights!$A$23:$E$42,4,0),0)</f>
        <v>2.64</v>
      </c>
      <c r="G938" s="92">
        <f>IFERROR(VLOOKUP($C938,Weights!$A$23:$E$42,5,0),0)</f>
        <v>146.2296</v>
      </c>
      <c r="H938" s="91">
        <f>IFERROR(VLOOKUP($C938,Weights!$A$43:$E$62,4,0),0)</f>
        <v>0</v>
      </c>
      <c r="I938" s="92">
        <f>IFERROR(VLOOKUP($C938,Weights!$A$43:$E$62,5,0),0)</f>
        <v>0</v>
      </c>
      <c r="J938" s="91">
        <f>IFERROR(VLOOKUP($C938,Weights!$A$63:$E$82,4,0),0)</f>
        <v>0</v>
      </c>
      <c r="K938" s="92">
        <f>IFERROR(VLOOKUP($C938,Weights!$A$63:$E$82,5,0),0)</f>
        <v>0</v>
      </c>
      <c r="L938" s="91">
        <f>IFERROR(VLOOKUP($C938,Weights!$A$83:$E$102,4,0),0)</f>
        <v>0</v>
      </c>
      <c r="M938" s="92">
        <f>IFERROR(VLOOKUP($C938,Weights!$A$83:$E$102,5,0),0)</f>
        <v>0</v>
      </c>
    </row>
    <row r="939" spans="1:13" ht="24">
      <c r="A939" s="93" t="s">
        <v>488</v>
      </c>
      <c r="B939" s="90" t="s">
        <v>489</v>
      </c>
      <c r="C939" s="90">
        <v>12</v>
      </c>
      <c r="D939" s="91">
        <f>IFERROR(VLOOKUP($C939,Weights!$A$3:$E$22,4,0),0)</f>
        <v>1.45</v>
      </c>
      <c r="E939" s="92">
        <f>IFERROR(VLOOKUP($C939,Weights!$A$3:$E$22,5,0),0)</f>
        <v>80.3155</v>
      </c>
      <c r="F939" s="91">
        <f>IFERROR(VLOOKUP($C939,Weights!$A$23:$E$42,4,0),0)</f>
        <v>2.64</v>
      </c>
      <c r="G939" s="92">
        <f>IFERROR(VLOOKUP($C939,Weights!$A$23:$E$42,5,0),0)</f>
        <v>146.2296</v>
      </c>
      <c r="H939" s="91">
        <f>IFERROR(VLOOKUP($C939,Weights!$A$43:$E$62,4,0),0)</f>
        <v>0</v>
      </c>
      <c r="I939" s="92">
        <f>IFERROR(VLOOKUP($C939,Weights!$A$43:$E$62,5,0),0)</f>
        <v>0</v>
      </c>
      <c r="J939" s="91">
        <f>IFERROR(VLOOKUP($C939,Weights!$A$63:$E$82,4,0),0)</f>
        <v>0</v>
      </c>
      <c r="K939" s="92">
        <f>IFERROR(VLOOKUP($C939,Weights!$A$63:$E$82,5,0),0)</f>
        <v>0</v>
      </c>
      <c r="L939" s="91">
        <f>IFERROR(VLOOKUP($C939,Weights!$A$83:$E$102,4,0),0)</f>
        <v>0</v>
      </c>
      <c r="M939" s="92">
        <f>IFERROR(VLOOKUP($C939,Weights!$A$83:$E$102,5,0),0)</f>
        <v>0</v>
      </c>
    </row>
    <row r="940" spans="1:13">
      <c r="A940" s="93" t="s">
        <v>548</v>
      </c>
      <c r="B940" s="90" t="s">
        <v>549</v>
      </c>
      <c r="C940" s="90">
        <v>12</v>
      </c>
      <c r="D940" s="91">
        <f>IFERROR(VLOOKUP($C940,Weights!$A$3:$E$22,4,0),0)</f>
        <v>1.45</v>
      </c>
      <c r="E940" s="92">
        <f>IFERROR(VLOOKUP($C940,Weights!$A$3:$E$22,5,0),0)</f>
        <v>80.3155</v>
      </c>
      <c r="F940" s="91">
        <f>IFERROR(VLOOKUP($C940,Weights!$A$23:$E$42,4,0),0)</f>
        <v>2.64</v>
      </c>
      <c r="G940" s="92">
        <f>IFERROR(VLOOKUP($C940,Weights!$A$23:$E$42,5,0),0)</f>
        <v>146.2296</v>
      </c>
      <c r="H940" s="91">
        <f>IFERROR(VLOOKUP($C940,Weights!$A$43:$E$62,4,0),0)</f>
        <v>0</v>
      </c>
      <c r="I940" s="92">
        <f>IFERROR(VLOOKUP($C940,Weights!$A$43:$E$62,5,0),0)</f>
        <v>0</v>
      </c>
      <c r="J940" s="91">
        <f>IFERROR(VLOOKUP($C940,Weights!$A$63:$E$82,4,0),0)</f>
        <v>0</v>
      </c>
      <c r="K940" s="92">
        <f>IFERROR(VLOOKUP($C940,Weights!$A$63:$E$82,5,0),0)</f>
        <v>0</v>
      </c>
      <c r="L940" s="91">
        <f>IFERROR(VLOOKUP($C940,Weights!$A$83:$E$102,4,0),0)</f>
        <v>0</v>
      </c>
      <c r="M940" s="92">
        <f>IFERROR(VLOOKUP($C940,Weights!$A$83:$E$102,5,0),0)</f>
        <v>0</v>
      </c>
    </row>
    <row r="941" spans="1:13">
      <c r="A941" s="93" t="s">
        <v>1594</v>
      </c>
      <c r="B941" s="90" t="s">
        <v>1595</v>
      </c>
      <c r="C941" s="90">
        <v>12</v>
      </c>
      <c r="D941" s="91">
        <f>IFERROR(VLOOKUP($C941,Weights!$A$3:$E$22,4,0),0)</f>
        <v>1.45</v>
      </c>
      <c r="E941" s="92">
        <f>IFERROR(VLOOKUP($C941,Weights!$A$3:$E$22,5,0),0)</f>
        <v>80.3155</v>
      </c>
      <c r="F941" s="91">
        <f>IFERROR(VLOOKUP($C941,Weights!$A$23:$E$42,4,0),0)</f>
        <v>2.64</v>
      </c>
      <c r="G941" s="92">
        <f>IFERROR(VLOOKUP($C941,Weights!$A$23:$E$42,5,0),0)</f>
        <v>146.2296</v>
      </c>
      <c r="H941" s="91">
        <f>IFERROR(VLOOKUP($C941,Weights!$A$43:$E$62,4,0),0)</f>
        <v>0</v>
      </c>
      <c r="I941" s="92">
        <f>IFERROR(VLOOKUP($C941,Weights!$A$43:$E$62,5,0),0)</f>
        <v>0</v>
      </c>
      <c r="J941" s="91">
        <f>IFERROR(VLOOKUP($C941,Weights!$A$63:$E$82,4,0),0)</f>
        <v>0</v>
      </c>
      <c r="K941" s="92">
        <f>IFERROR(VLOOKUP($C941,Weights!$A$63:$E$82,5,0),0)</f>
        <v>0</v>
      </c>
      <c r="L941" s="91">
        <f>IFERROR(VLOOKUP($C941,Weights!$A$83:$E$102,4,0),0)</f>
        <v>0</v>
      </c>
      <c r="M941" s="92">
        <f>IFERROR(VLOOKUP($C941,Weights!$A$83:$E$102,5,0),0)</f>
        <v>0</v>
      </c>
    </row>
    <row r="942" spans="1:13">
      <c r="A942" s="93" t="s">
        <v>486</v>
      </c>
      <c r="B942" s="90" t="s">
        <v>487</v>
      </c>
      <c r="C942" s="90">
        <v>12</v>
      </c>
      <c r="D942" s="91">
        <f>IFERROR(VLOOKUP($C942,Weights!$A$3:$E$22,4,0),0)</f>
        <v>1.45</v>
      </c>
      <c r="E942" s="92">
        <f>IFERROR(VLOOKUP($C942,Weights!$A$3:$E$22,5,0),0)</f>
        <v>80.3155</v>
      </c>
      <c r="F942" s="91">
        <f>IFERROR(VLOOKUP($C942,Weights!$A$23:$E$42,4,0),0)</f>
        <v>2.64</v>
      </c>
      <c r="G942" s="92">
        <f>IFERROR(VLOOKUP($C942,Weights!$A$23:$E$42,5,0),0)</f>
        <v>146.2296</v>
      </c>
      <c r="H942" s="91">
        <f>IFERROR(VLOOKUP($C942,Weights!$A$43:$E$62,4,0),0)</f>
        <v>0</v>
      </c>
      <c r="I942" s="92">
        <f>IFERROR(VLOOKUP($C942,Weights!$A$43:$E$62,5,0),0)</f>
        <v>0</v>
      </c>
      <c r="J942" s="91">
        <f>IFERROR(VLOOKUP($C942,Weights!$A$63:$E$82,4,0),0)</f>
        <v>0</v>
      </c>
      <c r="K942" s="92">
        <f>IFERROR(VLOOKUP($C942,Weights!$A$63:$E$82,5,0),0)</f>
        <v>0</v>
      </c>
      <c r="L942" s="91">
        <f>IFERROR(VLOOKUP($C942,Weights!$A$83:$E$102,4,0),0)</f>
        <v>0</v>
      </c>
      <c r="M942" s="92">
        <f>IFERROR(VLOOKUP($C942,Weights!$A$83:$E$102,5,0),0)</f>
        <v>0</v>
      </c>
    </row>
    <row r="943" spans="1:13">
      <c r="A943" s="93" t="s">
        <v>2389</v>
      </c>
      <c r="B943" s="90" t="s">
        <v>2390</v>
      </c>
      <c r="C943" s="90">
        <v>12</v>
      </c>
      <c r="D943" s="91">
        <f>IFERROR(VLOOKUP($C943,Weights!$A$3:$E$22,4,0),0)</f>
        <v>1.45</v>
      </c>
      <c r="E943" s="92">
        <f>IFERROR(VLOOKUP($C943,Weights!$A$3:$E$22,5,0),0)</f>
        <v>80.3155</v>
      </c>
      <c r="F943" s="91">
        <f>IFERROR(VLOOKUP($C943,Weights!$A$23:$E$42,4,0),0)</f>
        <v>2.64</v>
      </c>
      <c r="G943" s="92">
        <f>IFERROR(VLOOKUP($C943,Weights!$A$23:$E$42,5,0),0)</f>
        <v>146.2296</v>
      </c>
      <c r="H943" s="91">
        <f>IFERROR(VLOOKUP($C943,Weights!$A$43:$E$62,4,0),0)</f>
        <v>0</v>
      </c>
      <c r="I943" s="92">
        <f>IFERROR(VLOOKUP($C943,Weights!$A$43:$E$62,5,0),0)</f>
        <v>0</v>
      </c>
      <c r="J943" s="91">
        <f>IFERROR(VLOOKUP($C943,Weights!$A$63:$E$82,4,0),0)</f>
        <v>0</v>
      </c>
      <c r="K943" s="92">
        <f>IFERROR(VLOOKUP($C943,Weights!$A$63:$E$82,5,0),0)</f>
        <v>0</v>
      </c>
      <c r="L943" s="91">
        <f>IFERROR(VLOOKUP($C943,Weights!$A$83:$E$102,4,0),0)</f>
        <v>0</v>
      </c>
      <c r="M943" s="92">
        <f>IFERROR(VLOOKUP($C943,Weights!$A$83:$E$102,5,0),0)</f>
        <v>0</v>
      </c>
    </row>
    <row r="944" spans="1:13">
      <c r="A944" s="93" t="s">
        <v>2419</v>
      </c>
      <c r="B944" s="90" t="s">
        <v>2420</v>
      </c>
      <c r="C944" s="90">
        <v>12</v>
      </c>
      <c r="D944" s="91">
        <f>IFERROR(VLOOKUP($C944,Weights!$A$3:$E$22,4,0),0)</f>
        <v>1.45</v>
      </c>
      <c r="E944" s="92">
        <f>IFERROR(VLOOKUP($C944,Weights!$A$3:$E$22,5,0),0)</f>
        <v>80.3155</v>
      </c>
      <c r="F944" s="91">
        <f>IFERROR(VLOOKUP($C944,Weights!$A$23:$E$42,4,0),0)</f>
        <v>2.64</v>
      </c>
      <c r="G944" s="92">
        <f>IFERROR(VLOOKUP($C944,Weights!$A$23:$E$42,5,0),0)</f>
        <v>146.2296</v>
      </c>
      <c r="H944" s="91">
        <f>IFERROR(VLOOKUP($C944,Weights!$A$43:$E$62,4,0),0)</f>
        <v>0</v>
      </c>
      <c r="I944" s="92">
        <f>IFERROR(VLOOKUP($C944,Weights!$A$43:$E$62,5,0),0)</f>
        <v>0</v>
      </c>
      <c r="J944" s="91">
        <f>IFERROR(VLOOKUP($C944,Weights!$A$63:$E$82,4,0),0)</f>
        <v>0</v>
      </c>
      <c r="K944" s="92">
        <f>IFERROR(VLOOKUP($C944,Weights!$A$63:$E$82,5,0),0)</f>
        <v>0</v>
      </c>
      <c r="L944" s="91">
        <f>IFERROR(VLOOKUP($C944,Weights!$A$83:$E$102,4,0),0)</f>
        <v>0</v>
      </c>
      <c r="M944" s="92">
        <f>IFERROR(VLOOKUP($C944,Weights!$A$83:$E$102,5,0),0)</f>
        <v>0</v>
      </c>
    </row>
    <row r="945" spans="1:13">
      <c r="A945" s="93" t="s">
        <v>3081</v>
      </c>
      <c r="B945" s="90" t="s">
        <v>3082</v>
      </c>
      <c r="C945" s="90">
        <v>12</v>
      </c>
      <c r="D945" s="91">
        <f>IFERROR(VLOOKUP($C945,Weights!$A$3:$E$22,4,0),0)</f>
        <v>1.45</v>
      </c>
      <c r="E945" s="92">
        <f>IFERROR(VLOOKUP($C945,Weights!$A$3:$E$22,5,0),0)</f>
        <v>80.3155</v>
      </c>
      <c r="F945" s="91">
        <f>IFERROR(VLOOKUP($C945,Weights!$A$23:$E$42,4,0),0)</f>
        <v>2.64</v>
      </c>
      <c r="G945" s="92">
        <f>IFERROR(VLOOKUP($C945,Weights!$A$23:$E$42,5,0),0)</f>
        <v>146.2296</v>
      </c>
      <c r="H945" s="91">
        <f>IFERROR(VLOOKUP($C945,Weights!$A$43:$E$62,4,0),0)</f>
        <v>0</v>
      </c>
      <c r="I945" s="92">
        <f>IFERROR(VLOOKUP($C945,Weights!$A$43:$E$62,5,0),0)</f>
        <v>0</v>
      </c>
      <c r="J945" s="91">
        <f>IFERROR(VLOOKUP($C945,Weights!$A$63:$E$82,4,0),0)</f>
        <v>0</v>
      </c>
      <c r="K945" s="92">
        <f>IFERROR(VLOOKUP($C945,Weights!$A$63:$E$82,5,0),0)</f>
        <v>0</v>
      </c>
      <c r="L945" s="91">
        <f>IFERROR(VLOOKUP($C945,Weights!$A$83:$E$102,4,0),0)</f>
        <v>0</v>
      </c>
      <c r="M945" s="92">
        <f>IFERROR(VLOOKUP($C945,Weights!$A$83:$E$102,5,0),0)</f>
        <v>0</v>
      </c>
    </row>
    <row r="946" spans="1:13">
      <c r="A946" s="93" t="s">
        <v>466</v>
      </c>
      <c r="B946" s="90" t="s">
        <v>467</v>
      </c>
      <c r="C946" s="90">
        <v>12</v>
      </c>
      <c r="D946" s="91">
        <f>IFERROR(VLOOKUP($C946,Weights!$A$3:$E$22,4,0),0)</f>
        <v>1.45</v>
      </c>
      <c r="E946" s="92">
        <f>IFERROR(VLOOKUP($C946,Weights!$A$3:$E$22,5,0),0)</f>
        <v>80.3155</v>
      </c>
      <c r="F946" s="91">
        <f>IFERROR(VLOOKUP($C946,Weights!$A$23:$E$42,4,0),0)</f>
        <v>2.64</v>
      </c>
      <c r="G946" s="92">
        <f>IFERROR(VLOOKUP($C946,Weights!$A$23:$E$42,5,0),0)</f>
        <v>146.2296</v>
      </c>
      <c r="H946" s="91">
        <f>IFERROR(VLOOKUP($C946,Weights!$A$43:$E$62,4,0),0)</f>
        <v>0</v>
      </c>
      <c r="I946" s="92">
        <f>IFERROR(VLOOKUP($C946,Weights!$A$43:$E$62,5,0),0)</f>
        <v>0</v>
      </c>
      <c r="J946" s="91">
        <f>IFERROR(VLOOKUP($C946,Weights!$A$63:$E$82,4,0),0)</f>
        <v>0</v>
      </c>
      <c r="K946" s="92">
        <f>IFERROR(VLOOKUP($C946,Weights!$A$63:$E$82,5,0),0)</f>
        <v>0</v>
      </c>
      <c r="L946" s="91">
        <f>IFERROR(VLOOKUP($C946,Weights!$A$83:$E$102,4,0),0)</f>
        <v>0</v>
      </c>
      <c r="M946" s="92">
        <f>IFERROR(VLOOKUP($C946,Weights!$A$83:$E$102,5,0),0)</f>
        <v>0</v>
      </c>
    </row>
    <row r="947" spans="1:13">
      <c r="A947" s="93" t="s">
        <v>1863</v>
      </c>
      <c r="B947" s="90" t="s">
        <v>1864</v>
      </c>
      <c r="C947" s="90">
        <v>12</v>
      </c>
      <c r="D947" s="91">
        <f>IFERROR(VLOOKUP($C947,Weights!$A$3:$E$22,4,0),0)</f>
        <v>1.45</v>
      </c>
      <c r="E947" s="92">
        <f>IFERROR(VLOOKUP($C947,Weights!$A$3:$E$22,5,0),0)</f>
        <v>80.3155</v>
      </c>
      <c r="F947" s="91">
        <f>IFERROR(VLOOKUP($C947,Weights!$A$23:$E$42,4,0),0)</f>
        <v>2.64</v>
      </c>
      <c r="G947" s="92">
        <f>IFERROR(VLOOKUP($C947,Weights!$A$23:$E$42,5,0),0)</f>
        <v>146.2296</v>
      </c>
      <c r="H947" s="91">
        <f>IFERROR(VLOOKUP($C947,Weights!$A$43:$E$62,4,0),0)</f>
        <v>0</v>
      </c>
      <c r="I947" s="92">
        <f>IFERROR(VLOOKUP($C947,Weights!$A$43:$E$62,5,0),0)</f>
        <v>0</v>
      </c>
      <c r="J947" s="91">
        <f>IFERROR(VLOOKUP($C947,Weights!$A$63:$E$82,4,0),0)</f>
        <v>0</v>
      </c>
      <c r="K947" s="92">
        <f>IFERROR(VLOOKUP($C947,Weights!$A$63:$E$82,5,0),0)</f>
        <v>0</v>
      </c>
      <c r="L947" s="91">
        <f>IFERROR(VLOOKUP($C947,Weights!$A$83:$E$102,4,0),0)</f>
        <v>0</v>
      </c>
      <c r="M947" s="92">
        <f>IFERROR(VLOOKUP($C947,Weights!$A$83:$E$102,5,0),0)</f>
        <v>0</v>
      </c>
    </row>
    <row r="948" spans="1:13" ht="24">
      <c r="A948" s="93" t="s">
        <v>1064</v>
      </c>
      <c r="B948" s="90" t="s">
        <v>1065</v>
      </c>
      <c r="C948" s="90">
        <v>12</v>
      </c>
      <c r="D948" s="91">
        <f>IFERROR(VLOOKUP($C948,Weights!$A$3:$E$22,4,0),0)</f>
        <v>1.45</v>
      </c>
      <c r="E948" s="92">
        <f>IFERROR(VLOOKUP($C948,Weights!$A$3:$E$22,5,0),0)</f>
        <v>80.3155</v>
      </c>
      <c r="F948" s="91">
        <f>IFERROR(VLOOKUP($C948,Weights!$A$23:$E$42,4,0),0)</f>
        <v>2.64</v>
      </c>
      <c r="G948" s="92">
        <f>IFERROR(VLOOKUP($C948,Weights!$A$23:$E$42,5,0),0)</f>
        <v>146.2296</v>
      </c>
      <c r="H948" s="91">
        <f>IFERROR(VLOOKUP($C948,Weights!$A$43:$E$62,4,0),0)</f>
        <v>0</v>
      </c>
      <c r="I948" s="92">
        <f>IFERROR(VLOOKUP($C948,Weights!$A$43:$E$62,5,0),0)</f>
        <v>0</v>
      </c>
      <c r="J948" s="91">
        <f>IFERROR(VLOOKUP($C948,Weights!$A$63:$E$82,4,0),0)</f>
        <v>0</v>
      </c>
      <c r="K948" s="92">
        <f>IFERROR(VLOOKUP($C948,Weights!$A$63:$E$82,5,0),0)</f>
        <v>0</v>
      </c>
      <c r="L948" s="91">
        <f>IFERROR(VLOOKUP($C948,Weights!$A$83:$E$102,4,0),0)</f>
        <v>0</v>
      </c>
      <c r="M948" s="92">
        <f>IFERROR(VLOOKUP($C948,Weights!$A$83:$E$102,5,0),0)</f>
        <v>0</v>
      </c>
    </row>
    <row r="949" spans="1:13">
      <c r="A949" s="93" t="s">
        <v>506</v>
      </c>
      <c r="B949" s="90" t="s">
        <v>507</v>
      </c>
      <c r="C949" s="90">
        <v>12</v>
      </c>
      <c r="D949" s="91">
        <f>IFERROR(VLOOKUP($C949,Weights!$A$3:$E$22,4,0),0)</f>
        <v>1.45</v>
      </c>
      <c r="E949" s="92">
        <f>IFERROR(VLOOKUP($C949,Weights!$A$3:$E$22,5,0),0)</f>
        <v>80.3155</v>
      </c>
      <c r="F949" s="91">
        <f>IFERROR(VLOOKUP($C949,Weights!$A$23:$E$42,4,0),0)</f>
        <v>2.64</v>
      </c>
      <c r="G949" s="92">
        <f>IFERROR(VLOOKUP($C949,Weights!$A$23:$E$42,5,0),0)</f>
        <v>146.2296</v>
      </c>
      <c r="H949" s="91">
        <f>IFERROR(VLOOKUP($C949,Weights!$A$43:$E$62,4,0),0)</f>
        <v>0</v>
      </c>
      <c r="I949" s="92">
        <f>IFERROR(VLOOKUP($C949,Weights!$A$43:$E$62,5,0),0)</f>
        <v>0</v>
      </c>
      <c r="J949" s="91">
        <f>IFERROR(VLOOKUP($C949,Weights!$A$63:$E$82,4,0),0)</f>
        <v>0</v>
      </c>
      <c r="K949" s="92">
        <f>IFERROR(VLOOKUP($C949,Weights!$A$63:$E$82,5,0),0)</f>
        <v>0</v>
      </c>
      <c r="L949" s="91">
        <f>IFERROR(VLOOKUP($C949,Weights!$A$83:$E$102,4,0),0)</f>
        <v>0</v>
      </c>
      <c r="M949" s="92">
        <f>IFERROR(VLOOKUP($C949,Weights!$A$83:$E$102,5,0),0)</f>
        <v>0</v>
      </c>
    </row>
    <row r="950" spans="1:13" ht="24">
      <c r="A950" s="93" t="s">
        <v>696</v>
      </c>
      <c r="B950" s="90" t="s">
        <v>697</v>
      </c>
      <c r="C950" s="90">
        <v>12</v>
      </c>
      <c r="D950" s="91">
        <f>IFERROR(VLOOKUP($C950,Weights!$A$3:$E$22,4,0),0)</f>
        <v>1.45</v>
      </c>
      <c r="E950" s="92">
        <f>IFERROR(VLOOKUP($C950,Weights!$A$3:$E$22,5,0),0)</f>
        <v>80.3155</v>
      </c>
      <c r="F950" s="91">
        <f>IFERROR(VLOOKUP($C950,Weights!$A$23:$E$42,4,0),0)</f>
        <v>2.64</v>
      </c>
      <c r="G950" s="92">
        <f>IFERROR(VLOOKUP($C950,Weights!$A$23:$E$42,5,0),0)</f>
        <v>146.2296</v>
      </c>
      <c r="H950" s="91">
        <f>IFERROR(VLOOKUP($C950,Weights!$A$43:$E$62,4,0),0)</f>
        <v>0</v>
      </c>
      <c r="I950" s="92">
        <f>IFERROR(VLOOKUP($C950,Weights!$A$43:$E$62,5,0),0)</f>
        <v>0</v>
      </c>
      <c r="J950" s="91">
        <f>IFERROR(VLOOKUP($C950,Weights!$A$63:$E$82,4,0),0)</f>
        <v>0</v>
      </c>
      <c r="K950" s="92">
        <f>IFERROR(VLOOKUP($C950,Weights!$A$63:$E$82,5,0),0)</f>
        <v>0</v>
      </c>
      <c r="L950" s="91">
        <f>IFERROR(VLOOKUP($C950,Weights!$A$83:$E$102,4,0),0)</f>
        <v>0</v>
      </c>
      <c r="M950" s="92">
        <f>IFERROR(VLOOKUP($C950,Weights!$A$83:$E$102,5,0),0)</f>
        <v>0</v>
      </c>
    </row>
    <row r="951" spans="1:13" ht="24">
      <c r="A951" s="93" t="s">
        <v>746</v>
      </c>
      <c r="B951" s="90" t="s">
        <v>747</v>
      </c>
      <c r="C951" s="90">
        <v>12</v>
      </c>
      <c r="D951" s="91">
        <f>IFERROR(VLOOKUP($C951,Weights!$A$3:$E$22,4,0),0)</f>
        <v>1.45</v>
      </c>
      <c r="E951" s="92">
        <f>IFERROR(VLOOKUP($C951,Weights!$A$3:$E$22,5,0),0)</f>
        <v>80.3155</v>
      </c>
      <c r="F951" s="91">
        <f>IFERROR(VLOOKUP($C951,Weights!$A$23:$E$42,4,0),0)</f>
        <v>2.64</v>
      </c>
      <c r="G951" s="92">
        <f>IFERROR(VLOOKUP($C951,Weights!$A$23:$E$42,5,0),0)</f>
        <v>146.2296</v>
      </c>
      <c r="H951" s="91">
        <f>IFERROR(VLOOKUP($C951,Weights!$A$43:$E$62,4,0),0)</f>
        <v>0</v>
      </c>
      <c r="I951" s="92">
        <f>IFERROR(VLOOKUP($C951,Weights!$A$43:$E$62,5,0),0)</f>
        <v>0</v>
      </c>
      <c r="J951" s="91">
        <f>IFERROR(VLOOKUP($C951,Weights!$A$63:$E$82,4,0),0)</f>
        <v>0</v>
      </c>
      <c r="K951" s="92">
        <f>IFERROR(VLOOKUP($C951,Weights!$A$63:$E$82,5,0),0)</f>
        <v>0</v>
      </c>
      <c r="L951" s="91">
        <f>IFERROR(VLOOKUP($C951,Weights!$A$83:$E$102,4,0),0)</f>
        <v>0</v>
      </c>
      <c r="M951" s="92">
        <f>IFERROR(VLOOKUP($C951,Weights!$A$83:$E$102,5,0),0)</f>
        <v>0</v>
      </c>
    </row>
    <row r="952" spans="1:13" ht="24">
      <c r="A952" s="93" t="s">
        <v>1556</v>
      </c>
      <c r="B952" s="90" t="s">
        <v>1557</v>
      </c>
      <c r="C952" s="90">
        <v>12</v>
      </c>
      <c r="D952" s="91">
        <f>IFERROR(VLOOKUP($C952,Weights!$A$3:$E$22,4,0),0)</f>
        <v>1.45</v>
      </c>
      <c r="E952" s="92">
        <f>IFERROR(VLOOKUP($C952,Weights!$A$3:$E$22,5,0),0)</f>
        <v>80.3155</v>
      </c>
      <c r="F952" s="91">
        <f>IFERROR(VLOOKUP($C952,Weights!$A$23:$E$42,4,0),0)</f>
        <v>2.64</v>
      </c>
      <c r="G952" s="92">
        <f>IFERROR(VLOOKUP($C952,Weights!$A$23:$E$42,5,0),0)</f>
        <v>146.2296</v>
      </c>
      <c r="H952" s="91">
        <f>IFERROR(VLOOKUP($C952,Weights!$A$43:$E$62,4,0),0)</f>
        <v>0</v>
      </c>
      <c r="I952" s="92">
        <f>IFERROR(VLOOKUP($C952,Weights!$A$43:$E$62,5,0),0)</f>
        <v>0</v>
      </c>
      <c r="J952" s="91">
        <f>IFERROR(VLOOKUP($C952,Weights!$A$63:$E$82,4,0),0)</f>
        <v>0</v>
      </c>
      <c r="K952" s="92">
        <f>IFERROR(VLOOKUP($C952,Weights!$A$63:$E$82,5,0),0)</f>
        <v>0</v>
      </c>
      <c r="L952" s="91">
        <f>IFERROR(VLOOKUP($C952,Weights!$A$83:$E$102,4,0),0)</f>
        <v>0</v>
      </c>
      <c r="M952" s="92">
        <f>IFERROR(VLOOKUP($C952,Weights!$A$83:$E$102,5,0),0)</f>
        <v>0</v>
      </c>
    </row>
    <row r="953" spans="1:13" ht="24">
      <c r="A953" s="93" t="s">
        <v>278</v>
      </c>
      <c r="B953" s="90" t="s">
        <v>279</v>
      </c>
      <c r="C953" s="90">
        <v>12</v>
      </c>
      <c r="D953" s="91">
        <f>IFERROR(VLOOKUP($C953,Weights!$A$3:$E$22,4,0),0)</f>
        <v>1.45</v>
      </c>
      <c r="E953" s="92">
        <f>IFERROR(VLOOKUP($C953,Weights!$A$3:$E$22,5,0),0)</f>
        <v>80.3155</v>
      </c>
      <c r="F953" s="91">
        <f>IFERROR(VLOOKUP($C953,Weights!$A$23:$E$42,4,0),0)</f>
        <v>2.64</v>
      </c>
      <c r="G953" s="92">
        <f>IFERROR(VLOOKUP($C953,Weights!$A$23:$E$42,5,0),0)</f>
        <v>146.2296</v>
      </c>
      <c r="H953" s="91">
        <f>IFERROR(VLOOKUP($C953,Weights!$A$43:$E$62,4,0),0)</f>
        <v>0</v>
      </c>
      <c r="I953" s="92">
        <f>IFERROR(VLOOKUP($C953,Weights!$A$43:$E$62,5,0),0)</f>
        <v>0</v>
      </c>
      <c r="J953" s="91">
        <f>IFERROR(VLOOKUP($C953,Weights!$A$63:$E$82,4,0),0)</f>
        <v>0</v>
      </c>
      <c r="K953" s="92">
        <f>IFERROR(VLOOKUP($C953,Weights!$A$63:$E$82,5,0),0)</f>
        <v>0</v>
      </c>
      <c r="L953" s="91">
        <f>IFERROR(VLOOKUP($C953,Weights!$A$83:$E$102,4,0),0)</f>
        <v>0</v>
      </c>
      <c r="M953" s="92">
        <f>IFERROR(VLOOKUP($C953,Weights!$A$83:$E$102,5,0),0)</f>
        <v>0</v>
      </c>
    </row>
    <row r="954" spans="1:13" ht="24">
      <c r="A954" s="93" t="s">
        <v>2685</v>
      </c>
      <c r="B954" s="90" t="s">
        <v>2686</v>
      </c>
      <c r="C954" s="90">
        <v>12</v>
      </c>
      <c r="D954" s="91">
        <f>IFERROR(VLOOKUP($C954,Weights!$A$3:$E$22,4,0),0)</f>
        <v>1.45</v>
      </c>
      <c r="E954" s="92">
        <f>IFERROR(VLOOKUP($C954,Weights!$A$3:$E$22,5,0),0)</f>
        <v>80.3155</v>
      </c>
      <c r="F954" s="91">
        <f>IFERROR(VLOOKUP($C954,Weights!$A$23:$E$42,4,0),0)</f>
        <v>2.64</v>
      </c>
      <c r="G954" s="92">
        <f>IFERROR(VLOOKUP($C954,Weights!$A$23:$E$42,5,0),0)</f>
        <v>146.2296</v>
      </c>
      <c r="H954" s="91">
        <f>IFERROR(VLOOKUP($C954,Weights!$A$43:$E$62,4,0),0)</f>
        <v>0</v>
      </c>
      <c r="I954" s="92">
        <f>IFERROR(VLOOKUP($C954,Weights!$A$43:$E$62,5,0),0)</f>
        <v>0</v>
      </c>
      <c r="J954" s="91">
        <f>IFERROR(VLOOKUP($C954,Weights!$A$63:$E$82,4,0),0)</f>
        <v>0</v>
      </c>
      <c r="K954" s="92">
        <f>IFERROR(VLOOKUP($C954,Weights!$A$63:$E$82,5,0),0)</f>
        <v>0</v>
      </c>
      <c r="L954" s="91">
        <f>IFERROR(VLOOKUP($C954,Weights!$A$83:$E$102,4,0),0)</f>
        <v>0</v>
      </c>
      <c r="M954" s="92">
        <f>IFERROR(VLOOKUP($C954,Weights!$A$83:$E$102,5,0),0)</f>
        <v>0</v>
      </c>
    </row>
    <row r="955" spans="1:13" ht="36">
      <c r="A955" s="93" t="s">
        <v>1436</v>
      </c>
      <c r="B955" s="90" t="s">
        <v>1437</v>
      </c>
      <c r="C955" s="90">
        <v>12</v>
      </c>
      <c r="D955" s="91">
        <f>IFERROR(VLOOKUP($C955,Weights!$A$3:$E$22,4,0),0)</f>
        <v>1.45</v>
      </c>
      <c r="E955" s="92">
        <f>IFERROR(VLOOKUP($C955,Weights!$A$3:$E$22,5,0),0)</f>
        <v>80.3155</v>
      </c>
      <c r="F955" s="91">
        <f>IFERROR(VLOOKUP($C955,Weights!$A$23:$E$42,4,0),0)</f>
        <v>2.64</v>
      </c>
      <c r="G955" s="92">
        <f>IFERROR(VLOOKUP($C955,Weights!$A$23:$E$42,5,0),0)</f>
        <v>146.2296</v>
      </c>
      <c r="H955" s="91">
        <f>IFERROR(VLOOKUP($C955,Weights!$A$43:$E$62,4,0),0)</f>
        <v>0</v>
      </c>
      <c r="I955" s="92">
        <f>IFERROR(VLOOKUP($C955,Weights!$A$43:$E$62,5,0),0)</f>
        <v>0</v>
      </c>
      <c r="J955" s="91">
        <f>IFERROR(VLOOKUP($C955,Weights!$A$63:$E$82,4,0),0)</f>
        <v>0</v>
      </c>
      <c r="K955" s="92">
        <f>IFERROR(VLOOKUP($C955,Weights!$A$63:$E$82,5,0),0)</f>
        <v>0</v>
      </c>
      <c r="L955" s="91">
        <f>IFERROR(VLOOKUP($C955,Weights!$A$83:$E$102,4,0),0)</f>
        <v>0</v>
      </c>
      <c r="M955" s="92">
        <f>IFERROR(VLOOKUP($C955,Weights!$A$83:$E$102,5,0),0)</f>
        <v>0</v>
      </c>
    </row>
    <row r="956" spans="1:13" ht="24">
      <c r="A956" s="93" t="s">
        <v>1440</v>
      </c>
      <c r="B956" s="90" t="s">
        <v>1441</v>
      </c>
      <c r="C956" s="90">
        <v>12</v>
      </c>
      <c r="D956" s="91">
        <f>IFERROR(VLOOKUP($C956,Weights!$A$3:$E$22,4,0),0)</f>
        <v>1.45</v>
      </c>
      <c r="E956" s="92">
        <f>IFERROR(VLOOKUP($C956,Weights!$A$3:$E$22,5,0),0)</f>
        <v>80.3155</v>
      </c>
      <c r="F956" s="91">
        <f>IFERROR(VLOOKUP($C956,Weights!$A$23:$E$42,4,0),0)</f>
        <v>2.64</v>
      </c>
      <c r="G956" s="92">
        <f>IFERROR(VLOOKUP($C956,Weights!$A$23:$E$42,5,0),0)</f>
        <v>146.2296</v>
      </c>
      <c r="H956" s="91">
        <f>IFERROR(VLOOKUP($C956,Weights!$A$43:$E$62,4,0),0)</f>
        <v>0</v>
      </c>
      <c r="I956" s="92">
        <f>IFERROR(VLOOKUP($C956,Weights!$A$43:$E$62,5,0),0)</f>
        <v>0</v>
      </c>
      <c r="J956" s="91">
        <f>IFERROR(VLOOKUP($C956,Weights!$A$63:$E$82,4,0),0)</f>
        <v>0</v>
      </c>
      <c r="K956" s="92">
        <f>IFERROR(VLOOKUP($C956,Weights!$A$63:$E$82,5,0),0)</f>
        <v>0</v>
      </c>
      <c r="L956" s="91">
        <f>IFERROR(VLOOKUP($C956,Weights!$A$83:$E$102,4,0),0)</f>
        <v>0</v>
      </c>
      <c r="M956" s="92">
        <f>IFERROR(VLOOKUP($C956,Weights!$A$83:$E$102,5,0),0)</f>
        <v>0</v>
      </c>
    </row>
    <row r="957" spans="1:13" ht="24">
      <c r="A957" s="93" t="s">
        <v>1560</v>
      </c>
      <c r="B957" s="90" t="s">
        <v>1561</v>
      </c>
      <c r="C957" s="90">
        <v>12</v>
      </c>
      <c r="D957" s="91">
        <f>IFERROR(VLOOKUP($C957,Weights!$A$3:$E$22,4,0),0)</f>
        <v>1.45</v>
      </c>
      <c r="E957" s="92">
        <f>IFERROR(VLOOKUP($C957,Weights!$A$3:$E$22,5,0),0)</f>
        <v>80.3155</v>
      </c>
      <c r="F957" s="91">
        <f>IFERROR(VLOOKUP($C957,Weights!$A$23:$E$42,4,0),0)</f>
        <v>2.64</v>
      </c>
      <c r="G957" s="92">
        <f>IFERROR(VLOOKUP($C957,Weights!$A$23:$E$42,5,0),0)</f>
        <v>146.2296</v>
      </c>
      <c r="H957" s="91">
        <f>IFERROR(VLOOKUP($C957,Weights!$A$43:$E$62,4,0),0)</f>
        <v>0</v>
      </c>
      <c r="I957" s="92">
        <f>IFERROR(VLOOKUP($C957,Weights!$A$43:$E$62,5,0),0)</f>
        <v>0</v>
      </c>
      <c r="J957" s="91">
        <f>IFERROR(VLOOKUP($C957,Weights!$A$63:$E$82,4,0),0)</f>
        <v>0</v>
      </c>
      <c r="K957" s="92">
        <f>IFERROR(VLOOKUP($C957,Weights!$A$63:$E$82,5,0),0)</f>
        <v>0</v>
      </c>
      <c r="L957" s="91">
        <f>IFERROR(VLOOKUP($C957,Weights!$A$83:$E$102,4,0),0)</f>
        <v>0</v>
      </c>
      <c r="M957" s="92">
        <f>IFERROR(VLOOKUP($C957,Weights!$A$83:$E$102,5,0),0)</f>
        <v>0</v>
      </c>
    </row>
    <row r="958" spans="1:13">
      <c r="A958" s="93" t="s">
        <v>1386</v>
      </c>
      <c r="B958" s="90" t="s">
        <v>1387</v>
      </c>
      <c r="C958" s="90">
        <v>12</v>
      </c>
      <c r="D958" s="91">
        <f>IFERROR(VLOOKUP($C958,Weights!$A$3:$E$22,4,0),0)</f>
        <v>1.45</v>
      </c>
      <c r="E958" s="92">
        <f>IFERROR(VLOOKUP($C958,Weights!$A$3:$E$22,5,0),0)</f>
        <v>80.3155</v>
      </c>
      <c r="F958" s="91">
        <f>IFERROR(VLOOKUP($C958,Weights!$A$23:$E$42,4,0),0)</f>
        <v>2.64</v>
      </c>
      <c r="G958" s="92">
        <f>IFERROR(VLOOKUP($C958,Weights!$A$23:$E$42,5,0),0)</f>
        <v>146.2296</v>
      </c>
      <c r="H958" s="91">
        <f>IFERROR(VLOOKUP($C958,Weights!$A$43:$E$62,4,0),0)</f>
        <v>0</v>
      </c>
      <c r="I958" s="92">
        <f>IFERROR(VLOOKUP($C958,Weights!$A$43:$E$62,5,0),0)</f>
        <v>0</v>
      </c>
      <c r="J958" s="91">
        <f>IFERROR(VLOOKUP($C958,Weights!$A$63:$E$82,4,0),0)</f>
        <v>0</v>
      </c>
      <c r="K958" s="92">
        <f>IFERROR(VLOOKUP($C958,Weights!$A$63:$E$82,5,0),0)</f>
        <v>0</v>
      </c>
      <c r="L958" s="91">
        <f>IFERROR(VLOOKUP($C958,Weights!$A$83:$E$102,4,0),0)</f>
        <v>0</v>
      </c>
      <c r="M958" s="92">
        <f>IFERROR(VLOOKUP($C958,Weights!$A$83:$E$102,5,0),0)</f>
        <v>0</v>
      </c>
    </row>
    <row r="959" spans="1:13">
      <c r="A959" s="93" t="s">
        <v>1771</v>
      </c>
      <c r="B959" s="90" t="s">
        <v>1772</v>
      </c>
      <c r="C959" s="90">
        <v>12</v>
      </c>
      <c r="D959" s="91">
        <f>IFERROR(VLOOKUP($C959,Weights!$A$3:$E$22,4,0),0)</f>
        <v>1.45</v>
      </c>
      <c r="E959" s="92">
        <f>IFERROR(VLOOKUP($C959,Weights!$A$3:$E$22,5,0),0)</f>
        <v>80.3155</v>
      </c>
      <c r="F959" s="91">
        <f>IFERROR(VLOOKUP($C959,Weights!$A$23:$E$42,4,0),0)</f>
        <v>2.64</v>
      </c>
      <c r="G959" s="92">
        <f>IFERROR(VLOOKUP($C959,Weights!$A$23:$E$42,5,0),0)</f>
        <v>146.2296</v>
      </c>
      <c r="H959" s="91">
        <f>IFERROR(VLOOKUP($C959,Weights!$A$43:$E$62,4,0),0)</f>
        <v>0</v>
      </c>
      <c r="I959" s="92">
        <f>IFERROR(VLOOKUP($C959,Weights!$A$43:$E$62,5,0),0)</f>
        <v>0</v>
      </c>
      <c r="J959" s="91">
        <f>IFERROR(VLOOKUP($C959,Weights!$A$63:$E$82,4,0),0)</f>
        <v>0</v>
      </c>
      <c r="K959" s="92">
        <f>IFERROR(VLOOKUP($C959,Weights!$A$63:$E$82,5,0),0)</f>
        <v>0</v>
      </c>
      <c r="L959" s="91">
        <f>IFERROR(VLOOKUP($C959,Weights!$A$83:$E$102,4,0),0)</f>
        <v>0</v>
      </c>
      <c r="M959" s="92">
        <f>IFERROR(VLOOKUP($C959,Weights!$A$83:$E$102,5,0),0)</f>
        <v>0</v>
      </c>
    </row>
    <row r="960" spans="1:13" ht="24">
      <c r="A960" s="93" t="s">
        <v>2029</v>
      </c>
      <c r="B960" s="90" t="s">
        <v>2030</v>
      </c>
      <c r="C960" s="90">
        <v>12</v>
      </c>
      <c r="D960" s="91">
        <f>IFERROR(VLOOKUP($C960,Weights!$A$3:$E$22,4,0),0)</f>
        <v>1.45</v>
      </c>
      <c r="E960" s="92">
        <f>IFERROR(VLOOKUP($C960,Weights!$A$3:$E$22,5,0),0)</f>
        <v>80.3155</v>
      </c>
      <c r="F960" s="91">
        <f>IFERROR(VLOOKUP($C960,Weights!$A$23:$E$42,4,0),0)</f>
        <v>2.64</v>
      </c>
      <c r="G960" s="92">
        <f>IFERROR(VLOOKUP($C960,Weights!$A$23:$E$42,5,0),0)</f>
        <v>146.2296</v>
      </c>
      <c r="H960" s="91">
        <f>IFERROR(VLOOKUP($C960,Weights!$A$43:$E$62,4,0),0)</f>
        <v>0</v>
      </c>
      <c r="I960" s="92">
        <f>IFERROR(VLOOKUP($C960,Weights!$A$43:$E$62,5,0),0)</f>
        <v>0</v>
      </c>
      <c r="J960" s="91">
        <f>IFERROR(VLOOKUP($C960,Weights!$A$63:$E$82,4,0),0)</f>
        <v>0</v>
      </c>
      <c r="K960" s="92">
        <f>IFERROR(VLOOKUP($C960,Weights!$A$63:$E$82,5,0),0)</f>
        <v>0</v>
      </c>
      <c r="L960" s="91">
        <f>IFERROR(VLOOKUP($C960,Weights!$A$83:$E$102,4,0),0)</f>
        <v>0</v>
      </c>
      <c r="M960" s="92">
        <f>IFERROR(VLOOKUP($C960,Weights!$A$83:$E$102,5,0),0)</f>
        <v>0</v>
      </c>
    </row>
    <row r="961" spans="1:13">
      <c r="A961" s="93" t="s">
        <v>3063</v>
      </c>
      <c r="B961" s="90" t="s">
        <v>3064</v>
      </c>
      <c r="C961" s="90">
        <v>12</v>
      </c>
      <c r="D961" s="91">
        <f>IFERROR(VLOOKUP($C961,Weights!$A$3:$E$22,4,0),0)</f>
        <v>1.45</v>
      </c>
      <c r="E961" s="92">
        <f>IFERROR(VLOOKUP($C961,Weights!$A$3:$E$22,5,0),0)</f>
        <v>80.3155</v>
      </c>
      <c r="F961" s="91">
        <f>IFERROR(VLOOKUP($C961,Weights!$A$23:$E$42,4,0),0)</f>
        <v>2.64</v>
      </c>
      <c r="G961" s="92">
        <f>IFERROR(VLOOKUP($C961,Weights!$A$23:$E$42,5,0),0)</f>
        <v>146.2296</v>
      </c>
      <c r="H961" s="91">
        <f>IFERROR(VLOOKUP($C961,Weights!$A$43:$E$62,4,0),0)</f>
        <v>0</v>
      </c>
      <c r="I961" s="92">
        <f>IFERROR(VLOOKUP($C961,Weights!$A$43:$E$62,5,0),0)</f>
        <v>0</v>
      </c>
      <c r="J961" s="91">
        <f>IFERROR(VLOOKUP($C961,Weights!$A$63:$E$82,4,0),0)</f>
        <v>0</v>
      </c>
      <c r="K961" s="92">
        <f>IFERROR(VLOOKUP($C961,Weights!$A$63:$E$82,5,0),0)</f>
        <v>0</v>
      </c>
      <c r="L961" s="91">
        <f>IFERROR(VLOOKUP($C961,Weights!$A$83:$E$102,4,0),0)</f>
        <v>0</v>
      </c>
      <c r="M961" s="92">
        <f>IFERROR(VLOOKUP($C961,Weights!$A$83:$E$102,5,0),0)</f>
        <v>0</v>
      </c>
    </row>
    <row r="962" spans="1:13" ht="24">
      <c r="A962" s="93" t="s">
        <v>2244</v>
      </c>
      <c r="B962" s="90" t="s">
        <v>2245</v>
      </c>
      <c r="C962" s="90">
        <v>12</v>
      </c>
      <c r="D962" s="91">
        <f>IFERROR(VLOOKUP($C962,Weights!$A$3:$E$22,4,0),0)</f>
        <v>1.45</v>
      </c>
      <c r="E962" s="92">
        <f>IFERROR(VLOOKUP($C962,Weights!$A$3:$E$22,5,0),0)</f>
        <v>80.3155</v>
      </c>
      <c r="F962" s="91">
        <f>IFERROR(VLOOKUP($C962,Weights!$A$23:$E$42,4,0),0)</f>
        <v>2.64</v>
      </c>
      <c r="G962" s="92">
        <f>IFERROR(VLOOKUP($C962,Weights!$A$23:$E$42,5,0),0)</f>
        <v>146.2296</v>
      </c>
      <c r="H962" s="91">
        <f>IFERROR(VLOOKUP($C962,Weights!$A$43:$E$62,4,0),0)</f>
        <v>0</v>
      </c>
      <c r="I962" s="92">
        <f>IFERROR(VLOOKUP($C962,Weights!$A$43:$E$62,5,0),0)</f>
        <v>0</v>
      </c>
      <c r="J962" s="91">
        <f>IFERROR(VLOOKUP($C962,Weights!$A$63:$E$82,4,0),0)</f>
        <v>0</v>
      </c>
      <c r="K962" s="92">
        <f>IFERROR(VLOOKUP($C962,Weights!$A$63:$E$82,5,0),0)</f>
        <v>0</v>
      </c>
      <c r="L962" s="91">
        <f>IFERROR(VLOOKUP($C962,Weights!$A$83:$E$102,4,0),0)</f>
        <v>0</v>
      </c>
      <c r="M962" s="92">
        <f>IFERROR(VLOOKUP($C962,Weights!$A$83:$E$102,5,0),0)</f>
        <v>0</v>
      </c>
    </row>
    <row r="963" spans="1:13" ht="24">
      <c r="A963" s="93" t="s">
        <v>2989</v>
      </c>
      <c r="B963" s="90" t="s">
        <v>2990</v>
      </c>
      <c r="C963" s="90">
        <v>12</v>
      </c>
      <c r="D963" s="91">
        <f>IFERROR(VLOOKUP($C963,Weights!$A$3:$E$22,4,0),0)</f>
        <v>1.45</v>
      </c>
      <c r="E963" s="92">
        <f>IFERROR(VLOOKUP($C963,Weights!$A$3:$E$22,5,0),0)</f>
        <v>80.3155</v>
      </c>
      <c r="F963" s="91">
        <f>IFERROR(VLOOKUP($C963,Weights!$A$23:$E$42,4,0),0)</f>
        <v>2.64</v>
      </c>
      <c r="G963" s="92">
        <f>IFERROR(VLOOKUP($C963,Weights!$A$23:$E$42,5,0),0)</f>
        <v>146.2296</v>
      </c>
      <c r="H963" s="91">
        <f>IFERROR(VLOOKUP($C963,Weights!$A$43:$E$62,4,0),0)</f>
        <v>0</v>
      </c>
      <c r="I963" s="92">
        <f>IFERROR(VLOOKUP($C963,Weights!$A$43:$E$62,5,0),0)</f>
        <v>0</v>
      </c>
      <c r="J963" s="91">
        <f>IFERROR(VLOOKUP($C963,Weights!$A$63:$E$82,4,0),0)</f>
        <v>0</v>
      </c>
      <c r="K963" s="92">
        <f>IFERROR(VLOOKUP($C963,Weights!$A$63:$E$82,5,0),0)</f>
        <v>0</v>
      </c>
      <c r="L963" s="91">
        <f>IFERROR(VLOOKUP($C963,Weights!$A$83:$E$102,4,0),0)</f>
        <v>0</v>
      </c>
      <c r="M963" s="92">
        <f>IFERROR(VLOOKUP($C963,Weights!$A$83:$E$102,5,0),0)</f>
        <v>0</v>
      </c>
    </row>
    <row r="964" spans="1:13" ht="24">
      <c r="A964" s="93" t="s">
        <v>380</v>
      </c>
      <c r="B964" s="90" t="s">
        <v>381</v>
      </c>
      <c r="C964" s="90">
        <v>12</v>
      </c>
      <c r="D964" s="91">
        <f>IFERROR(VLOOKUP($C964,Weights!$A$3:$E$22,4,0),0)</f>
        <v>1.45</v>
      </c>
      <c r="E964" s="92">
        <f>IFERROR(VLOOKUP($C964,Weights!$A$3:$E$22,5,0),0)</f>
        <v>80.3155</v>
      </c>
      <c r="F964" s="91">
        <f>IFERROR(VLOOKUP($C964,Weights!$A$23:$E$42,4,0),0)</f>
        <v>2.64</v>
      </c>
      <c r="G964" s="92">
        <f>IFERROR(VLOOKUP($C964,Weights!$A$23:$E$42,5,0),0)</f>
        <v>146.2296</v>
      </c>
      <c r="H964" s="91">
        <f>IFERROR(VLOOKUP($C964,Weights!$A$43:$E$62,4,0),0)</f>
        <v>0</v>
      </c>
      <c r="I964" s="92">
        <f>IFERROR(VLOOKUP($C964,Weights!$A$43:$E$62,5,0),0)</f>
        <v>0</v>
      </c>
      <c r="J964" s="91">
        <f>IFERROR(VLOOKUP($C964,Weights!$A$63:$E$82,4,0),0)</f>
        <v>0</v>
      </c>
      <c r="K964" s="92">
        <f>IFERROR(VLOOKUP($C964,Weights!$A$63:$E$82,5,0),0)</f>
        <v>0</v>
      </c>
      <c r="L964" s="91">
        <f>IFERROR(VLOOKUP($C964,Weights!$A$83:$E$102,4,0),0)</f>
        <v>0</v>
      </c>
      <c r="M964" s="92">
        <f>IFERROR(VLOOKUP($C964,Weights!$A$83:$E$102,5,0),0)</f>
        <v>0</v>
      </c>
    </row>
    <row r="965" spans="1:13" ht="24">
      <c r="A965" s="93" t="s">
        <v>384</v>
      </c>
      <c r="B965" s="90" t="s">
        <v>385</v>
      </c>
      <c r="C965" s="90">
        <v>12</v>
      </c>
      <c r="D965" s="91">
        <f>IFERROR(VLOOKUP($C965,Weights!$A$3:$E$22,4,0),0)</f>
        <v>1.45</v>
      </c>
      <c r="E965" s="92">
        <f>IFERROR(VLOOKUP($C965,Weights!$A$3:$E$22,5,0),0)</f>
        <v>80.3155</v>
      </c>
      <c r="F965" s="91">
        <f>IFERROR(VLOOKUP($C965,Weights!$A$23:$E$42,4,0),0)</f>
        <v>2.64</v>
      </c>
      <c r="G965" s="92">
        <f>IFERROR(VLOOKUP($C965,Weights!$A$23:$E$42,5,0),0)</f>
        <v>146.2296</v>
      </c>
      <c r="H965" s="91">
        <f>IFERROR(VLOOKUP($C965,Weights!$A$43:$E$62,4,0),0)</f>
        <v>0</v>
      </c>
      <c r="I965" s="92">
        <f>IFERROR(VLOOKUP($C965,Weights!$A$43:$E$62,5,0),0)</f>
        <v>0</v>
      </c>
      <c r="J965" s="91">
        <f>IFERROR(VLOOKUP($C965,Weights!$A$63:$E$82,4,0),0)</f>
        <v>0</v>
      </c>
      <c r="K965" s="92">
        <f>IFERROR(VLOOKUP($C965,Weights!$A$63:$E$82,5,0),0)</f>
        <v>0</v>
      </c>
      <c r="L965" s="91">
        <f>IFERROR(VLOOKUP($C965,Weights!$A$83:$E$102,4,0),0)</f>
        <v>0</v>
      </c>
      <c r="M965" s="92">
        <f>IFERROR(VLOOKUP($C965,Weights!$A$83:$E$102,5,0),0)</f>
        <v>0</v>
      </c>
    </row>
    <row r="966" spans="1:13" ht="24">
      <c r="A966" s="93" t="s">
        <v>944</v>
      </c>
      <c r="B966" s="90" t="s">
        <v>945</v>
      </c>
      <c r="C966" s="90">
        <v>12</v>
      </c>
      <c r="D966" s="91">
        <f>IFERROR(VLOOKUP($C966,Weights!$A$3:$E$22,4,0),0)</f>
        <v>1.45</v>
      </c>
      <c r="E966" s="92">
        <f>IFERROR(VLOOKUP($C966,Weights!$A$3:$E$22,5,0),0)</f>
        <v>80.3155</v>
      </c>
      <c r="F966" s="91">
        <f>IFERROR(VLOOKUP($C966,Weights!$A$23:$E$42,4,0),0)</f>
        <v>2.64</v>
      </c>
      <c r="G966" s="92">
        <f>IFERROR(VLOOKUP($C966,Weights!$A$23:$E$42,5,0),0)</f>
        <v>146.2296</v>
      </c>
      <c r="H966" s="91">
        <f>IFERROR(VLOOKUP($C966,Weights!$A$43:$E$62,4,0),0)</f>
        <v>0</v>
      </c>
      <c r="I966" s="92">
        <f>IFERROR(VLOOKUP($C966,Weights!$A$43:$E$62,5,0),0)</f>
        <v>0</v>
      </c>
      <c r="J966" s="91">
        <f>IFERROR(VLOOKUP($C966,Weights!$A$63:$E$82,4,0),0)</f>
        <v>0</v>
      </c>
      <c r="K966" s="92">
        <f>IFERROR(VLOOKUP($C966,Weights!$A$63:$E$82,5,0),0)</f>
        <v>0</v>
      </c>
      <c r="L966" s="91">
        <f>IFERROR(VLOOKUP($C966,Weights!$A$83:$E$102,4,0),0)</f>
        <v>0</v>
      </c>
      <c r="M966" s="92">
        <f>IFERROR(VLOOKUP($C966,Weights!$A$83:$E$102,5,0),0)</f>
        <v>0</v>
      </c>
    </row>
    <row r="967" spans="1:13" ht="24">
      <c r="A967" s="93" t="s">
        <v>2715</v>
      </c>
      <c r="B967" s="90" t="s">
        <v>2716</v>
      </c>
      <c r="C967" s="90">
        <v>12</v>
      </c>
      <c r="D967" s="91">
        <f>IFERROR(VLOOKUP($C967,Weights!$A$3:$E$22,4,0),0)</f>
        <v>1.45</v>
      </c>
      <c r="E967" s="92">
        <f>IFERROR(VLOOKUP($C967,Weights!$A$3:$E$22,5,0),0)</f>
        <v>80.3155</v>
      </c>
      <c r="F967" s="91">
        <f>IFERROR(VLOOKUP($C967,Weights!$A$23:$E$42,4,0),0)</f>
        <v>2.64</v>
      </c>
      <c r="G967" s="92">
        <f>IFERROR(VLOOKUP($C967,Weights!$A$23:$E$42,5,0),0)</f>
        <v>146.2296</v>
      </c>
      <c r="H967" s="91">
        <f>IFERROR(VLOOKUP($C967,Weights!$A$43:$E$62,4,0),0)</f>
        <v>0</v>
      </c>
      <c r="I967" s="92">
        <f>IFERROR(VLOOKUP($C967,Weights!$A$43:$E$62,5,0),0)</f>
        <v>0</v>
      </c>
      <c r="J967" s="91">
        <f>IFERROR(VLOOKUP($C967,Weights!$A$63:$E$82,4,0),0)</f>
        <v>0</v>
      </c>
      <c r="K967" s="92">
        <f>IFERROR(VLOOKUP($C967,Weights!$A$63:$E$82,5,0),0)</f>
        <v>0</v>
      </c>
      <c r="L967" s="91">
        <f>IFERROR(VLOOKUP($C967,Weights!$A$83:$E$102,4,0),0)</f>
        <v>0</v>
      </c>
      <c r="M967" s="92">
        <f>IFERROR(VLOOKUP($C967,Weights!$A$83:$E$102,5,0),0)</f>
        <v>0</v>
      </c>
    </row>
    <row r="968" spans="1:13" ht="24">
      <c r="A968" s="93" t="s">
        <v>194</v>
      </c>
      <c r="B968" s="90" t="s">
        <v>195</v>
      </c>
      <c r="C968" s="90">
        <v>12</v>
      </c>
      <c r="D968" s="91">
        <f>IFERROR(VLOOKUP($C968,Weights!$A$3:$E$22,4,0),0)</f>
        <v>1.45</v>
      </c>
      <c r="E968" s="92">
        <f>IFERROR(VLOOKUP($C968,Weights!$A$3:$E$22,5,0),0)</f>
        <v>80.3155</v>
      </c>
      <c r="F968" s="91">
        <f>IFERROR(VLOOKUP($C968,Weights!$A$23:$E$42,4,0),0)</f>
        <v>2.64</v>
      </c>
      <c r="G968" s="92">
        <f>IFERROR(VLOOKUP($C968,Weights!$A$23:$E$42,5,0),0)</f>
        <v>146.2296</v>
      </c>
      <c r="H968" s="91">
        <f>IFERROR(VLOOKUP($C968,Weights!$A$43:$E$62,4,0),0)</f>
        <v>0</v>
      </c>
      <c r="I968" s="92">
        <f>IFERROR(VLOOKUP($C968,Weights!$A$43:$E$62,5,0),0)</f>
        <v>0</v>
      </c>
      <c r="J968" s="91">
        <f>IFERROR(VLOOKUP($C968,Weights!$A$63:$E$82,4,0),0)</f>
        <v>0</v>
      </c>
      <c r="K968" s="92">
        <f>IFERROR(VLOOKUP($C968,Weights!$A$63:$E$82,5,0),0)</f>
        <v>0</v>
      </c>
      <c r="L968" s="91">
        <f>IFERROR(VLOOKUP($C968,Weights!$A$83:$E$102,4,0),0)</f>
        <v>0</v>
      </c>
      <c r="M968" s="92">
        <f>IFERROR(VLOOKUP($C968,Weights!$A$83:$E$102,5,0),0)</f>
        <v>0</v>
      </c>
    </row>
    <row r="969" spans="1:13" ht="24">
      <c r="A969" s="93" t="s">
        <v>192</v>
      </c>
      <c r="B969" s="90" t="s">
        <v>193</v>
      </c>
      <c r="C969" s="90">
        <v>12</v>
      </c>
      <c r="D969" s="91">
        <f>IFERROR(VLOOKUP($C969,Weights!$A$3:$E$22,4,0),0)</f>
        <v>1.45</v>
      </c>
      <c r="E969" s="92">
        <f>IFERROR(VLOOKUP($C969,Weights!$A$3:$E$22,5,0),0)</f>
        <v>80.3155</v>
      </c>
      <c r="F969" s="91">
        <f>IFERROR(VLOOKUP($C969,Weights!$A$23:$E$42,4,0),0)</f>
        <v>2.64</v>
      </c>
      <c r="G969" s="92">
        <f>IFERROR(VLOOKUP($C969,Weights!$A$23:$E$42,5,0),0)</f>
        <v>146.2296</v>
      </c>
      <c r="H969" s="91">
        <f>IFERROR(VLOOKUP($C969,Weights!$A$43:$E$62,4,0),0)</f>
        <v>0</v>
      </c>
      <c r="I969" s="92">
        <f>IFERROR(VLOOKUP($C969,Weights!$A$43:$E$62,5,0),0)</f>
        <v>0</v>
      </c>
      <c r="J969" s="91">
        <f>IFERROR(VLOOKUP($C969,Weights!$A$63:$E$82,4,0),0)</f>
        <v>0</v>
      </c>
      <c r="K969" s="92">
        <f>IFERROR(VLOOKUP($C969,Weights!$A$63:$E$82,5,0),0)</f>
        <v>0</v>
      </c>
      <c r="L969" s="91">
        <f>IFERROR(VLOOKUP($C969,Weights!$A$83:$E$102,4,0),0)</f>
        <v>0</v>
      </c>
      <c r="M969" s="92">
        <f>IFERROR(VLOOKUP($C969,Weights!$A$83:$E$102,5,0),0)</f>
        <v>0</v>
      </c>
    </row>
    <row r="970" spans="1:13" ht="24">
      <c r="A970" s="93" t="s">
        <v>390</v>
      </c>
      <c r="B970" s="90" t="s">
        <v>391</v>
      </c>
      <c r="C970" s="90">
        <v>12</v>
      </c>
      <c r="D970" s="91">
        <f>IFERROR(VLOOKUP($C970,Weights!$A$3:$E$22,4,0),0)</f>
        <v>1.45</v>
      </c>
      <c r="E970" s="92">
        <f>IFERROR(VLOOKUP($C970,Weights!$A$3:$E$22,5,0),0)</f>
        <v>80.3155</v>
      </c>
      <c r="F970" s="91">
        <f>IFERROR(VLOOKUP($C970,Weights!$A$23:$E$42,4,0),0)</f>
        <v>2.64</v>
      </c>
      <c r="G970" s="92">
        <f>IFERROR(VLOOKUP($C970,Weights!$A$23:$E$42,5,0),0)</f>
        <v>146.2296</v>
      </c>
      <c r="H970" s="91">
        <f>IFERROR(VLOOKUP($C970,Weights!$A$43:$E$62,4,0),0)</f>
        <v>0</v>
      </c>
      <c r="I970" s="92">
        <f>IFERROR(VLOOKUP($C970,Weights!$A$43:$E$62,5,0),0)</f>
        <v>0</v>
      </c>
      <c r="J970" s="91">
        <f>IFERROR(VLOOKUP($C970,Weights!$A$63:$E$82,4,0),0)</f>
        <v>0</v>
      </c>
      <c r="K970" s="92">
        <f>IFERROR(VLOOKUP($C970,Weights!$A$63:$E$82,5,0),0)</f>
        <v>0</v>
      </c>
      <c r="L970" s="91">
        <f>IFERROR(VLOOKUP($C970,Weights!$A$83:$E$102,4,0),0)</f>
        <v>0</v>
      </c>
      <c r="M970" s="92">
        <f>IFERROR(VLOOKUP($C970,Weights!$A$83:$E$102,5,0),0)</f>
        <v>0</v>
      </c>
    </row>
    <row r="971" spans="1:13" ht="24">
      <c r="A971" s="93" t="s">
        <v>424</v>
      </c>
      <c r="B971" s="90" t="s">
        <v>425</v>
      </c>
      <c r="C971" s="90">
        <v>12</v>
      </c>
      <c r="D971" s="91">
        <f>IFERROR(VLOOKUP($C971,Weights!$A$3:$E$22,4,0),0)</f>
        <v>1.45</v>
      </c>
      <c r="E971" s="92">
        <f>IFERROR(VLOOKUP($C971,Weights!$A$3:$E$22,5,0),0)</f>
        <v>80.3155</v>
      </c>
      <c r="F971" s="91">
        <f>IFERROR(VLOOKUP($C971,Weights!$A$23:$E$42,4,0),0)</f>
        <v>2.64</v>
      </c>
      <c r="G971" s="92">
        <f>IFERROR(VLOOKUP($C971,Weights!$A$23:$E$42,5,0),0)</f>
        <v>146.2296</v>
      </c>
      <c r="H971" s="91">
        <f>IFERROR(VLOOKUP($C971,Weights!$A$43:$E$62,4,0),0)</f>
        <v>0</v>
      </c>
      <c r="I971" s="92">
        <f>IFERROR(VLOOKUP($C971,Weights!$A$43:$E$62,5,0),0)</f>
        <v>0</v>
      </c>
      <c r="J971" s="91">
        <f>IFERROR(VLOOKUP($C971,Weights!$A$63:$E$82,4,0),0)</f>
        <v>0</v>
      </c>
      <c r="K971" s="92">
        <f>IFERROR(VLOOKUP($C971,Weights!$A$63:$E$82,5,0),0)</f>
        <v>0</v>
      </c>
      <c r="L971" s="91">
        <f>IFERROR(VLOOKUP($C971,Weights!$A$83:$E$102,4,0),0)</f>
        <v>0</v>
      </c>
      <c r="M971" s="92">
        <f>IFERROR(VLOOKUP($C971,Weights!$A$83:$E$102,5,0),0)</f>
        <v>0</v>
      </c>
    </row>
    <row r="972" spans="1:13" ht="24">
      <c r="A972" s="93" t="s">
        <v>1995</v>
      </c>
      <c r="B972" s="90" t="s">
        <v>1996</v>
      </c>
      <c r="C972" s="90">
        <v>12</v>
      </c>
      <c r="D972" s="91">
        <f>IFERROR(VLOOKUP($C972,Weights!$A$3:$E$22,4,0),0)</f>
        <v>1.45</v>
      </c>
      <c r="E972" s="92">
        <f>IFERROR(VLOOKUP($C972,Weights!$A$3:$E$22,5,0),0)</f>
        <v>80.3155</v>
      </c>
      <c r="F972" s="91">
        <f>IFERROR(VLOOKUP($C972,Weights!$A$23:$E$42,4,0),0)</f>
        <v>2.64</v>
      </c>
      <c r="G972" s="92">
        <f>IFERROR(VLOOKUP($C972,Weights!$A$23:$E$42,5,0),0)</f>
        <v>146.2296</v>
      </c>
      <c r="H972" s="91">
        <f>IFERROR(VLOOKUP($C972,Weights!$A$43:$E$62,4,0),0)</f>
        <v>0</v>
      </c>
      <c r="I972" s="92">
        <f>IFERROR(VLOOKUP($C972,Weights!$A$43:$E$62,5,0),0)</f>
        <v>0</v>
      </c>
      <c r="J972" s="91">
        <f>IFERROR(VLOOKUP($C972,Weights!$A$63:$E$82,4,0),0)</f>
        <v>0</v>
      </c>
      <c r="K972" s="92">
        <f>IFERROR(VLOOKUP($C972,Weights!$A$63:$E$82,5,0),0)</f>
        <v>0</v>
      </c>
      <c r="L972" s="91">
        <f>IFERROR(VLOOKUP($C972,Weights!$A$83:$E$102,4,0),0)</f>
        <v>0</v>
      </c>
      <c r="M972" s="92">
        <f>IFERROR(VLOOKUP($C972,Weights!$A$83:$E$102,5,0),0)</f>
        <v>0</v>
      </c>
    </row>
    <row r="973" spans="1:13" ht="24">
      <c r="A973" s="93" t="s">
        <v>2987</v>
      </c>
      <c r="B973" s="90" t="s">
        <v>2988</v>
      </c>
      <c r="C973" s="90">
        <v>12</v>
      </c>
      <c r="D973" s="91">
        <f>IFERROR(VLOOKUP($C973,Weights!$A$3:$E$22,4,0),0)</f>
        <v>1.45</v>
      </c>
      <c r="E973" s="92">
        <f>IFERROR(VLOOKUP($C973,Weights!$A$3:$E$22,5,0),0)</f>
        <v>80.3155</v>
      </c>
      <c r="F973" s="91">
        <f>IFERROR(VLOOKUP($C973,Weights!$A$23:$E$42,4,0),0)</f>
        <v>2.64</v>
      </c>
      <c r="G973" s="92">
        <f>IFERROR(VLOOKUP($C973,Weights!$A$23:$E$42,5,0),0)</f>
        <v>146.2296</v>
      </c>
      <c r="H973" s="91">
        <f>IFERROR(VLOOKUP($C973,Weights!$A$43:$E$62,4,0),0)</f>
        <v>0</v>
      </c>
      <c r="I973" s="92">
        <f>IFERROR(VLOOKUP($C973,Weights!$A$43:$E$62,5,0),0)</f>
        <v>0</v>
      </c>
      <c r="J973" s="91">
        <f>IFERROR(VLOOKUP($C973,Weights!$A$63:$E$82,4,0),0)</f>
        <v>0</v>
      </c>
      <c r="K973" s="92">
        <f>IFERROR(VLOOKUP($C973,Weights!$A$63:$E$82,5,0),0)</f>
        <v>0</v>
      </c>
      <c r="L973" s="91">
        <f>IFERROR(VLOOKUP($C973,Weights!$A$83:$E$102,4,0),0)</f>
        <v>0</v>
      </c>
      <c r="M973" s="92">
        <f>IFERROR(VLOOKUP($C973,Weights!$A$83:$E$102,5,0),0)</f>
        <v>0</v>
      </c>
    </row>
    <row r="974" spans="1:13" ht="24">
      <c r="A974" s="93" t="s">
        <v>1919</v>
      </c>
      <c r="B974" s="90" t="s">
        <v>1920</v>
      </c>
      <c r="C974" s="90">
        <v>12</v>
      </c>
      <c r="D974" s="91">
        <f>IFERROR(VLOOKUP($C974,Weights!$A$3:$E$22,4,0),0)</f>
        <v>1.45</v>
      </c>
      <c r="E974" s="92">
        <f>IFERROR(VLOOKUP($C974,Weights!$A$3:$E$22,5,0),0)</f>
        <v>80.3155</v>
      </c>
      <c r="F974" s="91">
        <f>IFERROR(VLOOKUP($C974,Weights!$A$23:$E$42,4,0),0)</f>
        <v>2.64</v>
      </c>
      <c r="G974" s="92">
        <f>IFERROR(VLOOKUP($C974,Weights!$A$23:$E$42,5,0),0)</f>
        <v>146.2296</v>
      </c>
      <c r="H974" s="91">
        <f>IFERROR(VLOOKUP($C974,Weights!$A$43:$E$62,4,0),0)</f>
        <v>0</v>
      </c>
      <c r="I974" s="92">
        <f>IFERROR(VLOOKUP($C974,Weights!$A$43:$E$62,5,0),0)</f>
        <v>0</v>
      </c>
      <c r="J974" s="91">
        <f>IFERROR(VLOOKUP($C974,Weights!$A$63:$E$82,4,0),0)</f>
        <v>0</v>
      </c>
      <c r="K974" s="92">
        <f>IFERROR(VLOOKUP($C974,Weights!$A$63:$E$82,5,0),0)</f>
        <v>0</v>
      </c>
      <c r="L974" s="91">
        <f>IFERROR(VLOOKUP($C974,Weights!$A$83:$E$102,4,0),0)</f>
        <v>0</v>
      </c>
      <c r="M974" s="92">
        <f>IFERROR(VLOOKUP($C974,Weights!$A$83:$E$102,5,0),0)</f>
        <v>0</v>
      </c>
    </row>
    <row r="975" spans="1:13" ht="24">
      <c r="A975" s="93" t="s">
        <v>208</v>
      </c>
      <c r="B975" s="90" t="s">
        <v>209</v>
      </c>
      <c r="C975" s="90">
        <v>12</v>
      </c>
      <c r="D975" s="91">
        <f>IFERROR(VLOOKUP($C975,Weights!$A$3:$E$22,4,0),0)</f>
        <v>1.45</v>
      </c>
      <c r="E975" s="92">
        <f>IFERROR(VLOOKUP($C975,Weights!$A$3:$E$22,5,0),0)</f>
        <v>80.3155</v>
      </c>
      <c r="F975" s="91">
        <f>IFERROR(VLOOKUP($C975,Weights!$A$23:$E$42,4,0),0)</f>
        <v>2.64</v>
      </c>
      <c r="G975" s="92">
        <f>IFERROR(VLOOKUP($C975,Weights!$A$23:$E$42,5,0),0)</f>
        <v>146.2296</v>
      </c>
      <c r="H975" s="91">
        <f>IFERROR(VLOOKUP($C975,Weights!$A$43:$E$62,4,0),0)</f>
        <v>0</v>
      </c>
      <c r="I975" s="92">
        <f>IFERROR(VLOOKUP($C975,Weights!$A$43:$E$62,5,0),0)</f>
        <v>0</v>
      </c>
      <c r="J975" s="91">
        <f>IFERROR(VLOOKUP($C975,Weights!$A$63:$E$82,4,0),0)</f>
        <v>0</v>
      </c>
      <c r="K975" s="92">
        <f>IFERROR(VLOOKUP($C975,Weights!$A$63:$E$82,5,0),0)</f>
        <v>0</v>
      </c>
      <c r="L975" s="91">
        <f>IFERROR(VLOOKUP($C975,Weights!$A$83:$E$102,4,0),0)</f>
        <v>0</v>
      </c>
      <c r="M975" s="92">
        <f>IFERROR(VLOOKUP($C975,Weights!$A$83:$E$102,5,0),0)</f>
        <v>0</v>
      </c>
    </row>
    <row r="976" spans="1:13">
      <c r="A976" s="93" t="s">
        <v>1104</v>
      </c>
      <c r="B976" s="90" t="s">
        <v>1105</v>
      </c>
      <c r="C976" s="90">
        <v>12</v>
      </c>
      <c r="D976" s="91">
        <f>IFERROR(VLOOKUP($C976,Weights!$A$3:$E$22,4,0),0)</f>
        <v>1.45</v>
      </c>
      <c r="E976" s="92">
        <f>IFERROR(VLOOKUP($C976,Weights!$A$3:$E$22,5,0),0)</f>
        <v>80.3155</v>
      </c>
      <c r="F976" s="91">
        <f>IFERROR(VLOOKUP($C976,Weights!$A$23:$E$42,4,0),0)</f>
        <v>2.64</v>
      </c>
      <c r="G976" s="92">
        <f>IFERROR(VLOOKUP($C976,Weights!$A$23:$E$42,5,0),0)</f>
        <v>146.2296</v>
      </c>
      <c r="H976" s="91">
        <f>IFERROR(VLOOKUP($C976,Weights!$A$43:$E$62,4,0),0)</f>
        <v>0</v>
      </c>
      <c r="I976" s="92">
        <f>IFERROR(VLOOKUP($C976,Weights!$A$43:$E$62,5,0),0)</f>
        <v>0</v>
      </c>
      <c r="J976" s="91">
        <f>IFERROR(VLOOKUP($C976,Weights!$A$63:$E$82,4,0),0)</f>
        <v>0</v>
      </c>
      <c r="K976" s="92">
        <f>IFERROR(VLOOKUP($C976,Weights!$A$63:$E$82,5,0),0)</f>
        <v>0</v>
      </c>
      <c r="L976" s="91">
        <f>IFERROR(VLOOKUP($C976,Weights!$A$83:$E$102,4,0),0)</f>
        <v>0</v>
      </c>
      <c r="M976" s="92">
        <f>IFERROR(VLOOKUP($C976,Weights!$A$83:$E$102,5,0),0)</f>
        <v>0</v>
      </c>
    </row>
    <row r="977" spans="1:13" ht="24">
      <c r="A977" s="93" t="s">
        <v>1803</v>
      </c>
      <c r="B977" s="90" t="s">
        <v>1804</v>
      </c>
      <c r="C977" s="90">
        <v>12</v>
      </c>
      <c r="D977" s="91">
        <f>IFERROR(VLOOKUP($C977,Weights!$A$3:$E$22,4,0),0)</f>
        <v>1.45</v>
      </c>
      <c r="E977" s="92">
        <f>IFERROR(VLOOKUP($C977,Weights!$A$3:$E$22,5,0),0)</f>
        <v>80.3155</v>
      </c>
      <c r="F977" s="91">
        <f>IFERROR(VLOOKUP($C977,Weights!$A$23:$E$42,4,0),0)</f>
        <v>2.64</v>
      </c>
      <c r="G977" s="92">
        <f>IFERROR(VLOOKUP($C977,Weights!$A$23:$E$42,5,0),0)</f>
        <v>146.2296</v>
      </c>
      <c r="H977" s="91">
        <f>IFERROR(VLOOKUP($C977,Weights!$A$43:$E$62,4,0),0)</f>
        <v>0</v>
      </c>
      <c r="I977" s="92">
        <f>IFERROR(VLOOKUP($C977,Weights!$A$43:$E$62,5,0),0)</f>
        <v>0</v>
      </c>
      <c r="J977" s="91">
        <f>IFERROR(VLOOKUP($C977,Weights!$A$63:$E$82,4,0),0)</f>
        <v>0</v>
      </c>
      <c r="K977" s="92">
        <f>IFERROR(VLOOKUP($C977,Weights!$A$63:$E$82,5,0),0)</f>
        <v>0</v>
      </c>
      <c r="L977" s="91">
        <f>IFERROR(VLOOKUP($C977,Weights!$A$83:$E$102,4,0),0)</f>
        <v>0</v>
      </c>
      <c r="M977" s="92">
        <f>IFERROR(VLOOKUP($C977,Weights!$A$83:$E$102,5,0),0)</f>
        <v>0</v>
      </c>
    </row>
    <row r="978" spans="1:13" ht="24">
      <c r="A978" s="93" t="s">
        <v>1452</v>
      </c>
      <c r="B978" s="90" t="s">
        <v>1453</v>
      </c>
      <c r="C978" s="90">
        <v>12</v>
      </c>
      <c r="D978" s="91">
        <f>IFERROR(VLOOKUP($C978,Weights!$A$3:$E$22,4,0),0)</f>
        <v>1.45</v>
      </c>
      <c r="E978" s="92">
        <f>IFERROR(VLOOKUP($C978,Weights!$A$3:$E$22,5,0),0)</f>
        <v>80.3155</v>
      </c>
      <c r="F978" s="91">
        <f>IFERROR(VLOOKUP($C978,Weights!$A$23:$E$42,4,0),0)</f>
        <v>2.64</v>
      </c>
      <c r="G978" s="92">
        <f>IFERROR(VLOOKUP($C978,Weights!$A$23:$E$42,5,0),0)</f>
        <v>146.2296</v>
      </c>
      <c r="H978" s="91">
        <f>IFERROR(VLOOKUP($C978,Weights!$A$43:$E$62,4,0),0)</f>
        <v>0</v>
      </c>
      <c r="I978" s="92">
        <f>IFERROR(VLOOKUP($C978,Weights!$A$43:$E$62,5,0),0)</f>
        <v>0</v>
      </c>
      <c r="J978" s="91">
        <f>IFERROR(VLOOKUP($C978,Weights!$A$63:$E$82,4,0),0)</f>
        <v>0</v>
      </c>
      <c r="K978" s="92">
        <f>IFERROR(VLOOKUP($C978,Weights!$A$63:$E$82,5,0),0)</f>
        <v>0</v>
      </c>
      <c r="L978" s="91">
        <f>IFERROR(VLOOKUP($C978,Weights!$A$83:$E$102,4,0),0)</f>
        <v>0</v>
      </c>
      <c r="M978" s="92">
        <f>IFERROR(VLOOKUP($C978,Weights!$A$83:$E$102,5,0),0)</f>
        <v>0</v>
      </c>
    </row>
    <row r="979" spans="1:13" ht="24">
      <c r="A979" s="93" t="s">
        <v>2587</v>
      </c>
      <c r="B979" s="90" t="s">
        <v>2588</v>
      </c>
      <c r="C979" s="90">
        <v>12</v>
      </c>
      <c r="D979" s="91">
        <f>IFERROR(VLOOKUP($C979,Weights!$A$3:$E$22,4,0),0)</f>
        <v>1.45</v>
      </c>
      <c r="E979" s="92">
        <f>IFERROR(VLOOKUP($C979,Weights!$A$3:$E$22,5,0),0)</f>
        <v>80.3155</v>
      </c>
      <c r="F979" s="91">
        <f>IFERROR(VLOOKUP($C979,Weights!$A$23:$E$42,4,0),0)</f>
        <v>2.64</v>
      </c>
      <c r="G979" s="92">
        <f>IFERROR(VLOOKUP($C979,Weights!$A$23:$E$42,5,0),0)</f>
        <v>146.2296</v>
      </c>
      <c r="H979" s="91">
        <f>IFERROR(VLOOKUP($C979,Weights!$A$43:$E$62,4,0),0)</f>
        <v>0</v>
      </c>
      <c r="I979" s="92">
        <f>IFERROR(VLOOKUP($C979,Weights!$A$43:$E$62,5,0),0)</f>
        <v>0</v>
      </c>
      <c r="J979" s="91">
        <f>IFERROR(VLOOKUP($C979,Weights!$A$63:$E$82,4,0),0)</f>
        <v>0</v>
      </c>
      <c r="K979" s="92">
        <f>IFERROR(VLOOKUP($C979,Weights!$A$63:$E$82,5,0),0)</f>
        <v>0</v>
      </c>
      <c r="L979" s="91">
        <f>IFERROR(VLOOKUP($C979,Weights!$A$83:$E$102,4,0),0)</f>
        <v>0</v>
      </c>
      <c r="M979" s="92">
        <f>IFERROR(VLOOKUP($C979,Weights!$A$83:$E$102,5,0),0)</f>
        <v>0</v>
      </c>
    </row>
    <row r="980" spans="1:13">
      <c r="A980" s="93" t="s">
        <v>2475</v>
      </c>
      <c r="B980" s="90" t="s">
        <v>2476</v>
      </c>
      <c r="C980" s="90">
        <v>12</v>
      </c>
      <c r="D980" s="91">
        <f>IFERROR(VLOOKUP($C980,Weights!$A$3:$E$22,4,0),0)</f>
        <v>1.45</v>
      </c>
      <c r="E980" s="92">
        <f>IFERROR(VLOOKUP($C980,Weights!$A$3:$E$22,5,0),0)</f>
        <v>80.3155</v>
      </c>
      <c r="F980" s="91">
        <f>IFERROR(VLOOKUP($C980,Weights!$A$23:$E$42,4,0),0)</f>
        <v>2.64</v>
      </c>
      <c r="G980" s="92">
        <f>IFERROR(VLOOKUP($C980,Weights!$A$23:$E$42,5,0),0)</f>
        <v>146.2296</v>
      </c>
      <c r="H980" s="91">
        <f>IFERROR(VLOOKUP($C980,Weights!$A$43:$E$62,4,0),0)</f>
        <v>0</v>
      </c>
      <c r="I980" s="92">
        <f>IFERROR(VLOOKUP($C980,Weights!$A$43:$E$62,5,0),0)</f>
        <v>0</v>
      </c>
      <c r="J980" s="91">
        <f>IFERROR(VLOOKUP($C980,Weights!$A$63:$E$82,4,0),0)</f>
        <v>0</v>
      </c>
      <c r="K980" s="92">
        <f>IFERROR(VLOOKUP($C980,Weights!$A$63:$E$82,5,0),0)</f>
        <v>0</v>
      </c>
      <c r="L980" s="91">
        <f>IFERROR(VLOOKUP($C980,Weights!$A$83:$E$102,4,0),0)</f>
        <v>0</v>
      </c>
      <c r="M980" s="92">
        <f>IFERROR(VLOOKUP($C980,Weights!$A$83:$E$102,5,0),0)</f>
        <v>0</v>
      </c>
    </row>
    <row r="981" spans="1:13">
      <c r="A981" s="93" t="s">
        <v>2961</v>
      </c>
      <c r="B981" s="90" t="s">
        <v>2962</v>
      </c>
      <c r="C981" s="90">
        <v>12</v>
      </c>
      <c r="D981" s="91">
        <f>IFERROR(VLOOKUP($C981,Weights!$A$3:$E$22,4,0),0)</f>
        <v>1.45</v>
      </c>
      <c r="E981" s="92">
        <f>IFERROR(VLOOKUP($C981,Weights!$A$3:$E$22,5,0),0)</f>
        <v>80.3155</v>
      </c>
      <c r="F981" s="91">
        <f>IFERROR(VLOOKUP($C981,Weights!$A$23:$E$42,4,0),0)</f>
        <v>2.64</v>
      </c>
      <c r="G981" s="92">
        <f>IFERROR(VLOOKUP($C981,Weights!$A$23:$E$42,5,0),0)</f>
        <v>146.2296</v>
      </c>
      <c r="H981" s="91">
        <f>IFERROR(VLOOKUP($C981,Weights!$A$43:$E$62,4,0),0)</f>
        <v>0</v>
      </c>
      <c r="I981" s="92">
        <f>IFERROR(VLOOKUP($C981,Weights!$A$43:$E$62,5,0),0)</f>
        <v>0</v>
      </c>
      <c r="J981" s="91">
        <f>IFERROR(VLOOKUP($C981,Weights!$A$63:$E$82,4,0),0)</f>
        <v>0</v>
      </c>
      <c r="K981" s="92">
        <f>IFERROR(VLOOKUP($C981,Weights!$A$63:$E$82,5,0),0)</f>
        <v>0</v>
      </c>
      <c r="L981" s="91">
        <f>IFERROR(VLOOKUP($C981,Weights!$A$83:$E$102,4,0),0)</f>
        <v>0</v>
      </c>
      <c r="M981" s="92">
        <f>IFERROR(VLOOKUP($C981,Weights!$A$83:$E$102,5,0),0)</f>
        <v>0</v>
      </c>
    </row>
    <row r="982" spans="1:13">
      <c r="A982" s="93" t="s">
        <v>2699</v>
      </c>
      <c r="B982" s="90" t="s">
        <v>2700</v>
      </c>
      <c r="C982" s="90">
        <v>12</v>
      </c>
      <c r="D982" s="91">
        <f>IFERROR(VLOOKUP($C982,Weights!$A$3:$E$22,4,0),0)</f>
        <v>1.45</v>
      </c>
      <c r="E982" s="92">
        <f>IFERROR(VLOOKUP($C982,Weights!$A$3:$E$22,5,0),0)</f>
        <v>80.3155</v>
      </c>
      <c r="F982" s="91">
        <f>IFERROR(VLOOKUP($C982,Weights!$A$23:$E$42,4,0),0)</f>
        <v>2.64</v>
      </c>
      <c r="G982" s="92">
        <f>IFERROR(VLOOKUP($C982,Weights!$A$23:$E$42,5,0),0)</f>
        <v>146.2296</v>
      </c>
      <c r="H982" s="91">
        <f>IFERROR(VLOOKUP($C982,Weights!$A$43:$E$62,4,0),0)</f>
        <v>0</v>
      </c>
      <c r="I982" s="92">
        <f>IFERROR(VLOOKUP($C982,Weights!$A$43:$E$62,5,0),0)</f>
        <v>0</v>
      </c>
      <c r="J982" s="91">
        <f>IFERROR(VLOOKUP($C982,Weights!$A$63:$E$82,4,0),0)</f>
        <v>0</v>
      </c>
      <c r="K982" s="92">
        <f>IFERROR(VLOOKUP($C982,Weights!$A$63:$E$82,5,0),0)</f>
        <v>0</v>
      </c>
      <c r="L982" s="91">
        <f>IFERROR(VLOOKUP($C982,Weights!$A$83:$E$102,4,0),0)</f>
        <v>0</v>
      </c>
      <c r="M982" s="92">
        <f>IFERROR(VLOOKUP($C982,Weights!$A$83:$E$102,5,0),0)</f>
        <v>0</v>
      </c>
    </row>
    <row r="983" spans="1:13">
      <c r="A983" s="93" t="s">
        <v>1783</v>
      </c>
      <c r="B983" s="90" t="s">
        <v>1784</v>
      </c>
      <c r="C983" s="90">
        <v>12</v>
      </c>
      <c r="D983" s="91">
        <f>IFERROR(VLOOKUP($C983,Weights!$A$3:$E$22,4,0),0)</f>
        <v>1.45</v>
      </c>
      <c r="E983" s="92">
        <f>IFERROR(VLOOKUP($C983,Weights!$A$3:$E$22,5,0),0)</f>
        <v>80.3155</v>
      </c>
      <c r="F983" s="91">
        <f>IFERROR(VLOOKUP($C983,Weights!$A$23:$E$42,4,0),0)</f>
        <v>2.64</v>
      </c>
      <c r="G983" s="92">
        <f>IFERROR(VLOOKUP($C983,Weights!$A$23:$E$42,5,0),0)</f>
        <v>146.2296</v>
      </c>
      <c r="H983" s="91">
        <f>IFERROR(VLOOKUP($C983,Weights!$A$43:$E$62,4,0),0)</f>
        <v>0</v>
      </c>
      <c r="I983" s="92">
        <f>IFERROR(VLOOKUP($C983,Weights!$A$43:$E$62,5,0),0)</f>
        <v>0</v>
      </c>
      <c r="J983" s="91">
        <f>IFERROR(VLOOKUP($C983,Weights!$A$63:$E$82,4,0),0)</f>
        <v>0</v>
      </c>
      <c r="K983" s="92">
        <f>IFERROR(VLOOKUP($C983,Weights!$A$63:$E$82,5,0),0)</f>
        <v>0</v>
      </c>
      <c r="L983" s="91">
        <f>IFERROR(VLOOKUP($C983,Weights!$A$83:$E$102,4,0),0)</f>
        <v>0</v>
      </c>
      <c r="M983" s="92">
        <f>IFERROR(VLOOKUP($C983,Weights!$A$83:$E$102,5,0),0)</f>
        <v>0</v>
      </c>
    </row>
    <row r="984" spans="1:13">
      <c r="A984" s="93" t="s">
        <v>1781</v>
      </c>
      <c r="B984" s="90" t="s">
        <v>1782</v>
      </c>
      <c r="C984" s="90">
        <v>12</v>
      </c>
      <c r="D984" s="91">
        <f>IFERROR(VLOOKUP($C984,Weights!$A$3:$E$22,4,0),0)</f>
        <v>1.45</v>
      </c>
      <c r="E984" s="92">
        <f>IFERROR(VLOOKUP($C984,Weights!$A$3:$E$22,5,0),0)</f>
        <v>80.3155</v>
      </c>
      <c r="F984" s="91">
        <f>IFERROR(VLOOKUP($C984,Weights!$A$23:$E$42,4,0),0)</f>
        <v>2.64</v>
      </c>
      <c r="G984" s="92">
        <f>IFERROR(VLOOKUP($C984,Weights!$A$23:$E$42,5,0),0)</f>
        <v>146.2296</v>
      </c>
      <c r="H984" s="91">
        <f>IFERROR(VLOOKUP($C984,Weights!$A$43:$E$62,4,0),0)</f>
        <v>0</v>
      </c>
      <c r="I984" s="92">
        <f>IFERROR(VLOOKUP($C984,Weights!$A$43:$E$62,5,0),0)</f>
        <v>0</v>
      </c>
      <c r="J984" s="91">
        <f>IFERROR(VLOOKUP($C984,Weights!$A$63:$E$82,4,0),0)</f>
        <v>0</v>
      </c>
      <c r="K984" s="92">
        <f>IFERROR(VLOOKUP($C984,Weights!$A$63:$E$82,5,0),0)</f>
        <v>0</v>
      </c>
      <c r="L984" s="91">
        <f>IFERROR(VLOOKUP($C984,Weights!$A$83:$E$102,4,0),0)</f>
        <v>0</v>
      </c>
      <c r="M984" s="92">
        <f>IFERROR(VLOOKUP($C984,Weights!$A$83:$E$102,5,0),0)</f>
        <v>0</v>
      </c>
    </row>
    <row r="985" spans="1:13">
      <c r="A985" s="93" t="s">
        <v>2697</v>
      </c>
      <c r="B985" s="90" t="s">
        <v>2698</v>
      </c>
      <c r="C985" s="90">
        <v>12</v>
      </c>
      <c r="D985" s="91">
        <f>IFERROR(VLOOKUP($C985,Weights!$A$3:$E$22,4,0),0)</f>
        <v>1.45</v>
      </c>
      <c r="E985" s="92">
        <f>IFERROR(VLOOKUP($C985,Weights!$A$3:$E$22,5,0),0)</f>
        <v>80.3155</v>
      </c>
      <c r="F985" s="91">
        <f>IFERROR(VLOOKUP($C985,Weights!$A$23:$E$42,4,0),0)</f>
        <v>2.64</v>
      </c>
      <c r="G985" s="92">
        <f>IFERROR(VLOOKUP($C985,Weights!$A$23:$E$42,5,0),0)</f>
        <v>146.2296</v>
      </c>
      <c r="H985" s="91">
        <f>IFERROR(VLOOKUP($C985,Weights!$A$43:$E$62,4,0),0)</f>
        <v>0</v>
      </c>
      <c r="I985" s="92">
        <f>IFERROR(VLOOKUP($C985,Weights!$A$43:$E$62,5,0),0)</f>
        <v>0</v>
      </c>
      <c r="J985" s="91">
        <f>IFERROR(VLOOKUP($C985,Weights!$A$63:$E$82,4,0),0)</f>
        <v>0</v>
      </c>
      <c r="K985" s="92">
        <f>IFERROR(VLOOKUP($C985,Weights!$A$63:$E$82,5,0),0)</f>
        <v>0</v>
      </c>
      <c r="L985" s="91">
        <f>IFERROR(VLOOKUP($C985,Weights!$A$83:$E$102,4,0),0)</f>
        <v>0</v>
      </c>
      <c r="M985" s="92">
        <f>IFERROR(VLOOKUP($C985,Weights!$A$83:$E$102,5,0),0)</f>
        <v>0</v>
      </c>
    </row>
    <row r="986" spans="1:13">
      <c r="A986" s="93" t="s">
        <v>2915</v>
      </c>
      <c r="B986" s="90" t="s">
        <v>2916</v>
      </c>
      <c r="C986" s="90">
        <v>12</v>
      </c>
      <c r="D986" s="91">
        <f>IFERROR(VLOOKUP($C986,Weights!$A$3:$E$22,4,0),0)</f>
        <v>1.45</v>
      </c>
      <c r="E986" s="92">
        <f>IFERROR(VLOOKUP($C986,Weights!$A$3:$E$22,5,0),0)</f>
        <v>80.3155</v>
      </c>
      <c r="F986" s="91">
        <f>IFERROR(VLOOKUP($C986,Weights!$A$23:$E$42,4,0),0)</f>
        <v>2.64</v>
      </c>
      <c r="G986" s="92">
        <f>IFERROR(VLOOKUP($C986,Weights!$A$23:$E$42,5,0),0)</f>
        <v>146.2296</v>
      </c>
      <c r="H986" s="91">
        <f>IFERROR(VLOOKUP($C986,Weights!$A$43:$E$62,4,0),0)</f>
        <v>0</v>
      </c>
      <c r="I986" s="92">
        <f>IFERROR(VLOOKUP($C986,Weights!$A$43:$E$62,5,0),0)</f>
        <v>0</v>
      </c>
      <c r="J986" s="91">
        <f>IFERROR(VLOOKUP($C986,Weights!$A$63:$E$82,4,0),0)</f>
        <v>0</v>
      </c>
      <c r="K986" s="92">
        <f>IFERROR(VLOOKUP($C986,Weights!$A$63:$E$82,5,0),0)</f>
        <v>0</v>
      </c>
      <c r="L986" s="91">
        <f>IFERROR(VLOOKUP($C986,Weights!$A$83:$E$102,4,0),0)</f>
        <v>0</v>
      </c>
      <c r="M986" s="92">
        <f>IFERROR(VLOOKUP($C986,Weights!$A$83:$E$102,5,0),0)</f>
        <v>0</v>
      </c>
    </row>
    <row r="987" spans="1:13">
      <c r="A987" s="93" t="s">
        <v>3079</v>
      </c>
      <c r="B987" s="90" t="s">
        <v>3080</v>
      </c>
      <c r="C987" s="90">
        <v>12</v>
      </c>
      <c r="D987" s="91">
        <f>IFERROR(VLOOKUP($C987,Weights!$A$3:$E$22,4,0),0)</f>
        <v>1.45</v>
      </c>
      <c r="E987" s="92">
        <f>IFERROR(VLOOKUP($C987,Weights!$A$3:$E$22,5,0),0)</f>
        <v>80.3155</v>
      </c>
      <c r="F987" s="91">
        <f>IFERROR(VLOOKUP($C987,Weights!$A$23:$E$42,4,0),0)</f>
        <v>2.64</v>
      </c>
      <c r="G987" s="92">
        <f>IFERROR(VLOOKUP($C987,Weights!$A$23:$E$42,5,0),0)</f>
        <v>146.2296</v>
      </c>
      <c r="H987" s="91">
        <f>IFERROR(VLOOKUP($C987,Weights!$A$43:$E$62,4,0),0)</f>
        <v>0</v>
      </c>
      <c r="I987" s="92">
        <f>IFERROR(VLOOKUP($C987,Weights!$A$43:$E$62,5,0),0)</f>
        <v>0</v>
      </c>
      <c r="J987" s="91">
        <f>IFERROR(VLOOKUP($C987,Weights!$A$63:$E$82,4,0),0)</f>
        <v>0</v>
      </c>
      <c r="K987" s="92">
        <f>IFERROR(VLOOKUP($C987,Weights!$A$63:$E$82,5,0),0)</f>
        <v>0</v>
      </c>
      <c r="L987" s="91">
        <f>IFERROR(VLOOKUP($C987,Weights!$A$83:$E$102,4,0),0)</f>
        <v>0</v>
      </c>
      <c r="M987" s="92">
        <f>IFERROR(VLOOKUP($C987,Weights!$A$83:$E$102,5,0),0)</f>
        <v>0</v>
      </c>
    </row>
    <row r="988" spans="1:13">
      <c r="A988" s="93" t="s">
        <v>1656</v>
      </c>
      <c r="B988" s="90" t="s">
        <v>1657</v>
      </c>
      <c r="C988" s="90">
        <v>12</v>
      </c>
      <c r="D988" s="91">
        <f>IFERROR(VLOOKUP($C988,Weights!$A$3:$E$22,4,0),0)</f>
        <v>1.45</v>
      </c>
      <c r="E988" s="92">
        <f>IFERROR(VLOOKUP($C988,Weights!$A$3:$E$22,5,0),0)</f>
        <v>80.3155</v>
      </c>
      <c r="F988" s="91">
        <f>IFERROR(VLOOKUP($C988,Weights!$A$23:$E$42,4,0),0)</f>
        <v>2.64</v>
      </c>
      <c r="G988" s="92">
        <f>IFERROR(VLOOKUP($C988,Weights!$A$23:$E$42,5,0),0)</f>
        <v>146.2296</v>
      </c>
      <c r="H988" s="91">
        <f>IFERROR(VLOOKUP($C988,Weights!$A$43:$E$62,4,0),0)</f>
        <v>0</v>
      </c>
      <c r="I988" s="92">
        <f>IFERROR(VLOOKUP($C988,Weights!$A$43:$E$62,5,0),0)</f>
        <v>0</v>
      </c>
      <c r="J988" s="91">
        <f>IFERROR(VLOOKUP($C988,Weights!$A$63:$E$82,4,0),0)</f>
        <v>0</v>
      </c>
      <c r="K988" s="92">
        <f>IFERROR(VLOOKUP($C988,Weights!$A$63:$E$82,5,0),0)</f>
        <v>0</v>
      </c>
      <c r="L988" s="91">
        <f>IFERROR(VLOOKUP($C988,Weights!$A$83:$E$102,4,0),0)</f>
        <v>0</v>
      </c>
      <c r="M988" s="92">
        <f>IFERROR(VLOOKUP($C988,Weights!$A$83:$E$102,5,0),0)</f>
        <v>0</v>
      </c>
    </row>
    <row r="989" spans="1:13" ht="24">
      <c r="A989" s="93" t="s">
        <v>748</v>
      </c>
      <c r="B989" s="90" t="s">
        <v>749</v>
      </c>
      <c r="C989" s="90">
        <v>12</v>
      </c>
      <c r="D989" s="91">
        <f>IFERROR(VLOOKUP($C989,Weights!$A$3:$E$22,4,0),0)</f>
        <v>1.45</v>
      </c>
      <c r="E989" s="92">
        <f>IFERROR(VLOOKUP($C989,Weights!$A$3:$E$22,5,0),0)</f>
        <v>80.3155</v>
      </c>
      <c r="F989" s="91">
        <f>IFERROR(VLOOKUP($C989,Weights!$A$23:$E$42,4,0),0)</f>
        <v>2.64</v>
      </c>
      <c r="G989" s="92">
        <f>IFERROR(VLOOKUP($C989,Weights!$A$23:$E$42,5,0),0)</f>
        <v>146.2296</v>
      </c>
      <c r="H989" s="91">
        <f>IFERROR(VLOOKUP($C989,Weights!$A$43:$E$62,4,0),0)</f>
        <v>0</v>
      </c>
      <c r="I989" s="92">
        <f>IFERROR(VLOOKUP($C989,Weights!$A$43:$E$62,5,0),0)</f>
        <v>0</v>
      </c>
      <c r="J989" s="91">
        <f>IFERROR(VLOOKUP($C989,Weights!$A$63:$E$82,4,0),0)</f>
        <v>0</v>
      </c>
      <c r="K989" s="92">
        <f>IFERROR(VLOOKUP($C989,Weights!$A$63:$E$82,5,0),0)</f>
        <v>0</v>
      </c>
      <c r="L989" s="91">
        <f>IFERROR(VLOOKUP($C989,Weights!$A$83:$E$102,4,0),0)</f>
        <v>0</v>
      </c>
      <c r="M989" s="92">
        <f>IFERROR(VLOOKUP($C989,Weights!$A$83:$E$102,5,0),0)</f>
        <v>0</v>
      </c>
    </row>
    <row r="990" spans="1:13">
      <c r="A990" s="93" t="s">
        <v>1931</v>
      </c>
      <c r="B990" s="90" t="s">
        <v>1932</v>
      </c>
      <c r="C990" s="90">
        <v>12</v>
      </c>
      <c r="D990" s="91">
        <f>IFERROR(VLOOKUP($C990,Weights!$A$3:$E$22,4,0),0)</f>
        <v>1.45</v>
      </c>
      <c r="E990" s="92">
        <f>IFERROR(VLOOKUP($C990,Weights!$A$3:$E$22,5,0),0)</f>
        <v>80.3155</v>
      </c>
      <c r="F990" s="91">
        <f>IFERROR(VLOOKUP($C990,Weights!$A$23:$E$42,4,0),0)</f>
        <v>2.64</v>
      </c>
      <c r="G990" s="92">
        <f>IFERROR(VLOOKUP($C990,Weights!$A$23:$E$42,5,0),0)</f>
        <v>146.2296</v>
      </c>
      <c r="H990" s="91">
        <f>IFERROR(VLOOKUP($C990,Weights!$A$43:$E$62,4,0),0)</f>
        <v>0</v>
      </c>
      <c r="I990" s="92">
        <f>IFERROR(VLOOKUP($C990,Weights!$A$43:$E$62,5,0),0)</f>
        <v>0</v>
      </c>
      <c r="J990" s="91">
        <f>IFERROR(VLOOKUP($C990,Weights!$A$63:$E$82,4,0),0)</f>
        <v>0</v>
      </c>
      <c r="K990" s="92">
        <f>IFERROR(VLOOKUP($C990,Weights!$A$63:$E$82,5,0),0)</f>
        <v>0</v>
      </c>
      <c r="L990" s="91">
        <f>IFERROR(VLOOKUP($C990,Weights!$A$83:$E$102,4,0),0)</f>
        <v>0</v>
      </c>
      <c r="M990" s="92">
        <f>IFERROR(VLOOKUP($C990,Weights!$A$83:$E$102,5,0),0)</f>
        <v>0</v>
      </c>
    </row>
    <row r="991" spans="1:13">
      <c r="A991" s="93" t="s">
        <v>3103</v>
      </c>
      <c r="B991" s="90" t="s">
        <v>3104</v>
      </c>
      <c r="C991" s="90">
        <v>12</v>
      </c>
      <c r="D991" s="91">
        <f>IFERROR(VLOOKUP($C991,Weights!$A$3:$E$22,4,0),0)</f>
        <v>1.45</v>
      </c>
      <c r="E991" s="92">
        <f>IFERROR(VLOOKUP($C991,Weights!$A$3:$E$22,5,0),0)</f>
        <v>80.3155</v>
      </c>
      <c r="F991" s="91">
        <f>IFERROR(VLOOKUP($C991,Weights!$A$23:$E$42,4,0),0)</f>
        <v>2.64</v>
      </c>
      <c r="G991" s="92">
        <f>IFERROR(VLOOKUP($C991,Weights!$A$23:$E$42,5,0),0)</f>
        <v>146.2296</v>
      </c>
      <c r="H991" s="91">
        <f>IFERROR(VLOOKUP($C991,Weights!$A$43:$E$62,4,0),0)</f>
        <v>0</v>
      </c>
      <c r="I991" s="92">
        <f>IFERROR(VLOOKUP($C991,Weights!$A$43:$E$62,5,0),0)</f>
        <v>0</v>
      </c>
      <c r="J991" s="91">
        <f>IFERROR(VLOOKUP($C991,Weights!$A$63:$E$82,4,0),0)</f>
        <v>0</v>
      </c>
      <c r="K991" s="92">
        <f>IFERROR(VLOOKUP($C991,Weights!$A$63:$E$82,5,0),0)</f>
        <v>0</v>
      </c>
      <c r="L991" s="91">
        <f>IFERROR(VLOOKUP($C991,Weights!$A$83:$E$102,4,0),0)</f>
        <v>0</v>
      </c>
      <c r="M991" s="92">
        <f>IFERROR(VLOOKUP($C991,Weights!$A$83:$E$102,5,0),0)</f>
        <v>0</v>
      </c>
    </row>
    <row r="992" spans="1:13">
      <c r="A992" s="93" t="s">
        <v>1306</v>
      </c>
      <c r="B992" s="90" t="s">
        <v>1307</v>
      </c>
      <c r="C992" s="90">
        <v>12</v>
      </c>
      <c r="D992" s="91">
        <f>IFERROR(VLOOKUP($C992,Weights!$A$3:$E$22,4,0),0)</f>
        <v>1.45</v>
      </c>
      <c r="E992" s="92">
        <f>IFERROR(VLOOKUP($C992,Weights!$A$3:$E$22,5,0),0)</f>
        <v>80.3155</v>
      </c>
      <c r="F992" s="91">
        <f>IFERROR(VLOOKUP($C992,Weights!$A$23:$E$42,4,0),0)</f>
        <v>2.64</v>
      </c>
      <c r="G992" s="92">
        <f>IFERROR(VLOOKUP($C992,Weights!$A$23:$E$42,5,0),0)</f>
        <v>146.2296</v>
      </c>
      <c r="H992" s="91">
        <f>IFERROR(VLOOKUP($C992,Weights!$A$43:$E$62,4,0),0)</f>
        <v>0</v>
      </c>
      <c r="I992" s="92">
        <f>IFERROR(VLOOKUP($C992,Weights!$A$43:$E$62,5,0),0)</f>
        <v>0</v>
      </c>
      <c r="J992" s="91">
        <f>IFERROR(VLOOKUP($C992,Weights!$A$63:$E$82,4,0),0)</f>
        <v>0</v>
      </c>
      <c r="K992" s="92">
        <f>IFERROR(VLOOKUP($C992,Weights!$A$63:$E$82,5,0),0)</f>
        <v>0</v>
      </c>
      <c r="L992" s="91">
        <f>IFERROR(VLOOKUP($C992,Weights!$A$83:$E$102,4,0),0)</f>
        <v>0</v>
      </c>
      <c r="M992" s="92">
        <f>IFERROR(VLOOKUP($C992,Weights!$A$83:$E$102,5,0),0)</f>
        <v>0</v>
      </c>
    </row>
    <row r="993" spans="1:13">
      <c r="A993" s="93" t="s">
        <v>520</v>
      </c>
      <c r="B993" s="90" t="s">
        <v>521</v>
      </c>
      <c r="C993" s="90">
        <v>12</v>
      </c>
      <c r="D993" s="91">
        <f>IFERROR(VLOOKUP($C993,Weights!$A$3:$E$22,4,0),0)</f>
        <v>1.45</v>
      </c>
      <c r="E993" s="92">
        <f>IFERROR(VLOOKUP($C993,Weights!$A$3:$E$22,5,0),0)</f>
        <v>80.3155</v>
      </c>
      <c r="F993" s="91">
        <f>IFERROR(VLOOKUP($C993,Weights!$A$23:$E$42,4,0),0)</f>
        <v>2.64</v>
      </c>
      <c r="G993" s="92">
        <f>IFERROR(VLOOKUP($C993,Weights!$A$23:$E$42,5,0),0)</f>
        <v>146.2296</v>
      </c>
      <c r="H993" s="91">
        <f>IFERROR(VLOOKUP($C993,Weights!$A$43:$E$62,4,0),0)</f>
        <v>0</v>
      </c>
      <c r="I993" s="92">
        <f>IFERROR(VLOOKUP($C993,Weights!$A$43:$E$62,5,0),0)</f>
        <v>0</v>
      </c>
      <c r="J993" s="91">
        <f>IFERROR(VLOOKUP($C993,Weights!$A$63:$E$82,4,0),0)</f>
        <v>0</v>
      </c>
      <c r="K993" s="92">
        <f>IFERROR(VLOOKUP($C993,Weights!$A$63:$E$82,5,0),0)</f>
        <v>0</v>
      </c>
      <c r="L993" s="91">
        <f>IFERROR(VLOOKUP($C993,Weights!$A$83:$E$102,4,0),0)</f>
        <v>0</v>
      </c>
      <c r="M993" s="92">
        <f>IFERROR(VLOOKUP($C993,Weights!$A$83:$E$102,5,0),0)</f>
        <v>0</v>
      </c>
    </row>
    <row r="994" spans="1:13">
      <c r="A994" s="93" t="s">
        <v>474</v>
      </c>
      <c r="B994" s="90" t="s">
        <v>475</v>
      </c>
      <c r="C994" s="90">
        <v>12</v>
      </c>
      <c r="D994" s="91">
        <f>IFERROR(VLOOKUP($C994,Weights!$A$3:$E$22,4,0),0)</f>
        <v>1.45</v>
      </c>
      <c r="E994" s="92">
        <f>IFERROR(VLOOKUP($C994,Weights!$A$3:$E$22,5,0),0)</f>
        <v>80.3155</v>
      </c>
      <c r="F994" s="91">
        <f>IFERROR(VLOOKUP($C994,Weights!$A$23:$E$42,4,0),0)</f>
        <v>2.64</v>
      </c>
      <c r="G994" s="92">
        <f>IFERROR(VLOOKUP($C994,Weights!$A$23:$E$42,5,0),0)</f>
        <v>146.2296</v>
      </c>
      <c r="H994" s="91">
        <f>IFERROR(VLOOKUP($C994,Weights!$A$43:$E$62,4,0),0)</f>
        <v>0</v>
      </c>
      <c r="I994" s="92">
        <f>IFERROR(VLOOKUP($C994,Weights!$A$43:$E$62,5,0),0)</f>
        <v>0</v>
      </c>
      <c r="J994" s="91">
        <f>IFERROR(VLOOKUP($C994,Weights!$A$63:$E$82,4,0),0)</f>
        <v>0</v>
      </c>
      <c r="K994" s="92">
        <f>IFERROR(VLOOKUP($C994,Weights!$A$63:$E$82,5,0),0)</f>
        <v>0</v>
      </c>
      <c r="L994" s="91">
        <f>IFERROR(VLOOKUP($C994,Weights!$A$83:$E$102,4,0),0)</f>
        <v>0</v>
      </c>
      <c r="M994" s="92">
        <f>IFERROR(VLOOKUP($C994,Weights!$A$83:$E$102,5,0),0)</f>
        <v>0</v>
      </c>
    </row>
    <row r="995" spans="1:13" ht="24">
      <c r="A995" s="93" t="s">
        <v>122</v>
      </c>
      <c r="B995" s="90" t="s">
        <v>123</v>
      </c>
      <c r="C995" s="90">
        <v>19</v>
      </c>
      <c r="D995" s="91">
        <f>IFERROR(VLOOKUP($C995,Weights!$A$3:$E$22,4,0),0)</f>
        <v>2.2599999999999998</v>
      </c>
      <c r="E995" s="92">
        <f>IFERROR(VLOOKUP($C995,Weights!$A$3:$E$22,5,0),0)</f>
        <v>125.1814</v>
      </c>
      <c r="F995" s="91">
        <f>IFERROR(VLOOKUP($C995,Weights!$A$23:$E$42,4,0),0)</f>
        <v>2.41</v>
      </c>
      <c r="G995" s="92">
        <f>IFERROR(VLOOKUP($C995,Weights!$A$23:$E$42,5,0),0)</f>
        <v>133.48990000000001</v>
      </c>
      <c r="H995" s="91">
        <f>IFERROR(VLOOKUP($C995,Weights!$A$43:$E$62,4,0),0)</f>
        <v>3.89</v>
      </c>
      <c r="I995" s="92">
        <f>IFERROR(VLOOKUP($C995,Weights!$A$43:$E$62,5,0),0)</f>
        <v>215.46710000000002</v>
      </c>
      <c r="J995" s="91">
        <f>IFERROR(VLOOKUP($C995,Weights!$A$63:$E$82,4,0),0)</f>
        <v>5.2</v>
      </c>
      <c r="K995" s="92">
        <f>IFERROR(VLOOKUP($C995,Weights!$A$63:$E$82,5,0),0)</f>
        <v>288.02800000000002</v>
      </c>
      <c r="L995" s="91">
        <f>IFERROR(VLOOKUP($C995,Weights!$A$83:$E$102,4,0),0)</f>
        <v>0</v>
      </c>
      <c r="M995" s="92">
        <f>IFERROR(VLOOKUP($C995,Weights!$A$83:$E$102,5,0),0)</f>
        <v>0</v>
      </c>
    </row>
    <row r="996" spans="1:13" ht="24">
      <c r="A996" s="93" t="s">
        <v>198</v>
      </c>
      <c r="B996" s="90" t="s">
        <v>199</v>
      </c>
      <c r="C996" s="90">
        <v>19</v>
      </c>
      <c r="D996" s="91">
        <f>IFERROR(VLOOKUP($C996,Weights!$A$3:$E$22,4,0),0)</f>
        <v>2.2599999999999998</v>
      </c>
      <c r="E996" s="92">
        <f>IFERROR(VLOOKUP($C996,Weights!$A$3:$E$22,5,0),0)</f>
        <v>125.1814</v>
      </c>
      <c r="F996" s="91">
        <f>IFERROR(VLOOKUP($C996,Weights!$A$23:$E$42,4,0),0)</f>
        <v>2.41</v>
      </c>
      <c r="G996" s="92">
        <f>IFERROR(VLOOKUP($C996,Weights!$A$23:$E$42,5,0),0)</f>
        <v>133.48990000000001</v>
      </c>
      <c r="H996" s="91">
        <f>IFERROR(VLOOKUP($C996,Weights!$A$43:$E$62,4,0),0)</f>
        <v>3.89</v>
      </c>
      <c r="I996" s="92">
        <f>IFERROR(VLOOKUP($C996,Weights!$A$43:$E$62,5,0),0)</f>
        <v>215.46710000000002</v>
      </c>
      <c r="J996" s="91">
        <f>IFERROR(VLOOKUP($C996,Weights!$A$63:$E$82,4,0),0)</f>
        <v>5.2</v>
      </c>
      <c r="K996" s="92">
        <f>IFERROR(VLOOKUP($C996,Weights!$A$63:$E$82,5,0),0)</f>
        <v>288.02800000000002</v>
      </c>
      <c r="L996" s="91">
        <f>IFERROR(VLOOKUP($C996,Weights!$A$83:$E$102,4,0),0)</f>
        <v>0</v>
      </c>
      <c r="M996" s="92">
        <f>IFERROR(VLOOKUP($C996,Weights!$A$83:$E$102,5,0),0)</f>
        <v>0</v>
      </c>
    </row>
    <row r="997" spans="1:13" ht="24">
      <c r="A997" s="93" t="s">
        <v>388</v>
      </c>
      <c r="B997" s="90" t="s">
        <v>389</v>
      </c>
      <c r="C997" s="90">
        <v>16</v>
      </c>
      <c r="D997" s="91">
        <f>IFERROR(VLOOKUP($C997,Weights!$A$3:$E$22,4,0),0)</f>
        <v>1.19</v>
      </c>
      <c r="E997" s="92">
        <f>IFERROR(VLOOKUP($C997,Weights!$A$3:$E$22,5,0),0)</f>
        <v>65.914100000000005</v>
      </c>
      <c r="F997" s="91">
        <f>IFERROR(VLOOKUP($C997,Weights!$A$23:$E$42,4,0),0)</f>
        <v>1.88</v>
      </c>
      <c r="G997" s="92">
        <f>IFERROR(VLOOKUP($C997,Weights!$A$23:$E$42,5,0),0)</f>
        <v>104.1332</v>
      </c>
      <c r="H997" s="91">
        <f>IFERROR(VLOOKUP($C997,Weights!$A$43:$E$62,4,0),0)</f>
        <v>3.39</v>
      </c>
      <c r="I997" s="92">
        <f>IFERROR(VLOOKUP($C997,Weights!$A$43:$E$62,5,0),0)</f>
        <v>187.77209999999999</v>
      </c>
      <c r="J997" s="91">
        <f>IFERROR(VLOOKUP($C997,Weights!$A$63:$E$82,4,0),0)</f>
        <v>23.92</v>
      </c>
      <c r="K997" s="92">
        <f>IFERROR(VLOOKUP($C997,Weights!$A$63:$E$82,5,0),0)</f>
        <v>1324.9288000000001</v>
      </c>
      <c r="L997" s="91">
        <f>IFERROR(VLOOKUP($C997,Weights!$A$83:$E$102,4,0),0)</f>
        <v>0</v>
      </c>
      <c r="M997" s="92">
        <f>IFERROR(VLOOKUP($C997,Weights!$A$83:$E$102,5,0),0)</f>
        <v>0</v>
      </c>
    </row>
    <row r="998" spans="1:13">
      <c r="A998" s="93" t="s">
        <v>186</v>
      </c>
      <c r="B998" s="90" t="s">
        <v>187</v>
      </c>
      <c r="C998" s="90">
        <v>19</v>
      </c>
      <c r="D998" s="91">
        <f>IFERROR(VLOOKUP($C998,Weights!$A$3:$E$22,4,0),0)</f>
        <v>2.2599999999999998</v>
      </c>
      <c r="E998" s="92">
        <f>IFERROR(VLOOKUP($C998,Weights!$A$3:$E$22,5,0),0)</f>
        <v>125.1814</v>
      </c>
      <c r="F998" s="91">
        <f>IFERROR(VLOOKUP($C998,Weights!$A$23:$E$42,4,0),0)</f>
        <v>2.41</v>
      </c>
      <c r="G998" s="92">
        <f>IFERROR(VLOOKUP($C998,Weights!$A$23:$E$42,5,0),0)</f>
        <v>133.48990000000001</v>
      </c>
      <c r="H998" s="91">
        <f>IFERROR(VLOOKUP($C998,Weights!$A$43:$E$62,4,0),0)</f>
        <v>3.89</v>
      </c>
      <c r="I998" s="92">
        <f>IFERROR(VLOOKUP($C998,Weights!$A$43:$E$62,5,0),0)</f>
        <v>215.46710000000002</v>
      </c>
      <c r="J998" s="91">
        <f>IFERROR(VLOOKUP($C998,Weights!$A$63:$E$82,4,0),0)</f>
        <v>5.2</v>
      </c>
      <c r="K998" s="92">
        <f>IFERROR(VLOOKUP($C998,Weights!$A$63:$E$82,5,0),0)</f>
        <v>288.02800000000002</v>
      </c>
      <c r="L998" s="91">
        <f>IFERROR(VLOOKUP($C998,Weights!$A$83:$E$102,4,0),0)</f>
        <v>0</v>
      </c>
      <c r="M998" s="92">
        <f>IFERROR(VLOOKUP($C998,Weights!$A$83:$E$102,5,0),0)</f>
        <v>0</v>
      </c>
    </row>
    <row r="999" spans="1:13">
      <c r="A999" s="93" t="s">
        <v>196</v>
      </c>
      <c r="B999" s="90" t="s">
        <v>197</v>
      </c>
      <c r="C999" s="90">
        <v>12</v>
      </c>
      <c r="D999" s="91">
        <f>IFERROR(VLOOKUP($C999,Weights!$A$3:$E$22,4,0),0)</f>
        <v>1.45</v>
      </c>
      <c r="E999" s="92">
        <f>IFERROR(VLOOKUP($C999,Weights!$A$3:$E$22,5,0),0)</f>
        <v>80.3155</v>
      </c>
      <c r="F999" s="91">
        <f>IFERROR(VLOOKUP($C999,Weights!$A$23:$E$42,4,0),0)</f>
        <v>2.64</v>
      </c>
      <c r="G999" s="92">
        <f>IFERROR(VLOOKUP($C999,Weights!$A$23:$E$42,5,0),0)</f>
        <v>146.2296</v>
      </c>
      <c r="H999" s="91">
        <f>IFERROR(VLOOKUP($C999,Weights!$A$43:$E$62,4,0),0)</f>
        <v>0</v>
      </c>
      <c r="I999" s="92">
        <f>IFERROR(VLOOKUP($C999,Weights!$A$43:$E$62,5,0),0)</f>
        <v>0</v>
      </c>
      <c r="J999" s="91">
        <f>IFERROR(VLOOKUP($C999,Weights!$A$63:$E$82,4,0),0)</f>
        <v>0</v>
      </c>
      <c r="K999" s="92">
        <f>IFERROR(VLOOKUP($C999,Weights!$A$63:$E$82,5,0),0)</f>
        <v>0</v>
      </c>
      <c r="L999" s="91">
        <f>IFERROR(VLOOKUP($C999,Weights!$A$83:$E$102,4,0),0)</f>
        <v>0</v>
      </c>
      <c r="M999" s="92">
        <f>IFERROR(VLOOKUP($C999,Weights!$A$83:$E$102,5,0),0)</f>
        <v>0</v>
      </c>
    </row>
    <row r="1000" spans="1:13">
      <c r="A1000" s="93" t="s">
        <v>1250</v>
      </c>
      <c r="B1000" s="90" t="s">
        <v>1251</v>
      </c>
      <c r="C1000" s="90">
        <v>19</v>
      </c>
      <c r="D1000" s="91">
        <f>IFERROR(VLOOKUP($C1000,Weights!$A$3:$E$22,4,0),0)</f>
        <v>2.2599999999999998</v>
      </c>
      <c r="E1000" s="92">
        <f>IFERROR(VLOOKUP($C1000,Weights!$A$3:$E$22,5,0),0)</f>
        <v>125.1814</v>
      </c>
      <c r="F1000" s="91">
        <f>IFERROR(VLOOKUP($C1000,Weights!$A$23:$E$42,4,0),0)</f>
        <v>2.41</v>
      </c>
      <c r="G1000" s="92">
        <f>IFERROR(VLOOKUP($C1000,Weights!$A$23:$E$42,5,0),0)</f>
        <v>133.48990000000001</v>
      </c>
      <c r="H1000" s="91">
        <f>IFERROR(VLOOKUP($C1000,Weights!$A$43:$E$62,4,0),0)</f>
        <v>3.89</v>
      </c>
      <c r="I1000" s="92">
        <f>IFERROR(VLOOKUP($C1000,Weights!$A$43:$E$62,5,0),0)</f>
        <v>215.46710000000002</v>
      </c>
      <c r="J1000" s="91">
        <f>IFERROR(VLOOKUP($C1000,Weights!$A$63:$E$82,4,0),0)</f>
        <v>5.2</v>
      </c>
      <c r="K1000" s="92">
        <f>IFERROR(VLOOKUP($C1000,Weights!$A$63:$E$82,5,0),0)</f>
        <v>288.02800000000002</v>
      </c>
      <c r="L1000" s="91">
        <f>IFERROR(VLOOKUP($C1000,Weights!$A$83:$E$102,4,0),0)</f>
        <v>0</v>
      </c>
      <c r="M1000" s="92">
        <f>IFERROR(VLOOKUP($C1000,Weights!$A$83:$E$102,5,0),0)</f>
        <v>0</v>
      </c>
    </row>
    <row r="1001" spans="1:13" ht="36">
      <c r="A1001" s="93" t="s">
        <v>792</v>
      </c>
      <c r="B1001" s="90" t="s">
        <v>793</v>
      </c>
      <c r="C1001" s="90">
        <v>12</v>
      </c>
      <c r="D1001" s="91">
        <f>IFERROR(VLOOKUP($C1001,Weights!$A$3:$E$22,4,0),0)</f>
        <v>1.45</v>
      </c>
      <c r="E1001" s="92">
        <f>IFERROR(VLOOKUP($C1001,Weights!$A$3:$E$22,5,0),0)</f>
        <v>80.3155</v>
      </c>
      <c r="F1001" s="91">
        <f>IFERROR(VLOOKUP($C1001,Weights!$A$23:$E$42,4,0),0)</f>
        <v>2.64</v>
      </c>
      <c r="G1001" s="92">
        <f>IFERROR(VLOOKUP($C1001,Weights!$A$23:$E$42,5,0),0)</f>
        <v>146.2296</v>
      </c>
      <c r="H1001" s="91">
        <f>IFERROR(VLOOKUP($C1001,Weights!$A$43:$E$62,4,0),0)</f>
        <v>0</v>
      </c>
      <c r="I1001" s="92">
        <f>IFERROR(VLOOKUP($C1001,Weights!$A$43:$E$62,5,0),0)</f>
        <v>0</v>
      </c>
      <c r="J1001" s="91">
        <f>IFERROR(VLOOKUP($C1001,Weights!$A$63:$E$82,4,0),0)</f>
        <v>0</v>
      </c>
      <c r="K1001" s="92">
        <f>IFERROR(VLOOKUP($C1001,Weights!$A$63:$E$82,5,0),0)</f>
        <v>0</v>
      </c>
      <c r="L1001" s="91">
        <f>IFERROR(VLOOKUP($C1001,Weights!$A$83:$E$102,4,0),0)</f>
        <v>0</v>
      </c>
      <c r="M1001" s="92">
        <f>IFERROR(VLOOKUP($C1001,Weights!$A$83:$E$102,5,0),0)</f>
        <v>0</v>
      </c>
    </row>
    <row r="1002" spans="1:13" ht="24">
      <c r="A1002" s="93" t="s">
        <v>2941</v>
      </c>
      <c r="B1002" s="90" t="s">
        <v>2942</v>
      </c>
      <c r="C1002" s="90">
        <v>12</v>
      </c>
      <c r="D1002" s="91">
        <f>IFERROR(VLOOKUP($C1002,Weights!$A$3:$E$22,4,0),0)</f>
        <v>1.45</v>
      </c>
      <c r="E1002" s="92">
        <f>IFERROR(VLOOKUP($C1002,Weights!$A$3:$E$22,5,0),0)</f>
        <v>80.3155</v>
      </c>
      <c r="F1002" s="91">
        <f>IFERROR(VLOOKUP($C1002,Weights!$A$23:$E$42,4,0),0)</f>
        <v>2.64</v>
      </c>
      <c r="G1002" s="92">
        <f>IFERROR(VLOOKUP($C1002,Weights!$A$23:$E$42,5,0),0)</f>
        <v>146.2296</v>
      </c>
      <c r="H1002" s="91">
        <f>IFERROR(VLOOKUP($C1002,Weights!$A$43:$E$62,4,0),0)</f>
        <v>0</v>
      </c>
      <c r="I1002" s="92">
        <f>IFERROR(VLOOKUP($C1002,Weights!$A$43:$E$62,5,0),0)</f>
        <v>0</v>
      </c>
      <c r="J1002" s="91">
        <f>IFERROR(VLOOKUP($C1002,Weights!$A$63:$E$82,4,0),0)</f>
        <v>0</v>
      </c>
      <c r="K1002" s="92">
        <f>IFERROR(VLOOKUP($C1002,Weights!$A$63:$E$82,5,0),0)</f>
        <v>0</v>
      </c>
      <c r="L1002" s="91">
        <f>IFERROR(VLOOKUP($C1002,Weights!$A$83:$E$102,4,0),0)</f>
        <v>0</v>
      </c>
      <c r="M1002" s="92">
        <f>IFERROR(VLOOKUP($C1002,Weights!$A$83:$E$102,5,0),0)</f>
        <v>0</v>
      </c>
    </row>
    <row r="1003" spans="1:13">
      <c r="A1003" s="93" t="s">
        <v>1965</v>
      </c>
      <c r="B1003" s="90" t="s">
        <v>1966</v>
      </c>
      <c r="C1003" s="90">
        <v>12</v>
      </c>
      <c r="D1003" s="91">
        <f>IFERROR(VLOOKUP($C1003,Weights!$A$3:$E$22,4,0),0)</f>
        <v>1.45</v>
      </c>
      <c r="E1003" s="92">
        <f>IFERROR(VLOOKUP($C1003,Weights!$A$3:$E$22,5,0),0)</f>
        <v>80.3155</v>
      </c>
      <c r="F1003" s="91">
        <f>IFERROR(VLOOKUP($C1003,Weights!$A$23:$E$42,4,0),0)</f>
        <v>2.64</v>
      </c>
      <c r="G1003" s="92">
        <f>IFERROR(VLOOKUP($C1003,Weights!$A$23:$E$42,5,0),0)</f>
        <v>146.2296</v>
      </c>
      <c r="H1003" s="91">
        <f>IFERROR(VLOOKUP($C1003,Weights!$A$43:$E$62,4,0),0)</f>
        <v>0</v>
      </c>
      <c r="I1003" s="92">
        <f>IFERROR(VLOOKUP($C1003,Weights!$A$43:$E$62,5,0),0)</f>
        <v>0</v>
      </c>
      <c r="J1003" s="91">
        <f>IFERROR(VLOOKUP($C1003,Weights!$A$63:$E$82,4,0),0)</f>
        <v>0</v>
      </c>
      <c r="K1003" s="92">
        <f>IFERROR(VLOOKUP($C1003,Weights!$A$63:$E$82,5,0),0)</f>
        <v>0</v>
      </c>
      <c r="L1003" s="91">
        <f>IFERROR(VLOOKUP($C1003,Weights!$A$83:$E$102,4,0),0)</f>
        <v>0</v>
      </c>
      <c r="M1003" s="92">
        <f>IFERROR(VLOOKUP($C1003,Weights!$A$83:$E$102,5,0),0)</f>
        <v>0</v>
      </c>
    </row>
    <row r="1004" spans="1:13">
      <c r="A1004" s="93" t="s">
        <v>1248</v>
      </c>
      <c r="B1004" s="90" t="s">
        <v>1249</v>
      </c>
      <c r="C1004" s="90">
        <v>12</v>
      </c>
      <c r="D1004" s="91">
        <f>IFERROR(VLOOKUP($C1004,Weights!$A$3:$E$22,4,0),0)</f>
        <v>1.45</v>
      </c>
      <c r="E1004" s="92">
        <f>IFERROR(VLOOKUP($C1004,Weights!$A$3:$E$22,5,0),0)</f>
        <v>80.3155</v>
      </c>
      <c r="F1004" s="91">
        <f>IFERROR(VLOOKUP($C1004,Weights!$A$23:$E$42,4,0),0)</f>
        <v>2.64</v>
      </c>
      <c r="G1004" s="92">
        <f>IFERROR(VLOOKUP($C1004,Weights!$A$23:$E$42,5,0),0)</f>
        <v>146.2296</v>
      </c>
      <c r="H1004" s="91">
        <f>IFERROR(VLOOKUP($C1004,Weights!$A$43:$E$62,4,0),0)</f>
        <v>0</v>
      </c>
      <c r="I1004" s="92">
        <f>IFERROR(VLOOKUP($C1004,Weights!$A$43:$E$62,5,0),0)</f>
        <v>0</v>
      </c>
      <c r="J1004" s="91">
        <f>IFERROR(VLOOKUP($C1004,Weights!$A$63:$E$82,4,0),0)</f>
        <v>0</v>
      </c>
      <c r="K1004" s="92">
        <f>IFERROR(VLOOKUP($C1004,Weights!$A$63:$E$82,5,0),0)</f>
        <v>0</v>
      </c>
      <c r="L1004" s="91">
        <f>IFERROR(VLOOKUP($C1004,Weights!$A$83:$E$102,4,0),0)</f>
        <v>0</v>
      </c>
      <c r="M1004" s="92">
        <f>IFERROR(VLOOKUP($C1004,Weights!$A$83:$E$102,5,0),0)</f>
        <v>0</v>
      </c>
    </row>
    <row r="1005" spans="1:13">
      <c r="A1005" s="93" t="s">
        <v>2571</v>
      </c>
      <c r="B1005" s="90" t="s">
        <v>2572</v>
      </c>
      <c r="C1005" s="90">
        <v>12</v>
      </c>
      <c r="D1005" s="91">
        <f>IFERROR(VLOOKUP($C1005,Weights!$A$3:$E$22,4,0),0)</f>
        <v>1.45</v>
      </c>
      <c r="E1005" s="92">
        <f>IFERROR(VLOOKUP($C1005,Weights!$A$3:$E$22,5,0),0)</f>
        <v>80.3155</v>
      </c>
      <c r="F1005" s="91">
        <f>IFERROR(VLOOKUP($C1005,Weights!$A$23:$E$42,4,0),0)</f>
        <v>2.64</v>
      </c>
      <c r="G1005" s="92">
        <f>IFERROR(VLOOKUP($C1005,Weights!$A$23:$E$42,5,0),0)</f>
        <v>146.2296</v>
      </c>
      <c r="H1005" s="91">
        <f>IFERROR(VLOOKUP($C1005,Weights!$A$43:$E$62,4,0),0)</f>
        <v>0</v>
      </c>
      <c r="I1005" s="92">
        <f>IFERROR(VLOOKUP($C1005,Weights!$A$43:$E$62,5,0),0)</f>
        <v>0</v>
      </c>
      <c r="J1005" s="91">
        <f>IFERROR(VLOOKUP($C1005,Weights!$A$63:$E$82,4,0),0)</f>
        <v>0</v>
      </c>
      <c r="K1005" s="92">
        <f>IFERROR(VLOOKUP($C1005,Weights!$A$63:$E$82,5,0),0)</f>
        <v>0</v>
      </c>
      <c r="L1005" s="91">
        <f>IFERROR(VLOOKUP($C1005,Weights!$A$83:$E$102,4,0),0)</f>
        <v>0</v>
      </c>
      <c r="M1005" s="92">
        <f>IFERROR(VLOOKUP($C1005,Weights!$A$83:$E$102,5,0),0)</f>
        <v>0</v>
      </c>
    </row>
    <row r="1006" spans="1:13">
      <c r="A1006" s="93" t="s">
        <v>686</v>
      </c>
      <c r="B1006" s="90" t="s">
        <v>687</v>
      </c>
      <c r="C1006" s="90">
        <v>12</v>
      </c>
      <c r="D1006" s="91">
        <f>IFERROR(VLOOKUP($C1006,Weights!$A$3:$E$22,4,0),0)</f>
        <v>1.45</v>
      </c>
      <c r="E1006" s="92">
        <f>IFERROR(VLOOKUP($C1006,Weights!$A$3:$E$22,5,0),0)</f>
        <v>80.3155</v>
      </c>
      <c r="F1006" s="91">
        <f>IFERROR(VLOOKUP($C1006,Weights!$A$23:$E$42,4,0),0)</f>
        <v>2.64</v>
      </c>
      <c r="G1006" s="92">
        <f>IFERROR(VLOOKUP($C1006,Weights!$A$23:$E$42,5,0),0)</f>
        <v>146.2296</v>
      </c>
      <c r="H1006" s="91">
        <f>IFERROR(VLOOKUP($C1006,Weights!$A$43:$E$62,4,0),0)</f>
        <v>0</v>
      </c>
      <c r="I1006" s="92">
        <f>IFERROR(VLOOKUP($C1006,Weights!$A$43:$E$62,5,0),0)</f>
        <v>0</v>
      </c>
      <c r="J1006" s="91">
        <f>IFERROR(VLOOKUP($C1006,Weights!$A$63:$E$82,4,0),0)</f>
        <v>0</v>
      </c>
      <c r="K1006" s="92">
        <f>IFERROR(VLOOKUP($C1006,Weights!$A$63:$E$82,5,0),0)</f>
        <v>0</v>
      </c>
      <c r="L1006" s="91">
        <f>IFERROR(VLOOKUP($C1006,Weights!$A$83:$E$102,4,0),0)</f>
        <v>0</v>
      </c>
      <c r="M1006" s="92">
        <f>IFERROR(VLOOKUP($C1006,Weights!$A$83:$E$102,5,0),0)</f>
        <v>0</v>
      </c>
    </row>
    <row r="1007" spans="1:13">
      <c r="A1007" s="93" t="s">
        <v>966</v>
      </c>
      <c r="B1007" s="90" t="s">
        <v>967</v>
      </c>
      <c r="C1007" s="90">
        <v>12</v>
      </c>
      <c r="D1007" s="91">
        <f>IFERROR(VLOOKUP($C1007,Weights!$A$3:$E$22,4,0),0)</f>
        <v>1.45</v>
      </c>
      <c r="E1007" s="92">
        <f>IFERROR(VLOOKUP($C1007,Weights!$A$3:$E$22,5,0),0)</f>
        <v>80.3155</v>
      </c>
      <c r="F1007" s="91">
        <f>IFERROR(VLOOKUP($C1007,Weights!$A$23:$E$42,4,0),0)</f>
        <v>2.64</v>
      </c>
      <c r="G1007" s="92">
        <f>IFERROR(VLOOKUP($C1007,Weights!$A$23:$E$42,5,0),0)</f>
        <v>146.2296</v>
      </c>
      <c r="H1007" s="91">
        <f>IFERROR(VLOOKUP($C1007,Weights!$A$43:$E$62,4,0),0)</f>
        <v>0</v>
      </c>
      <c r="I1007" s="92">
        <f>IFERROR(VLOOKUP($C1007,Weights!$A$43:$E$62,5,0),0)</f>
        <v>0</v>
      </c>
      <c r="J1007" s="91">
        <f>IFERROR(VLOOKUP($C1007,Weights!$A$63:$E$82,4,0),0)</f>
        <v>0</v>
      </c>
      <c r="K1007" s="92">
        <f>IFERROR(VLOOKUP($C1007,Weights!$A$63:$E$82,5,0),0)</f>
        <v>0</v>
      </c>
      <c r="L1007" s="91">
        <f>IFERROR(VLOOKUP($C1007,Weights!$A$83:$E$102,4,0),0)</f>
        <v>0</v>
      </c>
      <c r="M1007" s="92">
        <f>IFERROR(VLOOKUP($C1007,Weights!$A$83:$E$102,5,0),0)</f>
        <v>0</v>
      </c>
    </row>
    <row r="1008" spans="1:13">
      <c r="A1008" s="93" t="s">
        <v>1805</v>
      </c>
      <c r="B1008" s="90" t="s">
        <v>1806</v>
      </c>
      <c r="C1008" s="90">
        <v>12</v>
      </c>
      <c r="D1008" s="91">
        <f>IFERROR(VLOOKUP($C1008,Weights!$A$3:$E$22,4,0),0)</f>
        <v>1.45</v>
      </c>
      <c r="E1008" s="92">
        <f>IFERROR(VLOOKUP($C1008,Weights!$A$3:$E$22,5,0),0)</f>
        <v>80.3155</v>
      </c>
      <c r="F1008" s="91">
        <f>IFERROR(VLOOKUP($C1008,Weights!$A$23:$E$42,4,0),0)</f>
        <v>2.64</v>
      </c>
      <c r="G1008" s="92">
        <f>IFERROR(VLOOKUP($C1008,Weights!$A$23:$E$42,5,0),0)</f>
        <v>146.2296</v>
      </c>
      <c r="H1008" s="91">
        <f>IFERROR(VLOOKUP($C1008,Weights!$A$43:$E$62,4,0),0)</f>
        <v>0</v>
      </c>
      <c r="I1008" s="92">
        <f>IFERROR(VLOOKUP($C1008,Weights!$A$43:$E$62,5,0),0)</f>
        <v>0</v>
      </c>
      <c r="J1008" s="91">
        <f>IFERROR(VLOOKUP($C1008,Weights!$A$63:$E$82,4,0),0)</f>
        <v>0</v>
      </c>
      <c r="K1008" s="92">
        <f>IFERROR(VLOOKUP($C1008,Weights!$A$63:$E$82,5,0),0)</f>
        <v>0</v>
      </c>
      <c r="L1008" s="91">
        <f>IFERROR(VLOOKUP($C1008,Weights!$A$83:$E$102,4,0),0)</f>
        <v>0</v>
      </c>
      <c r="M1008" s="92">
        <f>IFERROR(VLOOKUP($C1008,Weights!$A$83:$E$102,5,0),0)</f>
        <v>0</v>
      </c>
    </row>
    <row r="1009" spans="1:13">
      <c r="A1009" s="93" t="s">
        <v>1799</v>
      </c>
      <c r="B1009" s="90" t="s">
        <v>1800</v>
      </c>
      <c r="C1009" s="90">
        <v>16</v>
      </c>
      <c r="D1009" s="91">
        <f>IFERROR(VLOOKUP($C1009,Weights!$A$3:$E$22,4,0),0)</f>
        <v>1.19</v>
      </c>
      <c r="E1009" s="92">
        <f>IFERROR(VLOOKUP($C1009,Weights!$A$3:$E$22,5,0),0)</f>
        <v>65.914100000000005</v>
      </c>
      <c r="F1009" s="91">
        <f>IFERROR(VLOOKUP($C1009,Weights!$A$23:$E$42,4,0),0)</f>
        <v>1.88</v>
      </c>
      <c r="G1009" s="92">
        <f>IFERROR(VLOOKUP($C1009,Weights!$A$23:$E$42,5,0),0)</f>
        <v>104.1332</v>
      </c>
      <c r="H1009" s="91">
        <f>IFERROR(VLOOKUP($C1009,Weights!$A$43:$E$62,4,0),0)</f>
        <v>3.39</v>
      </c>
      <c r="I1009" s="92">
        <f>IFERROR(VLOOKUP($C1009,Weights!$A$43:$E$62,5,0),0)</f>
        <v>187.77209999999999</v>
      </c>
      <c r="J1009" s="91">
        <f>IFERROR(VLOOKUP($C1009,Weights!$A$63:$E$82,4,0),0)</f>
        <v>23.92</v>
      </c>
      <c r="K1009" s="92">
        <f>IFERROR(VLOOKUP($C1009,Weights!$A$63:$E$82,5,0),0)</f>
        <v>1324.9288000000001</v>
      </c>
      <c r="L1009" s="91">
        <f>IFERROR(VLOOKUP($C1009,Weights!$A$83:$E$102,4,0),0)</f>
        <v>0</v>
      </c>
      <c r="M1009" s="92">
        <f>IFERROR(VLOOKUP($C1009,Weights!$A$83:$E$102,5,0),0)</f>
        <v>0</v>
      </c>
    </row>
    <row r="1010" spans="1:13">
      <c r="A1010" s="93" t="s">
        <v>3051</v>
      </c>
      <c r="B1010" s="90" t="s">
        <v>3052</v>
      </c>
      <c r="C1010" s="90">
        <v>3</v>
      </c>
      <c r="D1010" s="91">
        <f>IFERROR(VLOOKUP($C1010,Weights!$A$3:$E$22,4,0),0)</f>
        <v>1.47</v>
      </c>
      <c r="E1010" s="92">
        <f>IFERROR(VLOOKUP($C1010,Weights!$A$3:$E$22,5,0),0)</f>
        <v>81.423299999999998</v>
      </c>
      <c r="F1010" s="91">
        <f>IFERROR(VLOOKUP($C1010,Weights!$A$23:$E$42,4,0),0)</f>
        <v>2.52</v>
      </c>
      <c r="G1010" s="92">
        <f>IFERROR(VLOOKUP($C1010,Weights!$A$23:$E$42,5,0),0)</f>
        <v>139.58279999999999</v>
      </c>
      <c r="H1010" s="91">
        <f>IFERROR(VLOOKUP($C1010,Weights!$A$43:$E$62,4,0),0)</f>
        <v>6.03</v>
      </c>
      <c r="I1010" s="92">
        <f>IFERROR(VLOOKUP($C1010,Weights!$A$43:$E$62,5,0),0)</f>
        <v>334.00170000000003</v>
      </c>
      <c r="J1010" s="91">
        <f>IFERROR(VLOOKUP($C1010,Weights!$A$63:$E$82,4,0),0)</f>
        <v>7.95</v>
      </c>
      <c r="K1010" s="92">
        <f>IFERROR(VLOOKUP($C1010,Weights!$A$63:$E$82,5,0),0)</f>
        <v>440.35050000000001</v>
      </c>
      <c r="L1010" s="91">
        <f>IFERROR(VLOOKUP($C1010,Weights!$A$83:$E$102,4,0),0)</f>
        <v>0</v>
      </c>
      <c r="M1010" s="92">
        <f>IFERROR(VLOOKUP($C1010,Weights!$A$83:$E$102,5,0),0)</f>
        <v>0</v>
      </c>
    </row>
    <row r="1011" spans="1:13">
      <c r="A1011" s="93" t="s">
        <v>952</v>
      </c>
      <c r="B1011" s="90" t="s">
        <v>953</v>
      </c>
      <c r="C1011" s="90">
        <v>3</v>
      </c>
      <c r="D1011" s="91">
        <f>IFERROR(VLOOKUP($C1011,Weights!$A$3:$E$22,4,0),0)</f>
        <v>1.47</v>
      </c>
      <c r="E1011" s="92">
        <f>IFERROR(VLOOKUP($C1011,Weights!$A$3:$E$22,5,0),0)</f>
        <v>81.423299999999998</v>
      </c>
      <c r="F1011" s="91">
        <f>IFERROR(VLOOKUP($C1011,Weights!$A$23:$E$42,4,0),0)</f>
        <v>2.52</v>
      </c>
      <c r="G1011" s="92">
        <f>IFERROR(VLOOKUP($C1011,Weights!$A$23:$E$42,5,0),0)</f>
        <v>139.58279999999999</v>
      </c>
      <c r="H1011" s="91">
        <f>IFERROR(VLOOKUP($C1011,Weights!$A$43:$E$62,4,0),0)</f>
        <v>6.03</v>
      </c>
      <c r="I1011" s="92">
        <f>IFERROR(VLOOKUP($C1011,Weights!$A$43:$E$62,5,0),0)</f>
        <v>334.00170000000003</v>
      </c>
      <c r="J1011" s="91">
        <f>IFERROR(VLOOKUP($C1011,Weights!$A$63:$E$82,4,0),0)</f>
        <v>7.95</v>
      </c>
      <c r="K1011" s="92">
        <f>IFERROR(VLOOKUP($C1011,Weights!$A$63:$E$82,5,0),0)</f>
        <v>440.35050000000001</v>
      </c>
      <c r="L1011" s="91">
        <f>IFERROR(VLOOKUP($C1011,Weights!$A$83:$E$102,4,0),0)</f>
        <v>0</v>
      </c>
      <c r="M1011" s="92">
        <f>IFERROR(VLOOKUP($C1011,Weights!$A$83:$E$102,5,0),0)</f>
        <v>0</v>
      </c>
    </row>
    <row r="1012" spans="1:13" ht="24">
      <c r="A1012" s="93" t="s">
        <v>820</v>
      </c>
      <c r="B1012" s="90" t="s">
        <v>821</v>
      </c>
      <c r="C1012" s="90">
        <v>3</v>
      </c>
      <c r="D1012" s="91">
        <f>IFERROR(VLOOKUP($C1012,Weights!$A$3:$E$22,4,0),0)</f>
        <v>1.47</v>
      </c>
      <c r="E1012" s="92">
        <f>IFERROR(VLOOKUP($C1012,Weights!$A$3:$E$22,5,0),0)</f>
        <v>81.423299999999998</v>
      </c>
      <c r="F1012" s="91">
        <f>IFERROR(VLOOKUP($C1012,Weights!$A$23:$E$42,4,0),0)</f>
        <v>2.52</v>
      </c>
      <c r="G1012" s="92">
        <f>IFERROR(VLOOKUP($C1012,Weights!$A$23:$E$42,5,0),0)</f>
        <v>139.58279999999999</v>
      </c>
      <c r="H1012" s="91">
        <f>IFERROR(VLOOKUP($C1012,Weights!$A$43:$E$62,4,0),0)</f>
        <v>6.03</v>
      </c>
      <c r="I1012" s="92">
        <f>IFERROR(VLOOKUP($C1012,Weights!$A$43:$E$62,5,0),0)</f>
        <v>334.00170000000003</v>
      </c>
      <c r="J1012" s="91">
        <f>IFERROR(VLOOKUP($C1012,Weights!$A$63:$E$82,4,0),0)</f>
        <v>7.95</v>
      </c>
      <c r="K1012" s="92">
        <f>IFERROR(VLOOKUP($C1012,Weights!$A$63:$E$82,5,0),0)</f>
        <v>440.35050000000001</v>
      </c>
      <c r="L1012" s="91">
        <f>IFERROR(VLOOKUP($C1012,Weights!$A$83:$E$102,4,0),0)</f>
        <v>0</v>
      </c>
      <c r="M1012" s="92">
        <f>IFERROR(VLOOKUP($C1012,Weights!$A$83:$E$102,5,0),0)</f>
        <v>0</v>
      </c>
    </row>
    <row r="1013" spans="1:13">
      <c r="A1013" s="93" t="s">
        <v>886</v>
      </c>
      <c r="B1013" s="90" t="s">
        <v>887</v>
      </c>
      <c r="C1013" s="90">
        <v>3</v>
      </c>
      <c r="D1013" s="91">
        <f>IFERROR(VLOOKUP($C1013,Weights!$A$3:$E$22,4,0),0)</f>
        <v>1.47</v>
      </c>
      <c r="E1013" s="92">
        <f>IFERROR(VLOOKUP($C1013,Weights!$A$3:$E$22,5,0),0)</f>
        <v>81.423299999999998</v>
      </c>
      <c r="F1013" s="91">
        <f>IFERROR(VLOOKUP($C1013,Weights!$A$23:$E$42,4,0),0)</f>
        <v>2.52</v>
      </c>
      <c r="G1013" s="92">
        <f>IFERROR(VLOOKUP($C1013,Weights!$A$23:$E$42,5,0),0)</f>
        <v>139.58279999999999</v>
      </c>
      <c r="H1013" s="91">
        <f>IFERROR(VLOOKUP($C1013,Weights!$A$43:$E$62,4,0),0)</f>
        <v>6.03</v>
      </c>
      <c r="I1013" s="92">
        <f>IFERROR(VLOOKUP($C1013,Weights!$A$43:$E$62,5,0),0)</f>
        <v>334.00170000000003</v>
      </c>
      <c r="J1013" s="91">
        <f>IFERROR(VLOOKUP($C1013,Weights!$A$63:$E$82,4,0),0)</f>
        <v>7.95</v>
      </c>
      <c r="K1013" s="92">
        <f>IFERROR(VLOOKUP($C1013,Weights!$A$63:$E$82,5,0),0)</f>
        <v>440.35050000000001</v>
      </c>
      <c r="L1013" s="91">
        <f>IFERROR(VLOOKUP($C1013,Weights!$A$83:$E$102,4,0),0)</f>
        <v>0</v>
      </c>
      <c r="M1013" s="92">
        <f>IFERROR(VLOOKUP($C1013,Weights!$A$83:$E$102,5,0),0)</f>
        <v>0</v>
      </c>
    </row>
    <row r="1014" spans="1:13">
      <c r="A1014" s="93" t="s">
        <v>398</v>
      </c>
      <c r="B1014" s="90" t="s">
        <v>399</v>
      </c>
      <c r="C1014" s="90">
        <v>3</v>
      </c>
      <c r="D1014" s="91">
        <f>IFERROR(VLOOKUP($C1014,Weights!$A$3:$E$22,4,0),0)</f>
        <v>1.47</v>
      </c>
      <c r="E1014" s="92">
        <f>IFERROR(VLOOKUP($C1014,Weights!$A$3:$E$22,5,0),0)</f>
        <v>81.423299999999998</v>
      </c>
      <c r="F1014" s="91">
        <f>IFERROR(VLOOKUP($C1014,Weights!$A$23:$E$42,4,0),0)</f>
        <v>2.52</v>
      </c>
      <c r="G1014" s="92">
        <f>IFERROR(VLOOKUP($C1014,Weights!$A$23:$E$42,5,0),0)</f>
        <v>139.58279999999999</v>
      </c>
      <c r="H1014" s="91">
        <f>IFERROR(VLOOKUP($C1014,Weights!$A$43:$E$62,4,0),0)</f>
        <v>6.03</v>
      </c>
      <c r="I1014" s="92">
        <f>IFERROR(VLOOKUP($C1014,Weights!$A$43:$E$62,5,0),0)</f>
        <v>334.00170000000003</v>
      </c>
      <c r="J1014" s="91">
        <f>IFERROR(VLOOKUP($C1014,Weights!$A$63:$E$82,4,0),0)</f>
        <v>7.95</v>
      </c>
      <c r="K1014" s="92">
        <f>IFERROR(VLOOKUP($C1014,Weights!$A$63:$E$82,5,0),0)</f>
        <v>440.35050000000001</v>
      </c>
      <c r="L1014" s="91">
        <f>IFERROR(VLOOKUP($C1014,Weights!$A$83:$E$102,4,0),0)</f>
        <v>0</v>
      </c>
      <c r="M1014" s="92">
        <f>IFERROR(VLOOKUP($C1014,Weights!$A$83:$E$102,5,0),0)</f>
        <v>0</v>
      </c>
    </row>
    <row r="1015" spans="1:13" ht="24">
      <c r="A1015" s="93" t="s">
        <v>922</v>
      </c>
      <c r="B1015" s="90" t="s">
        <v>923</v>
      </c>
      <c r="C1015" s="90">
        <v>3</v>
      </c>
      <c r="D1015" s="91">
        <f>IFERROR(VLOOKUP($C1015,Weights!$A$3:$E$22,4,0),0)</f>
        <v>1.47</v>
      </c>
      <c r="E1015" s="92">
        <f>IFERROR(VLOOKUP($C1015,Weights!$A$3:$E$22,5,0),0)</f>
        <v>81.423299999999998</v>
      </c>
      <c r="F1015" s="91">
        <f>IFERROR(VLOOKUP($C1015,Weights!$A$23:$E$42,4,0),0)</f>
        <v>2.52</v>
      </c>
      <c r="G1015" s="92">
        <f>IFERROR(VLOOKUP($C1015,Weights!$A$23:$E$42,5,0),0)</f>
        <v>139.58279999999999</v>
      </c>
      <c r="H1015" s="91">
        <f>IFERROR(VLOOKUP($C1015,Weights!$A$43:$E$62,4,0),0)</f>
        <v>6.03</v>
      </c>
      <c r="I1015" s="92">
        <f>IFERROR(VLOOKUP($C1015,Weights!$A$43:$E$62,5,0),0)</f>
        <v>334.00170000000003</v>
      </c>
      <c r="J1015" s="91">
        <f>IFERROR(VLOOKUP($C1015,Weights!$A$63:$E$82,4,0),0)</f>
        <v>7.95</v>
      </c>
      <c r="K1015" s="92">
        <f>IFERROR(VLOOKUP($C1015,Weights!$A$63:$E$82,5,0),0)</f>
        <v>440.35050000000001</v>
      </c>
      <c r="L1015" s="91">
        <f>IFERROR(VLOOKUP($C1015,Weights!$A$83:$E$102,4,0),0)</f>
        <v>0</v>
      </c>
      <c r="M1015" s="92">
        <f>IFERROR(VLOOKUP($C1015,Weights!$A$83:$E$102,5,0),0)</f>
        <v>0</v>
      </c>
    </row>
    <row r="1016" spans="1:13">
      <c r="A1016" s="93" t="s">
        <v>684</v>
      </c>
      <c r="B1016" s="90" t="s">
        <v>685</v>
      </c>
      <c r="C1016" s="90">
        <v>3</v>
      </c>
      <c r="D1016" s="91">
        <f>IFERROR(VLOOKUP($C1016,Weights!$A$3:$E$22,4,0),0)</f>
        <v>1.47</v>
      </c>
      <c r="E1016" s="92">
        <f>IFERROR(VLOOKUP($C1016,Weights!$A$3:$E$22,5,0),0)</f>
        <v>81.423299999999998</v>
      </c>
      <c r="F1016" s="91">
        <f>IFERROR(VLOOKUP($C1016,Weights!$A$23:$E$42,4,0),0)</f>
        <v>2.52</v>
      </c>
      <c r="G1016" s="92">
        <f>IFERROR(VLOOKUP($C1016,Weights!$A$23:$E$42,5,0),0)</f>
        <v>139.58279999999999</v>
      </c>
      <c r="H1016" s="91">
        <f>IFERROR(VLOOKUP($C1016,Weights!$A$43:$E$62,4,0),0)</f>
        <v>6.03</v>
      </c>
      <c r="I1016" s="92">
        <f>IFERROR(VLOOKUP($C1016,Weights!$A$43:$E$62,5,0),0)</f>
        <v>334.00170000000003</v>
      </c>
      <c r="J1016" s="91">
        <f>IFERROR(VLOOKUP($C1016,Weights!$A$63:$E$82,4,0),0)</f>
        <v>7.95</v>
      </c>
      <c r="K1016" s="92">
        <f>IFERROR(VLOOKUP($C1016,Weights!$A$63:$E$82,5,0),0)</f>
        <v>440.35050000000001</v>
      </c>
      <c r="L1016" s="91">
        <f>IFERROR(VLOOKUP($C1016,Weights!$A$83:$E$102,4,0),0)</f>
        <v>0</v>
      </c>
      <c r="M1016" s="92">
        <f>IFERROR(VLOOKUP($C1016,Weights!$A$83:$E$102,5,0),0)</f>
        <v>0</v>
      </c>
    </row>
    <row r="1017" spans="1:13">
      <c r="A1017" s="93" t="s">
        <v>1554</v>
      </c>
      <c r="B1017" s="90" t="s">
        <v>1555</v>
      </c>
      <c r="C1017" s="90">
        <v>3</v>
      </c>
      <c r="D1017" s="91">
        <f>IFERROR(VLOOKUP($C1017,Weights!$A$3:$E$22,4,0),0)</f>
        <v>1.47</v>
      </c>
      <c r="E1017" s="92">
        <f>IFERROR(VLOOKUP($C1017,Weights!$A$3:$E$22,5,0),0)</f>
        <v>81.423299999999998</v>
      </c>
      <c r="F1017" s="91">
        <f>IFERROR(VLOOKUP($C1017,Weights!$A$23:$E$42,4,0),0)</f>
        <v>2.52</v>
      </c>
      <c r="G1017" s="92">
        <f>IFERROR(VLOOKUP($C1017,Weights!$A$23:$E$42,5,0),0)</f>
        <v>139.58279999999999</v>
      </c>
      <c r="H1017" s="91">
        <f>IFERROR(VLOOKUP($C1017,Weights!$A$43:$E$62,4,0),0)</f>
        <v>6.03</v>
      </c>
      <c r="I1017" s="92">
        <f>IFERROR(VLOOKUP($C1017,Weights!$A$43:$E$62,5,0),0)</f>
        <v>334.00170000000003</v>
      </c>
      <c r="J1017" s="91">
        <f>IFERROR(VLOOKUP($C1017,Weights!$A$63:$E$82,4,0),0)</f>
        <v>7.95</v>
      </c>
      <c r="K1017" s="92">
        <f>IFERROR(VLOOKUP($C1017,Weights!$A$63:$E$82,5,0),0)</f>
        <v>440.35050000000001</v>
      </c>
      <c r="L1017" s="91">
        <f>IFERROR(VLOOKUP($C1017,Weights!$A$83:$E$102,4,0),0)</f>
        <v>0</v>
      </c>
      <c r="M1017" s="92">
        <f>IFERROR(VLOOKUP($C1017,Weights!$A$83:$E$102,5,0),0)</f>
        <v>0</v>
      </c>
    </row>
    <row r="1018" spans="1:13">
      <c r="A1018" s="93" t="s">
        <v>688</v>
      </c>
      <c r="B1018" s="90" t="s">
        <v>689</v>
      </c>
      <c r="C1018" s="90">
        <v>19</v>
      </c>
      <c r="D1018" s="91">
        <f>IFERROR(VLOOKUP($C1018,Weights!$A$3:$E$22,4,0),0)</f>
        <v>2.2599999999999998</v>
      </c>
      <c r="E1018" s="92">
        <f>IFERROR(VLOOKUP($C1018,Weights!$A$3:$E$22,5,0),0)</f>
        <v>125.1814</v>
      </c>
      <c r="F1018" s="91">
        <f>IFERROR(VLOOKUP($C1018,Weights!$A$23:$E$42,4,0),0)</f>
        <v>2.41</v>
      </c>
      <c r="G1018" s="92">
        <f>IFERROR(VLOOKUP($C1018,Weights!$A$23:$E$42,5,0),0)</f>
        <v>133.48990000000001</v>
      </c>
      <c r="H1018" s="91">
        <f>IFERROR(VLOOKUP($C1018,Weights!$A$43:$E$62,4,0),0)</f>
        <v>3.89</v>
      </c>
      <c r="I1018" s="92">
        <f>IFERROR(VLOOKUP($C1018,Weights!$A$43:$E$62,5,0),0)</f>
        <v>215.46710000000002</v>
      </c>
      <c r="J1018" s="91">
        <f>IFERROR(VLOOKUP($C1018,Weights!$A$63:$E$82,4,0),0)</f>
        <v>5.2</v>
      </c>
      <c r="K1018" s="92">
        <f>IFERROR(VLOOKUP($C1018,Weights!$A$63:$E$82,5,0),0)</f>
        <v>288.02800000000002</v>
      </c>
      <c r="L1018" s="91">
        <f>IFERROR(VLOOKUP($C1018,Weights!$A$83:$E$102,4,0),0)</f>
        <v>0</v>
      </c>
      <c r="M1018" s="92">
        <f>IFERROR(VLOOKUP($C1018,Weights!$A$83:$E$102,5,0),0)</f>
        <v>0</v>
      </c>
    </row>
    <row r="1019" spans="1:13">
      <c r="A1019" s="93" t="s">
        <v>1216</v>
      </c>
      <c r="B1019" s="90" t="s">
        <v>1217</v>
      </c>
      <c r="C1019" s="90">
        <v>3</v>
      </c>
      <c r="D1019" s="91">
        <f>IFERROR(VLOOKUP($C1019,Weights!$A$3:$E$22,4,0),0)</f>
        <v>1.47</v>
      </c>
      <c r="E1019" s="92">
        <f>IFERROR(VLOOKUP($C1019,Weights!$A$3:$E$22,5,0),0)</f>
        <v>81.423299999999998</v>
      </c>
      <c r="F1019" s="91">
        <f>IFERROR(VLOOKUP($C1019,Weights!$A$23:$E$42,4,0),0)</f>
        <v>2.52</v>
      </c>
      <c r="G1019" s="92">
        <f>IFERROR(VLOOKUP($C1019,Weights!$A$23:$E$42,5,0),0)</f>
        <v>139.58279999999999</v>
      </c>
      <c r="H1019" s="91">
        <f>IFERROR(VLOOKUP($C1019,Weights!$A$43:$E$62,4,0),0)</f>
        <v>6.03</v>
      </c>
      <c r="I1019" s="92">
        <f>IFERROR(VLOOKUP($C1019,Weights!$A$43:$E$62,5,0),0)</f>
        <v>334.00170000000003</v>
      </c>
      <c r="J1019" s="91">
        <f>IFERROR(VLOOKUP($C1019,Weights!$A$63:$E$82,4,0),0)</f>
        <v>7.95</v>
      </c>
      <c r="K1019" s="92">
        <f>IFERROR(VLOOKUP($C1019,Weights!$A$63:$E$82,5,0),0)</f>
        <v>440.35050000000001</v>
      </c>
      <c r="L1019" s="91">
        <f>IFERROR(VLOOKUP($C1019,Weights!$A$83:$E$102,4,0),0)</f>
        <v>0</v>
      </c>
      <c r="M1019" s="92">
        <f>IFERROR(VLOOKUP($C1019,Weights!$A$83:$E$102,5,0),0)</f>
        <v>0</v>
      </c>
    </row>
    <row r="1020" spans="1:13">
      <c r="A1020" s="93" t="s">
        <v>1612</v>
      </c>
      <c r="B1020" s="90" t="s">
        <v>1613</v>
      </c>
      <c r="C1020" s="90">
        <v>3</v>
      </c>
      <c r="D1020" s="91">
        <f>IFERROR(VLOOKUP($C1020,Weights!$A$3:$E$22,4,0),0)</f>
        <v>1.47</v>
      </c>
      <c r="E1020" s="92">
        <f>IFERROR(VLOOKUP($C1020,Weights!$A$3:$E$22,5,0),0)</f>
        <v>81.423299999999998</v>
      </c>
      <c r="F1020" s="91">
        <f>IFERROR(VLOOKUP($C1020,Weights!$A$23:$E$42,4,0),0)</f>
        <v>2.52</v>
      </c>
      <c r="G1020" s="92">
        <f>IFERROR(VLOOKUP($C1020,Weights!$A$23:$E$42,5,0),0)</f>
        <v>139.58279999999999</v>
      </c>
      <c r="H1020" s="91">
        <f>IFERROR(VLOOKUP($C1020,Weights!$A$43:$E$62,4,0),0)</f>
        <v>6.03</v>
      </c>
      <c r="I1020" s="92">
        <f>IFERROR(VLOOKUP($C1020,Weights!$A$43:$E$62,5,0),0)</f>
        <v>334.00170000000003</v>
      </c>
      <c r="J1020" s="91">
        <f>IFERROR(VLOOKUP($C1020,Weights!$A$63:$E$82,4,0),0)</f>
        <v>7.95</v>
      </c>
      <c r="K1020" s="92">
        <f>IFERROR(VLOOKUP($C1020,Weights!$A$63:$E$82,5,0),0)</f>
        <v>440.35050000000001</v>
      </c>
      <c r="L1020" s="91">
        <f>IFERROR(VLOOKUP($C1020,Weights!$A$83:$E$102,4,0),0)</f>
        <v>0</v>
      </c>
      <c r="M1020" s="92">
        <f>IFERROR(VLOOKUP($C1020,Weights!$A$83:$E$102,5,0),0)</f>
        <v>0</v>
      </c>
    </row>
    <row r="1021" spans="1:13">
      <c r="A1021" s="93" t="s">
        <v>1382</v>
      </c>
      <c r="B1021" s="90" t="s">
        <v>1383</v>
      </c>
      <c r="C1021" s="90">
        <v>3</v>
      </c>
      <c r="D1021" s="91">
        <f>IFERROR(VLOOKUP($C1021,Weights!$A$3:$E$22,4,0),0)</f>
        <v>1.47</v>
      </c>
      <c r="E1021" s="92">
        <f>IFERROR(VLOOKUP($C1021,Weights!$A$3:$E$22,5,0),0)</f>
        <v>81.423299999999998</v>
      </c>
      <c r="F1021" s="91">
        <f>IFERROR(VLOOKUP($C1021,Weights!$A$23:$E$42,4,0),0)</f>
        <v>2.52</v>
      </c>
      <c r="G1021" s="92">
        <f>IFERROR(VLOOKUP($C1021,Weights!$A$23:$E$42,5,0),0)</f>
        <v>139.58279999999999</v>
      </c>
      <c r="H1021" s="91">
        <f>IFERROR(VLOOKUP($C1021,Weights!$A$43:$E$62,4,0),0)</f>
        <v>6.03</v>
      </c>
      <c r="I1021" s="92">
        <f>IFERROR(VLOOKUP($C1021,Weights!$A$43:$E$62,5,0),0)</f>
        <v>334.00170000000003</v>
      </c>
      <c r="J1021" s="91">
        <f>IFERROR(VLOOKUP($C1021,Weights!$A$63:$E$82,4,0),0)</f>
        <v>7.95</v>
      </c>
      <c r="K1021" s="92">
        <f>IFERROR(VLOOKUP($C1021,Weights!$A$63:$E$82,5,0),0)</f>
        <v>440.35050000000001</v>
      </c>
      <c r="L1021" s="91">
        <f>IFERROR(VLOOKUP($C1021,Weights!$A$83:$E$102,4,0),0)</f>
        <v>0</v>
      </c>
      <c r="M1021" s="92">
        <f>IFERROR(VLOOKUP($C1021,Weights!$A$83:$E$102,5,0),0)</f>
        <v>0</v>
      </c>
    </row>
    <row r="1022" spans="1:13">
      <c r="A1022" s="93" t="s">
        <v>1540</v>
      </c>
      <c r="B1022" s="90" t="s">
        <v>1541</v>
      </c>
      <c r="C1022" s="90">
        <v>3</v>
      </c>
      <c r="D1022" s="91">
        <f>IFERROR(VLOOKUP($C1022,Weights!$A$3:$E$22,4,0),0)</f>
        <v>1.47</v>
      </c>
      <c r="E1022" s="92">
        <f>IFERROR(VLOOKUP($C1022,Weights!$A$3:$E$22,5,0),0)</f>
        <v>81.423299999999998</v>
      </c>
      <c r="F1022" s="91">
        <f>IFERROR(VLOOKUP($C1022,Weights!$A$23:$E$42,4,0),0)</f>
        <v>2.52</v>
      </c>
      <c r="G1022" s="92">
        <f>IFERROR(VLOOKUP($C1022,Weights!$A$23:$E$42,5,0),0)</f>
        <v>139.58279999999999</v>
      </c>
      <c r="H1022" s="91">
        <f>IFERROR(VLOOKUP($C1022,Weights!$A$43:$E$62,4,0),0)</f>
        <v>6.03</v>
      </c>
      <c r="I1022" s="92">
        <f>IFERROR(VLOOKUP($C1022,Weights!$A$43:$E$62,5,0),0)</f>
        <v>334.00170000000003</v>
      </c>
      <c r="J1022" s="91">
        <f>IFERROR(VLOOKUP($C1022,Weights!$A$63:$E$82,4,0),0)</f>
        <v>7.95</v>
      </c>
      <c r="K1022" s="92">
        <f>IFERROR(VLOOKUP($C1022,Weights!$A$63:$E$82,5,0),0)</f>
        <v>440.35050000000001</v>
      </c>
      <c r="L1022" s="91">
        <f>IFERROR(VLOOKUP($C1022,Weights!$A$83:$E$102,4,0),0)</f>
        <v>0</v>
      </c>
      <c r="M1022" s="92">
        <f>IFERROR(VLOOKUP($C1022,Weights!$A$83:$E$102,5,0),0)</f>
        <v>0</v>
      </c>
    </row>
    <row r="1023" spans="1:13">
      <c r="A1023" s="93" t="s">
        <v>1308</v>
      </c>
      <c r="B1023" s="90" t="s">
        <v>1309</v>
      </c>
      <c r="C1023" s="90">
        <v>3</v>
      </c>
      <c r="D1023" s="91">
        <f>IFERROR(VLOOKUP($C1023,Weights!$A$3:$E$22,4,0),0)</f>
        <v>1.47</v>
      </c>
      <c r="E1023" s="92">
        <f>IFERROR(VLOOKUP($C1023,Weights!$A$3:$E$22,5,0),0)</f>
        <v>81.423299999999998</v>
      </c>
      <c r="F1023" s="91">
        <f>IFERROR(VLOOKUP($C1023,Weights!$A$23:$E$42,4,0),0)</f>
        <v>2.52</v>
      </c>
      <c r="G1023" s="92">
        <f>IFERROR(VLOOKUP($C1023,Weights!$A$23:$E$42,5,0),0)</f>
        <v>139.58279999999999</v>
      </c>
      <c r="H1023" s="91">
        <f>IFERROR(VLOOKUP($C1023,Weights!$A$43:$E$62,4,0),0)</f>
        <v>6.03</v>
      </c>
      <c r="I1023" s="92">
        <f>IFERROR(VLOOKUP($C1023,Weights!$A$43:$E$62,5,0),0)</f>
        <v>334.00170000000003</v>
      </c>
      <c r="J1023" s="91">
        <f>IFERROR(VLOOKUP($C1023,Weights!$A$63:$E$82,4,0),0)</f>
        <v>7.95</v>
      </c>
      <c r="K1023" s="92">
        <f>IFERROR(VLOOKUP($C1023,Weights!$A$63:$E$82,5,0),0)</f>
        <v>440.35050000000001</v>
      </c>
      <c r="L1023" s="91">
        <f>IFERROR(VLOOKUP($C1023,Weights!$A$83:$E$102,4,0),0)</f>
        <v>0</v>
      </c>
      <c r="M1023" s="92">
        <f>IFERROR(VLOOKUP($C1023,Weights!$A$83:$E$102,5,0),0)</f>
        <v>0</v>
      </c>
    </row>
    <row r="1024" spans="1:13" ht="24">
      <c r="A1024" s="93" t="s">
        <v>978</v>
      </c>
      <c r="B1024" s="90" t="s">
        <v>979</v>
      </c>
      <c r="C1024" s="90">
        <v>3</v>
      </c>
      <c r="D1024" s="91">
        <f>IFERROR(VLOOKUP($C1024,Weights!$A$3:$E$22,4,0),0)</f>
        <v>1.47</v>
      </c>
      <c r="E1024" s="92">
        <f>IFERROR(VLOOKUP($C1024,Weights!$A$3:$E$22,5,0),0)</f>
        <v>81.423299999999998</v>
      </c>
      <c r="F1024" s="91">
        <f>IFERROR(VLOOKUP($C1024,Weights!$A$23:$E$42,4,0),0)</f>
        <v>2.52</v>
      </c>
      <c r="G1024" s="92">
        <f>IFERROR(VLOOKUP($C1024,Weights!$A$23:$E$42,5,0),0)</f>
        <v>139.58279999999999</v>
      </c>
      <c r="H1024" s="91">
        <f>IFERROR(VLOOKUP($C1024,Weights!$A$43:$E$62,4,0),0)</f>
        <v>6.03</v>
      </c>
      <c r="I1024" s="92">
        <f>IFERROR(VLOOKUP($C1024,Weights!$A$43:$E$62,5,0),0)</f>
        <v>334.00170000000003</v>
      </c>
      <c r="J1024" s="91">
        <f>IFERROR(VLOOKUP($C1024,Weights!$A$63:$E$82,4,0),0)</f>
        <v>7.95</v>
      </c>
      <c r="K1024" s="92">
        <f>IFERROR(VLOOKUP($C1024,Weights!$A$63:$E$82,5,0),0)</f>
        <v>440.35050000000001</v>
      </c>
      <c r="L1024" s="91">
        <f>IFERROR(VLOOKUP($C1024,Weights!$A$83:$E$102,4,0),0)</f>
        <v>0</v>
      </c>
      <c r="M1024" s="92">
        <f>IFERROR(VLOOKUP($C1024,Weights!$A$83:$E$102,5,0),0)</f>
        <v>0</v>
      </c>
    </row>
    <row r="1025" spans="1:13" ht="24">
      <c r="A1025" s="93" t="s">
        <v>2871</v>
      </c>
      <c r="B1025" s="90" t="s">
        <v>2872</v>
      </c>
      <c r="C1025" s="90">
        <v>3</v>
      </c>
      <c r="D1025" s="91">
        <f>IFERROR(VLOOKUP($C1025,Weights!$A$3:$E$22,4,0),0)</f>
        <v>1.47</v>
      </c>
      <c r="E1025" s="92">
        <f>IFERROR(VLOOKUP($C1025,Weights!$A$3:$E$22,5,0),0)</f>
        <v>81.423299999999998</v>
      </c>
      <c r="F1025" s="91">
        <f>IFERROR(VLOOKUP($C1025,Weights!$A$23:$E$42,4,0),0)</f>
        <v>2.52</v>
      </c>
      <c r="G1025" s="92">
        <f>IFERROR(VLOOKUP($C1025,Weights!$A$23:$E$42,5,0),0)</f>
        <v>139.58279999999999</v>
      </c>
      <c r="H1025" s="91">
        <f>IFERROR(VLOOKUP($C1025,Weights!$A$43:$E$62,4,0),0)</f>
        <v>6.03</v>
      </c>
      <c r="I1025" s="92">
        <f>IFERROR(VLOOKUP($C1025,Weights!$A$43:$E$62,5,0),0)</f>
        <v>334.00170000000003</v>
      </c>
      <c r="J1025" s="91">
        <f>IFERROR(VLOOKUP($C1025,Weights!$A$63:$E$82,4,0),0)</f>
        <v>7.95</v>
      </c>
      <c r="K1025" s="92">
        <f>IFERROR(VLOOKUP($C1025,Weights!$A$63:$E$82,5,0),0)</f>
        <v>440.35050000000001</v>
      </c>
      <c r="L1025" s="91">
        <f>IFERROR(VLOOKUP($C1025,Weights!$A$83:$E$102,4,0),0)</f>
        <v>0</v>
      </c>
      <c r="M1025" s="92">
        <f>IFERROR(VLOOKUP($C1025,Weights!$A$83:$E$102,5,0),0)</f>
        <v>0</v>
      </c>
    </row>
    <row r="1026" spans="1:13">
      <c r="A1026" s="93" t="s">
        <v>2417</v>
      </c>
      <c r="B1026" s="90" t="s">
        <v>2418</v>
      </c>
      <c r="C1026" s="90">
        <v>3</v>
      </c>
      <c r="D1026" s="91">
        <f>IFERROR(VLOOKUP($C1026,Weights!$A$3:$E$22,4,0),0)</f>
        <v>1.47</v>
      </c>
      <c r="E1026" s="92">
        <f>IFERROR(VLOOKUP($C1026,Weights!$A$3:$E$22,5,0),0)</f>
        <v>81.423299999999998</v>
      </c>
      <c r="F1026" s="91">
        <f>IFERROR(VLOOKUP($C1026,Weights!$A$23:$E$42,4,0),0)</f>
        <v>2.52</v>
      </c>
      <c r="G1026" s="92">
        <f>IFERROR(VLOOKUP($C1026,Weights!$A$23:$E$42,5,0),0)</f>
        <v>139.58279999999999</v>
      </c>
      <c r="H1026" s="91">
        <f>IFERROR(VLOOKUP($C1026,Weights!$A$43:$E$62,4,0),0)</f>
        <v>6.03</v>
      </c>
      <c r="I1026" s="92">
        <f>IFERROR(VLOOKUP($C1026,Weights!$A$43:$E$62,5,0),0)</f>
        <v>334.00170000000003</v>
      </c>
      <c r="J1026" s="91">
        <f>IFERROR(VLOOKUP($C1026,Weights!$A$63:$E$82,4,0),0)</f>
        <v>7.95</v>
      </c>
      <c r="K1026" s="92">
        <f>IFERROR(VLOOKUP($C1026,Weights!$A$63:$E$82,5,0),0)</f>
        <v>440.35050000000001</v>
      </c>
      <c r="L1026" s="91">
        <f>IFERROR(VLOOKUP($C1026,Weights!$A$83:$E$102,4,0),0)</f>
        <v>0</v>
      </c>
      <c r="M1026" s="92">
        <f>IFERROR(VLOOKUP($C1026,Weights!$A$83:$E$102,5,0),0)</f>
        <v>0</v>
      </c>
    </row>
    <row r="1027" spans="1:13">
      <c r="A1027" s="93" t="s">
        <v>2891</v>
      </c>
      <c r="B1027" s="90" t="s">
        <v>2892</v>
      </c>
      <c r="C1027" s="90">
        <v>3</v>
      </c>
      <c r="D1027" s="91">
        <f>IFERROR(VLOOKUP($C1027,Weights!$A$3:$E$22,4,0),0)</f>
        <v>1.47</v>
      </c>
      <c r="E1027" s="92">
        <f>IFERROR(VLOOKUP($C1027,Weights!$A$3:$E$22,5,0),0)</f>
        <v>81.423299999999998</v>
      </c>
      <c r="F1027" s="91">
        <f>IFERROR(VLOOKUP($C1027,Weights!$A$23:$E$42,4,0),0)</f>
        <v>2.52</v>
      </c>
      <c r="G1027" s="92">
        <f>IFERROR(VLOOKUP($C1027,Weights!$A$23:$E$42,5,0),0)</f>
        <v>139.58279999999999</v>
      </c>
      <c r="H1027" s="91">
        <f>IFERROR(VLOOKUP($C1027,Weights!$A$43:$E$62,4,0),0)</f>
        <v>6.03</v>
      </c>
      <c r="I1027" s="92">
        <f>IFERROR(VLOOKUP($C1027,Weights!$A$43:$E$62,5,0),0)</f>
        <v>334.00170000000003</v>
      </c>
      <c r="J1027" s="91">
        <f>IFERROR(VLOOKUP($C1027,Weights!$A$63:$E$82,4,0),0)</f>
        <v>7.95</v>
      </c>
      <c r="K1027" s="92">
        <f>IFERROR(VLOOKUP($C1027,Weights!$A$63:$E$82,5,0),0)</f>
        <v>440.35050000000001</v>
      </c>
      <c r="L1027" s="91">
        <f>IFERROR(VLOOKUP($C1027,Weights!$A$83:$E$102,4,0),0)</f>
        <v>0</v>
      </c>
      <c r="M1027" s="92">
        <f>IFERROR(VLOOKUP($C1027,Weights!$A$83:$E$102,5,0),0)</f>
        <v>0</v>
      </c>
    </row>
    <row r="1028" spans="1:13">
      <c r="A1028" s="93" t="s">
        <v>84</v>
      </c>
      <c r="B1028" s="90" t="s">
        <v>85</v>
      </c>
      <c r="C1028" s="90">
        <v>3</v>
      </c>
      <c r="D1028" s="91">
        <f>IFERROR(VLOOKUP($C1028,Weights!$A$3:$E$22,4,0),0)</f>
        <v>1.47</v>
      </c>
      <c r="E1028" s="92">
        <f>IFERROR(VLOOKUP($C1028,Weights!$A$3:$E$22,5,0),0)</f>
        <v>81.423299999999998</v>
      </c>
      <c r="F1028" s="91">
        <f>IFERROR(VLOOKUP($C1028,Weights!$A$23:$E$42,4,0),0)</f>
        <v>2.52</v>
      </c>
      <c r="G1028" s="92">
        <f>IFERROR(VLOOKUP($C1028,Weights!$A$23:$E$42,5,0),0)</f>
        <v>139.58279999999999</v>
      </c>
      <c r="H1028" s="91">
        <f>IFERROR(VLOOKUP($C1028,Weights!$A$43:$E$62,4,0),0)</f>
        <v>6.03</v>
      </c>
      <c r="I1028" s="92">
        <f>IFERROR(VLOOKUP($C1028,Weights!$A$43:$E$62,5,0),0)</f>
        <v>334.00170000000003</v>
      </c>
      <c r="J1028" s="91">
        <f>IFERROR(VLOOKUP($C1028,Weights!$A$63:$E$82,4,0),0)</f>
        <v>7.95</v>
      </c>
      <c r="K1028" s="92">
        <f>IFERROR(VLOOKUP($C1028,Weights!$A$63:$E$82,5,0),0)</f>
        <v>440.35050000000001</v>
      </c>
      <c r="L1028" s="91">
        <f>IFERROR(VLOOKUP($C1028,Weights!$A$83:$E$102,4,0),0)</f>
        <v>0</v>
      </c>
      <c r="M1028" s="92">
        <f>IFERROR(VLOOKUP($C1028,Weights!$A$83:$E$102,5,0),0)</f>
        <v>0</v>
      </c>
    </row>
    <row r="1029" spans="1:13">
      <c r="A1029" s="93" t="s">
        <v>960</v>
      </c>
      <c r="B1029" s="90" t="s">
        <v>961</v>
      </c>
      <c r="C1029" s="90">
        <v>3</v>
      </c>
      <c r="D1029" s="91">
        <f>IFERROR(VLOOKUP($C1029,Weights!$A$3:$E$22,4,0),0)</f>
        <v>1.47</v>
      </c>
      <c r="E1029" s="92">
        <f>IFERROR(VLOOKUP($C1029,Weights!$A$3:$E$22,5,0),0)</f>
        <v>81.423299999999998</v>
      </c>
      <c r="F1029" s="91">
        <f>IFERROR(VLOOKUP($C1029,Weights!$A$23:$E$42,4,0),0)</f>
        <v>2.52</v>
      </c>
      <c r="G1029" s="92">
        <f>IFERROR(VLOOKUP($C1029,Weights!$A$23:$E$42,5,0),0)</f>
        <v>139.58279999999999</v>
      </c>
      <c r="H1029" s="91">
        <f>IFERROR(VLOOKUP($C1029,Weights!$A$43:$E$62,4,0),0)</f>
        <v>6.03</v>
      </c>
      <c r="I1029" s="92">
        <f>IFERROR(VLOOKUP($C1029,Weights!$A$43:$E$62,5,0),0)</f>
        <v>334.00170000000003</v>
      </c>
      <c r="J1029" s="91">
        <f>IFERROR(VLOOKUP($C1029,Weights!$A$63:$E$82,4,0),0)</f>
        <v>7.95</v>
      </c>
      <c r="K1029" s="92">
        <f>IFERROR(VLOOKUP($C1029,Weights!$A$63:$E$82,5,0),0)</f>
        <v>440.35050000000001</v>
      </c>
      <c r="L1029" s="91">
        <f>IFERROR(VLOOKUP($C1029,Weights!$A$83:$E$102,4,0),0)</f>
        <v>0</v>
      </c>
      <c r="M1029" s="92">
        <f>IFERROR(VLOOKUP($C1029,Weights!$A$83:$E$102,5,0),0)</f>
        <v>0</v>
      </c>
    </row>
    <row r="1030" spans="1:13">
      <c r="A1030" s="93" t="s">
        <v>2031</v>
      </c>
      <c r="B1030" s="90" t="s">
        <v>2032</v>
      </c>
      <c r="C1030" s="90">
        <v>3</v>
      </c>
      <c r="D1030" s="91">
        <f>IFERROR(VLOOKUP($C1030,Weights!$A$3:$E$22,4,0),0)</f>
        <v>1.47</v>
      </c>
      <c r="E1030" s="92">
        <f>IFERROR(VLOOKUP($C1030,Weights!$A$3:$E$22,5,0),0)</f>
        <v>81.423299999999998</v>
      </c>
      <c r="F1030" s="91">
        <f>IFERROR(VLOOKUP($C1030,Weights!$A$23:$E$42,4,0),0)</f>
        <v>2.52</v>
      </c>
      <c r="G1030" s="92">
        <f>IFERROR(VLOOKUP($C1030,Weights!$A$23:$E$42,5,0),0)</f>
        <v>139.58279999999999</v>
      </c>
      <c r="H1030" s="91">
        <f>IFERROR(VLOOKUP($C1030,Weights!$A$43:$E$62,4,0),0)</f>
        <v>6.03</v>
      </c>
      <c r="I1030" s="92">
        <f>IFERROR(VLOOKUP($C1030,Weights!$A$43:$E$62,5,0),0)</f>
        <v>334.00170000000003</v>
      </c>
      <c r="J1030" s="91">
        <f>IFERROR(VLOOKUP($C1030,Weights!$A$63:$E$82,4,0),0)</f>
        <v>7.95</v>
      </c>
      <c r="K1030" s="92">
        <f>IFERROR(VLOOKUP($C1030,Weights!$A$63:$E$82,5,0),0)</f>
        <v>440.35050000000001</v>
      </c>
      <c r="L1030" s="91">
        <f>IFERROR(VLOOKUP($C1030,Weights!$A$83:$E$102,4,0),0)</f>
        <v>0</v>
      </c>
      <c r="M1030" s="92">
        <f>IFERROR(VLOOKUP($C1030,Weights!$A$83:$E$102,5,0),0)</f>
        <v>0</v>
      </c>
    </row>
    <row r="1031" spans="1:13">
      <c r="A1031" s="93" t="s">
        <v>812</v>
      </c>
      <c r="B1031" s="90" t="s">
        <v>813</v>
      </c>
      <c r="C1031" s="90">
        <v>3</v>
      </c>
      <c r="D1031" s="91">
        <f>IFERROR(VLOOKUP($C1031,Weights!$A$3:$E$22,4,0),0)</f>
        <v>1.47</v>
      </c>
      <c r="E1031" s="92">
        <f>IFERROR(VLOOKUP($C1031,Weights!$A$3:$E$22,5,0),0)</f>
        <v>81.423299999999998</v>
      </c>
      <c r="F1031" s="91">
        <f>IFERROR(VLOOKUP($C1031,Weights!$A$23:$E$42,4,0),0)</f>
        <v>2.52</v>
      </c>
      <c r="G1031" s="92">
        <f>IFERROR(VLOOKUP($C1031,Weights!$A$23:$E$42,5,0),0)</f>
        <v>139.58279999999999</v>
      </c>
      <c r="H1031" s="91">
        <f>IFERROR(VLOOKUP($C1031,Weights!$A$43:$E$62,4,0),0)</f>
        <v>6.03</v>
      </c>
      <c r="I1031" s="92">
        <f>IFERROR(VLOOKUP($C1031,Weights!$A$43:$E$62,5,0),0)</f>
        <v>334.00170000000003</v>
      </c>
      <c r="J1031" s="91">
        <f>IFERROR(VLOOKUP($C1031,Weights!$A$63:$E$82,4,0),0)</f>
        <v>7.95</v>
      </c>
      <c r="K1031" s="92">
        <f>IFERROR(VLOOKUP($C1031,Weights!$A$63:$E$82,5,0),0)</f>
        <v>440.35050000000001</v>
      </c>
      <c r="L1031" s="91">
        <f>IFERROR(VLOOKUP($C1031,Weights!$A$83:$E$102,4,0),0)</f>
        <v>0</v>
      </c>
      <c r="M1031" s="92">
        <f>IFERROR(VLOOKUP($C1031,Weights!$A$83:$E$102,5,0),0)</f>
        <v>0</v>
      </c>
    </row>
    <row r="1032" spans="1:13">
      <c r="A1032" s="93" t="s">
        <v>1222</v>
      </c>
      <c r="B1032" s="90" t="s">
        <v>1223</v>
      </c>
      <c r="C1032" s="90">
        <v>3</v>
      </c>
      <c r="D1032" s="91">
        <f>IFERROR(VLOOKUP($C1032,Weights!$A$3:$E$22,4,0),0)</f>
        <v>1.47</v>
      </c>
      <c r="E1032" s="92">
        <f>IFERROR(VLOOKUP($C1032,Weights!$A$3:$E$22,5,0),0)</f>
        <v>81.423299999999998</v>
      </c>
      <c r="F1032" s="91">
        <f>IFERROR(VLOOKUP($C1032,Weights!$A$23:$E$42,4,0),0)</f>
        <v>2.52</v>
      </c>
      <c r="G1032" s="92">
        <f>IFERROR(VLOOKUP($C1032,Weights!$A$23:$E$42,5,0),0)</f>
        <v>139.58279999999999</v>
      </c>
      <c r="H1032" s="91">
        <f>IFERROR(VLOOKUP($C1032,Weights!$A$43:$E$62,4,0),0)</f>
        <v>6.03</v>
      </c>
      <c r="I1032" s="92">
        <f>IFERROR(VLOOKUP($C1032,Weights!$A$43:$E$62,5,0),0)</f>
        <v>334.00170000000003</v>
      </c>
      <c r="J1032" s="91">
        <f>IFERROR(VLOOKUP($C1032,Weights!$A$63:$E$82,4,0),0)</f>
        <v>7.95</v>
      </c>
      <c r="K1032" s="92">
        <f>IFERROR(VLOOKUP($C1032,Weights!$A$63:$E$82,5,0),0)</f>
        <v>440.35050000000001</v>
      </c>
      <c r="L1032" s="91">
        <f>IFERROR(VLOOKUP($C1032,Weights!$A$83:$E$102,4,0),0)</f>
        <v>0</v>
      </c>
      <c r="M1032" s="92">
        <f>IFERROR(VLOOKUP($C1032,Weights!$A$83:$E$102,5,0),0)</f>
        <v>0</v>
      </c>
    </row>
    <row r="1033" spans="1:13" ht="24">
      <c r="A1033" s="93" t="s">
        <v>614</v>
      </c>
      <c r="B1033" s="90" t="s">
        <v>615</v>
      </c>
      <c r="C1033" s="90">
        <v>3</v>
      </c>
      <c r="D1033" s="91">
        <f>IFERROR(VLOOKUP($C1033,Weights!$A$3:$E$22,4,0),0)</f>
        <v>1.47</v>
      </c>
      <c r="E1033" s="92">
        <f>IFERROR(VLOOKUP($C1033,Weights!$A$3:$E$22,5,0),0)</f>
        <v>81.423299999999998</v>
      </c>
      <c r="F1033" s="91">
        <f>IFERROR(VLOOKUP($C1033,Weights!$A$23:$E$42,4,0),0)</f>
        <v>2.52</v>
      </c>
      <c r="G1033" s="92">
        <f>IFERROR(VLOOKUP($C1033,Weights!$A$23:$E$42,5,0),0)</f>
        <v>139.58279999999999</v>
      </c>
      <c r="H1033" s="91">
        <f>IFERROR(VLOOKUP($C1033,Weights!$A$43:$E$62,4,0),0)</f>
        <v>6.03</v>
      </c>
      <c r="I1033" s="92">
        <f>IFERROR(VLOOKUP($C1033,Weights!$A$43:$E$62,5,0),0)</f>
        <v>334.00170000000003</v>
      </c>
      <c r="J1033" s="91">
        <f>IFERROR(VLOOKUP($C1033,Weights!$A$63:$E$82,4,0),0)</f>
        <v>7.95</v>
      </c>
      <c r="K1033" s="92">
        <f>IFERROR(VLOOKUP($C1033,Weights!$A$63:$E$82,5,0),0)</f>
        <v>440.35050000000001</v>
      </c>
      <c r="L1033" s="91">
        <f>IFERROR(VLOOKUP($C1033,Weights!$A$83:$E$102,4,0),0)</f>
        <v>0</v>
      </c>
      <c r="M1033" s="92">
        <f>IFERROR(VLOOKUP($C1033,Weights!$A$83:$E$102,5,0),0)</f>
        <v>0</v>
      </c>
    </row>
    <row r="1034" spans="1:13">
      <c r="A1034" s="93" t="s">
        <v>2357</v>
      </c>
      <c r="B1034" s="90" t="s">
        <v>2358</v>
      </c>
      <c r="C1034" s="90">
        <v>3</v>
      </c>
      <c r="D1034" s="91">
        <f>IFERROR(VLOOKUP($C1034,Weights!$A$3:$E$22,4,0),0)</f>
        <v>1.47</v>
      </c>
      <c r="E1034" s="92">
        <f>IFERROR(VLOOKUP($C1034,Weights!$A$3:$E$22,5,0),0)</f>
        <v>81.423299999999998</v>
      </c>
      <c r="F1034" s="91">
        <f>IFERROR(VLOOKUP($C1034,Weights!$A$23:$E$42,4,0),0)</f>
        <v>2.52</v>
      </c>
      <c r="G1034" s="92">
        <f>IFERROR(VLOOKUP($C1034,Weights!$A$23:$E$42,5,0),0)</f>
        <v>139.58279999999999</v>
      </c>
      <c r="H1034" s="91">
        <f>IFERROR(VLOOKUP($C1034,Weights!$A$43:$E$62,4,0),0)</f>
        <v>6.03</v>
      </c>
      <c r="I1034" s="92">
        <f>IFERROR(VLOOKUP($C1034,Weights!$A$43:$E$62,5,0),0)</f>
        <v>334.00170000000003</v>
      </c>
      <c r="J1034" s="91">
        <f>IFERROR(VLOOKUP($C1034,Weights!$A$63:$E$82,4,0),0)</f>
        <v>7.95</v>
      </c>
      <c r="K1034" s="92">
        <f>IFERROR(VLOOKUP($C1034,Weights!$A$63:$E$82,5,0),0)</f>
        <v>440.35050000000001</v>
      </c>
      <c r="L1034" s="91">
        <f>IFERROR(VLOOKUP($C1034,Weights!$A$83:$E$102,4,0),0)</f>
        <v>0</v>
      </c>
      <c r="M1034" s="92">
        <f>IFERROR(VLOOKUP($C1034,Weights!$A$83:$E$102,5,0),0)</f>
        <v>0</v>
      </c>
    </row>
    <row r="1035" spans="1:13">
      <c r="A1035" s="93" t="s">
        <v>970</v>
      </c>
      <c r="B1035" s="90" t="s">
        <v>971</v>
      </c>
      <c r="C1035" s="90">
        <v>3</v>
      </c>
      <c r="D1035" s="91">
        <f>IFERROR(VLOOKUP($C1035,Weights!$A$3:$E$22,4,0),0)</f>
        <v>1.47</v>
      </c>
      <c r="E1035" s="92">
        <f>IFERROR(VLOOKUP($C1035,Weights!$A$3:$E$22,5,0),0)</f>
        <v>81.423299999999998</v>
      </c>
      <c r="F1035" s="91">
        <f>IFERROR(VLOOKUP($C1035,Weights!$A$23:$E$42,4,0),0)</f>
        <v>2.52</v>
      </c>
      <c r="G1035" s="92">
        <f>IFERROR(VLOOKUP($C1035,Weights!$A$23:$E$42,5,0),0)</f>
        <v>139.58279999999999</v>
      </c>
      <c r="H1035" s="91">
        <f>IFERROR(VLOOKUP($C1035,Weights!$A$43:$E$62,4,0),0)</f>
        <v>6.03</v>
      </c>
      <c r="I1035" s="92">
        <f>IFERROR(VLOOKUP($C1035,Weights!$A$43:$E$62,5,0),0)</f>
        <v>334.00170000000003</v>
      </c>
      <c r="J1035" s="91">
        <f>IFERROR(VLOOKUP($C1035,Weights!$A$63:$E$82,4,0),0)</f>
        <v>7.95</v>
      </c>
      <c r="K1035" s="92">
        <f>IFERROR(VLOOKUP($C1035,Weights!$A$63:$E$82,5,0),0)</f>
        <v>440.35050000000001</v>
      </c>
      <c r="L1035" s="91">
        <f>IFERROR(VLOOKUP($C1035,Weights!$A$83:$E$102,4,0),0)</f>
        <v>0</v>
      </c>
      <c r="M1035" s="92">
        <f>IFERROR(VLOOKUP($C1035,Weights!$A$83:$E$102,5,0),0)</f>
        <v>0</v>
      </c>
    </row>
    <row r="1036" spans="1:13">
      <c r="A1036" s="93" t="s">
        <v>338</v>
      </c>
      <c r="B1036" s="90" t="s">
        <v>339</v>
      </c>
      <c r="C1036" s="90">
        <v>3</v>
      </c>
      <c r="D1036" s="91">
        <f>IFERROR(VLOOKUP($C1036,Weights!$A$3:$E$22,4,0),0)</f>
        <v>1.47</v>
      </c>
      <c r="E1036" s="92">
        <f>IFERROR(VLOOKUP($C1036,Weights!$A$3:$E$22,5,0),0)</f>
        <v>81.423299999999998</v>
      </c>
      <c r="F1036" s="91">
        <f>IFERROR(VLOOKUP($C1036,Weights!$A$23:$E$42,4,0),0)</f>
        <v>2.52</v>
      </c>
      <c r="G1036" s="92">
        <f>IFERROR(VLOOKUP($C1036,Weights!$A$23:$E$42,5,0),0)</f>
        <v>139.58279999999999</v>
      </c>
      <c r="H1036" s="91">
        <f>IFERROR(VLOOKUP($C1036,Weights!$A$43:$E$62,4,0),0)</f>
        <v>6.03</v>
      </c>
      <c r="I1036" s="92">
        <f>IFERROR(VLOOKUP($C1036,Weights!$A$43:$E$62,5,0),0)</f>
        <v>334.00170000000003</v>
      </c>
      <c r="J1036" s="91">
        <f>IFERROR(VLOOKUP($C1036,Weights!$A$63:$E$82,4,0),0)</f>
        <v>7.95</v>
      </c>
      <c r="K1036" s="92">
        <f>IFERROR(VLOOKUP($C1036,Weights!$A$63:$E$82,5,0),0)</f>
        <v>440.35050000000001</v>
      </c>
      <c r="L1036" s="91">
        <f>IFERROR(VLOOKUP($C1036,Weights!$A$83:$E$102,4,0),0)</f>
        <v>0</v>
      </c>
      <c r="M1036" s="92">
        <f>IFERROR(VLOOKUP($C1036,Weights!$A$83:$E$102,5,0),0)</f>
        <v>0</v>
      </c>
    </row>
    <row r="1037" spans="1:13">
      <c r="A1037" s="93" t="s">
        <v>1234</v>
      </c>
      <c r="B1037" s="90" t="s">
        <v>1235</v>
      </c>
      <c r="C1037" s="90">
        <v>3</v>
      </c>
      <c r="D1037" s="91">
        <f>IFERROR(VLOOKUP($C1037,Weights!$A$3:$E$22,4,0),0)</f>
        <v>1.47</v>
      </c>
      <c r="E1037" s="92">
        <f>IFERROR(VLOOKUP($C1037,Weights!$A$3:$E$22,5,0),0)</f>
        <v>81.423299999999998</v>
      </c>
      <c r="F1037" s="91">
        <f>IFERROR(VLOOKUP($C1037,Weights!$A$23:$E$42,4,0),0)</f>
        <v>2.52</v>
      </c>
      <c r="G1037" s="92">
        <f>IFERROR(VLOOKUP($C1037,Weights!$A$23:$E$42,5,0),0)</f>
        <v>139.58279999999999</v>
      </c>
      <c r="H1037" s="91">
        <f>IFERROR(VLOOKUP($C1037,Weights!$A$43:$E$62,4,0),0)</f>
        <v>6.03</v>
      </c>
      <c r="I1037" s="92">
        <f>IFERROR(VLOOKUP($C1037,Weights!$A$43:$E$62,5,0),0)</f>
        <v>334.00170000000003</v>
      </c>
      <c r="J1037" s="91">
        <f>IFERROR(VLOOKUP($C1037,Weights!$A$63:$E$82,4,0),0)</f>
        <v>7.95</v>
      </c>
      <c r="K1037" s="92">
        <f>IFERROR(VLOOKUP($C1037,Weights!$A$63:$E$82,5,0),0)</f>
        <v>440.35050000000001</v>
      </c>
      <c r="L1037" s="91">
        <f>IFERROR(VLOOKUP($C1037,Weights!$A$83:$E$102,4,0),0)</f>
        <v>0</v>
      </c>
      <c r="M1037" s="92">
        <f>IFERROR(VLOOKUP($C1037,Weights!$A$83:$E$102,5,0),0)</f>
        <v>0</v>
      </c>
    </row>
    <row r="1038" spans="1:13">
      <c r="A1038" s="93" t="s">
        <v>332</v>
      </c>
      <c r="B1038" s="90" t="s">
        <v>333</v>
      </c>
      <c r="C1038" s="90">
        <v>3</v>
      </c>
      <c r="D1038" s="91">
        <f>IFERROR(VLOOKUP($C1038,Weights!$A$3:$E$22,4,0),0)</f>
        <v>1.47</v>
      </c>
      <c r="E1038" s="92">
        <f>IFERROR(VLOOKUP($C1038,Weights!$A$3:$E$22,5,0),0)</f>
        <v>81.423299999999998</v>
      </c>
      <c r="F1038" s="91">
        <f>IFERROR(VLOOKUP($C1038,Weights!$A$23:$E$42,4,0),0)</f>
        <v>2.52</v>
      </c>
      <c r="G1038" s="92">
        <f>IFERROR(VLOOKUP($C1038,Weights!$A$23:$E$42,5,0),0)</f>
        <v>139.58279999999999</v>
      </c>
      <c r="H1038" s="91">
        <f>IFERROR(VLOOKUP($C1038,Weights!$A$43:$E$62,4,0),0)</f>
        <v>6.03</v>
      </c>
      <c r="I1038" s="92">
        <f>IFERROR(VLOOKUP($C1038,Weights!$A$43:$E$62,5,0),0)</f>
        <v>334.00170000000003</v>
      </c>
      <c r="J1038" s="91">
        <f>IFERROR(VLOOKUP($C1038,Weights!$A$63:$E$82,4,0),0)</f>
        <v>7.95</v>
      </c>
      <c r="K1038" s="92">
        <f>IFERROR(VLOOKUP($C1038,Weights!$A$63:$E$82,5,0),0)</f>
        <v>440.35050000000001</v>
      </c>
      <c r="L1038" s="91">
        <f>IFERROR(VLOOKUP($C1038,Weights!$A$83:$E$102,4,0),0)</f>
        <v>0</v>
      </c>
      <c r="M1038" s="92">
        <f>IFERROR(VLOOKUP($C1038,Weights!$A$83:$E$102,5,0),0)</f>
        <v>0</v>
      </c>
    </row>
    <row r="1039" spans="1:13">
      <c r="A1039" s="93" t="s">
        <v>980</v>
      </c>
      <c r="B1039" s="90" t="s">
        <v>981</v>
      </c>
      <c r="C1039" s="90">
        <v>3</v>
      </c>
      <c r="D1039" s="91">
        <f>IFERROR(VLOOKUP($C1039,Weights!$A$3:$E$22,4,0),0)</f>
        <v>1.47</v>
      </c>
      <c r="E1039" s="92">
        <f>IFERROR(VLOOKUP($C1039,Weights!$A$3:$E$22,5,0),0)</f>
        <v>81.423299999999998</v>
      </c>
      <c r="F1039" s="91">
        <f>IFERROR(VLOOKUP($C1039,Weights!$A$23:$E$42,4,0),0)</f>
        <v>2.52</v>
      </c>
      <c r="G1039" s="92">
        <f>IFERROR(VLOOKUP($C1039,Weights!$A$23:$E$42,5,0),0)</f>
        <v>139.58279999999999</v>
      </c>
      <c r="H1039" s="91">
        <f>IFERROR(VLOOKUP($C1039,Weights!$A$43:$E$62,4,0),0)</f>
        <v>6.03</v>
      </c>
      <c r="I1039" s="92">
        <f>IFERROR(VLOOKUP($C1039,Weights!$A$43:$E$62,5,0),0)</f>
        <v>334.00170000000003</v>
      </c>
      <c r="J1039" s="91">
        <f>IFERROR(VLOOKUP($C1039,Weights!$A$63:$E$82,4,0),0)</f>
        <v>7.95</v>
      </c>
      <c r="K1039" s="92">
        <f>IFERROR(VLOOKUP($C1039,Weights!$A$63:$E$82,5,0),0)</f>
        <v>440.35050000000001</v>
      </c>
      <c r="L1039" s="91">
        <f>IFERROR(VLOOKUP($C1039,Weights!$A$83:$E$102,4,0),0)</f>
        <v>0</v>
      </c>
      <c r="M1039" s="92">
        <f>IFERROR(VLOOKUP($C1039,Weights!$A$83:$E$102,5,0),0)</f>
        <v>0</v>
      </c>
    </row>
    <row r="1040" spans="1:13">
      <c r="A1040" s="93" t="s">
        <v>1614</v>
      </c>
      <c r="B1040" s="90" t="s">
        <v>1615</v>
      </c>
      <c r="C1040" s="90">
        <v>3</v>
      </c>
      <c r="D1040" s="91">
        <f>IFERROR(VLOOKUP($C1040,Weights!$A$3:$E$22,4,0),0)</f>
        <v>1.47</v>
      </c>
      <c r="E1040" s="92">
        <f>IFERROR(VLOOKUP($C1040,Weights!$A$3:$E$22,5,0),0)</f>
        <v>81.423299999999998</v>
      </c>
      <c r="F1040" s="91">
        <f>IFERROR(VLOOKUP($C1040,Weights!$A$23:$E$42,4,0),0)</f>
        <v>2.52</v>
      </c>
      <c r="G1040" s="92">
        <f>IFERROR(VLOOKUP($C1040,Weights!$A$23:$E$42,5,0),0)</f>
        <v>139.58279999999999</v>
      </c>
      <c r="H1040" s="91">
        <f>IFERROR(VLOOKUP($C1040,Weights!$A$43:$E$62,4,0),0)</f>
        <v>6.03</v>
      </c>
      <c r="I1040" s="92">
        <f>IFERROR(VLOOKUP($C1040,Weights!$A$43:$E$62,5,0),0)</f>
        <v>334.00170000000003</v>
      </c>
      <c r="J1040" s="91">
        <f>IFERROR(VLOOKUP($C1040,Weights!$A$63:$E$82,4,0),0)</f>
        <v>7.95</v>
      </c>
      <c r="K1040" s="92">
        <f>IFERROR(VLOOKUP($C1040,Weights!$A$63:$E$82,5,0),0)</f>
        <v>440.35050000000001</v>
      </c>
      <c r="L1040" s="91">
        <f>IFERROR(VLOOKUP($C1040,Weights!$A$83:$E$102,4,0),0)</f>
        <v>0</v>
      </c>
      <c r="M1040" s="92">
        <f>IFERROR(VLOOKUP($C1040,Weights!$A$83:$E$102,5,0),0)</f>
        <v>0</v>
      </c>
    </row>
    <row r="1041" spans="1:13">
      <c r="A1041" s="93" t="s">
        <v>2226</v>
      </c>
      <c r="B1041" s="90" t="s">
        <v>2227</v>
      </c>
      <c r="C1041" s="90">
        <v>3</v>
      </c>
      <c r="D1041" s="91">
        <f>IFERROR(VLOOKUP($C1041,Weights!$A$3:$E$22,4,0),0)</f>
        <v>1.47</v>
      </c>
      <c r="E1041" s="92">
        <f>IFERROR(VLOOKUP($C1041,Weights!$A$3:$E$22,5,0),0)</f>
        <v>81.423299999999998</v>
      </c>
      <c r="F1041" s="91">
        <f>IFERROR(VLOOKUP($C1041,Weights!$A$23:$E$42,4,0),0)</f>
        <v>2.52</v>
      </c>
      <c r="G1041" s="92">
        <f>IFERROR(VLOOKUP($C1041,Weights!$A$23:$E$42,5,0),0)</f>
        <v>139.58279999999999</v>
      </c>
      <c r="H1041" s="91">
        <f>IFERROR(VLOOKUP($C1041,Weights!$A$43:$E$62,4,0),0)</f>
        <v>6.03</v>
      </c>
      <c r="I1041" s="92">
        <f>IFERROR(VLOOKUP($C1041,Weights!$A$43:$E$62,5,0),0)</f>
        <v>334.00170000000003</v>
      </c>
      <c r="J1041" s="91">
        <f>IFERROR(VLOOKUP($C1041,Weights!$A$63:$E$82,4,0),0)</f>
        <v>7.95</v>
      </c>
      <c r="K1041" s="92">
        <f>IFERROR(VLOOKUP($C1041,Weights!$A$63:$E$82,5,0),0)</f>
        <v>440.35050000000001</v>
      </c>
      <c r="L1041" s="91">
        <f>IFERROR(VLOOKUP($C1041,Weights!$A$83:$E$102,4,0),0)</f>
        <v>0</v>
      </c>
      <c r="M1041" s="92">
        <f>IFERROR(VLOOKUP($C1041,Weights!$A$83:$E$102,5,0),0)</f>
        <v>0</v>
      </c>
    </row>
    <row r="1042" spans="1:13">
      <c r="A1042" s="93" t="s">
        <v>2673</v>
      </c>
      <c r="B1042" s="90" t="s">
        <v>2674</v>
      </c>
      <c r="C1042" s="90">
        <v>3</v>
      </c>
      <c r="D1042" s="91">
        <f>IFERROR(VLOOKUP($C1042,Weights!$A$3:$E$22,4,0),0)</f>
        <v>1.47</v>
      </c>
      <c r="E1042" s="92">
        <f>IFERROR(VLOOKUP($C1042,Weights!$A$3:$E$22,5,0),0)</f>
        <v>81.423299999999998</v>
      </c>
      <c r="F1042" s="91">
        <f>IFERROR(VLOOKUP($C1042,Weights!$A$23:$E$42,4,0),0)</f>
        <v>2.52</v>
      </c>
      <c r="G1042" s="92">
        <f>IFERROR(VLOOKUP($C1042,Weights!$A$23:$E$42,5,0),0)</f>
        <v>139.58279999999999</v>
      </c>
      <c r="H1042" s="91">
        <f>IFERROR(VLOOKUP($C1042,Weights!$A$43:$E$62,4,0),0)</f>
        <v>6.03</v>
      </c>
      <c r="I1042" s="92">
        <f>IFERROR(VLOOKUP($C1042,Weights!$A$43:$E$62,5,0),0)</f>
        <v>334.00170000000003</v>
      </c>
      <c r="J1042" s="91">
        <f>IFERROR(VLOOKUP($C1042,Weights!$A$63:$E$82,4,0),0)</f>
        <v>7.95</v>
      </c>
      <c r="K1042" s="92">
        <f>IFERROR(VLOOKUP($C1042,Weights!$A$63:$E$82,5,0),0)</f>
        <v>440.35050000000001</v>
      </c>
      <c r="L1042" s="91">
        <f>IFERROR(VLOOKUP($C1042,Weights!$A$83:$E$102,4,0),0)</f>
        <v>0</v>
      </c>
      <c r="M1042" s="92">
        <f>IFERROR(VLOOKUP($C1042,Weights!$A$83:$E$102,5,0),0)</f>
        <v>0</v>
      </c>
    </row>
    <row r="1043" spans="1:13">
      <c r="A1043" s="93" t="s">
        <v>2487</v>
      </c>
      <c r="B1043" s="90" t="s">
        <v>2488</v>
      </c>
      <c r="C1043" s="90">
        <v>3</v>
      </c>
      <c r="D1043" s="91">
        <f>IFERROR(VLOOKUP($C1043,Weights!$A$3:$E$22,4,0),0)</f>
        <v>1.47</v>
      </c>
      <c r="E1043" s="92">
        <f>IFERROR(VLOOKUP($C1043,Weights!$A$3:$E$22,5,0),0)</f>
        <v>81.423299999999998</v>
      </c>
      <c r="F1043" s="91">
        <f>IFERROR(VLOOKUP($C1043,Weights!$A$23:$E$42,4,0),0)</f>
        <v>2.52</v>
      </c>
      <c r="G1043" s="92">
        <f>IFERROR(VLOOKUP($C1043,Weights!$A$23:$E$42,5,0),0)</f>
        <v>139.58279999999999</v>
      </c>
      <c r="H1043" s="91">
        <f>IFERROR(VLOOKUP($C1043,Weights!$A$43:$E$62,4,0),0)</f>
        <v>6.03</v>
      </c>
      <c r="I1043" s="92">
        <f>IFERROR(VLOOKUP($C1043,Weights!$A$43:$E$62,5,0),0)</f>
        <v>334.00170000000003</v>
      </c>
      <c r="J1043" s="91">
        <f>IFERROR(VLOOKUP($C1043,Weights!$A$63:$E$82,4,0),0)</f>
        <v>7.95</v>
      </c>
      <c r="K1043" s="92">
        <f>IFERROR(VLOOKUP($C1043,Weights!$A$63:$E$82,5,0),0)</f>
        <v>440.35050000000001</v>
      </c>
      <c r="L1043" s="91">
        <f>IFERROR(VLOOKUP($C1043,Weights!$A$83:$E$102,4,0),0)</f>
        <v>0</v>
      </c>
      <c r="M1043" s="92">
        <f>IFERROR(VLOOKUP($C1043,Weights!$A$83:$E$102,5,0),0)</f>
        <v>0</v>
      </c>
    </row>
    <row r="1044" spans="1:13">
      <c r="A1044" s="93" t="s">
        <v>564</v>
      </c>
      <c r="B1044" s="90" t="s">
        <v>565</v>
      </c>
      <c r="C1044" s="90">
        <v>3</v>
      </c>
      <c r="D1044" s="91">
        <f>IFERROR(VLOOKUP($C1044,Weights!$A$3:$E$22,4,0),0)</f>
        <v>1.47</v>
      </c>
      <c r="E1044" s="92">
        <f>IFERROR(VLOOKUP($C1044,Weights!$A$3:$E$22,5,0),0)</f>
        <v>81.423299999999998</v>
      </c>
      <c r="F1044" s="91">
        <f>IFERROR(VLOOKUP($C1044,Weights!$A$23:$E$42,4,0),0)</f>
        <v>2.52</v>
      </c>
      <c r="G1044" s="92">
        <f>IFERROR(VLOOKUP($C1044,Weights!$A$23:$E$42,5,0),0)</f>
        <v>139.58279999999999</v>
      </c>
      <c r="H1044" s="91">
        <f>IFERROR(VLOOKUP($C1044,Weights!$A$43:$E$62,4,0),0)</f>
        <v>6.03</v>
      </c>
      <c r="I1044" s="92">
        <f>IFERROR(VLOOKUP($C1044,Weights!$A$43:$E$62,5,0),0)</f>
        <v>334.00170000000003</v>
      </c>
      <c r="J1044" s="91">
        <f>IFERROR(VLOOKUP($C1044,Weights!$A$63:$E$82,4,0),0)</f>
        <v>7.95</v>
      </c>
      <c r="K1044" s="92">
        <f>IFERROR(VLOOKUP($C1044,Weights!$A$63:$E$82,5,0),0)</f>
        <v>440.35050000000001</v>
      </c>
      <c r="L1044" s="91">
        <f>IFERROR(VLOOKUP($C1044,Weights!$A$83:$E$102,4,0),0)</f>
        <v>0</v>
      </c>
      <c r="M1044" s="92">
        <f>IFERROR(VLOOKUP($C1044,Weights!$A$83:$E$102,5,0),0)</f>
        <v>0</v>
      </c>
    </row>
    <row r="1045" spans="1:13">
      <c r="A1045" s="93" t="s">
        <v>1218</v>
      </c>
      <c r="B1045" s="90" t="s">
        <v>1219</v>
      </c>
      <c r="C1045" s="90">
        <v>3</v>
      </c>
      <c r="D1045" s="91">
        <f>IFERROR(VLOOKUP($C1045,Weights!$A$3:$E$22,4,0),0)</f>
        <v>1.47</v>
      </c>
      <c r="E1045" s="92">
        <f>IFERROR(VLOOKUP($C1045,Weights!$A$3:$E$22,5,0),0)</f>
        <v>81.423299999999998</v>
      </c>
      <c r="F1045" s="91">
        <f>IFERROR(VLOOKUP($C1045,Weights!$A$23:$E$42,4,0),0)</f>
        <v>2.52</v>
      </c>
      <c r="G1045" s="92">
        <f>IFERROR(VLOOKUP($C1045,Weights!$A$23:$E$42,5,0),0)</f>
        <v>139.58279999999999</v>
      </c>
      <c r="H1045" s="91">
        <f>IFERROR(VLOOKUP($C1045,Weights!$A$43:$E$62,4,0),0)</f>
        <v>6.03</v>
      </c>
      <c r="I1045" s="92">
        <f>IFERROR(VLOOKUP($C1045,Weights!$A$43:$E$62,5,0),0)</f>
        <v>334.00170000000003</v>
      </c>
      <c r="J1045" s="91">
        <f>IFERROR(VLOOKUP($C1045,Weights!$A$63:$E$82,4,0),0)</f>
        <v>7.95</v>
      </c>
      <c r="K1045" s="92">
        <f>IFERROR(VLOOKUP($C1045,Weights!$A$63:$E$82,5,0),0)</f>
        <v>440.35050000000001</v>
      </c>
      <c r="L1045" s="91">
        <f>IFERROR(VLOOKUP($C1045,Weights!$A$83:$E$102,4,0),0)</f>
        <v>0</v>
      </c>
      <c r="M1045" s="92">
        <f>IFERROR(VLOOKUP($C1045,Weights!$A$83:$E$102,5,0),0)</f>
        <v>0</v>
      </c>
    </row>
    <row r="1046" spans="1:13">
      <c r="A1046" s="93" t="s">
        <v>1927</v>
      </c>
      <c r="B1046" s="90" t="s">
        <v>1928</v>
      </c>
      <c r="C1046" s="90">
        <v>3</v>
      </c>
      <c r="D1046" s="91">
        <f>IFERROR(VLOOKUP($C1046,Weights!$A$3:$E$22,4,0),0)</f>
        <v>1.47</v>
      </c>
      <c r="E1046" s="92">
        <f>IFERROR(VLOOKUP($C1046,Weights!$A$3:$E$22,5,0),0)</f>
        <v>81.423299999999998</v>
      </c>
      <c r="F1046" s="91">
        <f>IFERROR(VLOOKUP($C1046,Weights!$A$23:$E$42,4,0),0)</f>
        <v>2.52</v>
      </c>
      <c r="G1046" s="92">
        <f>IFERROR(VLOOKUP($C1046,Weights!$A$23:$E$42,5,0),0)</f>
        <v>139.58279999999999</v>
      </c>
      <c r="H1046" s="91">
        <f>IFERROR(VLOOKUP($C1046,Weights!$A$43:$E$62,4,0),0)</f>
        <v>6.03</v>
      </c>
      <c r="I1046" s="92">
        <f>IFERROR(VLOOKUP($C1046,Weights!$A$43:$E$62,5,0),0)</f>
        <v>334.00170000000003</v>
      </c>
      <c r="J1046" s="91">
        <f>IFERROR(VLOOKUP($C1046,Weights!$A$63:$E$82,4,0),0)</f>
        <v>7.95</v>
      </c>
      <c r="K1046" s="92">
        <f>IFERROR(VLOOKUP($C1046,Weights!$A$63:$E$82,5,0),0)</f>
        <v>440.35050000000001</v>
      </c>
      <c r="L1046" s="91">
        <f>IFERROR(VLOOKUP($C1046,Weights!$A$83:$E$102,4,0),0)</f>
        <v>0</v>
      </c>
      <c r="M1046" s="92">
        <f>IFERROR(VLOOKUP($C1046,Weights!$A$83:$E$102,5,0),0)</f>
        <v>0</v>
      </c>
    </row>
    <row r="1047" spans="1:13">
      <c r="A1047" s="93" t="s">
        <v>2027</v>
      </c>
      <c r="B1047" s="90" t="s">
        <v>2028</v>
      </c>
      <c r="C1047" s="90">
        <v>3</v>
      </c>
      <c r="D1047" s="91">
        <f>IFERROR(VLOOKUP($C1047,Weights!$A$3:$E$22,4,0),0)</f>
        <v>1.47</v>
      </c>
      <c r="E1047" s="92">
        <f>IFERROR(VLOOKUP($C1047,Weights!$A$3:$E$22,5,0),0)</f>
        <v>81.423299999999998</v>
      </c>
      <c r="F1047" s="91">
        <f>IFERROR(VLOOKUP($C1047,Weights!$A$23:$E$42,4,0),0)</f>
        <v>2.52</v>
      </c>
      <c r="G1047" s="92">
        <f>IFERROR(VLOOKUP($C1047,Weights!$A$23:$E$42,5,0),0)</f>
        <v>139.58279999999999</v>
      </c>
      <c r="H1047" s="91">
        <f>IFERROR(VLOOKUP($C1047,Weights!$A$43:$E$62,4,0),0)</f>
        <v>6.03</v>
      </c>
      <c r="I1047" s="92">
        <f>IFERROR(VLOOKUP($C1047,Weights!$A$43:$E$62,5,0),0)</f>
        <v>334.00170000000003</v>
      </c>
      <c r="J1047" s="91">
        <f>IFERROR(VLOOKUP($C1047,Weights!$A$63:$E$82,4,0),0)</f>
        <v>7.95</v>
      </c>
      <c r="K1047" s="92">
        <f>IFERROR(VLOOKUP($C1047,Weights!$A$63:$E$82,5,0),0)</f>
        <v>440.35050000000001</v>
      </c>
      <c r="L1047" s="91">
        <f>IFERROR(VLOOKUP($C1047,Weights!$A$83:$E$102,4,0),0)</f>
        <v>0</v>
      </c>
      <c r="M1047" s="92">
        <f>IFERROR(VLOOKUP($C1047,Weights!$A$83:$E$102,5,0),0)</f>
        <v>0</v>
      </c>
    </row>
    <row r="1048" spans="1:13">
      <c r="A1048" s="93" t="s">
        <v>2011</v>
      </c>
      <c r="B1048" s="90" t="s">
        <v>2012</v>
      </c>
      <c r="C1048" s="90">
        <v>3</v>
      </c>
      <c r="D1048" s="91">
        <f>IFERROR(VLOOKUP($C1048,Weights!$A$3:$E$22,4,0),0)</f>
        <v>1.47</v>
      </c>
      <c r="E1048" s="92">
        <f>IFERROR(VLOOKUP($C1048,Weights!$A$3:$E$22,5,0),0)</f>
        <v>81.423299999999998</v>
      </c>
      <c r="F1048" s="91">
        <f>IFERROR(VLOOKUP($C1048,Weights!$A$23:$E$42,4,0),0)</f>
        <v>2.52</v>
      </c>
      <c r="G1048" s="92">
        <f>IFERROR(VLOOKUP($C1048,Weights!$A$23:$E$42,5,0),0)</f>
        <v>139.58279999999999</v>
      </c>
      <c r="H1048" s="91">
        <f>IFERROR(VLOOKUP($C1048,Weights!$A$43:$E$62,4,0),0)</f>
        <v>6.03</v>
      </c>
      <c r="I1048" s="92">
        <f>IFERROR(VLOOKUP($C1048,Weights!$A$43:$E$62,5,0),0)</f>
        <v>334.00170000000003</v>
      </c>
      <c r="J1048" s="91">
        <f>IFERROR(VLOOKUP($C1048,Weights!$A$63:$E$82,4,0),0)</f>
        <v>7.95</v>
      </c>
      <c r="K1048" s="92">
        <f>IFERROR(VLOOKUP($C1048,Weights!$A$63:$E$82,5,0),0)</f>
        <v>440.35050000000001</v>
      </c>
      <c r="L1048" s="91">
        <f>IFERROR(VLOOKUP($C1048,Weights!$A$83:$E$102,4,0),0)</f>
        <v>0</v>
      </c>
      <c r="M1048" s="92">
        <f>IFERROR(VLOOKUP($C1048,Weights!$A$83:$E$102,5,0),0)</f>
        <v>0</v>
      </c>
    </row>
    <row r="1049" spans="1:13">
      <c r="A1049" s="93" t="s">
        <v>2017</v>
      </c>
      <c r="B1049" s="90" t="s">
        <v>2018</v>
      </c>
      <c r="C1049" s="90">
        <v>3</v>
      </c>
      <c r="D1049" s="91">
        <f>IFERROR(VLOOKUP($C1049,Weights!$A$3:$E$22,4,0),0)</f>
        <v>1.47</v>
      </c>
      <c r="E1049" s="92">
        <f>IFERROR(VLOOKUP($C1049,Weights!$A$3:$E$22,5,0),0)</f>
        <v>81.423299999999998</v>
      </c>
      <c r="F1049" s="91">
        <f>IFERROR(VLOOKUP($C1049,Weights!$A$23:$E$42,4,0),0)</f>
        <v>2.52</v>
      </c>
      <c r="G1049" s="92">
        <f>IFERROR(VLOOKUP($C1049,Weights!$A$23:$E$42,5,0),0)</f>
        <v>139.58279999999999</v>
      </c>
      <c r="H1049" s="91">
        <f>IFERROR(VLOOKUP($C1049,Weights!$A$43:$E$62,4,0),0)</f>
        <v>6.03</v>
      </c>
      <c r="I1049" s="92">
        <f>IFERROR(VLOOKUP($C1049,Weights!$A$43:$E$62,5,0),0)</f>
        <v>334.00170000000003</v>
      </c>
      <c r="J1049" s="91">
        <f>IFERROR(VLOOKUP($C1049,Weights!$A$63:$E$82,4,0),0)</f>
        <v>7.95</v>
      </c>
      <c r="K1049" s="92">
        <f>IFERROR(VLOOKUP($C1049,Weights!$A$63:$E$82,5,0),0)</f>
        <v>440.35050000000001</v>
      </c>
      <c r="L1049" s="91">
        <f>IFERROR(VLOOKUP($C1049,Weights!$A$83:$E$102,4,0),0)</f>
        <v>0</v>
      </c>
      <c r="M1049" s="92">
        <f>IFERROR(VLOOKUP($C1049,Weights!$A$83:$E$102,5,0),0)</f>
        <v>0</v>
      </c>
    </row>
    <row r="1050" spans="1:13">
      <c r="A1050" s="93" t="s">
        <v>2023</v>
      </c>
      <c r="B1050" s="90" t="s">
        <v>2024</v>
      </c>
      <c r="C1050" s="90">
        <v>3</v>
      </c>
      <c r="D1050" s="91">
        <f>IFERROR(VLOOKUP($C1050,Weights!$A$3:$E$22,4,0),0)</f>
        <v>1.47</v>
      </c>
      <c r="E1050" s="92">
        <f>IFERROR(VLOOKUP($C1050,Weights!$A$3:$E$22,5,0),0)</f>
        <v>81.423299999999998</v>
      </c>
      <c r="F1050" s="91">
        <f>IFERROR(VLOOKUP($C1050,Weights!$A$23:$E$42,4,0),0)</f>
        <v>2.52</v>
      </c>
      <c r="G1050" s="92">
        <f>IFERROR(VLOOKUP($C1050,Weights!$A$23:$E$42,5,0),0)</f>
        <v>139.58279999999999</v>
      </c>
      <c r="H1050" s="91">
        <f>IFERROR(VLOOKUP($C1050,Weights!$A$43:$E$62,4,0),0)</f>
        <v>6.03</v>
      </c>
      <c r="I1050" s="92">
        <f>IFERROR(VLOOKUP($C1050,Weights!$A$43:$E$62,5,0),0)</f>
        <v>334.00170000000003</v>
      </c>
      <c r="J1050" s="91">
        <f>IFERROR(VLOOKUP($C1050,Weights!$A$63:$E$82,4,0),0)</f>
        <v>7.95</v>
      </c>
      <c r="K1050" s="92">
        <f>IFERROR(VLOOKUP($C1050,Weights!$A$63:$E$82,5,0),0)</f>
        <v>440.35050000000001</v>
      </c>
      <c r="L1050" s="91">
        <f>IFERROR(VLOOKUP($C1050,Weights!$A$83:$E$102,4,0),0)</f>
        <v>0</v>
      </c>
      <c r="M1050" s="92">
        <f>IFERROR(VLOOKUP($C1050,Weights!$A$83:$E$102,5,0),0)</f>
        <v>0</v>
      </c>
    </row>
    <row r="1051" spans="1:13">
      <c r="A1051" s="93" t="s">
        <v>2033</v>
      </c>
      <c r="B1051" s="90" t="s">
        <v>2034</v>
      </c>
      <c r="C1051" s="90">
        <v>3</v>
      </c>
      <c r="D1051" s="91">
        <f>IFERROR(VLOOKUP($C1051,Weights!$A$3:$E$22,4,0),0)</f>
        <v>1.47</v>
      </c>
      <c r="E1051" s="92">
        <f>IFERROR(VLOOKUP($C1051,Weights!$A$3:$E$22,5,0),0)</f>
        <v>81.423299999999998</v>
      </c>
      <c r="F1051" s="91">
        <f>IFERROR(VLOOKUP($C1051,Weights!$A$23:$E$42,4,0),0)</f>
        <v>2.52</v>
      </c>
      <c r="G1051" s="92">
        <f>IFERROR(VLOOKUP($C1051,Weights!$A$23:$E$42,5,0),0)</f>
        <v>139.58279999999999</v>
      </c>
      <c r="H1051" s="91">
        <f>IFERROR(VLOOKUP($C1051,Weights!$A$43:$E$62,4,0),0)</f>
        <v>6.03</v>
      </c>
      <c r="I1051" s="92">
        <f>IFERROR(VLOOKUP($C1051,Weights!$A$43:$E$62,5,0),0)</f>
        <v>334.00170000000003</v>
      </c>
      <c r="J1051" s="91">
        <f>IFERROR(VLOOKUP($C1051,Weights!$A$63:$E$82,4,0),0)</f>
        <v>7.95</v>
      </c>
      <c r="K1051" s="92">
        <f>IFERROR(VLOOKUP($C1051,Weights!$A$63:$E$82,5,0),0)</f>
        <v>440.35050000000001</v>
      </c>
      <c r="L1051" s="91">
        <f>IFERROR(VLOOKUP($C1051,Weights!$A$83:$E$102,4,0),0)</f>
        <v>0</v>
      </c>
      <c r="M1051" s="92">
        <f>IFERROR(VLOOKUP($C1051,Weights!$A$83:$E$102,5,0),0)</f>
        <v>0</v>
      </c>
    </row>
    <row r="1052" spans="1:13">
      <c r="A1052" s="93" t="s">
        <v>778</v>
      </c>
      <c r="B1052" s="90" t="s">
        <v>779</v>
      </c>
      <c r="C1052" s="90">
        <v>3</v>
      </c>
      <c r="D1052" s="91">
        <f>IFERROR(VLOOKUP($C1052,Weights!$A$3:$E$22,4,0),0)</f>
        <v>1.47</v>
      </c>
      <c r="E1052" s="92">
        <f>IFERROR(VLOOKUP($C1052,Weights!$A$3:$E$22,5,0),0)</f>
        <v>81.423299999999998</v>
      </c>
      <c r="F1052" s="91">
        <f>IFERROR(VLOOKUP($C1052,Weights!$A$23:$E$42,4,0),0)</f>
        <v>2.52</v>
      </c>
      <c r="G1052" s="92">
        <f>IFERROR(VLOOKUP($C1052,Weights!$A$23:$E$42,5,0),0)</f>
        <v>139.58279999999999</v>
      </c>
      <c r="H1052" s="91">
        <f>IFERROR(VLOOKUP($C1052,Weights!$A$43:$E$62,4,0),0)</f>
        <v>6.03</v>
      </c>
      <c r="I1052" s="92">
        <f>IFERROR(VLOOKUP($C1052,Weights!$A$43:$E$62,5,0),0)</f>
        <v>334.00170000000003</v>
      </c>
      <c r="J1052" s="91">
        <f>IFERROR(VLOOKUP($C1052,Weights!$A$63:$E$82,4,0),0)</f>
        <v>7.95</v>
      </c>
      <c r="K1052" s="92">
        <f>IFERROR(VLOOKUP($C1052,Weights!$A$63:$E$82,5,0),0)</f>
        <v>440.35050000000001</v>
      </c>
      <c r="L1052" s="91">
        <f>IFERROR(VLOOKUP($C1052,Weights!$A$83:$E$102,4,0),0)</f>
        <v>0</v>
      </c>
      <c r="M1052" s="92">
        <f>IFERROR(VLOOKUP($C1052,Weights!$A$83:$E$102,5,0),0)</f>
        <v>0</v>
      </c>
    </row>
    <row r="1053" spans="1:13">
      <c r="A1053" s="93" t="s">
        <v>1684</v>
      </c>
      <c r="B1053" s="90" t="s">
        <v>1685</v>
      </c>
      <c r="C1053" s="90">
        <v>3</v>
      </c>
      <c r="D1053" s="91">
        <f>IFERROR(VLOOKUP($C1053,Weights!$A$3:$E$22,4,0),0)</f>
        <v>1.47</v>
      </c>
      <c r="E1053" s="92">
        <f>IFERROR(VLOOKUP($C1053,Weights!$A$3:$E$22,5,0),0)</f>
        <v>81.423299999999998</v>
      </c>
      <c r="F1053" s="91">
        <f>IFERROR(VLOOKUP($C1053,Weights!$A$23:$E$42,4,0),0)</f>
        <v>2.52</v>
      </c>
      <c r="G1053" s="92">
        <f>IFERROR(VLOOKUP($C1053,Weights!$A$23:$E$42,5,0),0)</f>
        <v>139.58279999999999</v>
      </c>
      <c r="H1053" s="91">
        <f>IFERROR(VLOOKUP($C1053,Weights!$A$43:$E$62,4,0),0)</f>
        <v>6.03</v>
      </c>
      <c r="I1053" s="92">
        <f>IFERROR(VLOOKUP($C1053,Weights!$A$43:$E$62,5,0),0)</f>
        <v>334.00170000000003</v>
      </c>
      <c r="J1053" s="91">
        <f>IFERROR(VLOOKUP($C1053,Weights!$A$63:$E$82,4,0),0)</f>
        <v>7.95</v>
      </c>
      <c r="K1053" s="92">
        <f>IFERROR(VLOOKUP($C1053,Weights!$A$63:$E$82,5,0),0)</f>
        <v>440.35050000000001</v>
      </c>
      <c r="L1053" s="91">
        <f>IFERROR(VLOOKUP($C1053,Weights!$A$83:$E$102,4,0),0)</f>
        <v>0</v>
      </c>
      <c r="M1053" s="92">
        <f>IFERROR(VLOOKUP($C1053,Weights!$A$83:$E$102,5,0),0)</f>
        <v>0</v>
      </c>
    </row>
    <row r="1054" spans="1:13">
      <c r="A1054" s="93" t="s">
        <v>3059</v>
      </c>
      <c r="B1054" s="90" t="s">
        <v>3060</v>
      </c>
      <c r="C1054" s="90">
        <v>3</v>
      </c>
      <c r="D1054" s="91">
        <f>IFERROR(VLOOKUP($C1054,Weights!$A$3:$E$22,4,0),0)</f>
        <v>1.47</v>
      </c>
      <c r="E1054" s="92">
        <f>IFERROR(VLOOKUP($C1054,Weights!$A$3:$E$22,5,0),0)</f>
        <v>81.423299999999998</v>
      </c>
      <c r="F1054" s="91">
        <f>IFERROR(VLOOKUP($C1054,Weights!$A$23:$E$42,4,0),0)</f>
        <v>2.52</v>
      </c>
      <c r="G1054" s="92">
        <f>IFERROR(VLOOKUP($C1054,Weights!$A$23:$E$42,5,0),0)</f>
        <v>139.58279999999999</v>
      </c>
      <c r="H1054" s="91">
        <f>IFERROR(VLOOKUP($C1054,Weights!$A$43:$E$62,4,0),0)</f>
        <v>6.03</v>
      </c>
      <c r="I1054" s="92">
        <f>IFERROR(VLOOKUP($C1054,Weights!$A$43:$E$62,5,0),0)</f>
        <v>334.00170000000003</v>
      </c>
      <c r="J1054" s="91">
        <f>IFERROR(VLOOKUP($C1054,Weights!$A$63:$E$82,4,0),0)</f>
        <v>7.95</v>
      </c>
      <c r="K1054" s="92">
        <f>IFERROR(VLOOKUP($C1054,Weights!$A$63:$E$82,5,0),0)</f>
        <v>440.35050000000001</v>
      </c>
      <c r="L1054" s="91">
        <f>IFERROR(VLOOKUP($C1054,Weights!$A$83:$E$102,4,0),0)</f>
        <v>0</v>
      </c>
      <c r="M1054" s="92">
        <f>IFERROR(VLOOKUP($C1054,Weights!$A$83:$E$102,5,0),0)</f>
        <v>0</v>
      </c>
    </row>
    <row r="1055" spans="1:13">
      <c r="A1055" s="93" t="s">
        <v>1668</v>
      </c>
      <c r="B1055" s="90" t="s">
        <v>1669</v>
      </c>
      <c r="C1055" s="90">
        <v>3</v>
      </c>
      <c r="D1055" s="91">
        <f>IFERROR(VLOOKUP($C1055,Weights!$A$3:$E$22,4,0),0)</f>
        <v>1.47</v>
      </c>
      <c r="E1055" s="92">
        <f>IFERROR(VLOOKUP($C1055,Weights!$A$3:$E$22,5,0),0)</f>
        <v>81.423299999999998</v>
      </c>
      <c r="F1055" s="91">
        <f>IFERROR(VLOOKUP($C1055,Weights!$A$23:$E$42,4,0),0)</f>
        <v>2.52</v>
      </c>
      <c r="G1055" s="92">
        <f>IFERROR(VLOOKUP($C1055,Weights!$A$23:$E$42,5,0),0)</f>
        <v>139.58279999999999</v>
      </c>
      <c r="H1055" s="91">
        <f>IFERROR(VLOOKUP($C1055,Weights!$A$43:$E$62,4,0),0)</f>
        <v>6.03</v>
      </c>
      <c r="I1055" s="92">
        <f>IFERROR(VLOOKUP($C1055,Weights!$A$43:$E$62,5,0),0)</f>
        <v>334.00170000000003</v>
      </c>
      <c r="J1055" s="91">
        <f>IFERROR(VLOOKUP($C1055,Weights!$A$63:$E$82,4,0),0)</f>
        <v>7.95</v>
      </c>
      <c r="K1055" s="92">
        <f>IFERROR(VLOOKUP($C1055,Weights!$A$63:$E$82,5,0),0)</f>
        <v>440.35050000000001</v>
      </c>
      <c r="L1055" s="91">
        <f>IFERROR(VLOOKUP($C1055,Weights!$A$83:$E$102,4,0),0)</f>
        <v>0</v>
      </c>
      <c r="M1055" s="92">
        <f>IFERROR(VLOOKUP($C1055,Weights!$A$83:$E$102,5,0),0)</f>
        <v>0</v>
      </c>
    </row>
    <row r="1056" spans="1:13">
      <c r="A1056" s="93" t="s">
        <v>2799</v>
      </c>
      <c r="B1056" s="90" t="s">
        <v>2800</v>
      </c>
      <c r="C1056" s="90">
        <v>3</v>
      </c>
      <c r="D1056" s="91">
        <f>IFERROR(VLOOKUP($C1056,Weights!$A$3:$E$22,4,0),0)</f>
        <v>1.47</v>
      </c>
      <c r="E1056" s="92">
        <f>IFERROR(VLOOKUP($C1056,Weights!$A$3:$E$22,5,0),0)</f>
        <v>81.423299999999998</v>
      </c>
      <c r="F1056" s="91">
        <f>IFERROR(VLOOKUP($C1056,Weights!$A$23:$E$42,4,0),0)</f>
        <v>2.52</v>
      </c>
      <c r="G1056" s="92">
        <f>IFERROR(VLOOKUP($C1056,Weights!$A$23:$E$42,5,0),0)</f>
        <v>139.58279999999999</v>
      </c>
      <c r="H1056" s="91">
        <f>IFERROR(VLOOKUP($C1056,Weights!$A$43:$E$62,4,0),0)</f>
        <v>6.03</v>
      </c>
      <c r="I1056" s="92">
        <f>IFERROR(VLOOKUP($C1056,Weights!$A$43:$E$62,5,0),0)</f>
        <v>334.00170000000003</v>
      </c>
      <c r="J1056" s="91">
        <f>IFERROR(VLOOKUP($C1056,Weights!$A$63:$E$82,4,0),0)</f>
        <v>7.95</v>
      </c>
      <c r="K1056" s="92">
        <f>IFERROR(VLOOKUP($C1056,Weights!$A$63:$E$82,5,0),0)</f>
        <v>440.35050000000001</v>
      </c>
      <c r="L1056" s="91">
        <f>IFERROR(VLOOKUP($C1056,Weights!$A$83:$E$102,4,0),0)</f>
        <v>0</v>
      </c>
      <c r="M1056" s="92">
        <f>IFERROR(VLOOKUP($C1056,Weights!$A$83:$E$102,5,0),0)</f>
        <v>0</v>
      </c>
    </row>
    <row r="1057" spans="1:13">
      <c r="A1057" s="93" t="s">
        <v>2015</v>
      </c>
      <c r="B1057" s="90" t="s">
        <v>2016</v>
      </c>
      <c r="C1057" s="90">
        <v>3</v>
      </c>
      <c r="D1057" s="91">
        <f>IFERROR(VLOOKUP($C1057,Weights!$A$3:$E$22,4,0),0)</f>
        <v>1.47</v>
      </c>
      <c r="E1057" s="92">
        <f>IFERROR(VLOOKUP($C1057,Weights!$A$3:$E$22,5,0),0)</f>
        <v>81.423299999999998</v>
      </c>
      <c r="F1057" s="91">
        <f>IFERROR(VLOOKUP($C1057,Weights!$A$23:$E$42,4,0),0)</f>
        <v>2.52</v>
      </c>
      <c r="G1057" s="92">
        <f>IFERROR(VLOOKUP($C1057,Weights!$A$23:$E$42,5,0),0)</f>
        <v>139.58279999999999</v>
      </c>
      <c r="H1057" s="91">
        <f>IFERROR(VLOOKUP($C1057,Weights!$A$43:$E$62,4,0),0)</f>
        <v>6.03</v>
      </c>
      <c r="I1057" s="92">
        <f>IFERROR(VLOOKUP($C1057,Weights!$A$43:$E$62,5,0),0)</f>
        <v>334.00170000000003</v>
      </c>
      <c r="J1057" s="91">
        <f>IFERROR(VLOOKUP($C1057,Weights!$A$63:$E$82,4,0),0)</f>
        <v>7.95</v>
      </c>
      <c r="K1057" s="92">
        <f>IFERROR(VLOOKUP($C1057,Weights!$A$63:$E$82,5,0),0)</f>
        <v>440.35050000000001</v>
      </c>
      <c r="L1057" s="91">
        <f>IFERROR(VLOOKUP($C1057,Weights!$A$83:$E$102,4,0),0)</f>
        <v>0</v>
      </c>
      <c r="M1057" s="92">
        <f>IFERROR(VLOOKUP($C1057,Weights!$A$83:$E$102,5,0),0)</f>
        <v>0</v>
      </c>
    </row>
    <row r="1058" spans="1:13">
      <c r="A1058" s="93" t="s">
        <v>2021</v>
      </c>
      <c r="B1058" s="90" t="s">
        <v>2022</v>
      </c>
      <c r="C1058" s="90">
        <v>19</v>
      </c>
      <c r="D1058" s="91">
        <f>IFERROR(VLOOKUP($C1058,Weights!$A$3:$E$22,4,0),0)</f>
        <v>2.2599999999999998</v>
      </c>
      <c r="E1058" s="92">
        <f>IFERROR(VLOOKUP($C1058,Weights!$A$3:$E$22,5,0),0)</f>
        <v>125.1814</v>
      </c>
      <c r="F1058" s="91">
        <f>IFERROR(VLOOKUP($C1058,Weights!$A$23:$E$42,4,0),0)</f>
        <v>2.41</v>
      </c>
      <c r="G1058" s="92">
        <f>IFERROR(VLOOKUP($C1058,Weights!$A$23:$E$42,5,0),0)</f>
        <v>133.48990000000001</v>
      </c>
      <c r="H1058" s="91">
        <f>IFERROR(VLOOKUP($C1058,Weights!$A$43:$E$62,4,0),0)</f>
        <v>3.89</v>
      </c>
      <c r="I1058" s="92">
        <f>IFERROR(VLOOKUP($C1058,Weights!$A$43:$E$62,5,0),0)</f>
        <v>215.46710000000002</v>
      </c>
      <c r="J1058" s="91">
        <f>IFERROR(VLOOKUP($C1058,Weights!$A$63:$E$82,4,0),0)</f>
        <v>5.2</v>
      </c>
      <c r="K1058" s="92">
        <f>IFERROR(VLOOKUP($C1058,Weights!$A$63:$E$82,5,0),0)</f>
        <v>288.02800000000002</v>
      </c>
      <c r="L1058" s="91">
        <f>IFERROR(VLOOKUP($C1058,Weights!$A$83:$E$102,4,0),0)</f>
        <v>0</v>
      </c>
      <c r="M1058" s="92">
        <f>IFERROR(VLOOKUP($C1058,Weights!$A$83:$E$102,5,0),0)</f>
        <v>0</v>
      </c>
    </row>
    <row r="1059" spans="1:13">
      <c r="A1059" s="93" t="s">
        <v>480</v>
      </c>
      <c r="B1059" s="90" t="s">
        <v>481</v>
      </c>
      <c r="C1059" s="90">
        <v>3</v>
      </c>
      <c r="D1059" s="91">
        <f>IFERROR(VLOOKUP($C1059,Weights!$A$3:$E$22,4,0),0)</f>
        <v>1.47</v>
      </c>
      <c r="E1059" s="92">
        <f>IFERROR(VLOOKUP($C1059,Weights!$A$3:$E$22,5,0),0)</f>
        <v>81.423299999999998</v>
      </c>
      <c r="F1059" s="91">
        <f>IFERROR(VLOOKUP($C1059,Weights!$A$23:$E$42,4,0),0)</f>
        <v>2.52</v>
      </c>
      <c r="G1059" s="92">
        <f>IFERROR(VLOOKUP($C1059,Weights!$A$23:$E$42,5,0),0)</f>
        <v>139.58279999999999</v>
      </c>
      <c r="H1059" s="91">
        <f>IFERROR(VLOOKUP($C1059,Weights!$A$43:$E$62,4,0),0)</f>
        <v>6.03</v>
      </c>
      <c r="I1059" s="92">
        <f>IFERROR(VLOOKUP($C1059,Weights!$A$43:$E$62,5,0),0)</f>
        <v>334.00170000000003</v>
      </c>
      <c r="J1059" s="91">
        <f>IFERROR(VLOOKUP($C1059,Weights!$A$63:$E$82,4,0),0)</f>
        <v>7.95</v>
      </c>
      <c r="K1059" s="92">
        <f>IFERROR(VLOOKUP($C1059,Weights!$A$63:$E$82,5,0),0)</f>
        <v>440.35050000000001</v>
      </c>
      <c r="L1059" s="91">
        <f>IFERROR(VLOOKUP($C1059,Weights!$A$83:$E$102,4,0),0)</f>
        <v>0</v>
      </c>
      <c r="M1059" s="92">
        <f>IFERROR(VLOOKUP($C1059,Weights!$A$83:$E$102,5,0),0)</f>
        <v>0</v>
      </c>
    </row>
    <row r="1060" spans="1:13">
      <c r="A1060" s="93" t="s">
        <v>3101</v>
      </c>
      <c r="B1060" s="90" t="s">
        <v>3102</v>
      </c>
      <c r="C1060" s="90">
        <v>3</v>
      </c>
      <c r="D1060" s="91">
        <f>IFERROR(VLOOKUP($C1060,Weights!$A$3:$E$22,4,0),0)</f>
        <v>1.47</v>
      </c>
      <c r="E1060" s="92">
        <f>IFERROR(VLOOKUP($C1060,Weights!$A$3:$E$22,5,0),0)</f>
        <v>81.423299999999998</v>
      </c>
      <c r="F1060" s="91">
        <f>IFERROR(VLOOKUP($C1060,Weights!$A$23:$E$42,4,0),0)</f>
        <v>2.52</v>
      </c>
      <c r="G1060" s="92">
        <f>IFERROR(VLOOKUP($C1060,Weights!$A$23:$E$42,5,0),0)</f>
        <v>139.58279999999999</v>
      </c>
      <c r="H1060" s="91">
        <f>IFERROR(VLOOKUP($C1060,Weights!$A$43:$E$62,4,0),0)</f>
        <v>6.03</v>
      </c>
      <c r="I1060" s="92">
        <f>IFERROR(VLOOKUP($C1060,Weights!$A$43:$E$62,5,0),0)</f>
        <v>334.00170000000003</v>
      </c>
      <c r="J1060" s="91">
        <f>IFERROR(VLOOKUP($C1060,Weights!$A$63:$E$82,4,0),0)</f>
        <v>7.95</v>
      </c>
      <c r="K1060" s="92">
        <f>IFERROR(VLOOKUP($C1060,Weights!$A$63:$E$82,5,0),0)</f>
        <v>440.35050000000001</v>
      </c>
      <c r="L1060" s="91">
        <f>IFERROR(VLOOKUP($C1060,Weights!$A$83:$E$102,4,0),0)</f>
        <v>0</v>
      </c>
      <c r="M1060" s="92">
        <f>IFERROR(VLOOKUP($C1060,Weights!$A$83:$E$102,5,0),0)</f>
        <v>0</v>
      </c>
    </row>
    <row r="1061" spans="1:13">
      <c r="A1061" s="93" t="s">
        <v>2304</v>
      </c>
      <c r="B1061" s="90" t="s">
        <v>2305</v>
      </c>
      <c r="C1061" s="90">
        <v>3</v>
      </c>
      <c r="D1061" s="91">
        <f>IFERROR(VLOOKUP($C1061,Weights!$A$3:$E$22,4,0),0)</f>
        <v>1.47</v>
      </c>
      <c r="E1061" s="92">
        <f>IFERROR(VLOOKUP($C1061,Weights!$A$3:$E$22,5,0),0)</f>
        <v>81.423299999999998</v>
      </c>
      <c r="F1061" s="91">
        <f>IFERROR(VLOOKUP($C1061,Weights!$A$23:$E$42,4,0),0)</f>
        <v>2.52</v>
      </c>
      <c r="G1061" s="92">
        <f>IFERROR(VLOOKUP($C1061,Weights!$A$23:$E$42,5,0),0)</f>
        <v>139.58279999999999</v>
      </c>
      <c r="H1061" s="91">
        <f>IFERROR(VLOOKUP($C1061,Weights!$A$43:$E$62,4,0),0)</f>
        <v>6.03</v>
      </c>
      <c r="I1061" s="92">
        <f>IFERROR(VLOOKUP($C1061,Weights!$A$43:$E$62,5,0),0)</f>
        <v>334.00170000000003</v>
      </c>
      <c r="J1061" s="91">
        <f>IFERROR(VLOOKUP($C1061,Weights!$A$63:$E$82,4,0),0)</f>
        <v>7.95</v>
      </c>
      <c r="K1061" s="92">
        <f>IFERROR(VLOOKUP($C1061,Weights!$A$63:$E$82,5,0),0)</f>
        <v>440.35050000000001</v>
      </c>
      <c r="L1061" s="91">
        <f>IFERROR(VLOOKUP($C1061,Weights!$A$83:$E$102,4,0),0)</f>
        <v>0</v>
      </c>
      <c r="M1061" s="92">
        <f>IFERROR(VLOOKUP($C1061,Weights!$A$83:$E$102,5,0),0)</f>
        <v>0</v>
      </c>
    </row>
    <row r="1062" spans="1:13" ht="24">
      <c r="A1062" s="93" t="s">
        <v>342</v>
      </c>
      <c r="B1062" s="90" t="s">
        <v>343</v>
      </c>
      <c r="C1062" s="90">
        <v>16</v>
      </c>
      <c r="D1062" s="91">
        <f>IFERROR(VLOOKUP($C1062,Weights!$A$3:$E$22,4,0),0)</f>
        <v>1.19</v>
      </c>
      <c r="E1062" s="92">
        <f>IFERROR(VLOOKUP($C1062,Weights!$A$3:$E$22,5,0),0)</f>
        <v>65.914100000000005</v>
      </c>
      <c r="F1062" s="91">
        <f>IFERROR(VLOOKUP($C1062,Weights!$A$23:$E$42,4,0),0)</f>
        <v>1.88</v>
      </c>
      <c r="G1062" s="92">
        <f>IFERROR(VLOOKUP($C1062,Weights!$A$23:$E$42,5,0),0)</f>
        <v>104.1332</v>
      </c>
      <c r="H1062" s="91">
        <f>IFERROR(VLOOKUP($C1062,Weights!$A$43:$E$62,4,0),0)</f>
        <v>3.39</v>
      </c>
      <c r="I1062" s="92">
        <f>IFERROR(VLOOKUP($C1062,Weights!$A$43:$E$62,5,0),0)</f>
        <v>187.77209999999999</v>
      </c>
      <c r="J1062" s="91">
        <f>IFERROR(VLOOKUP($C1062,Weights!$A$63:$E$82,4,0),0)</f>
        <v>23.92</v>
      </c>
      <c r="K1062" s="92">
        <f>IFERROR(VLOOKUP($C1062,Weights!$A$63:$E$82,5,0),0)</f>
        <v>1324.9288000000001</v>
      </c>
      <c r="L1062" s="91">
        <f>IFERROR(VLOOKUP($C1062,Weights!$A$83:$E$102,4,0),0)</f>
        <v>0</v>
      </c>
      <c r="M1062" s="92">
        <f>IFERROR(VLOOKUP($C1062,Weights!$A$83:$E$102,5,0),0)</f>
        <v>0</v>
      </c>
    </row>
    <row r="1063" spans="1:13">
      <c r="A1063" s="93" t="s">
        <v>1232</v>
      </c>
      <c r="B1063" s="90" t="s">
        <v>1233</v>
      </c>
      <c r="C1063" s="90">
        <v>16</v>
      </c>
      <c r="D1063" s="91">
        <f>IFERROR(VLOOKUP($C1063,Weights!$A$3:$E$22,4,0),0)</f>
        <v>1.19</v>
      </c>
      <c r="E1063" s="92">
        <f>IFERROR(VLOOKUP($C1063,Weights!$A$3:$E$22,5,0),0)</f>
        <v>65.914100000000005</v>
      </c>
      <c r="F1063" s="91">
        <f>IFERROR(VLOOKUP($C1063,Weights!$A$23:$E$42,4,0),0)</f>
        <v>1.88</v>
      </c>
      <c r="G1063" s="92">
        <f>IFERROR(VLOOKUP($C1063,Weights!$A$23:$E$42,5,0),0)</f>
        <v>104.1332</v>
      </c>
      <c r="H1063" s="91">
        <f>IFERROR(VLOOKUP($C1063,Weights!$A$43:$E$62,4,0),0)</f>
        <v>3.39</v>
      </c>
      <c r="I1063" s="92">
        <f>IFERROR(VLOOKUP($C1063,Weights!$A$43:$E$62,5,0),0)</f>
        <v>187.77209999999999</v>
      </c>
      <c r="J1063" s="91">
        <f>IFERROR(VLOOKUP($C1063,Weights!$A$63:$E$82,4,0),0)</f>
        <v>23.92</v>
      </c>
      <c r="K1063" s="92">
        <f>IFERROR(VLOOKUP($C1063,Weights!$A$63:$E$82,5,0),0)</f>
        <v>1324.9288000000001</v>
      </c>
      <c r="L1063" s="91">
        <f>IFERROR(VLOOKUP($C1063,Weights!$A$83:$E$102,4,0),0)</f>
        <v>0</v>
      </c>
      <c r="M1063" s="92">
        <f>IFERROR(VLOOKUP($C1063,Weights!$A$83:$E$102,5,0),0)</f>
        <v>0</v>
      </c>
    </row>
    <row r="1064" spans="1:13">
      <c r="A1064" s="93" t="s">
        <v>2013</v>
      </c>
      <c r="B1064" s="90" t="s">
        <v>2014</v>
      </c>
      <c r="C1064" s="90">
        <v>16</v>
      </c>
      <c r="D1064" s="91">
        <f>IFERROR(VLOOKUP($C1064,Weights!$A$3:$E$22,4,0),0)</f>
        <v>1.19</v>
      </c>
      <c r="E1064" s="92">
        <f>IFERROR(VLOOKUP($C1064,Weights!$A$3:$E$22,5,0),0)</f>
        <v>65.914100000000005</v>
      </c>
      <c r="F1064" s="91">
        <f>IFERROR(VLOOKUP($C1064,Weights!$A$23:$E$42,4,0),0)</f>
        <v>1.88</v>
      </c>
      <c r="G1064" s="92">
        <f>IFERROR(VLOOKUP($C1064,Weights!$A$23:$E$42,5,0),0)</f>
        <v>104.1332</v>
      </c>
      <c r="H1064" s="91">
        <f>IFERROR(VLOOKUP($C1064,Weights!$A$43:$E$62,4,0),0)</f>
        <v>3.39</v>
      </c>
      <c r="I1064" s="92">
        <f>IFERROR(VLOOKUP($C1064,Weights!$A$43:$E$62,5,0),0)</f>
        <v>187.77209999999999</v>
      </c>
      <c r="J1064" s="91">
        <f>IFERROR(VLOOKUP($C1064,Weights!$A$63:$E$82,4,0),0)</f>
        <v>23.92</v>
      </c>
      <c r="K1064" s="92">
        <f>IFERROR(VLOOKUP($C1064,Weights!$A$63:$E$82,5,0),0)</f>
        <v>1324.9288000000001</v>
      </c>
      <c r="L1064" s="91">
        <f>IFERROR(VLOOKUP($C1064,Weights!$A$83:$E$102,4,0),0)</f>
        <v>0</v>
      </c>
      <c r="M1064" s="92">
        <f>IFERROR(VLOOKUP($C1064,Weights!$A$83:$E$102,5,0),0)</f>
        <v>0</v>
      </c>
    </row>
    <row r="1065" spans="1:13">
      <c r="A1065" s="93" t="s">
        <v>2895</v>
      </c>
      <c r="B1065" s="90" t="s">
        <v>2896</v>
      </c>
      <c r="C1065" s="90">
        <v>16</v>
      </c>
      <c r="D1065" s="91">
        <f>IFERROR(VLOOKUP($C1065,Weights!$A$3:$E$22,4,0),0)</f>
        <v>1.19</v>
      </c>
      <c r="E1065" s="92">
        <f>IFERROR(VLOOKUP($C1065,Weights!$A$3:$E$22,5,0),0)</f>
        <v>65.914100000000005</v>
      </c>
      <c r="F1065" s="91">
        <f>IFERROR(VLOOKUP($C1065,Weights!$A$23:$E$42,4,0),0)</f>
        <v>1.88</v>
      </c>
      <c r="G1065" s="92">
        <f>IFERROR(VLOOKUP($C1065,Weights!$A$23:$E$42,5,0),0)</f>
        <v>104.1332</v>
      </c>
      <c r="H1065" s="91">
        <f>IFERROR(VLOOKUP($C1065,Weights!$A$43:$E$62,4,0),0)</f>
        <v>3.39</v>
      </c>
      <c r="I1065" s="92">
        <f>IFERROR(VLOOKUP($C1065,Weights!$A$43:$E$62,5,0),0)</f>
        <v>187.77209999999999</v>
      </c>
      <c r="J1065" s="91">
        <f>IFERROR(VLOOKUP($C1065,Weights!$A$63:$E$82,4,0),0)</f>
        <v>23.92</v>
      </c>
      <c r="K1065" s="92">
        <f>IFERROR(VLOOKUP($C1065,Weights!$A$63:$E$82,5,0),0)</f>
        <v>1324.9288000000001</v>
      </c>
      <c r="L1065" s="91">
        <f>IFERROR(VLOOKUP($C1065,Weights!$A$83:$E$102,4,0),0)</f>
        <v>0</v>
      </c>
      <c r="M1065" s="92">
        <f>IFERROR(VLOOKUP($C1065,Weights!$A$83:$E$102,5,0),0)</f>
        <v>0</v>
      </c>
    </row>
    <row r="1066" spans="1:13" ht="24">
      <c r="A1066" s="93" t="s">
        <v>1418</v>
      </c>
      <c r="B1066" s="90" t="s">
        <v>1419</v>
      </c>
      <c r="C1066" s="90">
        <v>14</v>
      </c>
      <c r="D1066" s="91">
        <f>IFERROR(VLOOKUP($C1066,Weights!$A$3:$E$22,4,0),0)</f>
        <v>1.07</v>
      </c>
      <c r="E1066" s="92">
        <f>IFERROR(VLOOKUP($C1066,Weights!$A$3:$E$22,5,0),0)</f>
        <v>59.267300000000006</v>
      </c>
      <c r="F1066" s="91">
        <f>IFERROR(VLOOKUP($C1066,Weights!$A$23:$E$42,4,0),0)</f>
        <v>1.65</v>
      </c>
      <c r="G1066" s="92">
        <f>IFERROR(VLOOKUP($C1066,Weights!$A$23:$E$42,5,0),0)</f>
        <v>91.393500000000003</v>
      </c>
      <c r="H1066" s="91">
        <f>IFERROR(VLOOKUP($C1066,Weights!$A$43:$E$62,4,0),0)</f>
        <v>2.79</v>
      </c>
      <c r="I1066" s="92">
        <f>IFERROR(VLOOKUP($C1066,Weights!$A$43:$E$62,5,0),0)</f>
        <v>154.53810000000001</v>
      </c>
      <c r="J1066" s="91">
        <f>IFERROR(VLOOKUP($C1066,Weights!$A$63:$E$82,4,0),0)</f>
        <v>9.86</v>
      </c>
      <c r="K1066" s="92">
        <f>IFERROR(VLOOKUP($C1066,Weights!$A$63:$E$82,5,0),0)</f>
        <v>546.1454</v>
      </c>
      <c r="L1066" s="91">
        <f>IFERROR(VLOOKUP($C1066,Weights!$A$83:$E$102,4,0),0)</f>
        <v>2.64</v>
      </c>
      <c r="M1066" s="92">
        <f>IFERROR(VLOOKUP($C1066,Weights!$A$83:$E$102,5,0),0)</f>
        <v>146.2296</v>
      </c>
    </row>
    <row r="1067" spans="1:13">
      <c r="A1067" s="93" t="s">
        <v>1402</v>
      </c>
      <c r="B1067" s="90" t="s">
        <v>1403</v>
      </c>
      <c r="C1067" s="90">
        <v>14</v>
      </c>
      <c r="D1067" s="91">
        <f>IFERROR(VLOOKUP($C1067,Weights!$A$3:$E$22,4,0),0)</f>
        <v>1.07</v>
      </c>
      <c r="E1067" s="92">
        <f>IFERROR(VLOOKUP($C1067,Weights!$A$3:$E$22,5,0),0)</f>
        <v>59.267300000000006</v>
      </c>
      <c r="F1067" s="91">
        <f>IFERROR(VLOOKUP($C1067,Weights!$A$23:$E$42,4,0),0)</f>
        <v>1.65</v>
      </c>
      <c r="G1067" s="92">
        <f>IFERROR(VLOOKUP($C1067,Weights!$A$23:$E$42,5,0),0)</f>
        <v>91.393500000000003</v>
      </c>
      <c r="H1067" s="91">
        <f>IFERROR(VLOOKUP($C1067,Weights!$A$43:$E$62,4,0),0)</f>
        <v>2.79</v>
      </c>
      <c r="I1067" s="92">
        <f>IFERROR(VLOOKUP($C1067,Weights!$A$43:$E$62,5,0),0)</f>
        <v>154.53810000000001</v>
      </c>
      <c r="J1067" s="91">
        <f>IFERROR(VLOOKUP($C1067,Weights!$A$63:$E$82,4,0),0)</f>
        <v>9.86</v>
      </c>
      <c r="K1067" s="92">
        <f>IFERROR(VLOOKUP($C1067,Weights!$A$63:$E$82,5,0),0)</f>
        <v>546.1454</v>
      </c>
      <c r="L1067" s="91">
        <f>IFERROR(VLOOKUP($C1067,Weights!$A$83:$E$102,4,0),0)</f>
        <v>2.64</v>
      </c>
      <c r="M1067" s="92">
        <f>IFERROR(VLOOKUP($C1067,Weights!$A$83:$E$102,5,0),0)</f>
        <v>146.2296</v>
      </c>
    </row>
    <row r="1068" spans="1:13">
      <c r="A1068" s="93" t="s">
        <v>608</v>
      </c>
      <c r="B1068" s="90" t="s">
        <v>609</v>
      </c>
      <c r="C1068" s="90">
        <v>14</v>
      </c>
      <c r="D1068" s="91">
        <f>IFERROR(VLOOKUP($C1068,Weights!$A$3:$E$22,4,0),0)</f>
        <v>1.07</v>
      </c>
      <c r="E1068" s="92">
        <f>IFERROR(VLOOKUP($C1068,Weights!$A$3:$E$22,5,0),0)</f>
        <v>59.267300000000006</v>
      </c>
      <c r="F1068" s="91">
        <f>IFERROR(VLOOKUP($C1068,Weights!$A$23:$E$42,4,0),0)</f>
        <v>1.65</v>
      </c>
      <c r="G1068" s="92">
        <f>IFERROR(VLOOKUP($C1068,Weights!$A$23:$E$42,5,0),0)</f>
        <v>91.393500000000003</v>
      </c>
      <c r="H1068" s="91">
        <f>IFERROR(VLOOKUP($C1068,Weights!$A$43:$E$62,4,0),0)</f>
        <v>2.79</v>
      </c>
      <c r="I1068" s="92">
        <f>IFERROR(VLOOKUP($C1068,Weights!$A$43:$E$62,5,0),0)</f>
        <v>154.53810000000001</v>
      </c>
      <c r="J1068" s="91">
        <f>IFERROR(VLOOKUP($C1068,Weights!$A$63:$E$82,4,0),0)</f>
        <v>9.86</v>
      </c>
      <c r="K1068" s="92">
        <f>IFERROR(VLOOKUP($C1068,Weights!$A$63:$E$82,5,0),0)</f>
        <v>546.1454</v>
      </c>
      <c r="L1068" s="91">
        <f>IFERROR(VLOOKUP($C1068,Weights!$A$83:$E$102,4,0),0)</f>
        <v>2.64</v>
      </c>
      <c r="M1068" s="92">
        <f>IFERROR(VLOOKUP($C1068,Weights!$A$83:$E$102,5,0),0)</f>
        <v>146.2296</v>
      </c>
    </row>
    <row r="1069" spans="1:13" ht="24">
      <c r="A1069" s="93" t="s">
        <v>692</v>
      </c>
      <c r="B1069" s="90" t="s">
        <v>693</v>
      </c>
      <c r="C1069" s="90">
        <v>14</v>
      </c>
      <c r="D1069" s="91">
        <f>IFERROR(VLOOKUP($C1069,Weights!$A$3:$E$22,4,0),0)</f>
        <v>1.07</v>
      </c>
      <c r="E1069" s="92">
        <f>IFERROR(VLOOKUP($C1069,Weights!$A$3:$E$22,5,0),0)</f>
        <v>59.267300000000006</v>
      </c>
      <c r="F1069" s="91">
        <f>IFERROR(VLOOKUP($C1069,Weights!$A$23:$E$42,4,0),0)</f>
        <v>1.65</v>
      </c>
      <c r="G1069" s="92">
        <f>IFERROR(VLOOKUP($C1069,Weights!$A$23:$E$42,5,0),0)</f>
        <v>91.393500000000003</v>
      </c>
      <c r="H1069" s="91">
        <f>IFERROR(VLOOKUP($C1069,Weights!$A$43:$E$62,4,0),0)</f>
        <v>2.79</v>
      </c>
      <c r="I1069" s="92">
        <f>IFERROR(VLOOKUP($C1069,Weights!$A$43:$E$62,5,0),0)</f>
        <v>154.53810000000001</v>
      </c>
      <c r="J1069" s="91">
        <f>IFERROR(VLOOKUP($C1069,Weights!$A$63:$E$82,4,0),0)</f>
        <v>9.86</v>
      </c>
      <c r="K1069" s="92">
        <f>IFERROR(VLOOKUP($C1069,Weights!$A$63:$E$82,5,0),0)</f>
        <v>546.1454</v>
      </c>
      <c r="L1069" s="91">
        <f>IFERROR(VLOOKUP($C1069,Weights!$A$83:$E$102,4,0),0)</f>
        <v>2.64</v>
      </c>
      <c r="M1069" s="92">
        <f>IFERROR(VLOOKUP($C1069,Weights!$A$83:$E$102,5,0),0)</f>
        <v>146.2296</v>
      </c>
    </row>
    <row r="1070" spans="1:13">
      <c r="A1070" s="93" t="s">
        <v>372</v>
      </c>
      <c r="B1070" s="90" t="s">
        <v>373</v>
      </c>
      <c r="C1070" s="90">
        <v>14</v>
      </c>
      <c r="D1070" s="91">
        <f>IFERROR(VLOOKUP($C1070,Weights!$A$3:$E$22,4,0),0)</f>
        <v>1.07</v>
      </c>
      <c r="E1070" s="92">
        <f>IFERROR(VLOOKUP($C1070,Weights!$A$3:$E$22,5,0),0)</f>
        <v>59.267300000000006</v>
      </c>
      <c r="F1070" s="91">
        <f>IFERROR(VLOOKUP($C1070,Weights!$A$23:$E$42,4,0),0)</f>
        <v>1.65</v>
      </c>
      <c r="G1070" s="92">
        <f>IFERROR(VLOOKUP($C1070,Weights!$A$23:$E$42,5,0),0)</f>
        <v>91.393500000000003</v>
      </c>
      <c r="H1070" s="91">
        <f>IFERROR(VLOOKUP($C1070,Weights!$A$43:$E$62,4,0),0)</f>
        <v>2.79</v>
      </c>
      <c r="I1070" s="92">
        <f>IFERROR(VLOOKUP($C1070,Weights!$A$43:$E$62,5,0),0)</f>
        <v>154.53810000000001</v>
      </c>
      <c r="J1070" s="91">
        <f>IFERROR(VLOOKUP($C1070,Weights!$A$63:$E$82,4,0),0)</f>
        <v>9.86</v>
      </c>
      <c r="K1070" s="92">
        <f>IFERROR(VLOOKUP($C1070,Weights!$A$63:$E$82,5,0),0)</f>
        <v>546.1454</v>
      </c>
      <c r="L1070" s="91">
        <f>IFERROR(VLOOKUP($C1070,Weights!$A$83:$E$102,4,0),0)</f>
        <v>2.64</v>
      </c>
      <c r="M1070" s="92">
        <f>IFERROR(VLOOKUP($C1070,Weights!$A$83:$E$102,5,0),0)</f>
        <v>146.2296</v>
      </c>
    </row>
    <row r="1071" spans="1:13" ht="24">
      <c r="A1071" s="93" t="s">
        <v>2775</v>
      </c>
      <c r="B1071" s="90" t="s">
        <v>2776</v>
      </c>
      <c r="C1071" s="90">
        <v>14</v>
      </c>
      <c r="D1071" s="91">
        <f>IFERROR(VLOOKUP($C1071,Weights!$A$3:$E$22,4,0),0)</f>
        <v>1.07</v>
      </c>
      <c r="E1071" s="92">
        <f>IFERROR(VLOOKUP($C1071,Weights!$A$3:$E$22,5,0),0)</f>
        <v>59.267300000000006</v>
      </c>
      <c r="F1071" s="91">
        <f>IFERROR(VLOOKUP($C1071,Weights!$A$23:$E$42,4,0),0)</f>
        <v>1.65</v>
      </c>
      <c r="G1071" s="92">
        <f>IFERROR(VLOOKUP($C1071,Weights!$A$23:$E$42,5,0),0)</f>
        <v>91.393500000000003</v>
      </c>
      <c r="H1071" s="91">
        <f>IFERROR(VLOOKUP($C1071,Weights!$A$43:$E$62,4,0),0)</f>
        <v>2.79</v>
      </c>
      <c r="I1071" s="92">
        <f>IFERROR(VLOOKUP($C1071,Weights!$A$43:$E$62,5,0),0)</f>
        <v>154.53810000000001</v>
      </c>
      <c r="J1071" s="91">
        <f>IFERROR(VLOOKUP($C1071,Weights!$A$63:$E$82,4,0),0)</f>
        <v>9.86</v>
      </c>
      <c r="K1071" s="92">
        <f>IFERROR(VLOOKUP($C1071,Weights!$A$63:$E$82,5,0),0)</f>
        <v>546.1454</v>
      </c>
      <c r="L1071" s="91">
        <f>IFERROR(VLOOKUP($C1071,Weights!$A$83:$E$102,4,0),0)</f>
        <v>2.64</v>
      </c>
      <c r="M1071" s="92">
        <f>IFERROR(VLOOKUP($C1071,Weights!$A$83:$E$102,5,0),0)</f>
        <v>146.2296</v>
      </c>
    </row>
    <row r="1072" spans="1:13" ht="24">
      <c r="A1072" s="93" t="s">
        <v>374</v>
      </c>
      <c r="B1072" s="90" t="s">
        <v>375</v>
      </c>
      <c r="C1072" s="90">
        <v>14</v>
      </c>
      <c r="D1072" s="91">
        <f>IFERROR(VLOOKUP($C1072,Weights!$A$3:$E$22,4,0),0)</f>
        <v>1.07</v>
      </c>
      <c r="E1072" s="92">
        <f>IFERROR(VLOOKUP($C1072,Weights!$A$3:$E$22,5,0),0)</f>
        <v>59.267300000000006</v>
      </c>
      <c r="F1072" s="91">
        <f>IFERROR(VLOOKUP($C1072,Weights!$A$23:$E$42,4,0),0)</f>
        <v>1.65</v>
      </c>
      <c r="G1072" s="92">
        <f>IFERROR(VLOOKUP($C1072,Weights!$A$23:$E$42,5,0),0)</f>
        <v>91.393500000000003</v>
      </c>
      <c r="H1072" s="91">
        <f>IFERROR(VLOOKUP($C1072,Weights!$A$43:$E$62,4,0),0)</f>
        <v>2.79</v>
      </c>
      <c r="I1072" s="92">
        <f>IFERROR(VLOOKUP($C1072,Weights!$A$43:$E$62,5,0),0)</f>
        <v>154.53810000000001</v>
      </c>
      <c r="J1072" s="91">
        <f>IFERROR(VLOOKUP($C1072,Weights!$A$63:$E$82,4,0),0)</f>
        <v>9.86</v>
      </c>
      <c r="K1072" s="92">
        <f>IFERROR(VLOOKUP($C1072,Weights!$A$63:$E$82,5,0),0)</f>
        <v>546.1454</v>
      </c>
      <c r="L1072" s="91">
        <f>IFERROR(VLOOKUP($C1072,Weights!$A$83:$E$102,4,0),0)</f>
        <v>2.64</v>
      </c>
      <c r="M1072" s="92">
        <f>IFERROR(VLOOKUP($C1072,Weights!$A$83:$E$102,5,0),0)</f>
        <v>146.2296</v>
      </c>
    </row>
    <row r="1073" spans="1:13">
      <c r="A1073" s="93" t="s">
        <v>916</v>
      </c>
      <c r="B1073" s="90" t="s">
        <v>917</v>
      </c>
      <c r="C1073" s="90">
        <v>14</v>
      </c>
      <c r="D1073" s="91">
        <f>IFERROR(VLOOKUP($C1073,Weights!$A$3:$E$22,4,0),0)</f>
        <v>1.07</v>
      </c>
      <c r="E1073" s="92">
        <f>IFERROR(VLOOKUP($C1073,Weights!$A$3:$E$22,5,0),0)</f>
        <v>59.267300000000006</v>
      </c>
      <c r="F1073" s="91">
        <f>IFERROR(VLOOKUP($C1073,Weights!$A$23:$E$42,4,0),0)</f>
        <v>1.65</v>
      </c>
      <c r="G1073" s="92">
        <f>IFERROR(VLOOKUP($C1073,Weights!$A$23:$E$42,5,0),0)</f>
        <v>91.393500000000003</v>
      </c>
      <c r="H1073" s="91">
        <f>IFERROR(VLOOKUP($C1073,Weights!$A$43:$E$62,4,0),0)</f>
        <v>2.79</v>
      </c>
      <c r="I1073" s="92">
        <f>IFERROR(VLOOKUP($C1073,Weights!$A$43:$E$62,5,0),0)</f>
        <v>154.53810000000001</v>
      </c>
      <c r="J1073" s="91">
        <f>IFERROR(VLOOKUP($C1073,Weights!$A$63:$E$82,4,0),0)</f>
        <v>9.86</v>
      </c>
      <c r="K1073" s="92">
        <f>IFERROR(VLOOKUP($C1073,Weights!$A$63:$E$82,5,0),0)</f>
        <v>546.1454</v>
      </c>
      <c r="L1073" s="91">
        <f>IFERROR(VLOOKUP($C1073,Weights!$A$83:$E$102,4,0),0)</f>
        <v>2.64</v>
      </c>
      <c r="M1073" s="92">
        <f>IFERROR(VLOOKUP($C1073,Weights!$A$83:$E$102,5,0),0)</f>
        <v>146.2296</v>
      </c>
    </row>
    <row r="1074" spans="1:13">
      <c r="A1074" s="93" t="s">
        <v>904</v>
      </c>
      <c r="B1074" s="90" t="s">
        <v>905</v>
      </c>
      <c r="C1074" s="90">
        <v>14</v>
      </c>
      <c r="D1074" s="91">
        <f>IFERROR(VLOOKUP($C1074,Weights!$A$3:$E$22,4,0),0)</f>
        <v>1.07</v>
      </c>
      <c r="E1074" s="92">
        <f>IFERROR(VLOOKUP($C1074,Weights!$A$3:$E$22,5,0),0)</f>
        <v>59.267300000000006</v>
      </c>
      <c r="F1074" s="91">
        <f>IFERROR(VLOOKUP($C1074,Weights!$A$23:$E$42,4,0),0)</f>
        <v>1.65</v>
      </c>
      <c r="G1074" s="92">
        <f>IFERROR(VLOOKUP($C1074,Weights!$A$23:$E$42,5,0),0)</f>
        <v>91.393500000000003</v>
      </c>
      <c r="H1074" s="91">
        <f>IFERROR(VLOOKUP($C1074,Weights!$A$43:$E$62,4,0),0)</f>
        <v>2.79</v>
      </c>
      <c r="I1074" s="92">
        <f>IFERROR(VLOOKUP($C1074,Weights!$A$43:$E$62,5,0),0)</f>
        <v>154.53810000000001</v>
      </c>
      <c r="J1074" s="91">
        <f>IFERROR(VLOOKUP($C1074,Weights!$A$63:$E$82,4,0),0)</f>
        <v>9.86</v>
      </c>
      <c r="K1074" s="92">
        <f>IFERROR(VLOOKUP($C1074,Weights!$A$63:$E$82,5,0),0)</f>
        <v>546.1454</v>
      </c>
      <c r="L1074" s="91">
        <f>IFERROR(VLOOKUP($C1074,Weights!$A$83:$E$102,4,0),0)</f>
        <v>2.64</v>
      </c>
      <c r="M1074" s="92">
        <f>IFERROR(VLOOKUP($C1074,Weights!$A$83:$E$102,5,0),0)</f>
        <v>146.2296</v>
      </c>
    </row>
    <row r="1075" spans="1:13">
      <c r="A1075" s="93" t="s">
        <v>112</v>
      </c>
      <c r="B1075" s="90" t="s">
        <v>113</v>
      </c>
      <c r="C1075" s="90">
        <v>14</v>
      </c>
      <c r="D1075" s="91">
        <f>IFERROR(VLOOKUP($C1075,Weights!$A$3:$E$22,4,0),0)</f>
        <v>1.07</v>
      </c>
      <c r="E1075" s="92">
        <f>IFERROR(VLOOKUP($C1075,Weights!$A$3:$E$22,5,0),0)</f>
        <v>59.267300000000006</v>
      </c>
      <c r="F1075" s="91">
        <f>IFERROR(VLOOKUP($C1075,Weights!$A$23:$E$42,4,0),0)</f>
        <v>1.65</v>
      </c>
      <c r="G1075" s="92">
        <f>IFERROR(VLOOKUP($C1075,Weights!$A$23:$E$42,5,0),0)</f>
        <v>91.393500000000003</v>
      </c>
      <c r="H1075" s="91">
        <f>IFERROR(VLOOKUP($C1075,Weights!$A$43:$E$62,4,0),0)</f>
        <v>2.79</v>
      </c>
      <c r="I1075" s="92">
        <f>IFERROR(VLOOKUP($C1075,Weights!$A$43:$E$62,5,0),0)</f>
        <v>154.53810000000001</v>
      </c>
      <c r="J1075" s="91">
        <f>IFERROR(VLOOKUP($C1075,Weights!$A$63:$E$82,4,0),0)</f>
        <v>9.86</v>
      </c>
      <c r="K1075" s="92">
        <f>IFERROR(VLOOKUP($C1075,Weights!$A$63:$E$82,5,0),0)</f>
        <v>546.1454</v>
      </c>
      <c r="L1075" s="91">
        <f>IFERROR(VLOOKUP($C1075,Weights!$A$83:$E$102,4,0),0)</f>
        <v>2.64</v>
      </c>
      <c r="M1075" s="92">
        <f>IFERROR(VLOOKUP($C1075,Weights!$A$83:$E$102,5,0),0)</f>
        <v>146.2296</v>
      </c>
    </row>
    <row r="1076" spans="1:13" ht="24">
      <c r="A1076" s="93" t="s">
        <v>2186</v>
      </c>
      <c r="B1076" s="90" t="s">
        <v>2187</v>
      </c>
      <c r="C1076" s="90">
        <v>14</v>
      </c>
      <c r="D1076" s="91">
        <f>IFERROR(VLOOKUP($C1076,Weights!$A$3:$E$22,4,0),0)</f>
        <v>1.07</v>
      </c>
      <c r="E1076" s="92">
        <f>IFERROR(VLOOKUP($C1076,Weights!$A$3:$E$22,5,0),0)</f>
        <v>59.267300000000006</v>
      </c>
      <c r="F1076" s="91">
        <f>IFERROR(VLOOKUP($C1076,Weights!$A$23:$E$42,4,0),0)</f>
        <v>1.65</v>
      </c>
      <c r="G1076" s="92">
        <f>IFERROR(VLOOKUP($C1076,Weights!$A$23:$E$42,5,0),0)</f>
        <v>91.393500000000003</v>
      </c>
      <c r="H1076" s="91">
        <f>IFERROR(VLOOKUP($C1076,Weights!$A$43:$E$62,4,0),0)</f>
        <v>2.79</v>
      </c>
      <c r="I1076" s="92">
        <f>IFERROR(VLOOKUP($C1076,Weights!$A$43:$E$62,5,0),0)</f>
        <v>154.53810000000001</v>
      </c>
      <c r="J1076" s="91">
        <f>IFERROR(VLOOKUP($C1076,Weights!$A$63:$E$82,4,0),0)</f>
        <v>9.86</v>
      </c>
      <c r="K1076" s="92">
        <f>IFERROR(VLOOKUP($C1076,Weights!$A$63:$E$82,5,0),0)</f>
        <v>546.1454</v>
      </c>
      <c r="L1076" s="91">
        <f>IFERROR(VLOOKUP($C1076,Weights!$A$83:$E$102,4,0),0)</f>
        <v>2.64</v>
      </c>
      <c r="M1076" s="92">
        <f>IFERROR(VLOOKUP($C1076,Weights!$A$83:$E$102,5,0),0)</f>
        <v>146.2296</v>
      </c>
    </row>
    <row r="1077" spans="1:13">
      <c r="A1077" s="93" t="s">
        <v>912</v>
      </c>
      <c r="B1077" s="90" t="s">
        <v>913</v>
      </c>
      <c r="C1077" s="90">
        <v>14</v>
      </c>
      <c r="D1077" s="91">
        <f>IFERROR(VLOOKUP($C1077,Weights!$A$3:$E$22,4,0),0)</f>
        <v>1.07</v>
      </c>
      <c r="E1077" s="92">
        <f>IFERROR(VLOOKUP($C1077,Weights!$A$3:$E$22,5,0),0)</f>
        <v>59.267300000000006</v>
      </c>
      <c r="F1077" s="91">
        <f>IFERROR(VLOOKUP($C1077,Weights!$A$23:$E$42,4,0),0)</f>
        <v>1.65</v>
      </c>
      <c r="G1077" s="92">
        <f>IFERROR(VLOOKUP($C1077,Weights!$A$23:$E$42,5,0),0)</f>
        <v>91.393500000000003</v>
      </c>
      <c r="H1077" s="91">
        <f>IFERROR(VLOOKUP($C1077,Weights!$A$43:$E$62,4,0),0)</f>
        <v>2.79</v>
      </c>
      <c r="I1077" s="92">
        <f>IFERROR(VLOOKUP($C1077,Weights!$A$43:$E$62,5,0),0)</f>
        <v>154.53810000000001</v>
      </c>
      <c r="J1077" s="91">
        <f>IFERROR(VLOOKUP($C1077,Weights!$A$63:$E$82,4,0),0)</f>
        <v>9.86</v>
      </c>
      <c r="K1077" s="92">
        <f>IFERROR(VLOOKUP($C1077,Weights!$A$63:$E$82,5,0),0)</f>
        <v>546.1454</v>
      </c>
      <c r="L1077" s="91">
        <f>IFERROR(VLOOKUP($C1077,Weights!$A$83:$E$102,4,0),0)</f>
        <v>2.64</v>
      </c>
      <c r="M1077" s="92">
        <f>IFERROR(VLOOKUP($C1077,Weights!$A$83:$E$102,5,0),0)</f>
        <v>146.2296</v>
      </c>
    </row>
    <row r="1078" spans="1:13">
      <c r="A1078" s="93" t="s">
        <v>910</v>
      </c>
      <c r="B1078" s="90" t="s">
        <v>911</v>
      </c>
      <c r="C1078" s="90">
        <v>14</v>
      </c>
      <c r="D1078" s="91">
        <f>IFERROR(VLOOKUP($C1078,Weights!$A$3:$E$22,4,0),0)</f>
        <v>1.07</v>
      </c>
      <c r="E1078" s="92">
        <f>IFERROR(VLOOKUP($C1078,Weights!$A$3:$E$22,5,0),0)</f>
        <v>59.267300000000006</v>
      </c>
      <c r="F1078" s="91">
        <f>IFERROR(VLOOKUP($C1078,Weights!$A$23:$E$42,4,0),0)</f>
        <v>1.65</v>
      </c>
      <c r="G1078" s="92">
        <f>IFERROR(VLOOKUP($C1078,Weights!$A$23:$E$42,5,0),0)</f>
        <v>91.393500000000003</v>
      </c>
      <c r="H1078" s="91">
        <f>IFERROR(VLOOKUP($C1078,Weights!$A$43:$E$62,4,0),0)</f>
        <v>2.79</v>
      </c>
      <c r="I1078" s="92">
        <f>IFERROR(VLOOKUP($C1078,Weights!$A$43:$E$62,5,0),0)</f>
        <v>154.53810000000001</v>
      </c>
      <c r="J1078" s="91">
        <f>IFERROR(VLOOKUP($C1078,Weights!$A$63:$E$82,4,0),0)</f>
        <v>9.86</v>
      </c>
      <c r="K1078" s="92">
        <f>IFERROR(VLOOKUP($C1078,Weights!$A$63:$E$82,5,0),0)</f>
        <v>546.1454</v>
      </c>
      <c r="L1078" s="91">
        <f>IFERROR(VLOOKUP($C1078,Weights!$A$83:$E$102,4,0),0)</f>
        <v>2.64</v>
      </c>
      <c r="M1078" s="92">
        <f>IFERROR(VLOOKUP($C1078,Weights!$A$83:$E$102,5,0),0)</f>
        <v>146.2296</v>
      </c>
    </row>
    <row r="1079" spans="1:13">
      <c r="A1079" s="93" t="s">
        <v>1098</v>
      </c>
      <c r="B1079" s="90" t="s">
        <v>1099</v>
      </c>
      <c r="C1079" s="90">
        <v>14</v>
      </c>
      <c r="D1079" s="91">
        <f>IFERROR(VLOOKUP($C1079,Weights!$A$3:$E$22,4,0),0)</f>
        <v>1.07</v>
      </c>
      <c r="E1079" s="92">
        <f>IFERROR(VLOOKUP($C1079,Weights!$A$3:$E$22,5,0),0)</f>
        <v>59.267300000000006</v>
      </c>
      <c r="F1079" s="91">
        <f>IFERROR(VLOOKUP($C1079,Weights!$A$23:$E$42,4,0),0)</f>
        <v>1.65</v>
      </c>
      <c r="G1079" s="92">
        <f>IFERROR(VLOOKUP($C1079,Weights!$A$23:$E$42,5,0),0)</f>
        <v>91.393500000000003</v>
      </c>
      <c r="H1079" s="91">
        <f>IFERROR(VLOOKUP($C1079,Weights!$A$43:$E$62,4,0),0)</f>
        <v>2.79</v>
      </c>
      <c r="I1079" s="92">
        <f>IFERROR(VLOOKUP($C1079,Weights!$A$43:$E$62,5,0),0)</f>
        <v>154.53810000000001</v>
      </c>
      <c r="J1079" s="91">
        <f>IFERROR(VLOOKUP($C1079,Weights!$A$63:$E$82,4,0),0)</f>
        <v>9.86</v>
      </c>
      <c r="K1079" s="92">
        <f>IFERROR(VLOOKUP($C1079,Weights!$A$63:$E$82,5,0),0)</f>
        <v>546.1454</v>
      </c>
      <c r="L1079" s="91">
        <f>IFERROR(VLOOKUP($C1079,Weights!$A$83:$E$102,4,0),0)</f>
        <v>2.64</v>
      </c>
      <c r="M1079" s="92">
        <f>IFERROR(VLOOKUP($C1079,Weights!$A$83:$E$102,5,0),0)</f>
        <v>146.2296</v>
      </c>
    </row>
    <row r="1080" spans="1:13">
      <c r="A1080" s="93" t="s">
        <v>2188</v>
      </c>
      <c r="B1080" s="90" t="s">
        <v>2189</v>
      </c>
      <c r="C1080" s="90">
        <v>14</v>
      </c>
      <c r="D1080" s="91">
        <f>IFERROR(VLOOKUP($C1080,Weights!$A$3:$E$22,4,0),0)</f>
        <v>1.07</v>
      </c>
      <c r="E1080" s="92">
        <f>IFERROR(VLOOKUP($C1080,Weights!$A$3:$E$22,5,0),0)</f>
        <v>59.267300000000006</v>
      </c>
      <c r="F1080" s="91">
        <f>IFERROR(VLOOKUP($C1080,Weights!$A$23:$E$42,4,0),0)</f>
        <v>1.65</v>
      </c>
      <c r="G1080" s="92">
        <f>IFERROR(VLOOKUP($C1080,Weights!$A$23:$E$42,5,0),0)</f>
        <v>91.393500000000003</v>
      </c>
      <c r="H1080" s="91">
        <f>IFERROR(VLOOKUP($C1080,Weights!$A$43:$E$62,4,0),0)</f>
        <v>2.79</v>
      </c>
      <c r="I1080" s="92">
        <f>IFERROR(VLOOKUP($C1080,Weights!$A$43:$E$62,5,0),0)</f>
        <v>154.53810000000001</v>
      </c>
      <c r="J1080" s="91">
        <f>IFERROR(VLOOKUP($C1080,Weights!$A$63:$E$82,4,0),0)</f>
        <v>9.86</v>
      </c>
      <c r="K1080" s="92">
        <f>IFERROR(VLOOKUP($C1080,Weights!$A$63:$E$82,5,0),0)</f>
        <v>546.1454</v>
      </c>
      <c r="L1080" s="91">
        <f>IFERROR(VLOOKUP($C1080,Weights!$A$83:$E$102,4,0),0)</f>
        <v>2.64</v>
      </c>
      <c r="M1080" s="92">
        <f>IFERROR(VLOOKUP($C1080,Weights!$A$83:$E$102,5,0),0)</f>
        <v>146.2296</v>
      </c>
    </row>
    <row r="1081" spans="1:13">
      <c r="A1081" s="93" t="s">
        <v>2202</v>
      </c>
      <c r="B1081" s="90" t="s">
        <v>2203</v>
      </c>
      <c r="C1081" s="90">
        <v>14</v>
      </c>
      <c r="D1081" s="91">
        <f>IFERROR(VLOOKUP($C1081,Weights!$A$3:$E$22,4,0),0)</f>
        <v>1.07</v>
      </c>
      <c r="E1081" s="92">
        <f>IFERROR(VLOOKUP($C1081,Weights!$A$3:$E$22,5,0),0)</f>
        <v>59.267300000000006</v>
      </c>
      <c r="F1081" s="91">
        <f>IFERROR(VLOOKUP($C1081,Weights!$A$23:$E$42,4,0),0)</f>
        <v>1.65</v>
      </c>
      <c r="G1081" s="92">
        <f>IFERROR(VLOOKUP($C1081,Weights!$A$23:$E$42,5,0),0)</f>
        <v>91.393500000000003</v>
      </c>
      <c r="H1081" s="91">
        <f>IFERROR(VLOOKUP($C1081,Weights!$A$43:$E$62,4,0),0)</f>
        <v>2.79</v>
      </c>
      <c r="I1081" s="92">
        <f>IFERROR(VLOOKUP($C1081,Weights!$A$43:$E$62,5,0),0)</f>
        <v>154.53810000000001</v>
      </c>
      <c r="J1081" s="91">
        <f>IFERROR(VLOOKUP($C1081,Weights!$A$63:$E$82,4,0),0)</f>
        <v>9.86</v>
      </c>
      <c r="K1081" s="92">
        <f>IFERROR(VLOOKUP($C1081,Weights!$A$63:$E$82,5,0),0)</f>
        <v>546.1454</v>
      </c>
      <c r="L1081" s="91">
        <f>IFERROR(VLOOKUP($C1081,Weights!$A$83:$E$102,4,0),0)</f>
        <v>2.64</v>
      </c>
      <c r="M1081" s="92">
        <f>IFERROR(VLOOKUP($C1081,Weights!$A$83:$E$102,5,0),0)</f>
        <v>146.2296</v>
      </c>
    </row>
    <row r="1082" spans="1:13">
      <c r="A1082" s="93" t="s">
        <v>2264</v>
      </c>
      <c r="B1082" s="90" t="s">
        <v>2265</v>
      </c>
      <c r="C1082" s="90">
        <v>14</v>
      </c>
      <c r="D1082" s="91">
        <f>IFERROR(VLOOKUP($C1082,Weights!$A$3:$E$22,4,0),0)</f>
        <v>1.07</v>
      </c>
      <c r="E1082" s="92">
        <f>IFERROR(VLOOKUP($C1082,Weights!$A$3:$E$22,5,0),0)</f>
        <v>59.267300000000006</v>
      </c>
      <c r="F1082" s="91">
        <f>IFERROR(VLOOKUP($C1082,Weights!$A$23:$E$42,4,0),0)</f>
        <v>1.65</v>
      </c>
      <c r="G1082" s="92">
        <f>IFERROR(VLOOKUP($C1082,Weights!$A$23:$E$42,5,0),0)</f>
        <v>91.393500000000003</v>
      </c>
      <c r="H1082" s="91">
        <f>IFERROR(VLOOKUP($C1082,Weights!$A$43:$E$62,4,0),0)</f>
        <v>2.79</v>
      </c>
      <c r="I1082" s="92">
        <f>IFERROR(VLOOKUP($C1082,Weights!$A$43:$E$62,5,0),0)</f>
        <v>154.53810000000001</v>
      </c>
      <c r="J1082" s="91">
        <f>IFERROR(VLOOKUP($C1082,Weights!$A$63:$E$82,4,0),0)</f>
        <v>9.86</v>
      </c>
      <c r="K1082" s="92">
        <f>IFERROR(VLOOKUP($C1082,Weights!$A$63:$E$82,5,0),0)</f>
        <v>546.1454</v>
      </c>
      <c r="L1082" s="91">
        <f>IFERROR(VLOOKUP($C1082,Weights!$A$83:$E$102,4,0),0)</f>
        <v>2.64</v>
      </c>
      <c r="M1082" s="92">
        <f>IFERROR(VLOOKUP($C1082,Weights!$A$83:$E$102,5,0),0)</f>
        <v>146.2296</v>
      </c>
    </row>
    <row r="1083" spans="1:13">
      <c r="A1083" s="93" t="s">
        <v>2308</v>
      </c>
      <c r="B1083" s="90" t="s">
        <v>2309</v>
      </c>
      <c r="C1083" s="90">
        <v>14</v>
      </c>
      <c r="D1083" s="91">
        <f>IFERROR(VLOOKUP($C1083,Weights!$A$3:$E$22,4,0),0)</f>
        <v>1.07</v>
      </c>
      <c r="E1083" s="92">
        <f>IFERROR(VLOOKUP($C1083,Weights!$A$3:$E$22,5,0),0)</f>
        <v>59.267300000000006</v>
      </c>
      <c r="F1083" s="91">
        <f>IFERROR(VLOOKUP($C1083,Weights!$A$23:$E$42,4,0),0)</f>
        <v>1.65</v>
      </c>
      <c r="G1083" s="92">
        <f>IFERROR(VLOOKUP($C1083,Weights!$A$23:$E$42,5,0),0)</f>
        <v>91.393500000000003</v>
      </c>
      <c r="H1083" s="91">
        <f>IFERROR(VLOOKUP($C1083,Weights!$A$43:$E$62,4,0),0)</f>
        <v>2.79</v>
      </c>
      <c r="I1083" s="92">
        <f>IFERROR(VLOOKUP($C1083,Weights!$A$43:$E$62,5,0),0)</f>
        <v>154.53810000000001</v>
      </c>
      <c r="J1083" s="91">
        <f>IFERROR(VLOOKUP($C1083,Weights!$A$63:$E$82,4,0),0)</f>
        <v>9.86</v>
      </c>
      <c r="K1083" s="92">
        <f>IFERROR(VLOOKUP($C1083,Weights!$A$63:$E$82,5,0),0)</f>
        <v>546.1454</v>
      </c>
      <c r="L1083" s="91">
        <f>IFERROR(VLOOKUP($C1083,Weights!$A$83:$E$102,4,0),0)</f>
        <v>2.64</v>
      </c>
      <c r="M1083" s="92">
        <f>IFERROR(VLOOKUP($C1083,Weights!$A$83:$E$102,5,0),0)</f>
        <v>146.2296</v>
      </c>
    </row>
    <row r="1084" spans="1:13">
      <c r="A1084" s="93" t="s">
        <v>2497</v>
      </c>
      <c r="B1084" s="90" t="s">
        <v>2498</v>
      </c>
      <c r="C1084" s="90">
        <v>14</v>
      </c>
      <c r="D1084" s="91">
        <f>IFERROR(VLOOKUP($C1084,Weights!$A$3:$E$22,4,0),0)</f>
        <v>1.07</v>
      </c>
      <c r="E1084" s="92">
        <f>IFERROR(VLOOKUP($C1084,Weights!$A$3:$E$22,5,0),0)</f>
        <v>59.267300000000006</v>
      </c>
      <c r="F1084" s="91">
        <f>IFERROR(VLOOKUP($C1084,Weights!$A$23:$E$42,4,0),0)</f>
        <v>1.65</v>
      </c>
      <c r="G1084" s="92">
        <f>IFERROR(VLOOKUP($C1084,Weights!$A$23:$E$42,5,0),0)</f>
        <v>91.393500000000003</v>
      </c>
      <c r="H1084" s="91">
        <f>IFERROR(VLOOKUP($C1084,Weights!$A$43:$E$62,4,0),0)</f>
        <v>2.79</v>
      </c>
      <c r="I1084" s="92">
        <f>IFERROR(VLOOKUP($C1084,Weights!$A$43:$E$62,5,0),0)</f>
        <v>154.53810000000001</v>
      </c>
      <c r="J1084" s="91">
        <f>IFERROR(VLOOKUP($C1084,Weights!$A$63:$E$82,4,0),0)</f>
        <v>9.86</v>
      </c>
      <c r="K1084" s="92">
        <f>IFERROR(VLOOKUP($C1084,Weights!$A$63:$E$82,5,0),0)</f>
        <v>546.1454</v>
      </c>
      <c r="L1084" s="91">
        <f>IFERROR(VLOOKUP($C1084,Weights!$A$83:$E$102,4,0),0)</f>
        <v>2.64</v>
      </c>
      <c r="M1084" s="92">
        <f>IFERROR(VLOOKUP($C1084,Weights!$A$83:$E$102,5,0),0)</f>
        <v>146.2296</v>
      </c>
    </row>
    <row r="1085" spans="1:13">
      <c r="A1085" s="93" t="s">
        <v>902</v>
      </c>
      <c r="B1085" s="90" t="s">
        <v>903</v>
      </c>
      <c r="C1085" s="90">
        <v>14</v>
      </c>
      <c r="D1085" s="91">
        <f>IFERROR(VLOOKUP($C1085,Weights!$A$3:$E$22,4,0),0)</f>
        <v>1.07</v>
      </c>
      <c r="E1085" s="92">
        <f>IFERROR(VLOOKUP($C1085,Weights!$A$3:$E$22,5,0),0)</f>
        <v>59.267300000000006</v>
      </c>
      <c r="F1085" s="91">
        <f>IFERROR(VLOOKUP($C1085,Weights!$A$23:$E$42,4,0),0)</f>
        <v>1.65</v>
      </c>
      <c r="G1085" s="92">
        <f>IFERROR(VLOOKUP($C1085,Weights!$A$23:$E$42,5,0),0)</f>
        <v>91.393500000000003</v>
      </c>
      <c r="H1085" s="91">
        <f>IFERROR(VLOOKUP($C1085,Weights!$A$43:$E$62,4,0),0)</f>
        <v>2.79</v>
      </c>
      <c r="I1085" s="92">
        <f>IFERROR(VLOOKUP($C1085,Weights!$A$43:$E$62,5,0),0)</f>
        <v>154.53810000000001</v>
      </c>
      <c r="J1085" s="91">
        <f>IFERROR(VLOOKUP($C1085,Weights!$A$63:$E$82,4,0),0)</f>
        <v>9.86</v>
      </c>
      <c r="K1085" s="92">
        <f>IFERROR(VLOOKUP($C1085,Weights!$A$63:$E$82,5,0),0)</f>
        <v>546.1454</v>
      </c>
      <c r="L1085" s="91">
        <f>IFERROR(VLOOKUP($C1085,Weights!$A$83:$E$102,4,0),0)</f>
        <v>2.64</v>
      </c>
      <c r="M1085" s="92">
        <f>IFERROR(VLOOKUP($C1085,Weights!$A$83:$E$102,5,0),0)</f>
        <v>146.2296</v>
      </c>
    </row>
    <row r="1086" spans="1:13">
      <c r="A1086" s="93" t="s">
        <v>906</v>
      </c>
      <c r="B1086" s="90" t="s">
        <v>907</v>
      </c>
      <c r="C1086" s="90">
        <v>14</v>
      </c>
      <c r="D1086" s="91">
        <f>IFERROR(VLOOKUP($C1086,Weights!$A$3:$E$22,4,0),0)</f>
        <v>1.07</v>
      </c>
      <c r="E1086" s="92">
        <f>IFERROR(VLOOKUP($C1086,Weights!$A$3:$E$22,5,0),0)</f>
        <v>59.267300000000006</v>
      </c>
      <c r="F1086" s="91">
        <f>IFERROR(VLOOKUP($C1086,Weights!$A$23:$E$42,4,0),0)</f>
        <v>1.65</v>
      </c>
      <c r="G1086" s="92">
        <f>IFERROR(VLOOKUP($C1086,Weights!$A$23:$E$42,5,0),0)</f>
        <v>91.393500000000003</v>
      </c>
      <c r="H1086" s="91">
        <f>IFERROR(VLOOKUP($C1086,Weights!$A$43:$E$62,4,0),0)</f>
        <v>2.79</v>
      </c>
      <c r="I1086" s="92">
        <f>IFERROR(VLOOKUP($C1086,Weights!$A$43:$E$62,5,0),0)</f>
        <v>154.53810000000001</v>
      </c>
      <c r="J1086" s="91">
        <f>IFERROR(VLOOKUP($C1086,Weights!$A$63:$E$82,4,0),0)</f>
        <v>9.86</v>
      </c>
      <c r="K1086" s="92">
        <f>IFERROR(VLOOKUP($C1086,Weights!$A$63:$E$82,5,0),0)</f>
        <v>546.1454</v>
      </c>
      <c r="L1086" s="91">
        <f>IFERROR(VLOOKUP($C1086,Weights!$A$83:$E$102,4,0),0)</f>
        <v>2.64</v>
      </c>
      <c r="M1086" s="92">
        <f>IFERROR(VLOOKUP($C1086,Weights!$A$83:$E$102,5,0),0)</f>
        <v>146.2296</v>
      </c>
    </row>
    <row r="1087" spans="1:13" ht="24">
      <c r="A1087" s="93" t="s">
        <v>908</v>
      </c>
      <c r="B1087" s="90" t="s">
        <v>909</v>
      </c>
      <c r="C1087" s="90">
        <v>14</v>
      </c>
      <c r="D1087" s="91">
        <f>IFERROR(VLOOKUP($C1087,Weights!$A$3:$E$22,4,0),0)</f>
        <v>1.07</v>
      </c>
      <c r="E1087" s="92">
        <f>IFERROR(VLOOKUP($C1087,Weights!$A$3:$E$22,5,0),0)</f>
        <v>59.267300000000006</v>
      </c>
      <c r="F1087" s="91">
        <f>IFERROR(VLOOKUP($C1087,Weights!$A$23:$E$42,4,0),0)</f>
        <v>1.65</v>
      </c>
      <c r="G1087" s="92">
        <f>IFERROR(VLOOKUP($C1087,Weights!$A$23:$E$42,5,0),0)</f>
        <v>91.393500000000003</v>
      </c>
      <c r="H1087" s="91">
        <f>IFERROR(VLOOKUP($C1087,Weights!$A$43:$E$62,4,0),0)</f>
        <v>2.79</v>
      </c>
      <c r="I1087" s="92">
        <f>IFERROR(VLOOKUP($C1087,Weights!$A$43:$E$62,5,0),0)</f>
        <v>154.53810000000001</v>
      </c>
      <c r="J1087" s="91">
        <f>IFERROR(VLOOKUP($C1087,Weights!$A$63:$E$82,4,0),0)</f>
        <v>9.86</v>
      </c>
      <c r="K1087" s="92">
        <f>IFERROR(VLOOKUP($C1087,Weights!$A$63:$E$82,5,0),0)</f>
        <v>546.1454</v>
      </c>
      <c r="L1087" s="91">
        <f>IFERROR(VLOOKUP($C1087,Weights!$A$83:$E$102,4,0),0)</f>
        <v>2.64</v>
      </c>
      <c r="M1087" s="92">
        <f>IFERROR(VLOOKUP($C1087,Weights!$A$83:$E$102,5,0),0)</f>
        <v>146.2296</v>
      </c>
    </row>
    <row r="1088" spans="1:13" ht="24">
      <c r="A1088" s="93" t="s">
        <v>1426</v>
      </c>
      <c r="B1088" s="90" t="s">
        <v>1427</v>
      </c>
      <c r="C1088" s="90">
        <v>14</v>
      </c>
      <c r="D1088" s="91">
        <f>IFERROR(VLOOKUP($C1088,Weights!$A$3:$E$22,4,0),0)</f>
        <v>1.07</v>
      </c>
      <c r="E1088" s="92">
        <f>IFERROR(VLOOKUP($C1088,Weights!$A$3:$E$22,5,0),0)</f>
        <v>59.267300000000006</v>
      </c>
      <c r="F1088" s="91">
        <f>IFERROR(VLOOKUP($C1088,Weights!$A$23:$E$42,4,0),0)</f>
        <v>1.65</v>
      </c>
      <c r="G1088" s="92">
        <f>IFERROR(VLOOKUP($C1088,Weights!$A$23:$E$42,5,0),0)</f>
        <v>91.393500000000003</v>
      </c>
      <c r="H1088" s="91">
        <f>IFERROR(VLOOKUP($C1088,Weights!$A$43:$E$62,4,0),0)</f>
        <v>2.79</v>
      </c>
      <c r="I1088" s="92">
        <f>IFERROR(VLOOKUP($C1088,Weights!$A$43:$E$62,5,0),0)</f>
        <v>154.53810000000001</v>
      </c>
      <c r="J1088" s="91">
        <f>IFERROR(VLOOKUP($C1088,Weights!$A$63:$E$82,4,0),0)</f>
        <v>9.86</v>
      </c>
      <c r="K1088" s="92">
        <f>IFERROR(VLOOKUP($C1088,Weights!$A$63:$E$82,5,0),0)</f>
        <v>546.1454</v>
      </c>
      <c r="L1088" s="91">
        <f>IFERROR(VLOOKUP($C1088,Weights!$A$83:$E$102,4,0),0)</f>
        <v>2.64</v>
      </c>
      <c r="M1088" s="92">
        <f>IFERROR(VLOOKUP($C1088,Weights!$A$83:$E$102,5,0),0)</f>
        <v>146.2296</v>
      </c>
    </row>
    <row r="1089" spans="1:13" ht="24">
      <c r="A1089" s="93" t="s">
        <v>1502</v>
      </c>
      <c r="B1089" s="90" t="s">
        <v>1503</v>
      </c>
      <c r="C1089" s="90">
        <v>14</v>
      </c>
      <c r="D1089" s="91">
        <f>IFERROR(VLOOKUP($C1089,Weights!$A$3:$E$22,4,0),0)</f>
        <v>1.07</v>
      </c>
      <c r="E1089" s="92">
        <f>IFERROR(VLOOKUP($C1089,Weights!$A$3:$E$22,5,0),0)</f>
        <v>59.267300000000006</v>
      </c>
      <c r="F1089" s="91">
        <f>IFERROR(VLOOKUP($C1089,Weights!$A$23:$E$42,4,0),0)</f>
        <v>1.65</v>
      </c>
      <c r="G1089" s="92">
        <f>IFERROR(VLOOKUP($C1089,Weights!$A$23:$E$42,5,0),0)</f>
        <v>91.393500000000003</v>
      </c>
      <c r="H1089" s="91">
        <f>IFERROR(VLOOKUP($C1089,Weights!$A$43:$E$62,4,0),0)</f>
        <v>2.79</v>
      </c>
      <c r="I1089" s="92">
        <f>IFERROR(VLOOKUP($C1089,Weights!$A$43:$E$62,5,0),0)</f>
        <v>154.53810000000001</v>
      </c>
      <c r="J1089" s="91">
        <f>IFERROR(VLOOKUP($C1089,Weights!$A$63:$E$82,4,0),0)</f>
        <v>9.86</v>
      </c>
      <c r="K1089" s="92">
        <f>IFERROR(VLOOKUP($C1089,Weights!$A$63:$E$82,5,0),0)</f>
        <v>546.1454</v>
      </c>
      <c r="L1089" s="91">
        <f>IFERROR(VLOOKUP($C1089,Weights!$A$83:$E$102,4,0),0)</f>
        <v>2.64</v>
      </c>
      <c r="M1089" s="92">
        <f>IFERROR(VLOOKUP($C1089,Weights!$A$83:$E$102,5,0),0)</f>
        <v>146.2296</v>
      </c>
    </row>
    <row r="1090" spans="1:13">
      <c r="A1090" s="93" t="s">
        <v>1422</v>
      </c>
      <c r="B1090" s="90" t="s">
        <v>1423</v>
      </c>
      <c r="C1090" s="90">
        <v>14</v>
      </c>
      <c r="D1090" s="91">
        <f>IFERROR(VLOOKUP($C1090,Weights!$A$3:$E$22,4,0),0)</f>
        <v>1.07</v>
      </c>
      <c r="E1090" s="92">
        <f>IFERROR(VLOOKUP($C1090,Weights!$A$3:$E$22,5,0),0)</f>
        <v>59.267300000000006</v>
      </c>
      <c r="F1090" s="91">
        <f>IFERROR(VLOOKUP($C1090,Weights!$A$23:$E$42,4,0),0)</f>
        <v>1.65</v>
      </c>
      <c r="G1090" s="92">
        <f>IFERROR(VLOOKUP($C1090,Weights!$A$23:$E$42,5,0),0)</f>
        <v>91.393500000000003</v>
      </c>
      <c r="H1090" s="91">
        <f>IFERROR(VLOOKUP($C1090,Weights!$A$43:$E$62,4,0),0)</f>
        <v>2.79</v>
      </c>
      <c r="I1090" s="92">
        <f>IFERROR(VLOOKUP($C1090,Weights!$A$43:$E$62,5,0),0)</f>
        <v>154.53810000000001</v>
      </c>
      <c r="J1090" s="91">
        <f>IFERROR(VLOOKUP($C1090,Weights!$A$63:$E$82,4,0),0)</f>
        <v>9.86</v>
      </c>
      <c r="K1090" s="92">
        <f>IFERROR(VLOOKUP($C1090,Weights!$A$63:$E$82,5,0),0)</f>
        <v>546.1454</v>
      </c>
      <c r="L1090" s="91">
        <f>IFERROR(VLOOKUP($C1090,Weights!$A$83:$E$102,4,0),0)</f>
        <v>2.64</v>
      </c>
      <c r="M1090" s="92">
        <f>IFERROR(VLOOKUP($C1090,Weights!$A$83:$E$102,5,0),0)</f>
        <v>146.2296</v>
      </c>
    </row>
    <row r="1091" spans="1:13">
      <c r="A1091" s="93" t="s">
        <v>1424</v>
      </c>
      <c r="B1091" s="90" t="s">
        <v>1425</v>
      </c>
      <c r="C1091" s="90">
        <v>14</v>
      </c>
      <c r="D1091" s="91">
        <f>IFERROR(VLOOKUP($C1091,Weights!$A$3:$E$22,4,0),0)</f>
        <v>1.07</v>
      </c>
      <c r="E1091" s="92">
        <f>IFERROR(VLOOKUP($C1091,Weights!$A$3:$E$22,5,0),0)</f>
        <v>59.267300000000006</v>
      </c>
      <c r="F1091" s="91">
        <f>IFERROR(VLOOKUP($C1091,Weights!$A$23:$E$42,4,0),0)</f>
        <v>1.65</v>
      </c>
      <c r="G1091" s="92">
        <f>IFERROR(VLOOKUP($C1091,Weights!$A$23:$E$42,5,0),0)</f>
        <v>91.393500000000003</v>
      </c>
      <c r="H1091" s="91">
        <f>IFERROR(VLOOKUP($C1091,Weights!$A$43:$E$62,4,0),0)</f>
        <v>2.79</v>
      </c>
      <c r="I1091" s="92">
        <f>IFERROR(VLOOKUP($C1091,Weights!$A$43:$E$62,5,0),0)</f>
        <v>154.53810000000001</v>
      </c>
      <c r="J1091" s="91">
        <f>IFERROR(VLOOKUP($C1091,Weights!$A$63:$E$82,4,0),0)</f>
        <v>9.86</v>
      </c>
      <c r="K1091" s="92">
        <f>IFERROR(VLOOKUP($C1091,Weights!$A$63:$E$82,5,0),0)</f>
        <v>546.1454</v>
      </c>
      <c r="L1091" s="91">
        <f>IFERROR(VLOOKUP($C1091,Weights!$A$83:$E$102,4,0),0)</f>
        <v>2.64</v>
      </c>
      <c r="M1091" s="92">
        <f>IFERROR(VLOOKUP($C1091,Weights!$A$83:$E$102,5,0),0)</f>
        <v>146.2296</v>
      </c>
    </row>
    <row r="1092" spans="1:13" ht="24">
      <c r="A1092" s="93" t="s">
        <v>1891</v>
      </c>
      <c r="B1092" s="90" t="s">
        <v>1892</v>
      </c>
      <c r="C1092" s="90">
        <v>16</v>
      </c>
      <c r="D1092" s="91">
        <f>IFERROR(VLOOKUP($C1092,Weights!$A$3:$E$22,4,0),0)</f>
        <v>1.19</v>
      </c>
      <c r="E1092" s="92">
        <f>IFERROR(VLOOKUP($C1092,Weights!$A$3:$E$22,5,0),0)</f>
        <v>65.914100000000005</v>
      </c>
      <c r="F1092" s="91">
        <f>IFERROR(VLOOKUP($C1092,Weights!$A$23:$E$42,4,0),0)</f>
        <v>1.88</v>
      </c>
      <c r="G1092" s="92">
        <f>IFERROR(VLOOKUP($C1092,Weights!$A$23:$E$42,5,0),0)</f>
        <v>104.1332</v>
      </c>
      <c r="H1092" s="91">
        <f>IFERROR(VLOOKUP($C1092,Weights!$A$43:$E$62,4,0),0)</f>
        <v>3.39</v>
      </c>
      <c r="I1092" s="92">
        <f>IFERROR(VLOOKUP($C1092,Weights!$A$43:$E$62,5,0),0)</f>
        <v>187.77209999999999</v>
      </c>
      <c r="J1092" s="91">
        <f>IFERROR(VLOOKUP($C1092,Weights!$A$63:$E$82,4,0),0)</f>
        <v>23.92</v>
      </c>
      <c r="K1092" s="92">
        <f>IFERROR(VLOOKUP($C1092,Weights!$A$63:$E$82,5,0),0)</f>
        <v>1324.9288000000001</v>
      </c>
      <c r="L1092" s="91">
        <f>IFERROR(VLOOKUP($C1092,Weights!$A$83:$E$102,4,0),0)</f>
        <v>0</v>
      </c>
      <c r="M1092" s="92">
        <f>IFERROR(VLOOKUP($C1092,Weights!$A$83:$E$102,5,0),0)</f>
        <v>0</v>
      </c>
    </row>
    <row r="1093" spans="1:13" ht="24">
      <c r="A1093" s="93" t="s">
        <v>1406</v>
      </c>
      <c r="B1093" s="90" t="s">
        <v>1407</v>
      </c>
      <c r="C1093" s="90">
        <v>14</v>
      </c>
      <c r="D1093" s="91">
        <f>IFERROR(VLOOKUP($C1093,Weights!$A$3:$E$22,4,0),0)</f>
        <v>1.07</v>
      </c>
      <c r="E1093" s="92">
        <f>IFERROR(VLOOKUP($C1093,Weights!$A$3:$E$22,5,0),0)</f>
        <v>59.267300000000006</v>
      </c>
      <c r="F1093" s="91">
        <f>IFERROR(VLOOKUP($C1093,Weights!$A$23:$E$42,4,0),0)</f>
        <v>1.65</v>
      </c>
      <c r="G1093" s="92">
        <f>IFERROR(VLOOKUP($C1093,Weights!$A$23:$E$42,5,0),0)</f>
        <v>91.393500000000003</v>
      </c>
      <c r="H1093" s="91">
        <f>IFERROR(VLOOKUP($C1093,Weights!$A$43:$E$62,4,0),0)</f>
        <v>2.79</v>
      </c>
      <c r="I1093" s="92">
        <f>IFERROR(VLOOKUP($C1093,Weights!$A$43:$E$62,5,0),0)</f>
        <v>154.53810000000001</v>
      </c>
      <c r="J1093" s="91">
        <f>IFERROR(VLOOKUP($C1093,Weights!$A$63:$E$82,4,0),0)</f>
        <v>9.86</v>
      </c>
      <c r="K1093" s="92">
        <f>IFERROR(VLOOKUP($C1093,Weights!$A$63:$E$82,5,0),0)</f>
        <v>546.1454</v>
      </c>
      <c r="L1093" s="91">
        <f>IFERROR(VLOOKUP($C1093,Weights!$A$83:$E$102,4,0),0)</f>
        <v>2.64</v>
      </c>
      <c r="M1093" s="92">
        <f>IFERROR(VLOOKUP($C1093,Weights!$A$83:$E$102,5,0),0)</f>
        <v>146.2296</v>
      </c>
    </row>
    <row r="1094" spans="1:13" ht="24">
      <c r="A1094" s="93" t="s">
        <v>1408</v>
      </c>
      <c r="B1094" s="90" t="s">
        <v>1409</v>
      </c>
      <c r="C1094" s="90">
        <v>14</v>
      </c>
      <c r="D1094" s="91">
        <f>IFERROR(VLOOKUP($C1094,Weights!$A$3:$E$22,4,0),0)</f>
        <v>1.07</v>
      </c>
      <c r="E1094" s="92">
        <f>IFERROR(VLOOKUP($C1094,Weights!$A$3:$E$22,5,0),0)</f>
        <v>59.267300000000006</v>
      </c>
      <c r="F1094" s="91">
        <f>IFERROR(VLOOKUP($C1094,Weights!$A$23:$E$42,4,0),0)</f>
        <v>1.65</v>
      </c>
      <c r="G1094" s="92">
        <f>IFERROR(VLOOKUP($C1094,Weights!$A$23:$E$42,5,0),0)</f>
        <v>91.393500000000003</v>
      </c>
      <c r="H1094" s="91">
        <f>IFERROR(VLOOKUP($C1094,Weights!$A$43:$E$62,4,0),0)</f>
        <v>2.79</v>
      </c>
      <c r="I1094" s="92">
        <f>IFERROR(VLOOKUP($C1094,Weights!$A$43:$E$62,5,0),0)</f>
        <v>154.53810000000001</v>
      </c>
      <c r="J1094" s="91">
        <f>IFERROR(VLOOKUP($C1094,Weights!$A$63:$E$82,4,0),0)</f>
        <v>9.86</v>
      </c>
      <c r="K1094" s="92">
        <f>IFERROR(VLOOKUP($C1094,Weights!$A$63:$E$82,5,0),0)</f>
        <v>546.1454</v>
      </c>
      <c r="L1094" s="91">
        <f>IFERROR(VLOOKUP($C1094,Weights!$A$83:$E$102,4,0),0)</f>
        <v>2.64</v>
      </c>
      <c r="M1094" s="92">
        <f>IFERROR(VLOOKUP($C1094,Weights!$A$83:$E$102,5,0),0)</f>
        <v>146.2296</v>
      </c>
    </row>
    <row r="1095" spans="1:13">
      <c r="A1095" s="93" t="s">
        <v>1905</v>
      </c>
      <c r="B1095" s="90" t="s">
        <v>1906</v>
      </c>
      <c r="C1095" s="90">
        <v>14</v>
      </c>
      <c r="D1095" s="91">
        <f>IFERROR(VLOOKUP($C1095,Weights!$A$3:$E$22,4,0),0)</f>
        <v>1.07</v>
      </c>
      <c r="E1095" s="92">
        <f>IFERROR(VLOOKUP($C1095,Weights!$A$3:$E$22,5,0),0)</f>
        <v>59.267300000000006</v>
      </c>
      <c r="F1095" s="91">
        <f>IFERROR(VLOOKUP($C1095,Weights!$A$23:$E$42,4,0),0)</f>
        <v>1.65</v>
      </c>
      <c r="G1095" s="92">
        <f>IFERROR(VLOOKUP($C1095,Weights!$A$23:$E$42,5,0),0)</f>
        <v>91.393500000000003</v>
      </c>
      <c r="H1095" s="91">
        <f>IFERROR(VLOOKUP($C1095,Weights!$A$43:$E$62,4,0),0)</f>
        <v>2.79</v>
      </c>
      <c r="I1095" s="92">
        <f>IFERROR(VLOOKUP($C1095,Weights!$A$43:$E$62,5,0),0)</f>
        <v>154.53810000000001</v>
      </c>
      <c r="J1095" s="91">
        <f>IFERROR(VLOOKUP($C1095,Weights!$A$63:$E$82,4,0),0)</f>
        <v>9.86</v>
      </c>
      <c r="K1095" s="92">
        <f>IFERROR(VLOOKUP($C1095,Weights!$A$63:$E$82,5,0),0)</f>
        <v>546.1454</v>
      </c>
      <c r="L1095" s="91">
        <f>IFERROR(VLOOKUP($C1095,Weights!$A$83:$E$102,4,0),0)</f>
        <v>2.64</v>
      </c>
      <c r="M1095" s="92">
        <f>IFERROR(VLOOKUP($C1095,Weights!$A$83:$E$102,5,0),0)</f>
        <v>146.2296</v>
      </c>
    </row>
    <row r="1096" spans="1:13" ht="24">
      <c r="A1096" s="93" t="s">
        <v>1889</v>
      </c>
      <c r="B1096" s="90" t="s">
        <v>1890</v>
      </c>
      <c r="C1096" s="90">
        <v>6</v>
      </c>
      <c r="D1096" s="91">
        <f>IFERROR(VLOOKUP($C1096,Weights!$A$3:$E$22,4,0),0)</f>
        <v>2.38</v>
      </c>
      <c r="E1096" s="92">
        <f>IFERROR(VLOOKUP($C1096,Weights!$A$3:$E$22,5,0),0)</f>
        <v>131.82820000000001</v>
      </c>
      <c r="F1096" s="91">
        <f>IFERROR(VLOOKUP($C1096,Weights!$A$23:$E$42,4,0),0)</f>
        <v>3.52</v>
      </c>
      <c r="G1096" s="92">
        <f>IFERROR(VLOOKUP($C1096,Weights!$A$23:$E$42,5,0),0)</f>
        <v>194.97280000000001</v>
      </c>
      <c r="H1096" s="91">
        <f>IFERROR(VLOOKUP($C1096,Weights!$A$43:$E$62,4,0),0)</f>
        <v>7.1</v>
      </c>
      <c r="I1096" s="92">
        <f>IFERROR(VLOOKUP($C1096,Weights!$A$43:$E$62,5,0),0)</f>
        <v>393.26900000000001</v>
      </c>
      <c r="J1096" s="91">
        <f>IFERROR(VLOOKUP($C1096,Weights!$A$63:$E$82,4,0),0)</f>
        <v>17.98</v>
      </c>
      <c r="K1096" s="92">
        <f>IFERROR(VLOOKUP($C1096,Weights!$A$63:$E$82,5,0),0)</f>
        <v>995.91219999999998</v>
      </c>
      <c r="L1096" s="91">
        <f>IFERROR(VLOOKUP($C1096,Weights!$A$83:$E$102,4,0),0)</f>
        <v>0</v>
      </c>
      <c r="M1096" s="92">
        <f>IFERROR(VLOOKUP($C1096,Weights!$A$83:$E$102,5,0),0)</f>
        <v>0</v>
      </c>
    </row>
    <row r="1097" spans="1:13">
      <c r="A1097" s="93" t="s">
        <v>1887</v>
      </c>
      <c r="B1097" s="90" t="s">
        <v>1888</v>
      </c>
      <c r="C1097" s="90">
        <v>16</v>
      </c>
      <c r="D1097" s="91">
        <f>IFERROR(VLOOKUP($C1097,Weights!$A$3:$E$22,4,0),0)</f>
        <v>1.19</v>
      </c>
      <c r="E1097" s="92">
        <f>IFERROR(VLOOKUP($C1097,Weights!$A$3:$E$22,5,0),0)</f>
        <v>65.914100000000005</v>
      </c>
      <c r="F1097" s="91">
        <f>IFERROR(VLOOKUP($C1097,Weights!$A$23:$E$42,4,0),0)</f>
        <v>1.88</v>
      </c>
      <c r="G1097" s="92">
        <f>IFERROR(VLOOKUP($C1097,Weights!$A$23:$E$42,5,0),0)</f>
        <v>104.1332</v>
      </c>
      <c r="H1097" s="91">
        <f>IFERROR(VLOOKUP($C1097,Weights!$A$43:$E$62,4,0),0)</f>
        <v>3.39</v>
      </c>
      <c r="I1097" s="92">
        <f>IFERROR(VLOOKUP($C1097,Weights!$A$43:$E$62,5,0),0)</f>
        <v>187.77209999999999</v>
      </c>
      <c r="J1097" s="91">
        <f>IFERROR(VLOOKUP($C1097,Weights!$A$63:$E$82,4,0),0)</f>
        <v>23.92</v>
      </c>
      <c r="K1097" s="92">
        <f>IFERROR(VLOOKUP($C1097,Weights!$A$63:$E$82,5,0),0)</f>
        <v>1324.9288000000001</v>
      </c>
      <c r="L1097" s="91">
        <f>IFERROR(VLOOKUP($C1097,Weights!$A$83:$E$102,4,0),0)</f>
        <v>0</v>
      </c>
      <c r="M1097" s="92">
        <f>IFERROR(VLOOKUP($C1097,Weights!$A$83:$E$102,5,0),0)</f>
        <v>0</v>
      </c>
    </row>
    <row r="1098" spans="1:13" ht="24">
      <c r="A1098" s="93" t="s">
        <v>1909</v>
      </c>
      <c r="B1098" s="90" t="s">
        <v>1910</v>
      </c>
      <c r="C1098" s="90">
        <v>16</v>
      </c>
      <c r="D1098" s="91">
        <f>IFERROR(VLOOKUP($C1098,Weights!$A$3:$E$22,4,0),0)</f>
        <v>1.19</v>
      </c>
      <c r="E1098" s="92">
        <f>IFERROR(VLOOKUP($C1098,Weights!$A$3:$E$22,5,0),0)</f>
        <v>65.914100000000005</v>
      </c>
      <c r="F1098" s="91">
        <f>IFERROR(VLOOKUP($C1098,Weights!$A$23:$E$42,4,0),0)</f>
        <v>1.88</v>
      </c>
      <c r="G1098" s="92">
        <f>IFERROR(VLOOKUP($C1098,Weights!$A$23:$E$42,5,0),0)</f>
        <v>104.1332</v>
      </c>
      <c r="H1098" s="91">
        <f>IFERROR(VLOOKUP($C1098,Weights!$A$43:$E$62,4,0),0)</f>
        <v>3.39</v>
      </c>
      <c r="I1098" s="92">
        <f>IFERROR(VLOOKUP($C1098,Weights!$A$43:$E$62,5,0),0)</f>
        <v>187.77209999999999</v>
      </c>
      <c r="J1098" s="91">
        <f>IFERROR(VLOOKUP($C1098,Weights!$A$63:$E$82,4,0),0)</f>
        <v>23.92</v>
      </c>
      <c r="K1098" s="92">
        <f>IFERROR(VLOOKUP($C1098,Weights!$A$63:$E$82,5,0),0)</f>
        <v>1324.9288000000001</v>
      </c>
      <c r="L1098" s="91">
        <f>IFERROR(VLOOKUP($C1098,Weights!$A$83:$E$102,4,0),0)</f>
        <v>0</v>
      </c>
      <c r="M1098" s="92">
        <f>IFERROR(VLOOKUP($C1098,Weights!$A$83:$E$102,5,0),0)</f>
        <v>0</v>
      </c>
    </row>
    <row r="1099" spans="1:13">
      <c r="A1099" s="93" t="s">
        <v>1897</v>
      </c>
      <c r="B1099" s="90" t="s">
        <v>1898</v>
      </c>
      <c r="C1099" s="90">
        <v>16</v>
      </c>
      <c r="D1099" s="91">
        <f>IFERROR(VLOOKUP($C1099,Weights!$A$3:$E$22,4,0),0)</f>
        <v>1.19</v>
      </c>
      <c r="E1099" s="92">
        <f>IFERROR(VLOOKUP($C1099,Weights!$A$3:$E$22,5,0),0)</f>
        <v>65.914100000000005</v>
      </c>
      <c r="F1099" s="91">
        <f>IFERROR(VLOOKUP($C1099,Weights!$A$23:$E$42,4,0),0)</f>
        <v>1.88</v>
      </c>
      <c r="G1099" s="92">
        <f>IFERROR(VLOOKUP($C1099,Weights!$A$23:$E$42,5,0),0)</f>
        <v>104.1332</v>
      </c>
      <c r="H1099" s="91">
        <f>IFERROR(VLOOKUP($C1099,Weights!$A$43:$E$62,4,0),0)</f>
        <v>3.39</v>
      </c>
      <c r="I1099" s="92">
        <f>IFERROR(VLOOKUP($C1099,Weights!$A$43:$E$62,5,0),0)</f>
        <v>187.77209999999999</v>
      </c>
      <c r="J1099" s="91">
        <f>IFERROR(VLOOKUP($C1099,Weights!$A$63:$E$82,4,0),0)</f>
        <v>23.92</v>
      </c>
      <c r="K1099" s="92">
        <f>IFERROR(VLOOKUP($C1099,Weights!$A$63:$E$82,5,0),0)</f>
        <v>1324.9288000000001</v>
      </c>
      <c r="L1099" s="91">
        <f>IFERROR(VLOOKUP($C1099,Weights!$A$83:$E$102,4,0),0)</f>
        <v>0</v>
      </c>
      <c r="M1099" s="92">
        <f>IFERROR(VLOOKUP($C1099,Weights!$A$83:$E$102,5,0),0)</f>
        <v>0</v>
      </c>
    </row>
    <row r="1100" spans="1:13" ht="24">
      <c r="A1100" s="93" t="s">
        <v>1877</v>
      </c>
      <c r="B1100" s="90" t="s">
        <v>1878</v>
      </c>
      <c r="C1100" s="90">
        <v>16</v>
      </c>
      <c r="D1100" s="91">
        <f>IFERROR(VLOOKUP($C1100,Weights!$A$3:$E$22,4,0),0)</f>
        <v>1.19</v>
      </c>
      <c r="E1100" s="92">
        <f>IFERROR(VLOOKUP($C1100,Weights!$A$3:$E$22,5,0),0)</f>
        <v>65.914100000000005</v>
      </c>
      <c r="F1100" s="91">
        <f>IFERROR(VLOOKUP($C1100,Weights!$A$23:$E$42,4,0),0)</f>
        <v>1.88</v>
      </c>
      <c r="G1100" s="92">
        <f>IFERROR(VLOOKUP($C1100,Weights!$A$23:$E$42,5,0),0)</f>
        <v>104.1332</v>
      </c>
      <c r="H1100" s="91">
        <f>IFERROR(VLOOKUP($C1100,Weights!$A$43:$E$62,4,0),0)</f>
        <v>3.39</v>
      </c>
      <c r="I1100" s="92">
        <f>IFERROR(VLOOKUP($C1100,Weights!$A$43:$E$62,5,0),0)</f>
        <v>187.77209999999999</v>
      </c>
      <c r="J1100" s="91">
        <f>IFERROR(VLOOKUP($C1100,Weights!$A$63:$E$82,4,0),0)</f>
        <v>23.92</v>
      </c>
      <c r="K1100" s="92">
        <f>IFERROR(VLOOKUP($C1100,Weights!$A$63:$E$82,5,0),0)</f>
        <v>1324.9288000000001</v>
      </c>
      <c r="L1100" s="91">
        <f>IFERROR(VLOOKUP($C1100,Weights!$A$83:$E$102,4,0),0)</f>
        <v>0</v>
      </c>
      <c r="M1100" s="92">
        <f>IFERROR(VLOOKUP($C1100,Weights!$A$83:$E$102,5,0),0)</f>
        <v>0</v>
      </c>
    </row>
    <row r="1101" spans="1:13" ht="24">
      <c r="A1101" s="93" t="s">
        <v>1879</v>
      </c>
      <c r="B1101" s="90" t="s">
        <v>1880</v>
      </c>
      <c r="C1101" s="90">
        <v>16</v>
      </c>
      <c r="D1101" s="91">
        <f>IFERROR(VLOOKUP($C1101,Weights!$A$3:$E$22,4,0),0)</f>
        <v>1.19</v>
      </c>
      <c r="E1101" s="92">
        <f>IFERROR(VLOOKUP($C1101,Weights!$A$3:$E$22,5,0),0)</f>
        <v>65.914100000000005</v>
      </c>
      <c r="F1101" s="91">
        <f>IFERROR(VLOOKUP($C1101,Weights!$A$23:$E$42,4,0),0)</f>
        <v>1.88</v>
      </c>
      <c r="G1101" s="92">
        <f>IFERROR(VLOOKUP($C1101,Weights!$A$23:$E$42,5,0),0)</f>
        <v>104.1332</v>
      </c>
      <c r="H1101" s="91">
        <f>IFERROR(VLOOKUP($C1101,Weights!$A$43:$E$62,4,0),0)</f>
        <v>3.39</v>
      </c>
      <c r="I1101" s="92">
        <f>IFERROR(VLOOKUP($C1101,Weights!$A$43:$E$62,5,0),0)</f>
        <v>187.77209999999999</v>
      </c>
      <c r="J1101" s="91">
        <f>IFERROR(VLOOKUP($C1101,Weights!$A$63:$E$82,4,0),0)</f>
        <v>23.92</v>
      </c>
      <c r="K1101" s="92">
        <f>IFERROR(VLOOKUP($C1101,Weights!$A$63:$E$82,5,0),0)</f>
        <v>1324.9288000000001</v>
      </c>
      <c r="L1101" s="91">
        <f>IFERROR(VLOOKUP($C1101,Weights!$A$83:$E$102,4,0),0)</f>
        <v>0</v>
      </c>
      <c r="M1101" s="92">
        <f>IFERROR(VLOOKUP($C1101,Weights!$A$83:$E$102,5,0),0)</f>
        <v>0</v>
      </c>
    </row>
    <row r="1102" spans="1:13">
      <c r="A1102" s="93" t="s">
        <v>1428</v>
      </c>
      <c r="B1102" s="90" t="s">
        <v>1429</v>
      </c>
      <c r="C1102" s="90">
        <v>16</v>
      </c>
      <c r="D1102" s="91">
        <f>IFERROR(VLOOKUP($C1102,Weights!$A$3:$E$22,4,0),0)</f>
        <v>1.19</v>
      </c>
      <c r="E1102" s="92">
        <f>IFERROR(VLOOKUP($C1102,Weights!$A$3:$E$22,5,0),0)</f>
        <v>65.914100000000005</v>
      </c>
      <c r="F1102" s="91">
        <f>IFERROR(VLOOKUP($C1102,Weights!$A$23:$E$42,4,0),0)</f>
        <v>1.88</v>
      </c>
      <c r="G1102" s="92">
        <f>IFERROR(VLOOKUP($C1102,Weights!$A$23:$E$42,5,0),0)</f>
        <v>104.1332</v>
      </c>
      <c r="H1102" s="91">
        <f>IFERROR(VLOOKUP($C1102,Weights!$A$43:$E$62,4,0),0)</f>
        <v>3.39</v>
      </c>
      <c r="I1102" s="92">
        <f>IFERROR(VLOOKUP($C1102,Weights!$A$43:$E$62,5,0),0)</f>
        <v>187.77209999999999</v>
      </c>
      <c r="J1102" s="91">
        <f>IFERROR(VLOOKUP($C1102,Weights!$A$63:$E$82,4,0),0)</f>
        <v>23.92</v>
      </c>
      <c r="K1102" s="92">
        <f>IFERROR(VLOOKUP($C1102,Weights!$A$63:$E$82,5,0),0)</f>
        <v>1324.9288000000001</v>
      </c>
      <c r="L1102" s="91">
        <f>IFERROR(VLOOKUP($C1102,Weights!$A$83:$E$102,4,0),0)</f>
        <v>0</v>
      </c>
      <c r="M1102" s="92">
        <f>IFERROR(VLOOKUP($C1102,Weights!$A$83:$E$102,5,0),0)</f>
        <v>0</v>
      </c>
    </row>
    <row r="1103" spans="1:13" ht="24">
      <c r="A1103" s="93" t="s">
        <v>1867</v>
      </c>
      <c r="B1103" s="90" t="s">
        <v>1868</v>
      </c>
      <c r="C1103" s="90">
        <v>16</v>
      </c>
      <c r="D1103" s="91">
        <f>IFERROR(VLOOKUP($C1103,Weights!$A$3:$E$22,4,0),0)</f>
        <v>1.19</v>
      </c>
      <c r="E1103" s="92">
        <f>IFERROR(VLOOKUP($C1103,Weights!$A$3:$E$22,5,0),0)</f>
        <v>65.914100000000005</v>
      </c>
      <c r="F1103" s="91">
        <f>IFERROR(VLOOKUP($C1103,Weights!$A$23:$E$42,4,0),0)</f>
        <v>1.88</v>
      </c>
      <c r="G1103" s="92">
        <f>IFERROR(VLOOKUP($C1103,Weights!$A$23:$E$42,5,0),0)</f>
        <v>104.1332</v>
      </c>
      <c r="H1103" s="91">
        <f>IFERROR(VLOOKUP($C1103,Weights!$A$43:$E$62,4,0),0)</f>
        <v>3.39</v>
      </c>
      <c r="I1103" s="92">
        <f>IFERROR(VLOOKUP($C1103,Weights!$A$43:$E$62,5,0),0)</f>
        <v>187.77209999999999</v>
      </c>
      <c r="J1103" s="91">
        <f>IFERROR(VLOOKUP($C1103,Weights!$A$63:$E$82,4,0),0)</f>
        <v>23.92</v>
      </c>
      <c r="K1103" s="92">
        <f>IFERROR(VLOOKUP($C1103,Weights!$A$63:$E$82,5,0),0)</f>
        <v>1324.9288000000001</v>
      </c>
      <c r="L1103" s="91">
        <f>IFERROR(VLOOKUP($C1103,Weights!$A$83:$E$102,4,0),0)</f>
        <v>0</v>
      </c>
      <c r="M1103" s="92">
        <f>IFERROR(VLOOKUP($C1103,Weights!$A$83:$E$102,5,0),0)</f>
        <v>0</v>
      </c>
    </row>
    <row r="1104" spans="1:13" ht="24">
      <c r="A1104" s="93" t="s">
        <v>1901</v>
      </c>
      <c r="B1104" s="90" t="s">
        <v>1902</v>
      </c>
      <c r="C1104" s="90">
        <v>16</v>
      </c>
      <c r="D1104" s="91">
        <f>IFERROR(VLOOKUP($C1104,Weights!$A$3:$E$22,4,0),0)</f>
        <v>1.19</v>
      </c>
      <c r="E1104" s="92">
        <f>IFERROR(VLOOKUP($C1104,Weights!$A$3:$E$22,5,0),0)</f>
        <v>65.914100000000005</v>
      </c>
      <c r="F1104" s="91">
        <f>IFERROR(VLOOKUP($C1104,Weights!$A$23:$E$42,4,0),0)</f>
        <v>1.88</v>
      </c>
      <c r="G1104" s="92">
        <f>IFERROR(VLOOKUP($C1104,Weights!$A$23:$E$42,5,0),0)</f>
        <v>104.1332</v>
      </c>
      <c r="H1104" s="91">
        <f>IFERROR(VLOOKUP($C1104,Weights!$A$43:$E$62,4,0),0)</f>
        <v>3.39</v>
      </c>
      <c r="I1104" s="92">
        <f>IFERROR(VLOOKUP($C1104,Weights!$A$43:$E$62,5,0),0)</f>
        <v>187.77209999999999</v>
      </c>
      <c r="J1104" s="91">
        <f>IFERROR(VLOOKUP($C1104,Weights!$A$63:$E$82,4,0),0)</f>
        <v>23.92</v>
      </c>
      <c r="K1104" s="92">
        <f>IFERROR(VLOOKUP($C1104,Weights!$A$63:$E$82,5,0),0)</f>
        <v>1324.9288000000001</v>
      </c>
      <c r="L1104" s="91">
        <f>IFERROR(VLOOKUP($C1104,Weights!$A$83:$E$102,4,0),0)</f>
        <v>0</v>
      </c>
      <c r="M1104" s="92">
        <f>IFERROR(VLOOKUP($C1104,Weights!$A$83:$E$102,5,0),0)</f>
        <v>0</v>
      </c>
    </row>
    <row r="1105" spans="1:13" ht="24">
      <c r="A1105" s="93" t="s">
        <v>1777</v>
      </c>
      <c r="B1105" s="90" t="s">
        <v>1778</v>
      </c>
      <c r="C1105" s="90">
        <v>16</v>
      </c>
      <c r="D1105" s="91">
        <f>IFERROR(VLOOKUP($C1105,Weights!$A$3:$E$22,4,0),0)</f>
        <v>1.19</v>
      </c>
      <c r="E1105" s="92">
        <f>IFERROR(VLOOKUP($C1105,Weights!$A$3:$E$22,5,0),0)</f>
        <v>65.914100000000005</v>
      </c>
      <c r="F1105" s="91">
        <f>IFERROR(VLOOKUP($C1105,Weights!$A$23:$E$42,4,0),0)</f>
        <v>1.88</v>
      </c>
      <c r="G1105" s="92">
        <f>IFERROR(VLOOKUP($C1105,Weights!$A$23:$E$42,5,0),0)</f>
        <v>104.1332</v>
      </c>
      <c r="H1105" s="91">
        <f>IFERROR(VLOOKUP($C1105,Weights!$A$43:$E$62,4,0),0)</f>
        <v>3.39</v>
      </c>
      <c r="I1105" s="92">
        <f>IFERROR(VLOOKUP($C1105,Weights!$A$43:$E$62,5,0),0)</f>
        <v>187.77209999999999</v>
      </c>
      <c r="J1105" s="91">
        <f>IFERROR(VLOOKUP($C1105,Weights!$A$63:$E$82,4,0),0)</f>
        <v>23.92</v>
      </c>
      <c r="K1105" s="92">
        <f>IFERROR(VLOOKUP($C1105,Weights!$A$63:$E$82,5,0),0)</f>
        <v>1324.9288000000001</v>
      </c>
      <c r="L1105" s="91">
        <f>IFERROR(VLOOKUP($C1105,Weights!$A$83:$E$102,4,0),0)</f>
        <v>0</v>
      </c>
      <c r="M1105" s="92">
        <f>IFERROR(VLOOKUP($C1105,Weights!$A$83:$E$102,5,0),0)</f>
        <v>0</v>
      </c>
    </row>
    <row r="1106" spans="1:13">
      <c r="A1106" s="93" t="s">
        <v>658</v>
      </c>
      <c r="B1106" s="90" t="s">
        <v>659</v>
      </c>
      <c r="C1106" s="90">
        <v>16</v>
      </c>
      <c r="D1106" s="91">
        <f>IFERROR(VLOOKUP($C1106,Weights!$A$3:$E$22,4,0),0)</f>
        <v>1.19</v>
      </c>
      <c r="E1106" s="92">
        <f>IFERROR(VLOOKUP($C1106,Weights!$A$3:$E$22,5,0),0)</f>
        <v>65.914100000000005</v>
      </c>
      <c r="F1106" s="91">
        <f>IFERROR(VLOOKUP($C1106,Weights!$A$23:$E$42,4,0),0)</f>
        <v>1.88</v>
      </c>
      <c r="G1106" s="92">
        <f>IFERROR(VLOOKUP($C1106,Weights!$A$23:$E$42,5,0),0)</f>
        <v>104.1332</v>
      </c>
      <c r="H1106" s="91">
        <f>IFERROR(VLOOKUP($C1106,Weights!$A$43:$E$62,4,0),0)</f>
        <v>3.39</v>
      </c>
      <c r="I1106" s="92">
        <f>IFERROR(VLOOKUP($C1106,Weights!$A$43:$E$62,5,0),0)</f>
        <v>187.77209999999999</v>
      </c>
      <c r="J1106" s="91">
        <f>IFERROR(VLOOKUP($C1106,Weights!$A$63:$E$82,4,0),0)</f>
        <v>23.92</v>
      </c>
      <c r="K1106" s="92">
        <f>IFERROR(VLOOKUP($C1106,Weights!$A$63:$E$82,5,0),0)</f>
        <v>1324.9288000000001</v>
      </c>
      <c r="L1106" s="91">
        <f>IFERROR(VLOOKUP($C1106,Weights!$A$83:$E$102,4,0),0)</f>
        <v>0</v>
      </c>
      <c r="M1106" s="92">
        <f>IFERROR(VLOOKUP($C1106,Weights!$A$83:$E$102,5,0),0)</f>
        <v>0</v>
      </c>
    </row>
    <row r="1107" spans="1:13">
      <c r="A1107" s="93" t="s">
        <v>1907</v>
      </c>
      <c r="B1107" s="90" t="s">
        <v>1908</v>
      </c>
      <c r="C1107" s="90">
        <v>14</v>
      </c>
      <c r="D1107" s="91">
        <f>IFERROR(VLOOKUP($C1107,Weights!$A$3:$E$22,4,0),0)</f>
        <v>1.07</v>
      </c>
      <c r="E1107" s="92">
        <f>IFERROR(VLOOKUP($C1107,Weights!$A$3:$E$22,5,0),0)</f>
        <v>59.267300000000006</v>
      </c>
      <c r="F1107" s="91">
        <f>IFERROR(VLOOKUP($C1107,Weights!$A$23:$E$42,4,0),0)</f>
        <v>1.65</v>
      </c>
      <c r="G1107" s="92">
        <f>IFERROR(VLOOKUP($C1107,Weights!$A$23:$E$42,5,0),0)</f>
        <v>91.393500000000003</v>
      </c>
      <c r="H1107" s="91">
        <f>IFERROR(VLOOKUP($C1107,Weights!$A$43:$E$62,4,0),0)</f>
        <v>2.79</v>
      </c>
      <c r="I1107" s="92">
        <f>IFERROR(VLOOKUP($C1107,Weights!$A$43:$E$62,5,0),0)</f>
        <v>154.53810000000001</v>
      </c>
      <c r="J1107" s="91">
        <f>IFERROR(VLOOKUP($C1107,Weights!$A$63:$E$82,4,0),0)</f>
        <v>9.86</v>
      </c>
      <c r="K1107" s="92">
        <f>IFERROR(VLOOKUP($C1107,Weights!$A$63:$E$82,5,0),0)</f>
        <v>546.1454</v>
      </c>
      <c r="L1107" s="91">
        <f>IFERROR(VLOOKUP($C1107,Weights!$A$83:$E$102,4,0),0)</f>
        <v>2.64</v>
      </c>
      <c r="M1107" s="92">
        <f>IFERROR(VLOOKUP($C1107,Weights!$A$83:$E$102,5,0),0)</f>
        <v>146.2296</v>
      </c>
    </row>
    <row r="1108" spans="1:13">
      <c r="A1108" s="93" t="s">
        <v>662</v>
      </c>
      <c r="B1108" s="90" t="s">
        <v>663</v>
      </c>
      <c r="C1108" s="90">
        <v>14</v>
      </c>
      <c r="D1108" s="91">
        <f>IFERROR(VLOOKUP($C1108,Weights!$A$3:$E$22,4,0),0)</f>
        <v>1.07</v>
      </c>
      <c r="E1108" s="92">
        <f>IFERROR(VLOOKUP($C1108,Weights!$A$3:$E$22,5,0),0)</f>
        <v>59.267300000000006</v>
      </c>
      <c r="F1108" s="91">
        <f>IFERROR(VLOOKUP($C1108,Weights!$A$23:$E$42,4,0),0)</f>
        <v>1.65</v>
      </c>
      <c r="G1108" s="92">
        <f>IFERROR(VLOOKUP($C1108,Weights!$A$23:$E$42,5,0),0)</f>
        <v>91.393500000000003</v>
      </c>
      <c r="H1108" s="91">
        <f>IFERROR(VLOOKUP($C1108,Weights!$A$43:$E$62,4,0),0)</f>
        <v>2.79</v>
      </c>
      <c r="I1108" s="92">
        <f>IFERROR(VLOOKUP($C1108,Weights!$A$43:$E$62,5,0),0)</f>
        <v>154.53810000000001</v>
      </c>
      <c r="J1108" s="91">
        <f>IFERROR(VLOOKUP($C1108,Weights!$A$63:$E$82,4,0),0)</f>
        <v>9.86</v>
      </c>
      <c r="K1108" s="92">
        <f>IFERROR(VLOOKUP($C1108,Weights!$A$63:$E$82,5,0),0)</f>
        <v>546.1454</v>
      </c>
      <c r="L1108" s="91">
        <f>IFERROR(VLOOKUP($C1108,Weights!$A$83:$E$102,4,0),0)</f>
        <v>2.64</v>
      </c>
      <c r="M1108" s="92">
        <f>IFERROR(VLOOKUP($C1108,Weights!$A$83:$E$102,5,0),0)</f>
        <v>146.2296</v>
      </c>
    </row>
    <row r="1109" spans="1:13">
      <c r="A1109" s="93" t="s">
        <v>2149</v>
      </c>
      <c r="B1109" s="90" t="s">
        <v>2150</v>
      </c>
      <c r="C1109" s="90">
        <v>14</v>
      </c>
      <c r="D1109" s="91">
        <f>IFERROR(VLOOKUP($C1109,Weights!$A$3:$E$22,4,0),0)</f>
        <v>1.07</v>
      </c>
      <c r="E1109" s="92">
        <f>IFERROR(VLOOKUP($C1109,Weights!$A$3:$E$22,5,0),0)</f>
        <v>59.267300000000006</v>
      </c>
      <c r="F1109" s="91">
        <f>IFERROR(VLOOKUP($C1109,Weights!$A$23:$E$42,4,0),0)</f>
        <v>1.65</v>
      </c>
      <c r="G1109" s="92">
        <f>IFERROR(VLOOKUP($C1109,Weights!$A$23:$E$42,5,0),0)</f>
        <v>91.393500000000003</v>
      </c>
      <c r="H1109" s="91">
        <f>IFERROR(VLOOKUP($C1109,Weights!$A$43:$E$62,4,0),0)</f>
        <v>2.79</v>
      </c>
      <c r="I1109" s="92">
        <f>IFERROR(VLOOKUP($C1109,Weights!$A$43:$E$62,5,0),0)</f>
        <v>154.53810000000001</v>
      </c>
      <c r="J1109" s="91">
        <f>IFERROR(VLOOKUP($C1109,Weights!$A$63:$E$82,4,0),0)</f>
        <v>9.86</v>
      </c>
      <c r="K1109" s="92">
        <f>IFERROR(VLOOKUP($C1109,Weights!$A$63:$E$82,5,0),0)</f>
        <v>546.1454</v>
      </c>
      <c r="L1109" s="91">
        <f>IFERROR(VLOOKUP($C1109,Weights!$A$83:$E$102,4,0),0)</f>
        <v>2.64</v>
      </c>
      <c r="M1109" s="92">
        <f>IFERROR(VLOOKUP($C1109,Weights!$A$83:$E$102,5,0),0)</f>
        <v>146.2296</v>
      </c>
    </row>
    <row r="1110" spans="1:13">
      <c r="A1110" s="93" t="s">
        <v>2345</v>
      </c>
      <c r="B1110" s="90" t="s">
        <v>2346</v>
      </c>
      <c r="C1110" s="90">
        <v>14</v>
      </c>
      <c r="D1110" s="91">
        <f>IFERROR(VLOOKUP($C1110,Weights!$A$3:$E$22,4,0),0)</f>
        <v>1.07</v>
      </c>
      <c r="E1110" s="92">
        <f>IFERROR(VLOOKUP($C1110,Weights!$A$3:$E$22,5,0),0)</f>
        <v>59.267300000000006</v>
      </c>
      <c r="F1110" s="91">
        <f>IFERROR(VLOOKUP($C1110,Weights!$A$23:$E$42,4,0),0)</f>
        <v>1.65</v>
      </c>
      <c r="G1110" s="92">
        <f>IFERROR(VLOOKUP($C1110,Weights!$A$23:$E$42,5,0),0)</f>
        <v>91.393500000000003</v>
      </c>
      <c r="H1110" s="91">
        <f>IFERROR(VLOOKUP($C1110,Weights!$A$43:$E$62,4,0),0)</f>
        <v>2.79</v>
      </c>
      <c r="I1110" s="92">
        <f>IFERROR(VLOOKUP($C1110,Weights!$A$43:$E$62,5,0),0)</f>
        <v>154.53810000000001</v>
      </c>
      <c r="J1110" s="91">
        <f>IFERROR(VLOOKUP($C1110,Weights!$A$63:$E$82,4,0),0)</f>
        <v>9.86</v>
      </c>
      <c r="K1110" s="92">
        <f>IFERROR(VLOOKUP($C1110,Weights!$A$63:$E$82,5,0),0)</f>
        <v>546.1454</v>
      </c>
      <c r="L1110" s="91">
        <f>IFERROR(VLOOKUP($C1110,Weights!$A$83:$E$102,4,0),0)</f>
        <v>2.64</v>
      </c>
      <c r="M1110" s="92">
        <f>IFERROR(VLOOKUP($C1110,Weights!$A$83:$E$102,5,0),0)</f>
        <v>146.2296</v>
      </c>
    </row>
    <row r="1111" spans="1:13">
      <c r="A1111" s="93" t="s">
        <v>2375</v>
      </c>
      <c r="B1111" s="90" t="s">
        <v>2376</v>
      </c>
      <c r="C1111" s="90">
        <v>14</v>
      </c>
      <c r="D1111" s="91">
        <f>IFERROR(VLOOKUP($C1111,Weights!$A$3:$E$22,4,0),0)</f>
        <v>1.07</v>
      </c>
      <c r="E1111" s="92">
        <f>IFERROR(VLOOKUP($C1111,Weights!$A$3:$E$22,5,0),0)</f>
        <v>59.267300000000006</v>
      </c>
      <c r="F1111" s="91">
        <f>IFERROR(VLOOKUP($C1111,Weights!$A$23:$E$42,4,0),0)</f>
        <v>1.65</v>
      </c>
      <c r="G1111" s="92">
        <f>IFERROR(VLOOKUP($C1111,Weights!$A$23:$E$42,5,0),0)</f>
        <v>91.393500000000003</v>
      </c>
      <c r="H1111" s="91">
        <f>IFERROR(VLOOKUP($C1111,Weights!$A$43:$E$62,4,0),0)</f>
        <v>2.79</v>
      </c>
      <c r="I1111" s="92">
        <f>IFERROR(VLOOKUP($C1111,Weights!$A$43:$E$62,5,0),0)</f>
        <v>154.53810000000001</v>
      </c>
      <c r="J1111" s="91">
        <f>IFERROR(VLOOKUP($C1111,Weights!$A$63:$E$82,4,0),0)</f>
        <v>9.86</v>
      </c>
      <c r="K1111" s="92">
        <f>IFERROR(VLOOKUP($C1111,Weights!$A$63:$E$82,5,0),0)</f>
        <v>546.1454</v>
      </c>
      <c r="L1111" s="91">
        <f>IFERROR(VLOOKUP($C1111,Weights!$A$83:$E$102,4,0),0)</f>
        <v>2.64</v>
      </c>
      <c r="M1111" s="92">
        <f>IFERROR(VLOOKUP($C1111,Weights!$A$83:$E$102,5,0),0)</f>
        <v>146.2296</v>
      </c>
    </row>
    <row r="1112" spans="1:13" ht="36">
      <c r="A1112" s="93" t="s">
        <v>3041</v>
      </c>
      <c r="B1112" s="90" t="s">
        <v>3042</v>
      </c>
      <c r="C1112" s="90">
        <v>14</v>
      </c>
      <c r="D1112" s="91">
        <f>IFERROR(VLOOKUP($C1112,Weights!$A$3:$E$22,4,0),0)</f>
        <v>1.07</v>
      </c>
      <c r="E1112" s="92">
        <f>IFERROR(VLOOKUP($C1112,Weights!$A$3:$E$22,5,0),0)</f>
        <v>59.267300000000006</v>
      </c>
      <c r="F1112" s="91">
        <f>IFERROR(VLOOKUP($C1112,Weights!$A$23:$E$42,4,0),0)</f>
        <v>1.65</v>
      </c>
      <c r="G1112" s="92">
        <f>IFERROR(VLOOKUP($C1112,Weights!$A$23:$E$42,5,0),0)</f>
        <v>91.393500000000003</v>
      </c>
      <c r="H1112" s="91">
        <f>IFERROR(VLOOKUP($C1112,Weights!$A$43:$E$62,4,0),0)</f>
        <v>2.79</v>
      </c>
      <c r="I1112" s="92">
        <f>IFERROR(VLOOKUP($C1112,Weights!$A$43:$E$62,5,0),0)</f>
        <v>154.53810000000001</v>
      </c>
      <c r="J1112" s="91">
        <f>IFERROR(VLOOKUP($C1112,Weights!$A$63:$E$82,4,0),0)</f>
        <v>9.86</v>
      </c>
      <c r="K1112" s="92">
        <f>IFERROR(VLOOKUP($C1112,Weights!$A$63:$E$82,5,0),0)</f>
        <v>546.1454</v>
      </c>
      <c r="L1112" s="91">
        <f>IFERROR(VLOOKUP($C1112,Weights!$A$83:$E$102,4,0),0)</f>
        <v>2.64</v>
      </c>
      <c r="M1112" s="92">
        <f>IFERROR(VLOOKUP($C1112,Weights!$A$83:$E$102,5,0),0)</f>
        <v>146.2296</v>
      </c>
    </row>
    <row r="1113" spans="1:13">
      <c r="A1113" s="93" t="s">
        <v>242</v>
      </c>
      <c r="B1113" s="90" t="s">
        <v>243</v>
      </c>
      <c r="C1113" s="90">
        <v>14</v>
      </c>
      <c r="D1113" s="91">
        <f>IFERROR(VLOOKUP($C1113,Weights!$A$3:$E$22,4,0),0)</f>
        <v>1.07</v>
      </c>
      <c r="E1113" s="92">
        <f>IFERROR(VLOOKUP($C1113,Weights!$A$3:$E$22,5,0),0)</f>
        <v>59.267300000000006</v>
      </c>
      <c r="F1113" s="91">
        <f>IFERROR(VLOOKUP($C1113,Weights!$A$23:$E$42,4,0),0)</f>
        <v>1.65</v>
      </c>
      <c r="G1113" s="92">
        <f>IFERROR(VLOOKUP($C1113,Weights!$A$23:$E$42,5,0),0)</f>
        <v>91.393500000000003</v>
      </c>
      <c r="H1113" s="91">
        <f>IFERROR(VLOOKUP($C1113,Weights!$A$43:$E$62,4,0),0)</f>
        <v>2.79</v>
      </c>
      <c r="I1113" s="92">
        <f>IFERROR(VLOOKUP($C1113,Weights!$A$43:$E$62,5,0),0)</f>
        <v>154.53810000000001</v>
      </c>
      <c r="J1113" s="91">
        <f>IFERROR(VLOOKUP($C1113,Weights!$A$63:$E$82,4,0),0)</f>
        <v>9.86</v>
      </c>
      <c r="K1113" s="92">
        <f>IFERROR(VLOOKUP($C1113,Weights!$A$63:$E$82,5,0),0)</f>
        <v>546.1454</v>
      </c>
      <c r="L1113" s="91">
        <f>IFERROR(VLOOKUP($C1113,Weights!$A$83:$E$102,4,0),0)</f>
        <v>2.64</v>
      </c>
      <c r="M1113" s="92">
        <f>IFERROR(VLOOKUP($C1113,Weights!$A$83:$E$102,5,0),0)</f>
        <v>146.2296</v>
      </c>
    </row>
    <row r="1114" spans="1:13" ht="24">
      <c r="A1114" s="93" t="s">
        <v>1084</v>
      </c>
      <c r="B1114" s="90" t="s">
        <v>1085</v>
      </c>
      <c r="C1114" s="90">
        <v>14</v>
      </c>
      <c r="D1114" s="91">
        <f>IFERROR(VLOOKUP($C1114,Weights!$A$3:$E$22,4,0),0)</f>
        <v>1.07</v>
      </c>
      <c r="E1114" s="92">
        <f>IFERROR(VLOOKUP($C1114,Weights!$A$3:$E$22,5,0),0)</f>
        <v>59.267300000000006</v>
      </c>
      <c r="F1114" s="91">
        <f>IFERROR(VLOOKUP($C1114,Weights!$A$23:$E$42,4,0),0)</f>
        <v>1.65</v>
      </c>
      <c r="G1114" s="92">
        <f>IFERROR(VLOOKUP($C1114,Weights!$A$23:$E$42,5,0),0)</f>
        <v>91.393500000000003</v>
      </c>
      <c r="H1114" s="91">
        <f>IFERROR(VLOOKUP($C1114,Weights!$A$43:$E$62,4,0),0)</f>
        <v>2.79</v>
      </c>
      <c r="I1114" s="92">
        <f>IFERROR(VLOOKUP($C1114,Weights!$A$43:$E$62,5,0),0)</f>
        <v>154.53810000000001</v>
      </c>
      <c r="J1114" s="91">
        <f>IFERROR(VLOOKUP($C1114,Weights!$A$63:$E$82,4,0),0)</f>
        <v>9.86</v>
      </c>
      <c r="K1114" s="92">
        <f>IFERROR(VLOOKUP($C1114,Weights!$A$63:$E$82,5,0),0)</f>
        <v>546.1454</v>
      </c>
      <c r="L1114" s="91">
        <f>IFERROR(VLOOKUP($C1114,Weights!$A$83:$E$102,4,0),0)</f>
        <v>2.64</v>
      </c>
      <c r="M1114" s="92">
        <f>IFERROR(VLOOKUP($C1114,Weights!$A$83:$E$102,5,0),0)</f>
        <v>146.2296</v>
      </c>
    </row>
    <row r="1115" spans="1:13">
      <c r="A1115" s="93" t="s">
        <v>2254</v>
      </c>
      <c r="B1115" s="90" t="s">
        <v>2255</v>
      </c>
      <c r="C1115" s="90">
        <v>14</v>
      </c>
      <c r="D1115" s="91">
        <f>IFERROR(VLOOKUP($C1115,Weights!$A$3:$E$22,4,0),0)</f>
        <v>1.07</v>
      </c>
      <c r="E1115" s="92">
        <f>IFERROR(VLOOKUP($C1115,Weights!$A$3:$E$22,5,0),0)</f>
        <v>59.267300000000006</v>
      </c>
      <c r="F1115" s="91">
        <f>IFERROR(VLOOKUP($C1115,Weights!$A$23:$E$42,4,0),0)</f>
        <v>1.65</v>
      </c>
      <c r="G1115" s="92">
        <f>IFERROR(VLOOKUP($C1115,Weights!$A$23:$E$42,5,0),0)</f>
        <v>91.393500000000003</v>
      </c>
      <c r="H1115" s="91">
        <f>IFERROR(VLOOKUP($C1115,Weights!$A$43:$E$62,4,0),0)</f>
        <v>2.79</v>
      </c>
      <c r="I1115" s="92">
        <f>IFERROR(VLOOKUP($C1115,Weights!$A$43:$E$62,5,0),0)</f>
        <v>154.53810000000001</v>
      </c>
      <c r="J1115" s="91">
        <f>IFERROR(VLOOKUP($C1115,Weights!$A$63:$E$82,4,0),0)</f>
        <v>9.86</v>
      </c>
      <c r="K1115" s="92">
        <f>IFERROR(VLOOKUP($C1115,Weights!$A$63:$E$82,5,0),0)</f>
        <v>546.1454</v>
      </c>
      <c r="L1115" s="91">
        <f>IFERROR(VLOOKUP($C1115,Weights!$A$83:$E$102,4,0),0)</f>
        <v>2.64</v>
      </c>
      <c r="M1115" s="92">
        <f>IFERROR(VLOOKUP($C1115,Weights!$A$83:$E$102,5,0),0)</f>
        <v>146.2296</v>
      </c>
    </row>
    <row r="1116" spans="1:13" ht="24">
      <c r="A1116" s="93" t="s">
        <v>2623</v>
      </c>
      <c r="B1116" s="90" t="s">
        <v>2624</v>
      </c>
      <c r="C1116" s="90">
        <v>14</v>
      </c>
      <c r="D1116" s="91">
        <f>IFERROR(VLOOKUP($C1116,Weights!$A$3:$E$22,4,0),0)</f>
        <v>1.07</v>
      </c>
      <c r="E1116" s="92">
        <f>IFERROR(VLOOKUP($C1116,Weights!$A$3:$E$22,5,0),0)</f>
        <v>59.267300000000006</v>
      </c>
      <c r="F1116" s="91">
        <f>IFERROR(VLOOKUP($C1116,Weights!$A$23:$E$42,4,0),0)</f>
        <v>1.65</v>
      </c>
      <c r="G1116" s="92">
        <f>IFERROR(VLOOKUP($C1116,Weights!$A$23:$E$42,5,0),0)</f>
        <v>91.393500000000003</v>
      </c>
      <c r="H1116" s="91">
        <f>IFERROR(VLOOKUP($C1116,Weights!$A$43:$E$62,4,0),0)</f>
        <v>2.79</v>
      </c>
      <c r="I1116" s="92">
        <f>IFERROR(VLOOKUP($C1116,Weights!$A$43:$E$62,5,0),0)</f>
        <v>154.53810000000001</v>
      </c>
      <c r="J1116" s="91">
        <f>IFERROR(VLOOKUP($C1116,Weights!$A$63:$E$82,4,0),0)</f>
        <v>9.86</v>
      </c>
      <c r="K1116" s="92">
        <f>IFERROR(VLOOKUP($C1116,Weights!$A$63:$E$82,5,0),0)</f>
        <v>546.1454</v>
      </c>
      <c r="L1116" s="91">
        <f>IFERROR(VLOOKUP($C1116,Weights!$A$83:$E$102,4,0),0)</f>
        <v>2.64</v>
      </c>
      <c r="M1116" s="92">
        <f>IFERROR(VLOOKUP($C1116,Weights!$A$83:$E$102,5,0),0)</f>
        <v>146.2296</v>
      </c>
    </row>
    <row r="1117" spans="1:13">
      <c r="A1117" s="93" t="s">
        <v>610</v>
      </c>
      <c r="B1117" s="90" t="s">
        <v>611</v>
      </c>
      <c r="C1117" s="90">
        <v>14</v>
      </c>
      <c r="D1117" s="91">
        <f>IFERROR(VLOOKUP($C1117,Weights!$A$3:$E$22,4,0),0)</f>
        <v>1.07</v>
      </c>
      <c r="E1117" s="92">
        <f>IFERROR(VLOOKUP($C1117,Weights!$A$3:$E$22,5,0),0)</f>
        <v>59.267300000000006</v>
      </c>
      <c r="F1117" s="91">
        <f>IFERROR(VLOOKUP($C1117,Weights!$A$23:$E$42,4,0),0)</f>
        <v>1.65</v>
      </c>
      <c r="G1117" s="92">
        <f>IFERROR(VLOOKUP($C1117,Weights!$A$23:$E$42,5,0),0)</f>
        <v>91.393500000000003</v>
      </c>
      <c r="H1117" s="91">
        <f>IFERROR(VLOOKUP($C1117,Weights!$A$43:$E$62,4,0),0)</f>
        <v>2.79</v>
      </c>
      <c r="I1117" s="92">
        <f>IFERROR(VLOOKUP($C1117,Weights!$A$43:$E$62,5,0),0)</f>
        <v>154.53810000000001</v>
      </c>
      <c r="J1117" s="91">
        <f>IFERROR(VLOOKUP($C1117,Weights!$A$63:$E$82,4,0),0)</f>
        <v>9.86</v>
      </c>
      <c r="K1117" s="92">
        <f>IFERROR(VLOOKUP($C1117,Weights!$A$63:$E$82,5,0),0)</f>
        <v>546.1454</v>
      </c>
      <c r="L1117" s="91">
        <f>IFERROR(VLOOKUP($C1117,Weights!$A$83:$E$102,4,0),0)</f>
        <v>2.64</v>
      </c>
      <c r="M1117" s="92">
        <f>IFERROR(VLOOKUP($C1117,Weights!$A$83:$E$102,5,0),0)</f>
        <v>146.2296</v>
      </c>
    </row>
    <row r="1118" spans="1:13">
      <c r="A1118" s="93" t="s">
        <v>2569</v>
      </c>
      <c r="B1118" s="90" t="s">
        <v>2570</v>
      </c>
      <c r="C1118" s="90">
        <v>14</v>
      </c>
      <c r="D1118" s="91">
        <f>IFERROR(VLOOKUP($C1118,Weights!$A$3:$E$22,4,0),0)</f>
        <v>1.07</v>
      </c>
      <c r="E1118" s="92">
        <f>IFERROR(VLOOKUP($C1118,Weights!$A$3:$E$22,5,0),0)</f>
        <v>59.267300000000006</v>
      </c>
      <c r="F1118" s="91">
        <f>IFERROR(VLOOKUP($C1118,Weights!$A$23:$E$42,4,0),0)</f>
        <v>1.65</v>
      </c>
      <c r="G1118" s="92">
        <f>IFERROR(VLOOKUP($C1118,Weights!$A$23:$E$42,5,0),0)</f>
        <v>91.393500000000003</v>
      </c>
      <c r="H1118" s="91">
        <f>IFERROR(VLOOKUP($C1118,Weights!$A$43:$E$62,4,0),0)</f>
        <v>2.79</v>
      </c>
      <c r="I1118" s="92">
        <f>IFERROR(VLOOKUP($C1118,Weights!$A$43:$E$62,5,0),0)</f>
        <v>154.53810000000001</v>
      </c>
      <c r="J1118" s="91">
        <f>IFERROR(VLOOKUP($C1118,Weights!$A$63:$E$82,4,0),0)</f>
        <v>9.86</v>
      </c>
      <c r="K1118" s="92">
        <f>IFERROR(VLOOKUP($C1118,Weights!$A$63:$E$82,5,0),0)</f>
        <v>546.1454</v>
      </c>
      <c r="L1118" s="91">
        <f>IFERROR(VLOOKUP($C1118,Weights!$A$83:$E$102,4,0),0)</f>
        <v>2.64</v>
      </c>
      <c r="M1118" s="92">
        <f>IFERROR(VLOOKUP($C1118,Weights!$A$83:$E$102,5,0),0)</f>
        <v>146.2296</v>
      </c>
    </row>
    <row r="1119" spans="1:13">
      <c r="A1119" s="93" t="s">
        <v>1708</v>
      </c>
      <c r="B1119" s="90" t="s">
        <v>1709</v>
      </c>
      <c r="C1119" s="90">
        <v>14</v>
      </c>
      <c r="D1119" s="91">
        <f>IFERROR(VLOOKUP($C1119,Weights!$A$3:$E$22,4,0),0)</f>
        <v>1.07</v>
      </c>
      <c r="E1119" s="92">
        <f>IFERROR(VLOOKUP($C1119,Weights!$A$3:$E$22,5,0),0)</f>
        <v>59.267300000000006</v>
      </c>
      <c r="F1119" s="91">
        <f>IFERROR(VLOOKUP($C1119,Weights!$A$23:$E$42,4,0),0)</f>
        <v>1.65</v>
      </c>
      <c r="G1119" s="92">
        <f>IFERROR(VLOOKUP($C1119,Weights!$A$23:$E$42,5,0),0)</f>
        <v>91.393500000000003</v>
      </c>
      <c r="H1119" s="91">
        <f>IFERROR(VLOOKUP($C1119,Weights!$A$43:$E$62,4,0),0)</f>
        <v>2.79</v>
      </c>
      <c r="I1119" s="92">
        <f>IFERROR(VLOOKUP($C1119,Weights!$A$43:$E$62,5,0),0)</f>
        <v>154.53810000000001</v>
      </c>
      <c r="J1119" s="91">
        <f>IFERROR(VLOOKUP($C1119,Weights!$A$63:$E$82,4,0),0)</f>
        <v>9.86</v>
      </c>
      <c r="K1119" s="92">
        <f>IFERROR(VLOOKUP($C1119,Weights!$A$63:$E$82,5,0),0)</f>
        <v>546.1454</v>
      </c>
      <c r="L1119" s="91">
        <f>IFERROR(VLOOKUP($C1119,Weights!$A$83:$E$102,4,0),0)</f>
        <v>2.64</v>
      </c>
      <c r="M1119" s="92">
        <f>IFERROR(VLOOKUP($C1119,Weights!$A$83:$E$102,5,0),0)</f>
        <v>146.2296</v>
      </c>
    </row>
    <row r="1120" spans="1:13">
      <c r="A1120" s="93" t="s">
        <v>2773</v>
      </c>
      <c r="B1120" s="90" t="s">
        <v>2774</v>
      </c>
      <c r="C1120" s="90">
        <v>14</v>
      </c>
      <c r="D1120" s="91">
        <f>IFERROR(VLOOKUP($C1120,Weights!$A$3:$E$22,4,0),0)</f>
        <v>1.07</v>
      </c>
      <c r="E1120" s="92">
        <f>IFERROR(VLOOKUP($C1120,Weights!$A$3:$E$22,5,0),0)</f>
        <v>59.267300000000006</v>
      </c>
      <c r="F1120" s="91">
        <f>IFERROR(VLOOKUP($C1120,Weights!$A$23:$E$42,4,0),0)</f>
        <v>1.65</v>
      </c>
      <c r="G1120" s="92">
        <f>IFERROR(VLOOKUP($C1120,Weights!$A$23:$E$42,5,0),0)</f>
        <v>91.393500000000003</v>
      </c>
      <c r="H1120" s="91">
        <f>IFERROR(VLOOKUP($C1120,Weights!$A$43:$E$62,4,0),0)</f>
        <v>2.79</v>
      </c>
      <c r="I1120" s="92">
        <f>IFERROR(VLOOKUP($C1120,Weights!$A$43:$E$62,5,0),0)</f>
        <v>154.53810000000001</v>
      </c>
      <c r="J1120" s="91">
        <f>IFERROR(VLOOKUP($C1120,Weights!$A$63:$E$82,4,0),0)</f>
        <v>9.86</v>
      </c>
      <c r="K1120" s="92">
        <f>IFERROR(VLOOKUP($C1120,Weights!$A$63:$E$82,5,0),0)</f>
        <v>546.1454</v>
      </c>
      <c r="L1120" s="91">
        <f>IFERROR(VLOOKUP($C1120,Weights!$A$83:$E$102,4,0),0)</f>
        <v>2.64</v>
      </c>
      <c r="M1120" s="92">
        <f>IFERROR(VLOOKUP($C1120,Weights!$A$83:$E$102,5,0),0)</f>
        <v>146.2296</v>
      </c>
    </row>
    <row r="1121" spans="1:13">
      <c r="A1121" s="93" t="s">
        <v>540</v>
      </c>
      <c r="B1121" s="90" t="s">
        <v>541</v>
      </c>
      <c r="C1121" s="90">
        <v>14</v>
      </c>
      <c r="D1121" s="91">
        <f>IFERROR(VLOOKUP($C1121,Weights!$A$3:$E$22,4,0),0)</f>
        <v>1.07</v>
      </c>
      <c r="E1121" s="92">
        <f>IFERROR(VLOOKUP($C1121,Weights!$A$3:$E$22,5,0),0)</f>
        <v>59.267300000000006</v>
      </c>
      <c r="F1121" s="91">
        <f>IFERROR(VLOOKUP($C1121,Weights!$A$23:$E$42,4,0),0)</f>
        <v>1.65</v>
      </c>
      <c r="G1121" s="92">
        <f>IFERROR(VLOOKUP($C1121,Weights!$A$23:$E$42,5,0),0)</f>
        <v>91.393500000000003</v>
      </c>
      <c r="H1121" s="91">
        <f>IFERROR(VLOOKUP($C1121,Weights!$A$43:$E$62,4,0),0)</f>
        <v>2.79</v>
      </c>
      <c r="I1121" s="92">
        <f>IFERROR(VLOOKUP($C1121,Weights!$A$43:$E$62,5,0),0)</f>
        <v>154.53810000000001</v>
      </c>
      <c r="J1121" s="91">
        <f>IFERROR(VLOOKUP($C1121,Weights!$A$63:$E$82,4,0),0)</f>
        <v>9.86</v>
      </c>
      <c r="K1121" s="92">
        <f>IFERROR(VLOOKUP($C1121,Weights!$A$63:$E$82,5,0),0)</f>
        <v>546.1454</v>
      </c>
      <c r="L1121" s="91">
        <f>IFERROR(VLOOKUP($C1121,Weights!$A$83:$E$102,4,0),0)</f>
        <v>2.64</v>
      </c>
      <c r="M1121" s="92">
        <f>IFERROR(VLOOKUP($C1121,Weights!$A$83:$E$102,5,0),0)</f>
        <v>146.2296</v>
      </c>
    </row>
    <row r="1122" spans="1:13" ht="24">
      <c r="A1122" s="93" t="s">
        <v>1068</v>
      </c>
      <c r="B1122" s="90" t="s">
        <v>1069</v>
      </c>
      <c r="C1122" s="90">
        <v>14</v>
      </c>
      <c r="D1122" s="91">
        <f>IFERROR(VLOOKUP($C1122,Weights!$A$3:$E$22,4,0),0)</f>
        <v>1.07</v>
      </c>
      <c r="E1122" s="92">
        <f>IFERROR(VLOOKUP($C1122,Weights!$A$3:$E$22,5,0),0)</f>
        <v>59.267300000000006</v>
      </c>
      <c r="F1122" s="91">
        <f>IFERROR(VLOOKUP($C1122,Weights!$A$23:$E$42,4,0),0)</f>
        <v>1.65</v>
      </c>
      <c r="G1122" s="92">
        <f>IFERROR(VLOOKUP($C1122,Weights!$A$23:$E$42,5,0),0)</f>
        <v>91.393500000000003</v>
      </c>
      <c r="H1122" s="91">
        <f>IFERROR(VLOOKUP($C1122,Weights!$A$43:$E$62,4,0),0)</f>
        <v>2.79</v>
      </c>
      <c r="I1122" s="92">
        <f>IFERROR(VLOOKUP($C1122,Weights!$A$43:$E$62,5,0),0)</f>
        <v>154.53810000000001</v>
      </c>
      <c r="J1122" s="91">
        <f>IFERROR(VLOOKUP($C1122,Weights!$A$63:$E$82,4,0),0)</f>
        <v>9.86</v>
      </c>
      <c r="K1122" s="92">
        <f>IFERROR(VLOOKUP($C1122,Weights!$A$63:$E$82,5,0),0)</f>
        <v>546.1454</v>
      </c>
      <c r="L1122" s="91">
        <f>IFERROR(VLOOKUP($C1122,Weights!$A$83:$E$102,4,0),0)</f>
        <v>2.64</v>
      </c>
      <c r="M1122" s="92">
        <f>IFERROR(VLOOKUP($C1122,Weights!$A$83:$E$102,5,0),0)</f>
        <v>146.2296</v>
      </c>
    </row>
    <row r="1123" spans="1:13" ht="24">
      <c r="A1123" s="93" t="s">
        <v>1076</v>
      </c>
      <c r="B1123" s="90" t="s">
        <v>1077</v>
      </c>
      <c r="C1123" s="90">
        <v>14</v>
      </c>
      <c r="D1123" s="91">
        <f>IFERROR(VLOOKUP($C1123,Weights!$A$3:$E$22,4,0),0)</f>
        <v>1.07</v>
      </c>
      <c r="E1123" s="92">
        <f>IFERROR(VLOOKUP($C1123,Weights!$A$3:$E$22,5,0),0)</f>
        <v>59.267300000000006</v>
      </c>
      <c r="F1123" s="91">
        <f>IFERROR(VLOOKUP($C1123,Weights!$A$23:$E$42,4,0),0)</f>
        <v>1.65</v>
      </c>
      <c r="G1123" s="92">
        <f>IFERROR(VLOOKUP($C1123,Weights!$A$23:$E$42,5,0),0)</f>
        <v>91.393500000000003</v>
      </c>
      <c r="H1123" s="91">
        <f>IFERROR(VLOOKUP($C1123,Weights!$A$43:$E$62,4,0),0)</f>
        <v>2.79</v>
      </c>
      <c r="I1123" s="92">
        <f>IFERROR(VLOOKUP($C1123,Weights!$A$43:$E$62,5,0),0)</f>
        <v>154.53810000000001</v>
      </c>
      <c r="J1123" s="91">
        <f>IFERROR(VLOOKUP($C1123,Weights!$A$63:$E$82,4,0),0)</f>
        <v>9.86</v>
      </c>
      <c r="K1123" s="92">
        <f>IFERROR(VLOOKUP($C1123,Weights!$A$63:$E$82,5,0),0)</f>
        <v>546.1454</v>
      </c>
      <c r="L1123" s="91">
        <f>IFERROR(VLOOKUP($C1123,Weights!$A$83:$E$102,4,0),0)</f>
        <v>2.64</v>
      </c>
      <c r="M1123" s="92">
        <f>IFERROR(VLOOKUP($C1123,Weights!$A$83:$E$102,5,0),0)</f>
        <v>146.2296</v>
      </c>
    </row>
    <row r="1124" spans="1:13" ht="36">
      <c r="A1124" s="93" t="s">
        <v>1086</v>
      </c>
      <c r="B1124" s="90" t="s">
        <v>1087</v>
      </c>
      <c r="C1124" s="90">
        <v>14</v>
      </c>
      <c r="D1124" s="91">
        <f>IFERROR(VLOOKUP($C1124,Weights!$A$3:$E$22,4,0),0)</f>
        <v>1.07</v>
      </c>
      <c r="E1124" s="92">
        <f>IFERROR(VLOOKUP($C1124,Weights!$A$3:$E$22,5,0),0)</f>
        <v>59.267300000000006</v>
      </c>
      <c r="F1124" s="91">
        <f>IFERROR(VLOOKUP($C1124,Weights!$A$23:$E$42,4,0),0)</f>
        <v>1.65</v>
      </c>
      <c r="G1124" s="92">
        <f>IFERROR(VLOOKUP($C1124,Weights!$A$23:$E$42,5,0),0)</f>
        <v>91.393500000000003</v>
      </c>
      <c r="H1124" s="91">
        <f>IFERROR(VLOOKUP($C1124,Weights!$A$43:$E$62,4,0),0)</f>
        <v>2.79</v>
      </c>
      <c r="I1124" s="92">
        <f>IFERROR(VLOOKUP($C1124,Weights!$A$43:$E$62,5,0),0)</f>
        <v>154.53810000000001</v>
      </c>
      <c r="J1124" s="91">
        <f>IFERROR(VLOOKUP($C1124,Weights!$A$63:$E$82,4,0),0)</f>
        <v>9.86</v>
      </c>
      <c r="K1124" s="92">
        <f>IFERROR(VLOOKUP($C1124,Weights!$A$63:$E$82,5,0),0)</f>
        <v>546.1454</v>
      </c>
      <c r="L1124" s="91">
        <f>IFERROR(VLOOKUP($C1124,Weights!$A$83:$E$102,4,0),0)</f>
        <v>2.64</v>
      </c>
      <c r="M1124" s="92">
        <f>IFERROR(VLOOKUP($C1124,Weights!$A$83:$E$102,5,0),0)</f>
        <v>146.2296</v>
      </c>
    </row>
    <row r="1125" spans="1:13" ht="24">
      <c r="A1125" s="93" t="s">
        <v>2113</v>
      </c>
      <c r="B1125" s="90" t="s">
        <v>2114</v>
      </c>
      <c r="C1125" s="90">
        <v>14</v>
      </c>
      <c r="D1125" s="91">
        <f>IFERROR(VLOOKUP($C1125,Weights!$A$3:$E$22,4,0),0)</f>
        <v>1.07</v>
      </c>
      <c r="E1125" s="92">
        <f>IFERROR(VLOOKUP($C1125,Weights!$A$3:$E$22,5,0),0)</f>
        <v>59.267300000000006</v>
      </c>
      <c r="F1125" s="91">
        <f>IFERROR(VLOOKUP($C1125,Weights!$A$23:$E$42,4,0),0)</f>
        <v>1.65</v>
      </c>
      <c r="G1125" s="92">
        <f>IFERROR(VLOOKUP($C1125,Weights!$A$23:$E$42,5,0),0)</f>
        <v>91.393500000000003</v>
      </c>
      <c r="H1125" s="91">
        <f>IFERROR(VLOOKUP($C1125,Weights!$A$43:$E$62,4,0),0)</f>
        <v>2.79</v>
      </c>
      <c r="I1125" s="92">
        <f>IFERROR(VLOOKUP($C1125,Weights!$A$43:$E$62,5,0),0)</f>
        <v>154.53810000000001</v>
      </c>
      <c r="J1125" s="91">
        <f>IFERROR(VLOOKUP($C1125,Weights!$A$63:$E$82,4,0),0)</f>
        <v>9.86</v>
      </c>
      <c r="K1125" s="92">
        <f>IFERROR(VLOOKUP($C1125,Weights!$A$63:$E$82,5,0),0)</f>
        <v>546.1454</v>
      </c>
      <c r="L1125" s="91">
        <f>IFERROR(VLOOKUP($C1125,Weights!$A$83:$E$102,4,0),0)</f>
        <v>2.64</v>
      </c>
      <c r="M1125" s="92">
        <f>IFERROR(VLOOKUP($C1125,Weights!$A$83:$E$102,5,0),0)</f>
        <v>146.2296</v>
      </c>
    </row>
    <row r="1126" spans="1:13">
      <c r="A1126" s="93" t="s">
        <v>2306</v>
      </c>
      <c r="B1126" s="90" t="s">
        <v>2307</v>
      </c>
      <c r="C1126" s="90">
        <v>14</v>
      </c>
      <c r="D1126" s="91">
        <f>IFERROR(VLOOKUP($C1126,Weights!$A$3:$E$22,4,0),0)</f>
        <v>1.07</v>
      </c>
      <c r="E1126" s="92">
        <f>IFERROR(VLOOKUP($C1126,Weights!$A$3:$E$22,5,0),0)</f>
        <v>59.267300000000006</v>
      </c>
      <c r="F1126" s="91">
        <f>IFERROR(VLOOKUP($C1126,Weights!$A$23:$E$42,4,0),0)</f>
        <v>1.65</v>
      </c>
      <c r="G1126" s="92">
        <f>IFERROR(VLOOKUP($C1126,Weights!$A$23:$E$42,5,0),0)</f>
        <v>91.393500000000003</v>
      </c>
      <c r="H1126" s="91">
        <f>IFERROR(VLOOKUP($C1126,Weights!$A$43:$E$62,4,0),0)</f>
        <v>2.79</v>
      </c>
      <c r="I1126" s="92">
        <f>IFERROR(VLOOKUP($C1126,Weights!$A$43:$E$62,5,0),0)</f>
        <v>154.53810000000001</v>
      </c>
      <c r="J1126" s="91">
        <f>IFERROR(VLOOKUP($C1126,Weights!$A$63:$E$82,4,0),0)</f>
        <v>9.86</v>
      </c>
      <c r="K1126" s="92">
        <f>IFERROR(VLOOKUP($C1126,Weights!$A$63:$E$82,5,0),0)</f>
        <v>546.1454</v>
      </c>
      <c r="L1126" s="91">
        <f>IFERROR(VLOOKUP($C1126,Weights!$A$83:$E$102,4,0),0)</f>
        <v>2.64</v>
      </c>
      <c r="M1126" s="92">
        <f>IFERROR(VLOOKUP($C1126,Weights!$A$83:$E$102,5,0),0)</f>
        <v>146.2296</v>
      </c>
    </row>
    <row r="1127" spans="1:13" ht="24">
      <c r="A1127" s="93" t="s">
        <v>1895</v>
      </c>
      <c r="B1127" s="90" t="s">
        <v>1896</v>
      </c>
      <c r="C1127" s="90">
        <v>14</v>
      </c>
      <c r="D1127" s="91">
        <f>IFERROR(VLOOKUP($C1127,Weights!$A$3:$E$22,4,0),0)</f>
        <v>1.07</v>
      </c>
      <c r="E1127" s="92">
        <f>IFERROR(VLOOKUP($C1127,Weights!$A$3:$E$22,5,0),0)</f>
        <v>59.267300000000006</v>
      </c>
      <c r="F1127" s="91">
        <f>IFERROR(VLOOKUP($C1127,Weights!$A$23:$E$42,4,0),0)</f>
        <v>1.65</v>
      </c>
      <c r="G1127" s="92">
        <f>IFERROR(VLOOKUP($C1127,Weights!$A$23:$E$42,5,0),0)</f>
        <v>91.393500000000003</v>
      </c>
      <c r="H1127" s="91">
        <f>IFERROR(VLOOKUP($C1127,Weights!$A$43:$E$62,4,0),0)</f>
        <v>2.79</v>
      </c>
      <c r="I1127" s="92">
        <f>IFERROR(VLOOKUP($C1127,Weights!$A$43:$E$62,5,0),0)</f>
        <v>154.53810000000001</v>
      </c>
      <c r="J1127" s="91">
        <f>IFERROR(VLOOKUP($C1127,Weights!$A$63:$E$82,4,0),0)</f>
        <v>9.86</v>
      </c>
      <c r="K1127" s="92">
        <f>IFERROR(VLOOKUP($C1127,Weights!$A$63:$E$82,5,0),0)</f>
        <v>546.1454</v>
      </c>
      <c r="L1127" s="91">
        <f>IFERROR(VLOOKUP($C1127,Weights!$A$83:$E$102,4,0),0)</f>
        <v>2.64</v>
      </c>
      <c r="M1127" s="92">
        <f>IFERROR(VLOOKUP($C1127,Weights!$A$83:$E$102,5,0),0)</f>
        <v>146.2296</v>
      </c>
    </row>
    <row r="1128" spans="1:13">
      <c r="A1128" s="93" t="s">
        <v>2621</v>
      </c>
      <c r="B1128" s="90" t="s">
        <v>2622</v>
      </c>
      <c r="C1128" s="90">
        <v>14</v>
      </c>
      <c r="D1128" s="91">
        <f>IFERROR(VLOOKUP($C1128,Weights!$A$3:$E$22,4,0),0)</f>
        <v>1.07</v>
      </c>
      <c r="E1128" s="92">
        <f>IFERROR(VLOOKUP($C1128,Weights!$A$3:$E$22,5,0),0)</f>
        <v>59.267300000000006</v>
      </c>
      <c r="F1128" s="91">
        <f>IFERROR(VLOOKUP($C1128,Weights!$A$23:$E$42,4,0),0)</f>
        <v>1.65</v>
      </c>
      <c r="G1128" s="92">
        <f>IFERROR(VLOOKUP($C1128,Weights!$A$23:$E$42,5,0),0)</f>
        <v>91.393500000000003</v>
      </c>
      <c r="H1128" s="91">
        <f>IFERROR(VLOOKUP($C1128,Weights!$A$43:$E$62,4,0),0)</f>
        <v>2.79</v>
      </c>
      <c r="I1128" s="92">
        <f>IFERROR(VLOOKUP($C1128,Weights!$A$43:$E$62,5,0),0)</f>
        <v>154.53810000000001</v>
      </c>
      <c r="J1128" s="91">
        <f>IFERROR(VLOOKUP($C1128,Weights!$A$63:$E$82,4,0),0)</f>
        <v>9.86</v>
      </c>
      <c r="K1128" s="92">
        <f>IFERROR(VLOOKUP($C1128,Weights!$A$63:$E$82,5,0),0)</f>
        <v>546.1454</v>
      </c>
      <c r="L1128" s="91">
        <f>IFERROR(VLOOKUP($C1128,Weights!$A$83:$E$102,4,0),0)</f>
        <v>2.64</v>
      </c>
      <c r="M1128" s="92">
        <f>IFERROR(VLOOKUP($C1128,Weights!$A$83:$E$102,5,0),0)</f>
        <v>146.2296</v>
      </c>
    </row>
    <row r="1129" spans="1:13">
      <c r="A1129" s="93" t="s">
        <v>2829</v>
      </c>
      <c r="B1129" s="90" t="s">
        <v>2830</v>
      </c>
      <c r="C1129" s="90">
        <v>14</v>
      </c>
      <c r="D1129" s="91">
        <f>IFERROR(VLOOKUP($C1129,Weights!$A$3:$E$22,4,0),0)</f>
        <v>1.07</v>
      </c>
      <c r="E1129" s="92">
        <f>IFERROR(VLOOKUP($C1129,Weights!$A$3:$E$22,5,0),0)</f>
        <v>59.267300000000006</v>
      </c>
      <c r="F1129" s="91">
        <f>IFERROR(VLOOKUP($C1129,Weights!$A$23:$E$42,4,0),0)</f>
        <v>1.65</v>
      </c>
      <c r="G1129" s="92">
        <f>IFERROR(VLOOKUP($C1129,Weights!$A$23:$E$42,5,0),0)</f>
        <v>91.393500000000003</v>
      </c>
      <c r="H1129" s="91">
        <f>IFERROR(VLOOKUP($C1129,Weights!$A$43:$E$62,4,0),0)</f>
        <v>2.79</v>
      </c>
      <c r="I1129" s="92">
        <f>IFERROR(VLOOKUP($C1129,Weights!$A$43:$E$62,5,0),0)</f>
        <v>154.53810000000001</v>
      </c>
      <c r="J1129" s="91">
        <f>IFERROR(VLOOKUP($C1129,Weights!$A$63:$E$82,4,0),0)</f>
        <v>9.86</v>
      </c>
      <c r="K1129" s="92">
        <f>IFERROR(VLOOKUP($C1129,Weights!$A$63:$E$82,5,0),0)</f>
        <v>546.1454</v>
      </c>
      <c r="L1129" s="91">
        <f>IFERROR(VLOOKUP($C1129,Weights!$A$83:$E$102,4,0),0)</f>
        <v>2.64</v>
      </c>
      <c r="M1129" s="92">
        <f>IFERROR(VLOOKUP($C1129,Weights!$A$83:$E$102,5,0),0)</f>
        <v>146.2296</v>
      </c>
    </row>
    <row r="1130" spans="1:13" ht="36">
      <c r="A1130" s="93" t="s">
        <v>938</v>
      </c>
      <c r="B1130" s="90" t="s">
        <v>939</v>
      </c>
      <c r="C1130" s="90">
        <v>14</v>
      </c>
      <c r="D1130" s="91">
        <f>IFERROR(VLOOKUP($C1130,Weights!$A$3:$E$22,4,0),0)</f>
        <v>1.07</v>
      </c>
      <c r="E1130" s="92">
        <f>IFERROR(VLOOKUP($C1130,Weights!$A$3:$E$22,5,0),0)</f>
        <v>59.267300000000006</v>
      </c>
      <c r="F1130" s="91">
        <f>IFERROR(VLOOKUP($C1130,Weights!$A$23:$E$42,4,0),0)</f>
        <v>1.65</v>
      </c>
      <c r="G1130" s="92">
        <f>IFERROR(VLOOKUP($C1130,Weights!$A$23:$E$42,5,0),0)</f>
        <v>91.393500000000003</v>
      </c>
      <c r="H1130" s="91">
        <f>IFERROR(VLOOKUP($C1130,Weights!$A$43:$E$62,4,0),0)</f>
        <v>2.79</v>
      </c>
      <c r="I1130" s="92">
        <f>IFERROR(VLOOKUP($C1130,Weights!$A$43:$E$62,5,0),0)</f>
        <v>154.53810000000001</v>
      </c>
      <c r="J1130" s="91">
        <f>IFERROR(VLOOKUP($C1130,Weights!$A$63:$E$82,4,0),0)</f>
        <v>9.86</v>
      </c>
      <c r="K1130" s="92">
        <f>IFERROR(VLOOKUP($C1130,Weights!$A$63:$E$82,5,0),0)</f>
        <v>546.1454</v>
      </c>
      <c r="L1130" s="91">
        <f>IFERROR(VLOOKUP($C1130,Weights!$A$83:$E$102,4,0),0)</f>
        <v>2.64</v>
      </c>
      <c r="M1130" s="92">
        <f>IFERROR(VLOOKUP($C1130,Weights!$A$83:$E$102,5,0),0)</f>
        <v>146.2296</v>
      </c>
    </row>
    <row r="1131" spans="1:13" ht="24">
      <c r="A1131" s="93" t="s">
        <v>2567</v>
      </c>
      <c r="B1131" s="90" t="s">
        <v>2568</v>
      </c>
      <c r="C1131" s="90">
        <v>14</v>
      </c>
      <c r="D1131" s="91">
        <f>IFERROR(VLOOKUP($C1131,Weights!$A$3:$E$22,4,0),0)</f>
        <v>1.07</v>
      </c>
      <c r="E1131" s="92">
        <f>IFERROR(VLOOKUP($C1131,Weights!$A$3:$E$22,5,0),0)</f>
        <v>59.267300000000006</v>
      </c>
      <c r="F1131" s="91">
        <f>IFERROR(VLOOKUP($C1131,Weights!$A$23:$E$42,4,0),0)</f>
        <v>1.65</v>
      </c>
      <c r="G1131" s="92">
        <f>IFERROR(VLOOKUP($C1131,Weights!$A$23:$E$42,5,0),0)</f>
        <v>91.393500000000003</v>
      </c>
      <c r="H1131" s="91">
        <f>IFERROR(VLOOKUP($C1131,Weights!$A$43:$E$62,4,0),0)</f>
        <v>2.79</v>
      </c>
      <c r="I1131" s="92">
        <f>IFERROR(VLOOKUP($C1131,Weights!$A$43:$E$62,5,0),0)</f>
        <v>154.53810000000001</v>
      </c>
      <c r="J1131" s="91">
        <f>IFERROR(VLOOKUP($C1131,Weights!$A$63:$E$82,4,0),0)</f>
        <v>9.86</v>
      </c>
      <c r="K1131" s="92">
        <f>IFERROR(VLOOKUP($C1131,Weights!$A$63:$E$82,5,0),0)</f>
        <v>546.1454</v>
      </c>
      <c r="L1131" s="91">
        <f>IFERROR(VLOOKUP($C1131,Weights!$A$83:$E$102,4,0),0)</f>
        <v>2.64</v>
      </c>
      <c r="M1131" s="92">
        <f>IFERROR(VLOOKUP($C1131,Weights!$A$83:$E$102,5,0),0)</f>
        <v>146.2296</v>
      </c>
    </row>
    <row r="1132" spans="1:13">
      <c r="A1132" s="93" t="s">
        <v>2379</v>
      </c>
      <c r="B1132" s="90" t="s">
        <v>2380</v>
      </c>
      <c r="C1132" s="90">
        <v>14</v>
      </c>
      <c r="D1132" s="91">
        <f>IFERROR(VLOOKUP($C1132,Weights!$A$3:$E$22,4,0),0)</f>
        <v>1.07</v>
      </c>
      <c r="E1132" s="92">
        <f>IFERROR(VLOOKUP($C1132,Weights!$A$3:$E$22,5,0),0)</f>
        <v>59.267300000000006</v>
      </c>
      <c r="F1132" s="91">
        <f>IFERROR(VLOOKUP($C1132,Weights!$A$23:$E$42,4,0),0)</f>
        <v>1.65</v>
      </c>
      <c r="G1132" s="92">
        <f>IFERROR(VLOOKUP($C1132,Weights!$A$23:$E$42,5,0),0)</f>
        <v>91.393500000000003</v>
      </c>
      <c r="H1132" s="91">
        <f>IFERROR(VLOOKUP($C1132,Weights!$A$43:$E$62,4,0),0)</f>
        <v>2.79</v>
      </c>
      <c r="I1132" s="92">
        <f>IFERROR(VLOOKUP($C1132,Weights!$A$43:$E$62,5,0),0)</f>
        <v>154.53810000000001</v>
      </c>
      <c r="J1132" s="91">
        <f>IFERROR(VLOOKUP($C1132,Weights!$A$63:$E$82,4,0),0)</f>
        <v>9.86</v>
      </c>
      <c r="K1132" s="92">
        <f>IFERROR(VLOOKUP($C1132,Weights!$A$63:$E$82,5,0),0)</f>
        <v>546.1454</v>
      </c>
      <c r="L1132" s="91">
        <f>IFERROR(VLOOKUP($C1132,Weights!$A$83:$E$102,4,0),0)</f>
        <v>2.64</v>
      </c>
      <c r="M1132" s="92">
        <f>IFERROR(VLOOKUP($C1132,Weights!$A$83:$E$102,5,0),0)</f>
        <v>146.2296</v>
      </c>
    </row>
    <row r="1133" spans="1:13">
      <c r="A1133" s="93" t="s">
        <v>358</v>
      </c>
      <c r="B1133" s="90" t="s">
        <v>359</v>
      </c>
      <c r="C1133" s="90">
        <v>2</v>
      </c>
      <c r="D1133" s="91">
        <f>IFERROR(VLOOKUP($C1133,Weights!$A$3:$E$22,4,0),0)</f>
        <v>1.78</v>
      </c>
      <c r="E1133" s="92">
        <f>IFERROR(VLOOKUP($C1133,Weights!$A$3:$E$22,5,0),0)</f>
        <v>98.594200000000001</v>
      </c>
      <c r="F1133" s="91">
        <f>IFERROR(VLOOKUP($C1133,Weights!$A$23:$E$42,4,0),0)</f>
        <v>3.02</v>
      </c>
      <c r="G1133" s="92">
        <f>IFERROR(VLOOKUP($C1133,Weights!$A$23:$E$42,5,0),0)</f>
        <v>167.27780000000001</v>
      </c>
      <c r="H1133" s="91">
        <f>IFERROR(VLOOKUP($C1133,Weights!$A$43:$E$62,4,0),0)</f>
        <v>7.53</v>
      </c>
      <c r="I1133" s="92">
        <f>IFERROR(VLOOKUP($C1133,Weights!$A$43:$E$62,5,0),0)</f>
        <v>417.08670000000001</v>
      </c>
      <c r="J1133" s="91">
        <f>IFERROR(VLOOKUP($C1133,Weights!$A$63:$E$82,4,0),0)</f>
        <v>20.61</v>
      </c>
      <c r="K1133" s="92">
        <f>IFERROR(VLOOKUP($C1133,Weights!$A$63:$E$82,5,0),0)</f>
        <v>1141.5879</v>
      </c>
      <c r="L1133" s="91">
        <f>IFERROR(VLOOKUP($C1133,Weights!$A$83:$E$102,4,0),0)</f>
        <v>0</v>
      </c>
      <c r="M1133" s="92">
        <f>IFERROR(VLOOKUP($C1133,Weights!$A$83:$E$102,5,0),0)</f>
        <v>0</v>
      </c>
    </row>
    <row r="1134" spans="1:13">
      <c r="A1134" s="93" t="s">
        <v>1316</v>
      </c>
      <c r="B1134" s="90" t="s">
        <v>1317</v>
      </c>
      <c r="C1134" s="90">
        <v>14</v>
      </c>
      <c r="D1134" s="91">
        <f>IFERROR(VLOOKUP($C1134,Weights!$A$3:$E$22,4,0),0)</f>
        <v>1.07</v>
      </c>
      <c r="E1134" s="92">
        <f>IFERROR(VLOOKUP($C1134,Weights!$A$3:$E$22,5,0),0)</f>
        <v>59.267300000000006</v>
      </c>
      <c r="F1134" s="91">
        <f>IFERROR(VLOOKUP($C1134,Weights!$A$23:$E$42,4,0),0)</f>
        <v>1.65</v>
      </c>
      <c r="G1134" s="92">
        <f>IFERROR(VLOOKUP($C1134,Weights!$A$23:$E$42,5,0),0)</f>
        <v>91.393500000000003</v>
      </c>
      <c r="H1134" s="91">
        <f>IFERROR(VLOOKUP($C1134,Weights!$A$43:$E$62,4,0),0)</f>
        <v>2.79</v>
      </c>
      <c r="I1134" s="92">
        <f>IFERROR(VLOOKUP($C1134,Weights!$A$43:$E$62,5,0),0)</f>
        <v>154.53810000000001</v>
      </c>
      <c r="J1134" s="91">
        <f>IFERROR(VLOOKUP($C1134,Weights!$A$63:$E$82,4,0),0)</f>
        <v>9.86</v>
      </c>
      <c r="K1134" s="92">
        <f>IFERROR(VLOOKUP($C1134,Weights!$A$63:$E$82,5,0),0)</f>
        <v>546.1454</v>
      </c>
      <c r="L1134" s="91">
        <f>IFERROR(VLOOKUP($C1134,Weights!$A$83:$E$102,4,0),0)</f>
        <v>2.64</v>
      </c>
      <c r="M1134" s="92">
        <f>IFERROR(VLOOKUP($C1134,Weights!$A$83:$E$102,5,0),0)</f>
        <v>146.2296</v>
      </c>
    </row>
    <row r="1135" spans="1:13" ht="24">
      <c r="A1135" s="93" t="s">
        <v>534</v>
      </c>
      <c r="B1135" s="90" t="s">
        <v>535</v>
      </c>
      <c r="C1135" s="90">
        <v>14</v>
      </c>
      <c r="D1135" s="91">
        <f>IFERROR(VLOOKUP($C1135,Weights!$A$3:$E$22,4,0),0)</f>
        <v>1.07</v>
      </c>
      <c r="E1135" s="92">
        <f>IFERROR(VLOOKUP($C1135,Weights!$A$3:$E$22,5,0),0)</f>
        <v>59.267300000000006</v>
      </c>
      <c r="F1135" s="91">
        <f>IFERROR(VLOOKUP($C1135,Weights!$A$23:$E$42,4,0),0)</f>
        <v>1.65</v>
      </c>
      <c r="G1135" s="92">
        <f>IFERROR(VLOOKUP($C1135,Weights!$A$23:$E$42,5,0),0)</f>
        <v>91.393500000000003</v>
      </c>
      <c r="H1135" s="91">
        <f>IFERROR(VLOOKUP($C1135,Weights!$A$43:$E$62,4,0),0)</f>
        <v>2.79</v>
      </c>
      <c r="I1135" s="92">
        <f>IFERROR(VLOOKUP($C1135,Weights!$A$43:$E$62,5,0),0)</f>
        <v>154.53810000000001</v>
      </c>
      <c r="J1135" s="91">
        <f>IFERROR(VLOOKUP($C1135,Weights!$A$63:$E$82,4,0),0)</f>
        <v>9.86</v>
      </c>
      <c r="K1135" s="92">
        <f>IFERROR(VLOOKUP($C1135,Weights!$A$63:$E$82,5,0),0)</f>
        <v>546.1454</v>
      </c>
      <c r="L1135" s="91">
        <f>IFERROR(VLOOKUP($C1135,Weights!$A$83:$E$102,4,0),0)</f>
        <v>2.64</v>
      </c>
      <c r="M1135" s="92">
        <f>IFERROR(VLOOKUP($C1135,Weights!$A$83:$E$102,5,0),0)</f>
        <v>146.2296</v>
      </c>
    </row>
    <row r="1136" spans="1:13" ht="24">
      <c r="A1136" s="93" t="s">
        <v>2557</v>
      </c>
      <c r="B1136" s="90" t="s">
        <v>2558</v>
      </c>
      <c r="C1136" s="90">
        <v>14</v>
      </c>
      <c r="D1136" s="91">
        <f>IFERROR(VLOOKUP($C1136,Weights!$A$3:$E$22,4,0),0)</f>
        <v>1.07</v>
      </c>
      <c r="E1136" s="92">
        <f>IFERROR(VLOOKUP($C1136,Weights!$A$3:$E$22,5,0),0)</f>
        <v>59.267300000000006</v>
      </c>
      <c r="F1136" s="91">
        <f>IFERROR(VLOOKUP($C1136,Weights!$A$23:$E$42,4,0),0)</f>
        <v>1.65</v>
      </c>
      <c r="G1136" s="92">
        <f>IFERROR(VLOOKUP($C1136,Weights!$A$23:$E$42,5,0),0)</f>
        <v>91.393500000000003</v>
      </c>
      <c r="H1136" s="91">
        <f>IFERROR(VLOOKUP($C1136,Weights!$A$43:$E$62,4,0),0)</f>
        <v>2.79</v>
      </c>
      <c r="I1136" s="92">
        <f>IFERROR(VLOOKUP($C1136,Weights!$A$43:$E$62,5,0),0)</f>
        <v>154.53810000000001</v>
      </c>
      <c r="J1136" s="91">
        <f>IFERROR(VLOOKUP($C1136,Weights!$A$63:$E$82,4,0),0)</f>
        <v>9.86</v>
      </c>
      <c r="K1136" s="92">
        <f>IFERROR(VLOOKUP($C1136,Weights!$A$63:$E$82,5,0),0)</f>
        <v>546.1454</v>
      </c>
      <c r="L1136" s="91">
        <f>IFERROR(VLOOKUP($C1136,Weights!$A$83:$E$102,4,0),0)</f>
        <v>2.64</v>
      </c>
      <c r="M1136" s="92">
        <f>IFERROR(VLOOKUP($C1136,Weights!$A$83:$E$102,5,0),0)</f>
        <v>146.2296</v>
      </c>
    </row>
    <row r="1137" spans="1:13">
      <c r="A1137" s="93" t="s">
        <v>2443</v>
      </c>
      <c r="B1137" s="90" t="s">
        <v>2444</v>
      </c>
      <c r="C1137" s="90">
        <v>14</v>
      </c>
      <c r="D1137" s="91">
        <f>IFERROR(VLOOKUP($C1137,Weights!$A$3:$E$22,4,0),0)</f>
        <v>1.07</v>
      </c>
      <c r="E1137" s="92">
        <f>IFERROR(VLOOKUP($C1137,Weights!$A$3:$E$22,5,0),0)</f>
        <v>59.267300000000006</v>
      </c>
      <c r="F1137" s="91">
        <f>IFERROR(VLOOKUP($C1137,Weights!$A$23:$E$42,4,0),0)</f>
        <v>1.65</v>
      </c>
      <c r="G1137" s="92">
        <f>IFERROR(VLOOKUP($C1137,Weights!$A$23:$E$42,5,0),0)</f>
        <v>91.393500000000003</v>
      </c>
      <c r="H1137" s="91">
        <f>IFERROR(VLOOKUP($C1137,Weights!$A$43:$E$62,4,0),0)</f>
        <v>2.79</v>
      </c>
      <c r="I1137" s="92">
        <f>IFERROR(VLOOKUP($C1137,Weights!$A$43:$E$62,5,0),0)</f>
        <v>154.53810000000001</v>
      </c>
      <c r="J1137" s="91">
        <f>IFERROR(VLOOKUP($C1137,Weights!$A$63:$E$82,4,0),0)</f>
        <v>9.86</v>
      </c>
      <c r="K1137" s="92">
        <f>IFERROR(VLOOKUP($C1137,Weights!$A$63:$E$82,5,0),0)</f>
        <v>546.1454</v>
      </c>
      <c r="L1137" s="91">
        <f>IFERROR(VLOOKUP($C1137,Weights!$A$83:$E$102,4,0),0)</f>
        <v>2.64</v>
      </c>
      <c r="M1137" s="92">
        <f>IFERROR(VLOOKUP($C1137,Weights!$A$83:$E$102,5,0),0)</f>
        <v>146.2296</v>
      </c>
    </row>
    <row r="1138" spans="1:13">
      <c r="A1138" s="93" t="s">
        <v>1434</v>
      </c>
      <c r="B1138" s="90" t="s">
        <v>1435</v>
      </c>
      <c r="C1138" s="90">
        <v>14</v>
      </c>
      <c r="D1138" s="91">
        <f>IFERROR(VLOOKUP($C1138,Weights!$A$3:$E$22,4,0),0)</f>
        <v>1.07</v>
      </c>
      <c r="E1138" s="92">
        <f>IFERROR(VLOOKUP($C1138,Weights!$A$3:$E$22,5,0),0)</f>
        <v>59.267300000000006</v>
      </c>
      <c r="F1138" s="91">
        <f>IFERROR(VLOOKUP($C1138,Weights!$A$23:$E$42,4,0),0)</f>
        <v>1.65</v>
      </c>
      <c r="G1138" s="92">
        <f>IFERROR(VLOOKUP($C1138,Weights!$A$23:$E$42,5,0),0)</f>
        <v>91.393500000000003</v>
      </c>
      <c r="H1138" s="91">
        <f>IFERROR(VLOOKUP($C1138,Weights!$A$43:$E$62,4,0),0)</f>
        <v>2.79</v>
      </c>
      <c r="I1138" s="92">
        <f>IFERROR(VLOOKUP($C1138,Weights!$A$43:$E$62,5,0),0)</f>
        <v>154.53810000000001</v>
      </c>
      <c r="J1138" s="91">
        <f>IFERROR(VLOOKUP($C1138,Weights!$A$63:$E$82,4,0),0)</f>
        <v>9.86</v>
      </c>
      <c r="K1138" s="92">
        <f>IFERROR(VLOOKUP($C1138,Weights!$A$63:$E$82,5,0),0)</f>
        <v>546.1454</v>
      </c>
      <c r="L1138" s="91">
        <f>IFERROR(VLOOKUP($C1138,Weights!$A$83:$E$102,4,0),0)</f>
        <v>2.64</v>
      </c>
      <c r="M1138" s="92">
        <f>IFERROR(VLOOKUP($C1138,Weights!$A$83:$E$102,5,0),0)</f>
        <v>146.2296</v>
      </c>
    </row>
    <row r="1139" spans="1:13">
      <c r="A1139" s="93" t="s">
        <v>1789</v>
      </c>
      <c r="B1139" s="90" t="s">
        <v>1790</v>
      </c>
      <c r="C1139" s="90">
        <v>14</v>
      </c>
      <c r="D1139" s="91">
        <f>IFERROR(VLOOKUP($C1139,Weights!$A$3:$E$22,4,0),0)</f>
        <v>1.07</v>
      </c>
      <c r="E1139" s="92">
        <f>IFERROR(VLOOKUP($C1139,Weights!$A$3:$E$22,5,0),0)</f>
        <v>59.267300000000006</v>
      </c>
      <c r="F1139" s="91">
        <f>IFERROR(VLOOKUP($C1139,Weights!$A$23:$E$42,4,0),0)</f>
        <v>1.65</v>
      </c>
      <c r="G1139" s="92">
        <f>IFERROR(VLOOKUP($C1139,Weights!$A$23:$E$42,5,0),0)</f>
        <v>91.393500000000003</v>
      </c>
      <c r="H1139" s="91">
        <f>IFERROR(VLOOKUP($C1139,Weights!$A$43:$E$62,4,0),0)</f>
        <v>2.79</v>
      </c>
      <c r="I1139" s="92">
        <f>IFERROR(VLOOKUP($C1139,Weights!$A$43:$E$62,5,0),0)</f>
        <v>154.53810000000001</v>
      </c>
      <c r="J1139" s="91">
        <f>IFERROR(VLOOKUP($C1139,Weights!$A$63:$E$82,4,0),0)</f>
        <v>9.86</v>
      </c>
      <c r="K1139" s="92">
        <f>IFERROR(VLOOKUP($C1139,Weights!$A$63:$E$82,5,0),0)</f>
        <v>546.1454</v>
      </c>
      <c r="L1139" s="91">
        <f>IFERROR(VLOOKUP($C1139,Weights!$A$83:$E$102,4,0),0)</f>
        <v>2.64</v>
      </c>
      <c r="M1139" s="92">
        <f>IFERROR(VLOOKUP($C1139,Weights!$A$83:$E$102,5,0),0)</f>
        <v>146.2296</v>
      </c>
    </row>
    <row r="1140" spans="1:13" ht="24">
      <c r="A1140" s="93" t="s">
        <v>1785</v>
      </c>
      <c r="B1140" s="90" t="s">
        <v>1786</v>
      </c>
      <c r="C1140" s="90">
        <v>14</v>
      </c>
      <c r="D1140" s="91">
        <f>IFERROR(VLOOKUP($C1140,Weights!$A$3:$E$22,4,0),0)</f>
        <v>1.07</v>
      </c>
      <c r="E1140" s="92">
        <f>IFERROR(VLOOKUP($C1140,Weights!$A$3:$E$22,5,0),0)</f>
        <v>59.267300000000006</v>
      </c>
      <c r="F1140" s="91">
        <f>IFERROR(VLOOKUP($C1140,Weights!$A$23:$E$42,4,0),0)</f>
        <v>1.65</v>
      </c>
      <c r="G1140" s="92">
        <f>IFERROR(VLOOKUP($C1140,Weights!$A$23:$E$42,5,0),0)</f>
        <v>91.393500000000003</v>
      </c>
      <c r="H1140" s="91">
        <f>IFERROR(VLOOKUP($C1140,Weights!$A$43:$E$62,4,0),0)</f>
        <v>2.79</v>
      </c>
      <c r="I1140" s="92">
        <f>IFERROR(VLOOKUP($C1140,Weights!$A$43:$E$62,5,0),0)</f>
        <v>154.53810000000001</v>
      </c>
      <c r="J1140" s="91">
        <f>IFERROR(VLOOKUP($C1140,Weights!$A$63:$E$82,4,0),0)</f>
        <v>9.86</v>
      </c>
      <c r="K1140" s="92">
        <f>IFERROR(VLOOKUP($C1140,Weights!$A$63:$E$82,5,0),0)</f>
        <v>546.1454</v>
      </c>
      <c r="L1140" s="91">
        <f>IFERROR(VLOOKUP($C1140,Weights!$A$83:$E$102,4,0),0)</f>
        <v>2.64</v>
      </c>
      <c r="M1140" s="92">
        <f>IFERROR(VLOOKUP($C1140,Weights!$A$83:$E$102,5,0),0)</f>
        <v>146.2296</v>
      </c>
    </row>
    <row r="1141" spans="1:13">
      <c r="A1141" s="93" t="s">
        <v>468</v>
      </c>
      <c r="B1141" s="90" t="s">
        <v>469</v>
      </c>
      <c r="C1141" s="90">
        <v>14</v>
      </c>
      <c r="D1141" s="91">
        <f>IFERROR(VLOOKUP($C1141,Weights!$A$3:$E$22,4,0),0)</f>
        <v>1.07</v>
      </c>
      <c r="E1141" s="92">
        <f>IFERROR(VLOOKUP($C1141,Weights!$A$3:$E$22,5,0),0)</f>
        <v>59.267300000000006</v>
      </c>
      <c r="F1141" s="91">
        <f>IFERROR(VLOOKUP($C1141,Weights!$A$23:$E$42,4,0),0)</f>
        <v>1.65</v>
      </c>
      <c r="G1141" s="92">
        <f>IFERROR(VLOOKUP($C1141,Weights!$A$23:$E$42,5,0),0)</f>
        <v>91.393500000000003</v>
      </c>
      <c r="H1141" s="91">
        <f>IFERROR(VLOOKUP($C1141,Weights!$A$43:$E$62,4,0),0)</f>
        <v>2.79</v>
      </c>
      <c r="I1141" s="92">
        <f>IFERROR(VLOOKUP($C1141,Weights!$A$43:$E$62,5,0),0)</f>
        <v>154.53810000000001</v>
      </c>
      <c r="J1141" s="91">
        <f>IFERROR(VLOOKUP($C1141,Weights!$A$63:$E$82,4,0),0)</f>
        <v>9.86</v>
      </c>
      <c r="K1141" s="92">
        <f>IFERROR(VLOOKUP($C1141,Weights!$A$63:$E$82,5,0),0)</f>
        <v>546.1454</v>
      </c>
      <c r="L1141" s="91">
        <f>IFERROR(VLOOKUP($C1141,Weights!$A$83:$E$102,4,0),0)</f>
        <v>2.64</v>
      </c>
      <c r="M1141" s="92">
        <f>IFERROR(VLOOKUP($C1141,Weights!$A$83:$E$102,5,0),0)</f>
        <v>146.2296</v>
      </c>
    </row>
    <row r="1142" spans="1:13">
      <c r="A1142" s="93" t="s">
        <v>876</v>
      </c>
      <c r="B1142" s="90" t="s">
        <v>877</v>
      </c>
      <c r="C1142" s="90">
        <v>14</v>
      </c>
      <c r="D1142" s="91">
        <f>IFERROR(VLOOKUP($C1142,Weights!$A$3:$E$22,4,0),0)</f>
        <v>1.07</v>
      </c>
      <c r="E1142" s="92">
        <f>IFERROR(VLOOKUP($C1142,Weights!$A$3:$E$22,5,0),0)</f>
        <v>59.267300000000006</v>
      </c>
      <c r="F1142" s="91">
        <f>IFERROR(VLOOKUP($C1142,Weights!$A$23:$E$42,4,0),0)</f>
        <v>1.65</v>
      </c>
      <c r="G1142" s="92">
        <f>IFERROR(VLOOKUP($C1142,Weights!$A$23:$E$42,5,0),0)</f>
        <v>91.393500000000003</v>
      </c>
      <c r="H1142" s="91">
        <f>IFERROR(VLOOKUP($C1142,Weights!$A$43:$E$62,4,0),0)</f>
        <v>2.79</v>
      </c>
      <c r="I1142" s="92">
        <f>IFERROR(VLOOKUP($C1142,Weights!$A$43:$E$62,5,0),0)</f>
        <v>154.53810000000001</v>
      </c>
      <c r="J1142" s="91">
        <f>IFERROR(VLOOKUP($C1142,Weights!$A$63:$E$82,4,0),0)</f>
        <v>9.86</v>
      </c>
      <c r="K1142" s="92">
        <f>IFERROR(VLOOKUP($C1142,Weights!$A$63:$E$82,5,0),0)</f>
        <v>546.1454</v>
      </c>
      <c r="L1142" s="91">
        <f>IFERROR(VLOOKUP($C1142,Weights!$A$83:$E$102,4,0),0)</f>
        <v>2.64</v>
      </c>
      <c r="M1142" s="92">
        <f>IFERROR(VLOOKUP($C1142,Weights!$A$83:$E$102,5,0),0)</f>
        <v>146.2296</v>
      </c>
    </row>
    <row r="1143" spans="1:13">
      <c r="A1143" s="93" t="s">
        <v>1448</v>
      </c>
      <c r="B1143" s="90" t="s">
        <v>1449</v>
      </c>
      <c r="C1143" s="90">
        <v>14</v>
      </c>
      <c r="D1143" s="91">
        <f>IFERROR(VLOOKUP($C1143,Weights!$A$3:$E$22,4,0),0)</f>
        <v>1.07</v>
      </c>
      <c r="E1143" s="92">
        <f>IFERROR(VLOOKUP($C1143,Weights!$A$3:$E$22,5,0),0)</f>
        <v>59.267300000000006</v>
      </c>
      <c r="F1143" s="91">
        <f>IFERROR(VLOOKUP($C1143,Weights!$A$23:$E$42,4,0),0)</f>
        <v>1.65</v>
      </c>
      <c r="G1143" s="92">
        <f>IFERROR(VLOOKUP($C1143,Weights!$A$23:$E$42,5,0),0)</f>
        <v>91.393500000000003</v>
      </c>
      <c r="H1143" s="91">
        <f>IFERROR(VLOOKUP($C1143,Weights!$A$43:$E$62,4,0),0)</f>
        <v>2.79</v>
      </c>
      <c r="I1143" s="92">
        <f>IFERROR(VLOOKUP($C1143,Weights!$A$43:$E$62,5,0),0)</f>
        <v>154.53810000000001</v>
      </c>
      <c r="J1143" s="91">
        <f>IFERROR(VLOOKUP($C1143,Weights!$A$63:$E$82,4,0),0)</f>
        <v>9.86</v>
      </c>
      <c r="K1143" s="92">
        <f>IFERROR(VLOOKUP($C1143,Weights!$A$63:$E$82,5,0),0)</f>
        <v>546.1454</v>
      </c>
      <c r="L1143" s="91">
        <f>IFERROR(VLOOKUP($C1143,Weights!$A$83:$E$102,4,0),0)</f>
        <v>2.64</v>
      </c>
      <c r="M1143" s="92">
        <f>IFERROR(VLOOKUP($C1143,Weights!$A$83:$E$102,5,0),0)</f>
        <v>146.2296</v>
      </c>
    </row>
    <row r="1144" spans="1:13">
      <c r="A1144" s="93" t="s">
        <v>664</v>
      </c>
      <c r="B1144" s="90" t="s">
        <v>665</v>
      </c>
      <c r="C1144" s="90">
        <v>14</v>
      </c>
      <c r="D1144" s="91">
        <f>IFERROR(VLOOKUP($C1144,Weights!$A$3:$E$22,4,0),0)</f>
        <v>1.07</v>
      </c>
      <c r="E1144" s="92">
        <f>IFERROR(VLOOKUP($C1144,Weights!$A$3:$E$22,5,0),0)</f>
        <v>59.267300000000006</v>
      </c>
      <c r="F1144" s="91">
        <f>IFERROR(VLOOKUP($C1144,Weights!$A$23:$E$42,4,0),0)</f>
        <v>1.65</v>
      </c>
      <c r="G1144" s="92">
        <f>IFERROR(VLOOKUP($C1144,Weights!$A$23:$E$42,5,0),0)</f>
        <v>91.393500000000003</v>
      </c>
      <c r="H1144" s="91">
        <f>IFERROR(VLOOKUP($C1144,Weights!$A$43:$E$62,4,0),0)</f>
        <v>2.79</v>
      </c>
      <c r="I1144" s="92">
        <f>IFERROR(VLOOKUP($C1144,Weights!$A$43:$E$62,5,0),0)</f>
        <v>154.53810000000001</v>
      </c>
      <c r="J1144" s="91">
        <f>IFERROR(VLOOKUP($C1144,Weights!$A$63:$E$82,4,0),0)</f>
        <v>9.86</v>
      </c>
      <c r="K1144" s="92">
        <f>IFERROR(VLOOKUP($C1144,Weights!$A$63:$E$82,5,0),0)</f>
        <v>546.1454</v>
      </c>
      <c r="L1144" s="91">
        <f>IFERROR(VLOOKUP($C1144,Weights!$A$83:$E$102,4,0),0)</f>
        <v>2.64</v>
      </c>
      <c r="M1144" s="92">
        <f>IFERROR(VLOOKUP($C1144,Weights!$A$83:$E$102,5,0),0)</f>
        <v>146.2296</v>
      </c>
    </row>
    <row r="1145" spans="1:13" ht="24">
      <c r="A1145" s="93" t="s">
        <v>642</v>
      </c>
      <c r="B1145" s="90" t="s">
        <v>643</v>
      </c>
      <c r="C1145" s="90">
        <v>14</v>
      </c>
      <c r="D1145" s="91">
        <f>IFERROR(VLOOKUP($C1145,Weights!$A$3:$E$22,4,0),0)</f>
        <v>1.07</v>
      </c>
      <c r="E1145" s="92">
        <f>IFERROR(VLOOKUP($C1145,Weights!$A$3:$E$22,5,0),0)</f>
        <v>59.267300000000006</v>
      </c>
      <c r="F1145" s="91">
        <f>IFERROR(VLOOKUP($C1145,Weights!$A$23:$E$42,4,0),0)</f>
        <v>1.65</v>
      </c>
      <c r="G1145" s="92">
        <f>IFERROR(VLOOKUP($C1145,Weights!$A$23:$E$42,5,0),0)</f>
        <v>91.393500000000003</v>
      </c>
      <c r="H1145" s="91">
        <f>IFERROR(VLOOKUP($C1145,Weights!$A$43:$E$62,4,0),0)</f>
        <v>2.79</v>
      </c>
      <c r="I1145" s="92">
        <f>IFERROR(VLOOKUP($C1145,Weights!$A$43:$E$62,5,0),0)</f>
        <v>154.53810000000001</v>
      </c>
      <c r="J1145" s="91">
        <f>IFERROR(VLOOKUP($C1145,Weights!$A$63:$E$82,4,0),0)</f>
        <v>9.86</v>
      </c>
      <c r="K1145" s="92">
        <f>IFERROR(VLOOKUP($C1145,Weights!$A$63:$E$82,5,0),0)</f>
        <v>546.1454</v>
      </c>
      <c r="L1145" s="91">
        <f>IFERROR(VLOOKUP($C1145,Weights!$A$83:$E$102,4,0),0)</f>
        <v>2.64</v>
      </c>
      <c r="M1145" s="92">
        <f>IFERROR(VLOOKUP($C1145,Weights!$A$83:$E$102,5,0),0)</f>
        <v>146.2296</v>
      </c>
    </row>
    <row r="1146" spans="1:13" ht="24">
      <c r="A1146" s="93" t="s">
        <v>2167</v>
      </c>
      <c r="B1146" s="90" t="s">
        <v>2168</v>
      </c>
      <c r="C1146" s="90">
        <v>14</v>
      </c>
      <c r="D1146" s="91">
        <f>IFERROR(VLOOKUP($C1146,Weights!$A$3:$E$22,4,0),0)</f>
        <v>1.07</v>
      </c>
      <c r="E1146" s="92">
        <f>IFERROR(VLOOKUP($C1146,Weights!$A$3:$E$22,5,0),0)</f>
        <v>59.267300000000006</v>
      </c>
      <c r="F1146" s="91">
        <f>IFERROR(VLOOKUP($C1146,Weights!$A$23:$E$42,4,0),0)</f>
        <v>1.65</v>
      </c>
      <c r="G1146" s="92">
        <f>IFERROR(VLOOKUP($C1146,Weights!$A$23:$E$42,5,0),0)</f>
        <v>91.393500000000003</v>
      </c>
      <c r="H1146" s="91">
        <f>IFERROR(VLOOKUP($C1146,Weights!$A$43:$E$62,4,0),0)</f>
        <v>2.79</v>
      </c>
      <c r="I1146" s="92">
        <f>IFERROR(VLOOKUP($C1146,Weights!$A$43:$E$62,5,0),0)</f>
        <v>154.53810000000001</v>
      </c>
      <c r="J1146" s="91">
        <f>IFERROR(VLOOKUP($C1146,Weights!$A$63:$E$82,4,0),0)</f>
        <v>9.86</v>
      </c>
      <c r="K1146" s="92">
        <f>IFERROR(VLOOKUP($C1146,Weights!$A$63:$E$82,5,0),0)</f>
        <v>546.1454</v>
      </c>
      <c r="L1146" s="91">
        <f>IFERROR(VLOOKUP($C1146,Weights!$A$83:$E$102,4,0),0)</f>
        <v>2.64</v>
      </c>
      <c r="M1146" s="92">
        <f>IFERROR(VLOOKUP($C1146,Weights!$A$83:$E$102,5,0),0)</f>
        <v>146.2296</v>
      </c>
    </row>
    <row r="1147" spans="1:13">
      <c r="A1147" s="93" t="s">
        <v>1470</v>
      </c>
      <c r="B1147" s="90" t="s">
        <v>1471</v>
      </c>
      <c r="C1147" s="90">
        <v>14</v>
      </c>
      <c r="D1147" s="91">
        <f>IFERROR(VLOOKUP($C1147,Weights!$A$3:$E$22,4,0),0)</f>
        <v>1.07</v>
      </c>
      <c r="E1147" s="92">
        <f>IFERROR(VLOOKUP($C1147,Weights!$A$3:$E$22,5,0),0)</f>
        <v>59.267300000000006</v>
      </c>
      <c r="F1147" s="91">
        <f>IFERROR(VLOOKUP($C1147,Weights!$A$23:$E$42,4,0),0)</f>
        <v>1.65</v>
      </c>
      <c r="G1147" s="92">
        <f>IFERROR(VLOOKUP($C1147,Weights!$A$23:$E$42,5,0),0)</f>
        <v>91.393500000000003</v>
      </c>
      <c r="H1147" s="91">
        <f>IFERROR(VLOOKUP($C1147,Weights!$A$43:$E$62,4,0),0)</f>
        <v>2.79</v>
      </c>
      <c r="I1147" s="92">
        <f>IFERROR(VLOOKUP($C1147,Weights!$A$43:$E$62,5,0),0)</f>
        <v>154.53810000000001</v>
      </c>
      <c r="J1147" s="91">
        <f>IFERROR(VLOOKUP($C1147,Weights!$A$63:$E$82,4,0),0)</f>
        <v>9.86</v>
      </c>
      <c r="K1147" s="92">
        <f>IFERROR(VLOOKUP($C1147,Weights!$A$63:$E$82,5,0),0)</f>
        <v>546.1454</v>
      </c>
      <c r="L1147" s="91">
        <f>IFERROR(VLOOKUP($C1147,Weights!$A$83:$E$102,4,0),0)</f>
        <v>2.64</v>
      </c>
      <c r="M1147" s="92">
        <f>IFERROR(VLOOKUP($C1147,Weights!$A$83:$E$102,5,0),0)</f>
        <v>146.2296</v>
      </c>
    </row>
    <row r="1148" spans="1:13">
      <c r="A1148" s="93" t="s">
        <v>1468</v>
      </c>
      <c r="B1148" s="90" t="s">
        <v>1469</v>
      </c>
      <c r="C1148" s="90">
        <v>14</v>
      </c>
      <c r="D1148" s="91">
        <f>IFERROR(VLOOKUP($C1148,Weights!$A$3:$E$22,4,0),0)</f>
        <v>1.07</v>
      </c>
      <c r="E1148" s="92">
        <f>IFERROR(VLOOKUP($C1148,Weights!$A$3:$E$22,5,0),0)</f>
        <v>59.267300000000006</v>
      </c>
      <c r="F1148" s="91">
        <f>IFERROR(VLOOKUP($C1148,Weights!$A$23:$E$42,4,0),0)</f>
        <v>1.65</v>
      </c>
      <c r="G1148" s="92">
        <f>IFERROR(VLOOKUP($C1148,Weights!$A$23:$E$42,5,0),0)</f>
        <v>91.393500000000003</v>
      </c>
      <c r="H1148" s="91">
        <f>IFERROR(VLOOKUP($C1148,Weights!$A$43:$E$62,4,0),0)</f>
        <v>2.79</v>
      </c>
      <c r="I1148" s="92">
        <f>IFERROR(VLOOKUP($C1148,Weights!$A$43:$E$62,5,0),0)</f>
        <v>154.53810000000001</v>
      </c>
      <c r="J1148" s="91">
        <f>IFERROR(VLOOKUP($C1148,Weights!$A$63:$E$82,4,0),0)</f>
        <v>9.86</v>
      </c>
      <c r="K1148" s="92">
        <f>IFERROR(VLOOKUP($C1148,Weights!$A$63:$E$82,5,0),0)</f>
        <v>546.1454</v>
      </c>
      <c r="L1148" s="91">
        <f>IFERROR(VLOOKUP($C1148,Weights!$A$83:$E$102,4,0),0)</f>
        <v>2.64</v>
      </c>
      <c r="M1148" s="92">
        <f>IFERROR(VLOOKUP($C1148,Weights!$A$83:$E$102,5,0),0)</f>
        <v>146.2296</v>
      </c>
    </row>
    <row r="1149" spans="1:13">
      <c r="A1149" s="93" t="s">
        <v>2351</v>
      </c>
      <c r="B1149" s="90" t="s">
        <v>2352</v>
      </c>
      <c r="C1149" s="90">
        <v>14</v>
      </c>
      <c r="D1149" s="91">
        <f>IFERROR(VLOOKUP($C1149,Weights!$A$3:$E$22,4,0),0)</f>
        <v>1.07</v>
      </c>
      <c r="E1149" s="92">
        <f>IFERROR(VLOOKUP($C1149,Weights!$A$3:$E$22,5,0),0)</f>
        <v>59.267300000000006</v>
      </c>
      <c r="F1149" s="91">
        <f>IFERROR(VLOOKUP($C1149,Weights!$A$23:$E$42,4,0),0)</f>
        <v>1.65</v>
      </c>
      <c r="G1149" s="92">
        <f>IFERROR(VLOOKUP($C1149,Weights!$A$23:$E$42,5,0),0)</f>
        <v>91.393500000000003</v>
      </c>
      <c r="H1149" s="91">
        <f>IFERROR(VLOOKUP($C1149,Weights!$A$43:$E$62,4,0),0)</f>
        <v>2.79</v>
      </c>
      <c r="I1149" s="92">
        <f>IFERROR(VLOOKUP($C1149,Weights!$A$43:$E$62,5,0),0)</f>
        <v>154.53810000000001</v>
      </c>
      <c r="J1149" s="91">
        <f>IFERROR(VLOOKUP($C1149,Weights!$A$63:$E$82,4,0),0)</f>
        <v>9.86</v>
      </c>
      <c r="K1149" s="92">
        <f>IFERROR(VLOOKUP($C1149,Weights!$A$63:$E$82,5,0),0)</f>
        <v>546.1454</v>
      </c>
      <c r="L1149" s="91">
        <f>IFERROR(VLOOKUP($C1149,Weights!$A$83:$E$102,4,0),0)</f>
        <v>2.64</v>
      </c>
      <c r="M1149" s="92">
        <f>IFERROR(VLOOKUP($C1149,Weights!$A$83:$E$102,5,0),0)</f>
        <v>146.2296</v>
      </c>
    </row>
    <row r="1150" spans="1:13" ht="24">
      <c r="A1150" s="93" t="s">
        <v>872</v>
      </c>
      <c r="B1150" s="90" t="s">
        <v>873</v>
      </c>
      <c r="C1150" s="90">
        <v>14</v>
      </c>
      <c r="D1150" s="91">
        <f>IFERROR(VLOOKUP($C1150,Weights!$A$3:$E$22,4,0),0)</f>
        <v>1.07</v>
      </c>
      <c r="E1150" s="92">
        <f>IFERROR(VLOOKUP($C1150,Weights!$A$3:$E$22,5,0),0)</f>
        <v>59.267300000000006</v>
      </c>
      <c r="F1150" s="91">
        <f>IFERROR(VLOOKUP($C1150,Weights!$A$23:$E$42,4,0),0)</f>
        <v>1.65</v>
      </c>
      <c r="G1150" s="92">
        <f>IFERROR(VLOOKUP($C1150,Weights!$A$23:$E$42,5,0),0)</f>
        <v>91.393500000000003</v>
      </c>
      <c r="H1150" s="91">
        <f>IFERROR(VLOOKUP($C1150,Weights!$A$43:$E$62,4,0),0)</f>
        <v>2.79</v>
      </c>
      <c r="I1150" s="92">
        <f>IFERROR(VLOOKUP($C1150,Weights!$A$43:$E$62,5,0),0)</f>
        <v>154.53810000000001</v>
      </c>
      <c r="J1150" s="91">
        <f>IFERROR(VLOOKUP($C1150,Weights!$A$63:$E$82,4,0),0)</f>
        <v>9.86</v>
      </c>
      <c r="K1150" s="92">
        <f>IFERROR(VLOOKUP($C1150,Weights!$A$63:$E$82,5,0),0)</f>
        <v>546.1454</v>
      </c>
      <c r="L1150" s="91">
        <f>IFERROR(VLOOKUP($C1150,Weights!$A$83:$E$102,4,0),0)</f>
        <v>2.64</v>
      </c>
      <c r="M1150" s="92">
        <f>IFERROR(VLOOKUP($C1150,Weights!$A$83:$E$102,5,0),0)</f>
        <v>146.2296</v>
      </c>
    </row>
    <row r="1151" spans="1:13">
      <c r="A1151" s="93" t="s">
        <v>2609</v>
      </c>
      <c r="B1151" s="90" t="s">
        <v>2610</v>
      </c>
      <c r="C1151" s="90">
        <v>14</v>
      </c>
      <c r="D1151" s="91">
        <f>IFERROR(VLOOKUP($C1151,Weights!$A$3:$E$22,4,0),0)</f>
        <v>1.07</v>
      </c>
      <c r="E1151" s="92">
        <f>IFERROR(VLOOKUP($C1151,Weights!$A$3:$E$22,5,0),0)</f>
        <v>59.267300000000006</v>
      </c>
      <c r="F1151" s="91">
        <f>IFERROR(VLOOKUP($C1151,Weights!$A$23:$E$42,4,0),0)</f>
        <v>1.65</v>
      </c>
      <c r="G1151" s="92">
        <f>IFERROR(VLOOKUP($C1151,Weights!$A$23:$E$42,5,0),0)</f>
        <v>91.393500000000003</v>
      </c>
      <c r="H1151" s="91">
        <f>IFERROR(VLOOKUP($C1151,Weights!$A$43:$E$62,4,0),0)</f>
        <v>2.79</v>
      </c>
      <c r="I1151" s="92">
        <f>IFERROR(VLOOKUP($C1151,Weights!$A$43:$E$62,5,0),0)</f>
        <v>154.53810000000001</v>
      </c>
      <c r="J1151" s="91">
        <f>IFERROR(VLOOKUP($C1151,Weights!$A$63:$E$82,4,0),0)</f>
        <v>9.86</v>
      </c>
      <c r="K1151" s="92">
        <f>IFERROR(VLOOKUP($C1151,Weights!$A$63:$E$82,5,0),0)</f>
        <v>546.1454</v>
      </c>
      <c r="L1151" s="91">
        <f>IFERROR(VLOOKUP($C1151,Weights!$A$83:$E$102,4,0),0)</f>
        <v>2.64</v>
      </c>
      <c r="M1151" s="92">
        <f>IFERROR(VLOOKUP($C1151,Weights!$A$83:$E$102,5,0),0)</f>
        <v>146.2296</v>
      </c>
    </row>
    <row r="1152" spans="1:13" ht="24">
      <c r="A1152" s="93" t="s">
        <v>2791</v>
      </c>
      <c r="B1152" s="90" t="s">
        <v>2792</v>
      </c>
      <c r="C1152" s="90">
        <v>14</v>
      </c>
      <c r="D1152" s="91">
        <f>IFERROR(VLOOKUP($C1152,Weights!$A$3:$E$22,4,0),0)</f>
        <v>1.07</v>
      </c>
      <c r="E1152" s="92">
        <f>IFERROR(VLOOKUP($C1152,Weights!$A$3:$E$22,5,0),0)</f>
        <v>59.267300000000006</v>
      </c>
      <c r="F1152" s="91">
        <f>IFERROR(VLOOKUP($C1152,Weights!$A$23:$E$42,4,0),0)</f>
        <v>1.65</v>
      </c>
      <c r="G1152" s="92">
        <f>IFERROR(VLOOKUP($C1152,Weights!$A$23:$E$42,5,0),0)</f>
        <v>91.393500000000003</v>
      </c>
      <c r="H1152" s="91">
        <f>IFERROR(VLOOKUP($C1152,Weights!$A$43:$E$62,4,0),0)</f>
        <v>2.79</v>
      </c>
      <c r="I1152" s="92">
        <f>IFERROR(VLOOKUP($C1152,Weights!$A$43:$E$62,5,0),0)</f>
        <v>154.53810000000001</v>
      </c>
      <c r="J1152" s="91">
        <f>IFERROR(VLOOKUP($C1152,Weights!$A$63:$E$82,4,0),0)</f>
        <v>9.86</v>
      </c>
      <c r="K1152" s="92">
        <f>IFERROR(VLOOKUP($C1152,Weights!$A$63:$E$82,5,0),0)</f>
        <v>546.1454</v>
      </c>
      <c r="L1152" s="91">
        <f>IFERROR(VLOOKUP($C1152,Weights!$A$83:$E$102,4,0),0)</f>
        <v>2.64</v>
      </c>
      <c r="M1152" s="92">
        <f>IFERROR(VLOOKUP($C1152,Weights!$A$83:$E$102,5,0),0)</f>
        <v>146.2296</v>
      </c>
    </row>
    <row r="1153" spans="1:13">
      <c r="A1153" s="93" t="s">
        <v>2455</v>
      </c>
      <c r="B1153" s="90" t="s">
        <v>2456</v>
      </c>
      <c r="C1153" s="90">
        <v>1</v>
      </c>
      <c r="D1153" s="91">
        <f>IFERROR(VLOOKUP($C1153,Weights!$A$3:$E$22,4,0),0)</f>
        <v>1</v>
      </c>
      <c r="E1153" s="92">
        <f>IFERROR(VLOOKUP($C1153,Weights!$A$3:$E$22,5,0),0)</f>
        <v>55.39</v>
      </c>
      <c r="F1153" s="91">
        <f>IFERROR(VLOOKUP($C1153,Weights!$A$23:$E$42,4,0),0)</f>
        <v>1.76</v>
      </c>
      <c r="G1153" s="92">
        <f>IFERROR(VLOOKUP($C1153,Weights!$A$23:$E$42,5,0),0)</f>
        <v>97.486400000000003</v>
      </c>
      <c r="H1153" s="91">
        <f>IFERROR(VLOOKUP($C1153,Weights!$A$43:$E$62,4,0),0)</f>
        <v>4</v>
      </c>
      <c r="I1153" s="92">
        <f>IFERROR(VLOOKUP($C1153,Weights!$A$43:$E$62,5,0),0)</f>
        <v>221.56</v>
      </c>
      <c r="J1153" s="91">
        <f>IFERROR(VLOOKUP($C1153,Weights!$A$63:$E$82,4,0),0)</f>
        <v>10.77</v>
      </c>
      <c r="K1153" s="92">
        <f>IFERROR(VLOOKUP($C1153,Weights!$A$63:$E$82,5,0),0)</f>
        <v>596.55029999999999</v>
      </c>
      <c r="L1153" s="91">
        <f>IFERROR(VLOOKUP($C1153,Weights!$A$83:$E$102,4,0),0)</f>
        <v>0</v>
      </c>
      <c r="M1153" s="92">
        <f>IFERROR(VLOOKUP($C1153,Weights!$A$83:$E$102,5,0),0)</f>
        <v>0</v>
      </c>
    </row>
    <row r="1154" spans="1:13">
      <c r="A1154" s="93" t="s">
        <v>2459</v>
      </c>
      <c r="B1154" s="90" t="s">
        <v>2460</v>
      </c>
      <c r="C1154" s="90">
        <v>1</v>
      </c>
      <c r="D1154" s="91">
        <f>IFERROR(VLOOKUP($C1154,Weights!$A$3:$E$22,4,0),0)</f>
        <v>1</v>
      </c>
      <c r="E1154" s="92">
        <f>IFERROR(VLOOKUP($C1154,Weights!$A$3:$E$22,5,0),0)</f>
        <v>55.39</v>
      </c>
      <c r="F1154" s="91">
        <f>IFERROR(VLOOKUP($C1154,Weights!$A$23:$E$42,4,0),0)</f>
        <v>1.76</v>
      </c>
      <c r="G1154" s="92">
        <f>IFERROR(VLOOKUP($C1154,Weights!$A$23:$E$42,5,0),0)</f>
        <v>97.486400000000003</v>
      </c>
      <c r="H1154" s="91">
        <f>IFERROR(VLOOKUP($C1154,Weights!$A$43:$E$62,4,0),0)</f>
        <v>4</v>
      </c>
      <c r="I1154" s="92">
        <f>IFERROR(VLOOKUP($C1154,Weights!$A$43:$E$62,5,0),0)</f>
        <v>221.56</v>
      </c>
      <c r="J1154" s="91">
        <f>IFERROR(VLOOKUP($C1154,Weights!$A$63:$E$82,4,0),0)</f>
        <v>10.77</v>
      </c>
      <c r="K1154" s="92">
        <f>IFERROR(VLOOKUP($C1154,Weights!$A$63:$E$82,5,0),0)</f>
        <v>596.55029999999999</v>
      </c>
      <c r="L1154" s="91">
        <f>IFERROR(VLOOKUP($C1154,Weights!$A$83:$E$102,4,0),0)</f>
        <v>0</v>
      </c>
      <c r="M1154" s="92">
        <f>IFERROR(VLOOKUP($C1154,Weights!$A$83:$E$102,5,0),0)</f>
        <v>0</v>
      </c>
    </row>
    <row r="1155" spans="1:13">
      <c r="A1155" s="93" t="s">
        <v>2467</v>
      </c>
      <c r="B1155" s="90" t="s">
        <v>2468</v>
      </c>
      <c r="C1155" s="90">
        <v>1</v>
      </c>
      <c r="D1155" s="91">
        <f>IFERROR(VLOOKUP($C1155,Weights!$A$3:$E$22,4,0),0)</f>
        <v>1</v>
      </c>
      <c r="E1155" s="92">
        <f>IFERROR(VLOOKUP($C1155,Weights!$A$3:$E$22,5,0),0)</f>
        <v>55.39</v>
      </c>
      <c r="F1155" s="91">
        <f>IFERROR(VLOOKUP($C1155,Weights!$A$23:$E$42,4,0),0)</f>
        <v>1.76</v>
      </c>
      <c r="G1155" s="92">
        <f>IFERROR(VLOOKUP($C1155,Weights!$A$23:$E$42,5,0),0)</f>
        <v>97.486400000000003</v>
      </c>
      <c r="H1155" s="91">
        <f>IFERROR(VLOOKUP($C1155,Weights!$A$43:$E$62,4,0),0)</f>
        <v>4</v>
      </c>
      <c r="I1155" s="92">
        <f>IFERROR(VLOOKUP($C1155,Weights!$A$43:$E$62,5,0),0)</f>
        <v>221.56</v>
      </c>
      <c r="J1155" s="91">
        <f>IFERROR(VLOOKUP($C1155,Weights!$A$63:$E$82,4,0),0)</f>
        <v>10.77</v>
      </c>
      <c r="K1155" s="92">
        <f>IFERROR(VLOOKUP($C1155,Weights!$A$63:$E$82,5,0),0)</f>
        <v>596.55029999999999</v>
      </c>
      <c r="L1155" s="91">
        <f>IFERROR(VLOOKUP($C1155,Weights!$A$83:$E$102,4,0),0)</f>
        <v>0</v>
      </c>
      <c r="M1155" s="92">
        <f>IFERROR(VLOOKUP($C1155,Weights!$A$83:$E$102,5,0),0)</f>
        <v>0</v>
      </c>
    </row>
    <row r="1156" spans="1:13">
      <c r="A1156" s="93" t="s">
        <v>2473</v>
      </c>
      <c r="B1156" s="90" t="s">
        <v>2474</v>
      </c>
      <c r="C1156" s="90">
        <v>1</v>
      </c>
      <c r="D1156" s="91">
        <f>IFERROR(VLOOKUP($C1156,Weights!$A$3:$E$22,4,0),0)</f>
        <v>1</v>
      </c>
      <c r="E1156" s="92">
        <f>IFERROR(VLOOKUP($C1156,Weights!$A$3:$E$22,5,0),0)</f>
        <v>55.39</v>
      </c>
      <c r="F1156" s="91">
        <f>IFERROR(VLOOKUP($C1156,Weights!$A$23:$E$42,4,0),0)</f>
        <v>1.76</v>
      </c>
      <c r="G1156" s="92">
        <f>IFERROR(VLOOKUP($C1156,Weights!$A$23:$E$42,5,0),0)</f>
        <v>97.486400000000003</v>
      </c>
      <c r="H1156" s="91">
        <f>IFERROR(VLOOKUP($C1156,Weights!$A$43:$E$62,4,0),0)</f>
        <v>4</v>
      </c>
      <c r="I1156" s="92">
        <f>IFERROR(VLOOKUP($C1156,Weights!$A$43:$E$62,5,0),0)</f>
        <v>221.56</v>
      </c>
      <c r="J1156" s="91">
        <f>IFERROR(VLOOKUP($C1156,Weights!$A$63:$E$82,4,0),0)</f>
        <v>10.77</v>
      </c>
      <c r="K1156" s="92">
        <f>IFERROR(VLOOKUP($C1156,Weights!$A$63:$E$82,5,0),0)</f>
        <v>596.55029999999999</v>
      </c>
      <c r="L1156" s="91">
        <f>IFERROR(VLOOKUP($C1156,Weights!$A$83:$E$102,4,0),0)</f>
        <v>0</v>
      </c>
      <c r="M1156" s="92">
        <f>IFERROR(VLOOKUP($C1156,Weights!$A$83:$E$102,5,0),0)</f>
        <v>0</v>
      </c>
    </row>
    <row r="1157" spans="1:13">
      <c r="A1157" s="93" t="s">
        <v>2461</v>
      </c>
      <c r="B1157" s="90" t="s">
        <v>2462</v>
      </c>
      <c r="C1157" s="90">
        <v>1</v>
      </c>
      <c r="D1157" s="91">
        <f>IFERROR(VLOOKUP($C1157,Weights!$A$3:$E$22,4,0),0)</f>
        <v>1</v>
      </c>
      <c r="E1157" s="92">
        <f>IFERROR(VLOOKUP($C1157,Weights!$A$3:$E$22,5,0),0)</f>
        <v>55.39</v>
      </c>
      <c r="F1157" s="91">
        <f>IFERROR(VLOOKUP($C1157,Weights!$A$23:$E$42,4,0),0)</f>
        <v>1.76</v>
      </c>
      <c r="G1157" s="92">
        <f>IFERROR(VLOOKUP($C1157,Weights!$A$23:$E$42,5,0),0)</f>
        <v>97.486400000000003</v>
      </c>
      <c r="H1157" s="91">
        <f>IFERROR(VLOOKUP($C1157,Weights!$A$43:$E$62,4,0),0)</f>
        <v>4</v>
      </c>
      <c r="I1157" s="92">
        <f>IFERROR(VLOOKUP($C1157,Weights!$A$43:$E$62,5,0),0)</f>
        <v>221.56</v>
      </c>
      <c r="J1157" s="91">
        <f>IFERROR(VLOOKUP($C1157,Weights!$A$63:$E$82,4,0),0)</f>
        <v>10.77</v>
      </c>
      <c r="K1157" s="92">
        <f>IFERROR(VLOOKUP($C1157,Weights!$A$63:$E$82,5,0),0)</f>
        <v>596.55029999999999</v>
      </c>
      <c r="L1157" s="91">
        <f>IFERROR(VLOOKUP($C1157,Weights!$A$83:$E$102,4,0),0)</f>
        <v>0</v>
      </c>
      <c r="M1157" s="92">
        <f>IFERROR(VLOOKUP($C1157,Weights!$A$83:$E$102,5,0),0)</f>
        <v>0</v>
      </c>
    </row>
    <row r="1158" spans="1:13">
      <c r="A1158" s="93" t="s">
        <v>2453</v>
      </c>
      <c r="B1158" s="90" t="s">
        <v>2454</v>
      </c>
      <c r="C1158" s="90">
        <v>1</v>
      </c>
      <c r="D1158" s="91">
        <f>IFERROR(VLOOKUP($C1158,Weights!$A$3:$E$22,4,0),0)</f>
        <v>1</v>
      </c>
      <c r="E1158" s="92">
        <f>IFERROR(VLOOKUP($C1158,Weights!$A$3:$E$22,5,0),0)</f>
        <v>55.39</v>
      </c>
      <c r="F1158" s="91">
        <f>IFERROR(VLOOKUP($C1158,Weights!$A$23:$E$42,4,0),0)</f>
        <v>1.76</v>
      </c>
      <c r="G1158" s="92">
        <f>IFERROR(VLOOKUP($C1158,Weights!$A$23:$E$42,5,0),0)</f>
        <v>97.486400000000003</v>
      </c>
      <c r="H1158" s="91">
        <f>IFERROR(VLOOKUP($C1158,Weights!$A$43:$E$62,4,0),0)</f>
        <v>4</v>
      </c>
      <c r="I1158" s="92">
        <f>IFERROR(VLOOKUP($C1158,Weights!$A$43:$E$62,5,0),0)</f>
        <v>221.56</v>
      </c>
      <c r="J1158" s="91">
        <f>IFERROR(VLOOKUP($C1158,Weights!$A$63:$E$82,4,0),0)</f>
        <v>10.77</v>
      </c>
      <c r="K1158" s="92">
        <f>IFERROR(VLOOKUP($C1158,Weights!$A$63:$E$82,5,0),0)</f>
        <v>596.55029999999999</v>
      </c>
      <c r="L1158" s="91">
        <f>IFERROR(VLOOKUP($C1158,Weights!$A$83:$E$102,4,0),0)</f>
        <v>0</v>
      </c>
      <c r="M1158" s="92">
        <f>IFERROR(VLOOKUP($C1158,Weights!$A$83:$E$102,5,0),0)</f>
        <v>0</v>
      </c>
    </row>
    <row r="1159" spans="1:13">
      <c r="A1159" s="93" t="s">
        <v>2463</v>
      </c>
      <c r="B1159" s="90" t="s">
        <v>2464</v>
      </c>
      <c r="C1159" s="90">
        <v>1</v>
      </c>
      <c r="D1159" s="91">
        <f>IFERROR(VLOOKUP($C1159,Weights!$A$3:$E$22,4,0),0)</f>
        <v>1</v>
      </c>
      <c r="E1159" s="92">
        <f>IFERROR(VLOOKUP($C1159,Weights!$A$3:$E$22,5,0),0)</f>
        <v>55.39</v>
      </c>
      <c r="F1159" s="91">
        <f>IFERROR(VLOOKUP($C1159,Weights!$A$23:$E$42,4,0),0)</f>
        <v>1.76</v>
      </c>
      <c r="G1159" s="92">
        <f>IFERROR(VLOOKUP($C1159,Weights!$A$23:$E$42,5,0),0)</f>
        <v>97.486400000000003</v>
      </c>
      <c r="H1159" s="91">
        <f>IFERROR(VLOOKUP($C1159,Weights!$A$43:$E$62,4,0),0)</f>
        <v>4</v>
      </c>
      <c r="I1159" s="92">
        <f>IFERROR(VLOOKUP($C1159,Weights!$A$43:$E$62,5,0),0)</f>
        <v>221.56</v>
      </c>
      <c r="J1159" s="91">
        <f>IFERROR(VLOOKUP($C1159,Weights!$A$63:$E$82,4,0),0)</f>
        <v>10.77</v>
      </c>
      <c r="K1159" s="92">
        <f>IFERROR(VLOOKUP($C1159,Weights!$A$63:$E$82,5,0),0)</f>
        <v>596.55029999999999</v>
      </c>
      <c r="L1159" s="91">
        <f>IFERROR(VLOOKUP($C1159,Weights!$A$83:$E$102,4,0),0)</f>
        <v>0</v>
      </c>
      <c r="M1159" s="92">
        <f>IFERROR(VLOOKUP($C1159,Weights!$A$83:$E$102,5,0),0)</f>
        <v>0</v>
      </c>
    </row>
    <row r="1160" spans="1:13">
      <c r="A1160" s="93" t="s">
        <v>2465</v>
      </c>
      <c r="B1160" s="90" t="s">
        <v>2466</v>
      </c>
      <c r="C1160" s="90">
        <v>1</v>
      </c>
      <c r="D1160" s="91">
        <f>IFERROR(VLOOKUP($C1160,Weights!$A$3:$E$22,4,0),0)</f>
        <v>1</v>
      </c>
      <c r="E1160" s="92">
        <f>IFERROR(VLOOKUP($C1160,Weights!$A$3:$E$22,5,0),0)</f>
        <v>55.39</v>
      </c>
      <c r="F1160" s="91">
        <f>IFERROR(VLOOKUP($C1160,Weights!$A$23:$E$42,4,0),0)</f>
        <v>1.76</v>
      </c>
      <c r="G1160" s="92">
        <f>IFERROR(VLOOKUP($C1160,Weights!$A$23:$E$42,5,0),0)</f>
        <v>97.486400000000003</v>
      </c>
      <c r="H1160" s="91">
        <f>IFERROR(VLOOKUP($C1160,Weights!$A$43:$E$62,4,0),0)</f>
        <v>4</v>
      </c>
      <c r="I1160" s="92">
        <f>IFERROR(VLOOKUP($C1160,Weights!$A$43:$E$62,5,0),0)</f>
        <v>221.56</v>
      </c>
      <c r="J1160" s="91">
        <f>IFERROR(VLOOKUP($C1160,Weights!$A$63:$E$82,4,0),0)</f>
        <v>10.77</v>
      </c>
      <c r="K1160" s="92">
        <f>IFERROR(VLOOKUP($C1160,Weights!$A$63:$E$82,5,0),0)</f>
        <v>596.55029999999999</v>
      </c>
      <c r="L1160" s="91">
        <f>IFERROR(VLOOKUP($C1160,Weights!$A$83:$E$102,4,0),0)</f>
        <v>0</v>
      </c>
      <c r="M1160" s="92">
        <f>IFERROR(VLOOKUP($C1160,Weights!$A$83:$E$102,5,0),0)</f>
        <v>0</v>
      </c>
    </row>
    <row r="1161" spans="1:13">
      <c r="A1161" s="93" t="s">
        <v>2469</v>
      </c>
      <c r="B1161" s="90" t="s">
        <v>2470</v>
      </c>
      <c r="C1161" s="90">
        <v>1</v>
      </c>
      <c r="D1161" s="91">
        <f>IFERROR(VLOOKUP($C1161,Weights!$A$3:$E$22,4,0),0)</f>
        <v>1</v>
      </c>
      <c r="E1161" s="92">
        <f>IFERROR(VLOOKUP($C1161,Weights!$A$3:$E$22,5,0),0)</f>
        <v>55.39</v>
      </c>
      <c r="F1161" s="91">
        <f>IFERROR(VLOOKUP($C1161,Weights!$A$23:$E$42,4,0),0)</f>
        <v>1.76</v>
      </c>
      <c r="G1161" s="92">
        <f>IFERROR(VLOOKUP($C1161,Weights!$A$23:$E$42,5,0),0)</f>
        <v>97.486400000000003</v>
      </c>
      <c r="H1161" s="91">
        <f>IFERROR(VLOOKUP($C1161,Weights!$A$43:$E$62,4,0),0)</f>
        <v>4</v>
      </c>
      <c r="I1161" s="92">
        <f>IFERROR(VLOOKUP($C1161,Weights!$A$43:$E$62,5,0),0)</f>
        <v>221.56</v>
      </c>
      <c r="J1161" s="91">
        <f>IFERROR(VLOOKUP($C1161,Weights!$A$63:$E$82,4,0),0)</f>
        <v>10.77</v>
      </c>
      <c r="K1161" s="92">
        <f>IFERROR(VLOOKUP($C1161,Weights!$A$63:$E$82,5,0),0)</f>
        <v>596.55029999999999</v>
      </c>
      <c r="L1161" s="91">
        <f>IFERROR(VLOOKUP($C1161,Weights!$A$83:$E$102,4,0),0)</f>
        <v>0</v>
      </c>
      <c r="M1161" s="92">
        <f>IFERROR(VLOOKUP($C1161,Weights!$A$83:$E$102,5,0),0)</f>
        <v>0</v>
      </c>
    </row>
    <row r="1162" spans="1:13">
      <c r="A1162" s="93" t="s">
        <v>1915</v>
      </c>
      <c r="B1162" s="90" t="s">
        <v>1916</v>
      </c>
      <c r="C1162" s="90">
        <v>14</v>
      </c>
      <c r="D1162" s="91">
        <f>IFERROR(VLOOKUP($C1162,Weights!$A$3:$E$22,4,0),0)</f>
        <v>1.07</v>
      </c>
      <c r="E1162" s="92">
        <f>IFERROR(VLOOKUP($C1162,Weights!$A$3:$E$22,5,0),0)</f>
        <v>59.267300000000006</v>
      </c>
      <c r="F1162" s="91">
        <f>IFERROR(VLOOKUP($C1162,Weights!$A$23:$E$42,4,0),0)</f>
        <v>1.65</v>
      </c>
      <c r="G1162" s="92">
        <f>IFERROR(VLOOKUP($C1162,Weights!$A$23:$E$42,5,0),0)</f>
        <v>91.393500000000003</v>
      </c>
      <c r="H1162" s="91">
        <f>IFERROR(VLOOKUP($C1162,Weights!$A$43:$E$62,4,0),0)</f>
        <v>2.79</v>
      </c>
      <c r="I1162" s="92">
        <f>IFERROR(VLOOKUP($C1162,Weights!$A$43:$E$62,5,0),0)</f>
        <v>154.53810000000001</v>
      </c>
      <c r="J1162" s="91">
        <f>IFERROR(VLOOKUP($C1162,Weights!$A$63:$E$82,4,0),0)</f>
        <v>9.86</v>
      </c>
      <c r="K1162" s="92">
        <f>IFERROR(VLOOKUP($C1162,Weights!$A$63:$E$82,5,0),0)</f>
        <v>546.1454</v>
      </c>
      <c r="L1162" s="91">
        <f>IFERROR(VLOOKUP($C1162,Weights!$A$83:$E$102,4,0),0)</f>
        <v>2.64</v>
      </c>
      <c r="M1162" s="92">
        <f>IFERROR(VLOOKUP($C1162,Weights!$A$83:$E$102,5,0),0)</f>
        <v>146.2296</v>
      </c>
    </row>
    <row r="1163" spans="1:13">
      <c r="A1163" s="93" t="s">
        <v>1899</v>
      </c>
      <c r="B1163" s="90" t="s">
        <v>1900</v>
      </c>
      <c r="C1163" s="90">
        <v>14</v>
      </c>
      <c r="D1163" s="91">
        <f>IFERROR(VLOOKUP($C1163,Weights!$A$3:$E$22,4,0),0)</f>
        <v>1.07</v>
      </c>
      <c r="E1163" s="92">
        <f>IFERROR(VLOOKUP($C1163,Weights!$A$3:$E$22,5,0),0)</f>
        <v>59.267300000000006</v>
      </c>
      <c r="F1163" s="91">
        <f>IFERROR(VLOOKUP($C1163,Weights!$A$23:$E$42,4,0),0)</f>
        <v>1.65</v>
      </c>
      <c r="G1163" s="92">
        <f>IFERROR(VLOOKUP($C1163,Weights!$A$23:$E$42,5,0),0)</f>
        <v>91.393500000000003</v>
      </c>
      <c r="H1163" s="91">
        <f>IFERROR(VLOOKUP($C1163,Weights!$A$43:$E$62,4,0),0)</f>
        <v>2.79</v>
      </c>
      <c r="I1163" s="92">
        <f>IFERROR(VLOOKUP($C1163,Weights!$A$43:$E$62,5,0),0)</f>
        <v>154.53810000000001</v>
      </c>
      <c r="J1163" s="91">
        <f>IFERROR(VLOOKUP($C1163,Weights!$A$63:$E$82,4,0),0)</f>
        <v>9.86</v>
      </c>
      <c r="K1163" s="92">
        <f>IFERROR(VLOOKUP($C1163,Weights!$A$63:$E$82,5,0),0)</f>
        <v>546.1454</v>
      </c>
      <c r="L1163" s="91">
        <f>IFERROR(VLOOKUP($C1163,Weights!$A$83:$E$102,4,0),0)</f>
        <v>2.64</v>
      </c>
      <c r="M1163" s="92">
        <f>IFERROR(VLOOKUP($C1163,Weights!$A$83:$E$102,5,0),0)</f>
        <v>146.2296</v>
      </c>
    </row>
    <row r="1164" spans="1:13">
      <c r="A1164" s="93" t="s">
        <v>2821</v>
      </c>
      <c r="B1164" s="90" t="s">
        <v>2822</v>
      </c>
      <c r="C1164" s="90">
        <v>14</v>
      </c>
      <c r="D1164" s="91">
        <f>IFERROR(VLOOKUP($C1164,Weights!$A$3:$E$22,4,0),0)</f>
        <v>1.07</v>
      </c>
      <c r="E1164" s="92">
        <f>IFERROR(VLOOKUP($C1164,Weights!$A$3:$E$22,5,0),0)</f>
        <v>59.267300000000006</v>
      </c>
      <c r="F1164" s="91">
        <f>IFERROR(VLOOKUP($C1164,Weights!$A$23:$E$42,4,0),0)</f>
        <v>1.65</v>
      </c>
      <c r="G1164" s="92">
        <f>IFERROR(VLOOKUP($C1164,Weights!$A$23:$E$42,5,0),0)</f>
        <v>91.393500000000003</v>
      </c>
      <c r="H1164" s="91">
        <f>IFERROR(VLOOKUP($C1164,Weights!$A$43:$E$62,4,0),0)</f>
        <v>2.79</v>
      </c>
      <c r="I1164" s="92">
        <f>IFERROR(VLOOKUP($C1164,Weights!$A$43:$E$62,5,0),0)</f>
        <v>154.53810000000001</v>
      </c>
      <c r="J1164" s="91">
        <f>IFERROR(VLOOKUP($C1164,Weights!$A$63:$E$82,4,0),0)</f>
        <v>9.86</v>
      </c>
      <c r="K1164" s="92">
        <f>IFERROR(VLOOKUP($C1164,Weights!$A$63:$E$82,5,0),0)</f>
        <v>546.1454</v>
      </c>
      <c r="L1164" s="91">
        <f>IFERROR(VLOOKUP($C1164,Weights!$A$83:$E$102,4,0),0)</f>
        <v>2.64</v>
      </c>
      <c r="M1164" s="92">
        <f>IFERROR(VLOOKUP($C1164,Weights!$A$83:$E$102,5,0),0)</f>
        <v>146.2296</v>
      </c>
    </row>
    <row r="1165" spans="1:13" ht="24">
      <c r="A1165" s="93" t="s">
        <v>2503</v>
      </c>
      <c r="B1165" s="90" t="s">
        <v>2504</v>
      </c>
      <c r="C1165" s="90">
        <v>14</v>
      </c>
      <c r="D1165" s="91">
        <f>IFERROR(VLOOKUP($C1165,Weights!$A$3:$E$22,4,0),0)</f>
        <v>1.07</v>
      </c>
      <c r="E1165" s="92">
        <f>IFERROR(VLOOKUP($C1165,Weights!$A$3:$E$22,5,0),0)</f>
        <v>59.267300000000006</v>
      </c>
      <c r="F1165" s="91">
        <f>IFERROR(VLOOKUP($C1165,Weights!$A$23:$E$42,4,0),0)</f>
        <v>1.65</v>
      </c>
      <c r="G1165" s="92">
        <f>IFERROR(VLOOKUP($C1165,Weights!$A$23:$E$42,5,0),0)</f>
        <v>91.393500000000003</v>
      </c>
      <c r="H1165" s="91">
        <f>IFERROR(VLOOKUP($C1165,Weights!$A$43:$E$62,4,0),0)</f>
        <v>2.79</v>
      </c>
      <c r="I1165" s="92">
        <f>IFERROR(VLOOKUP($C1165,Weights!$A$43:$E$62,5,0),0)</f>
        <v>154.53810000000001</v>
      </c>
      <c r="J1165" s="91">
        <f>IFERROR(VLOOKUP($C1165,Weights!$A$63:$E$82,4,0),0)</f>
        <v>9.86</v>
      </c>
      <c r="K1165" s="92">
        <f>IFERROR(VLOOKUP($C1165,Weights!$A$63:$E$82,5,0),0)</f>
        <v>546.1454</v>
      </c>
      <c r="L1165" s="91">
        <f>IFERROR(VLOOKUP($C1165,Weights!$A$83:$E$102,4,0),0)</f>
        <v>2.64</v>
      </c>
      <c r="M1165" s="92">
        <f>IFERROR(VLOOKUP($C1165,Weights!$A$83:$E$102,5,0),0)</f>
        <v>146.2296</v>
      </c>
    </row>
    <row r="1166" spans="1:13">
      <c r="A1166" s="93" t="s">
        <v>666</v>
      </c>
      <c r="B1166" s="90" t="s">
        <v>667</v>
      </c>
      <c r="C1166" s="90">
        <v>14</v>
      </c>
      <c r="D1166" s="91">
        <f>IFERROR(VLOOKUP($C1166,Weights!$A$3:$E$22,4,0),0)</f>
        <v>1.07</v>
      </c>
      <c r="E1166" s="92">
        <f>IFERROR(VLOOKUP($C1166,Weights!$A$3:$E$22,5,0),0)</f>
        <v>59.267300000000006</v>
      </c>
      <c r="F1166" s="91">
        <f>IFERROR(VLOOKUP($C1166,Weights!$A$23:$E$42,4,0),0)</f>
        <v>1.65</v>
      </c>
      <c r="G1166" s="92">
        <f>IFERROR(VLOOKUP($C1166,Weights!$A$23:$E$42,5,0),0)</f>
        <v>91.393500000000003</v>
      </c>
      <c r="H1166" s="91">
        <f>IFERROR(VLOOKUP($C1166,Weights!$A$43:$E$62,4,0),0)</f>
        <v>2.79</v>
      </c>
      <c r="I1166" s="92">
        <f>IFERROR(VLOOKUP($C1166,Weights!$A$43:$E$62,5,0),0)</f>
        <v>154.53810000000001</v>
      </c>
      <c r="J1166" s="91">
        <f>IFERROR(VLOOKUP($C1166,Weights!$A$63:$E$82,4,0),0)</f>
        <v>9.86</v>
      </c>
      <c r="K1166" s="92">
        <f>IFERROR(VLOOKUP($C1166,Weights!$A$63:$E$82,5,0),0)</f>
        <v>546.1454</v>
      </c>
      <c r="L1166" s="91">
        <f>IFERROR(VLOOKUP($C1166,Weights!$A$83:$E$102,4,0),0)</f>
        <v>2.64</v>
      </c>
      <c r="M1166" s="92">
        <f>IFERROR(VLOOKUP($C1166,Weights!$A$83:$E$102,5,0),0)</f>
        <v>146.2296</v>
      </c>
    </row>
    <row r="1167" spans="1:13" ht="24">
      <c r="A1167" s="93" t="s">
        <v>706</v>
      </c>
      <c r="B1167" s="90" t="s">
        <v>707</v>
      </c>
      <c r="C1167" s="90">
        <v>14</v>
      </c>
      <c r="D1167" s="91">
        <f>IFERROR(VLOOKUP($C1167,Weights!$A$3:$E$22,4,0),0)</f>
        <v>1.07</v>
      </c>
      <c r="E1167" s="92">
        <f>IFERROR(VLOOKUP($C1167,Weights!$A$3:$E$22,5,0),0)</f>
        <v>59.267300000000006</v>
      </c>
      <c r="F1167" s="91">
        <f>IFERROR(VLOOKUP($C1167,Weights!$A$23:$E$42,4,0),0)</f>
        <v>1.65</v>
      </c>
      <c r="G1167" s="92">
        <f>IFERROR(VLOOKUP($C1167,Weights!$A$23:$E$42,5,0),0)</f>
        <v>91.393500000000003</v>
      </c>
      <c r="H1167" s="91">
        <f>IFERROR(VLOOKUP($C1167,Weights!$A$43:$E$62,4,0),0)</f>
        <v>2.79</v>
      </c>
      <c r="I1167" s="92">
        <f>IFERROR(VLOOKUP($C1167,Weights!$A$43:$E$62,5,0),0)</f>
        <v>154.53810000000001</v>
      </c>
      <c r="J1167" s="91">
        <f>IFERROR(VLOOKUP($C1167,Weights!$A$63:$E$82,4,0),0)</f>
        <v>9.86</v>
      </c>
      <c r="K1167" s="92">
        <f>IFERROR(VLOOKUP($C1167,Weights!$A$63:$E$82,5,0),0)</f>
        <v>546.1454</v>
      </c>
      <c r="L1167" s="91">
        <f>IFERROR(VLOOKUP($C1167,Weights!$A$83:$E$102,4,0),0)</f>
        <v>2.64</v>
      </c>
      <c r="M1167" s="92">
        <f>IFERROR(VLOOKUP($C1167,Weights!$A$83:$E$102,5,0),0)</f>
        <v>146.2296</v>
      </c>
    </row>
    <row r="1168" spans="1:13" ht="24">
      <c r="A1168" s="93" t="s">
        <v>1817</v>
      </c>
      <c r="B1168" s="90" t="s">
        <v>1818</v>
      </c>
      <c r="C1168" s="90">
        <v>7</v>
      </c>
      <c r="D1168" s="91">
        <f>IFERROR(VLOOKUP($C1168,Weights!$A$3:$E$22,4,0),0)</f>
        <v>1.1000000000000001</v>
      </c>
      <c r="E1168" s="92">
        <f>IFERROR(VLOOKUP($C1168,Weights!$A$3:$E$22,5,0),0)</f>
        <v>60.929000000000002</v>
      </c>
      <c r="F1168" s="91">
        <f>IFERROR(VLOOKUP($C1168,Weights!$A$23:$E$42,4,0),0)</f>
        <v>1.75</v>
      </c>
      <c r="G1168" s="92">
        <f>IFERROR(VLOOKUP($C1168,Weights!$A$23:$E$42,5,0),0)</f>
        <v>96.932500000000005</v>
      </c>
      <c r="H1168" s="91">
        <f>IFERROR(VLOOKUP($C1168,Weights!$A$43:$E$62,4,0),0)</f>
        <v>3.01</v>
      </c>
      <c r="I1168" s="92">
        <f>IFERROR(VLOOKUP($C1168,Weights!$A$43:$E$62,5,0),0)</f>
        <v>166.72389999999999</v>
      </c>
      <c r="J1168" s="91">
        <f>IFERROR(VLOOKUP($C1168,Weights!$A$63:$E$82,4,0),0)</f>
        <v>8.67</v>
      </c>
      <c r="K1168" s="92">
        <f>IFERROR(VLOOKUP($C1168,Weights!$A$63:$E$82,5,0),0)</f>
        <v>480.23129999999998</v>
      </c>
      <c r="L1168" s="91">
        <f>IFERROR(VLOOKUP($C1168,Weights!$A$83:$E$102,4,0),0)</f>
        <v>0</v>
      </c>
      <c r="M1168" s="92">
        <f>IFERROR(VLOOKUP($C1168,Weights!$A$83:$E$102,5,0),0)</f>
        <v>0</v>
      </c>
    </row>
    <row r="1169" spans="1:13" ht="24">
      <c r="A1169" s="93" t="s">
        <v>654</v>
      </c>
      <c r="B1169" s="90" t="s">
        <v>655</v>
      </c>
      <c r="C1169" s="90">
        <v>99</v>
      </c>
      <c r="D1169" s="91">
        <f>IFERROR(VLOOKUP($C1169,Weights!$A$3:$E$22,4,0),0)</f>
        <v>0</v>
      </c>
      <c r="E1169" s="92">
        <f>IFERROR(VLOOKUP($C1169,Weights!$A$3:$E$22,5,0),0)</f>
        <v>0</v>
      </c>
      <c r="F1169" s="91">
        <f>IFERROR(VLOOKUP($C1169,Weights!$A$23:$E$42,4,0),0)</f>
        <v>0</v>
      </c>
      <c r="G1169" s="92">
        <f>IFERROR(VLOOKUP($C1169,Weights!$A$23:$E$42,5,0),0)</f>
        <v>0</v>
      </c>
      <c r="H1169" s="91">
        <f>IFERROR(VLOOKUP($C1169,Weights!$A$43:$E$62,4,0),0)</f>
        <v>0</v>
      </c>
      <c r="I1169" s="92">
        <f>IFERROR(VLOOKUP($C1169,Weights!$A$43:$E$62,5,0),0)</f>
        <v>0</v>
      </c>
      <c r="J1169" s="91">
        <f>IFERROR(VLOOKUP($C1169,Weights!$A$63:$E$82,4,0),0)</f>
        <v>0</v>
      </c>
      <c r="K1169" s="92">
        <f>IFERROR(VLOOKUP($C1169,Weights!$A$63:$E$82,5,0),0)</f>
        <v>0</v>
      </c>
      <c r="L1169" s="91">
        <f>IFERROR(VLOOKUP($C1169,Weights!$A$83:$E$102,4,0),0)</f>
        <v>0</v>
      </c>
      <c r="M1169" s="92">
        <f>IFERROR(VLOOKUP($C1169,Weights!$A$83:$E$102,5,0),0)</f>
        <v>0</v>
      </c>
    </row>
    <row r="1170" spans="1:13">
      <c r="A1170" s="93" t="s">
        <v>2507</v>
      </c>
      <c r="B1170" s="90" t="s">
        <v>2508</v>
      </c>
      <c r="C1170" s="90">
        <v>14</v>
      </c>
      <c r="D1170" s="91">
        <f>IFERROR(VLOOKUP($C1170,Weights!$A$3:$E$22,4,0),0)</f>
        <v>1.07</v>
      </c>
      <c r="E1170" s="92">
        <f>IFERROR(VLOOKUP($C1170,Weights!$A$3:$E$22,5,0),0)</f>
        <v>59.267300000000006</v>
      </c>
      <c r="F1170" s="91">
        <f>IFERROR(VLOOKUP($C1170,Weights!$A$23:$E$42,4,0),0)</f>
        <v>1.65</v>
      </c>
      <c r="G1170" s="92">
        <f>IFERROR(VLOOKUP($C1170,Weights!$A$23:$E$42,5,0),0)</f>
        <v>91.393500000000003</v>
      </c>
      <c r="H1170" s="91">
        <f>IFERROR(VLOOKUP($C1170,Weights!$A$43:$E$62,4,0),0)</f>
        <v>2.79</v>
      </c>
      <c r="I1170" s="92">
        <f>IFERROR(VLOOKUP($C1170,Weights!$A$43:$E$62,5,0),0)</f>
        <v>154.53810000000001</v>
      </c>
      <c r="J1170" s="91">
        <f>IFERROR(VLOOKUP($C1170,Weights!$A$63:$E$82,4,0),0)</f>
        <v>9.86</v>
      </c>
      <c r="K1170" s="92">
        <f>IFERROR(VLOOKUP($C1170,Weights!$A$63:$E$82,5,0),0)</f>
        <v>546.1454</v>
      </c>
      <c r="L1170" s="91">
        <f>IFERROR(VLOOKUP($C1170,Weights!$A$83:$E$102,4,0),0)</f>
        <v>2.64</v>
      </c>
      <c r="M1170" s="92">
        <f>IFERROR(VLOOKUP($C1170,Weights!$A$83:$E$102,5,0),0)</f>
        <v>146.2296</v>
      </c>
    </row>
    <row r="1171" spans="1:13">
      <c r="A1171" s="93" t="s">
        <v>1923</v>
      </c>
      <c r="B1171" s="90" t="s">
        <v>1924</v>
      </c>
      <c r="C1171" s="90">
        <v>14</v>
      </c>
      <c r="D1171" s="91">
        <f>IFERROR(VLOOKUP($C1171,Weights!$A$3:$E$22,4,0),0)</f>
        <v>1.07</v>
      </c>
      <c r="E1171" s="92">
        <f>IFERROR(VLOOKUP($C1171,Weights!$A$3:$E$22,5,0),0)</f>
        <v>59.267300000000006</v>
      </c>
      <c r="F1171" s="91">
        <f>IFERROR(VLOOKUP($C1171,Weights!$A$23:$E$42,4,0),0)</f>
        <v>1.65</v>
      </c>
      <c r="G1171" s="92">
        <f>IFERROR(VLOOKUP($C1171,Weights!$A$23:$E$42,5,0),0)</f>
        <v>91.393500000000003</v>
      </c>
      <c r="H1171" s="91">
        <f>IFERROR(VLOOKUP($C1171,Weights!$A$43:$E$62,4,0),0)</f>
        <v>2.79</v>
      </c>
      <c r="I1171" s="92">
        <f>IFERROR(VLOOKUP($C1171,Weights!$A$43:$E$62,5,0),0)</f>
        <v>154.53810000000001</v>
      </c>
      <c r="J1171" s="91">
        <f>IFERROR(VLOOKUP($C1171,Weights!$A$63:$E$82,4,0),0)</f>
        <v>9.86</v>
      </c>
      <c r="K1171" s="92">
        <f>IFERROR(VLOOKUP($C1171,Weights!$A$63:$E$82,5,0),0)</f>
        <v>546.1454</v>
      </c>
      <c r="L1171" s="91">
        <f>IFERROR(VLOOKUP($C1171,Weights!$A$83:$E$102,4,0),0)</f>
        <v>2.64</v>
      </c>
      <c r="M1171" s="92">
        <f>IFERROR(VLOOKUP($C1171,Weights!$A$83:$E$102,5,0),0)</f>
        <v>146.2296</v>
      </c>
    </row>
    <row r="1172" spans="1:13">
      <c r="A1172" s="93" t="s">
        <v>1328</v>
      </c>
      <c r="B1172" s="90" t="s">
        <v>1329</v>
      </c>
      <c r="C1172" s="90">
        <v>14</v>
      </c>
      <c r="D1172" s="91">
        <f>IFERROR(VLOOKUP($C1172,Weights!$A$3:$E$22,4,0),0)</f>
        <v>1.07</v>
      </c>
      <c r="E1172" s="92">
        <f>IFERROR(VLOOKUP($C1172,Weights!$A$3:$E$22,5,0),0)</f>
        <v>59.267300000000006</v>
      </c>
      <c r="F1172" s="91">
        <f>IFERROR(VLOOKUP($C1172,Weights!$A$23:$E$42,4,0),0)</f>
        <v>1.65</v>
      </c>
      <c r="G1172" s="92">
        <f>IFERROR(VLOOKUP($C1172,Weights!$A$23:$E$42,5,0),0)</f>
        <v>91.393500000000003</v>
      </c>
      <c r="H1172" s="91">
        <f>IFERROR(VLOOKUP($C1172,Weights!$A$43:$E$62,4,0),0)</f>
        <v>2.79</v>
      </c>
      <c r="I1172" s="92">
        <f>IFERROR(VLOOKUP($C1172,Weights!$A$43:$E$62,5,0),0)</f>
        <v>154.53810000000001</v>
      </c>
      <c r="J1172" s="91">
        <f>IFERROR(VLOOKUP($C1172,Weights!$A$63:$E$82,4,0),0)</f>
        <v>9.86</v>
      </c>
      <c r="K1172" s="92">
        <f>IFERROR(VLOOKUP($C1172,Weights!$A$63:$E$82,5,0),0)</f>
        <v>546.1454</v>
      </c>
      <c r="L1172" s="91">
        <f>IFERROR(VLOOKUP($C1172,Weights!$A$83:$E$102,4,0),0)</f>
        <v>2.64</v>
      </c>
      <c r="M1172" s="92">
        <f>IFERROR(VLOOKUP($C1172,Weights!$A$83:$E$102,5,0),0)</f>
        <v>146.2296</v>
      </c>
    </row>
    <row r="1173" spans="1:13">
      <c r="A1173" s="93" t="s">
        <v>17</v>
      </c>
      <c r="B1173" s="90" t="s">
        <v>2179</v>
      </c>
      <c r="C1173" s="90">
        <v>17</v>
      </c>
      <c r="D1173" s="91">
        <f>IFERROR(VLOOKUP($C1173,Weights!$A$3:$E$22,4,0),0)</f>
        <v>0</v>
      </c>
      <c r="E1173" s="92">
        <f>IFERROR(VLOOKUP($C1173,Weights!$A$3:$E$22,5,0),0)</f>
        <v>0</v>
      </c>
      <c r="F1173" s="91">
        <f>IFERROR(VLOOKUP($C1173,Weights!$A$23:$E$42,4,0),0)</f>
        <v>0</v>
      </c>
      <c r="G1173" s="92">
        <f>IFERROR(VLOOKUP($C1173,Weights!$A$23:$E$42,5,0),0)</f>
        <v>0</v>
      </c>
      <c r="H1173" s="91">
        <f>IFERROR(VLOOKUP($C1173,Weights!$A$43:$E$62,4,0),0)</f>
        <v>37.520000000000003</v>
      </c>
      <c r="I1173" s="92">
        <f>IFERROR(VLOOKUP($C1173,Weights!$A$43:$E$62,5,0),0)</f>
        <v>2078.2328000000002</v>
      </c>
      <c r="J1173" s="91">
        <f>IFERROR(VLOOKUP($C1173,Weights!$A$63:$E$82,4,0),0)</f>
        <v>55.92</v>
      </c>
      <c r="K1173" s="92">
        <f>IFERROR(VLOOKUP($C1173,Weights!$A$63:$E$82,5,0),0)</f>
        <v>3097.4088000000002</v>
      </c>
      <c r="L1173" s="91">
        <f>IFERROR(VLOOKUP($C1173,Weights!$A$83:$E$102,4,0),0)</f>
        <v>7.58</v>
      </c>
      <c r="M1173" s="92">
        <f>IFERROR(VLOOKUP($C1173,Weights!$A$83:$E$102,5,0),0)</f>
        <v>419.8562</v>
      </c>
    </row>
    <row r="1174" spans="1:13" ht="24">
      <c r="A1174" s="93" t="s">
        <v>2173</v>
      </c>
      <c r="B1174" s="90" t="s">
        <v>2174</v>
      </c>
      <c r="C1174" s="90">
        <v>14</v>
      </c>
      <c r="D1174" s="91">
        <f>IFERROR(VLOOKUP($C1174,Weights!$A$3:$E$22,4,0),0)</f>
        <v>1.07</v>
      </c>
      <c r="E1174" s="92">
        <f>IFERROR(VLOOKUP($C1174,Weights!$A$3:$E$22,5,0),0)</f>
        <v>59.267300000000006</v>
      </c>
      <c r="F1174" s="91">
        <f>IFERROR(VLOOKUP($C1174,Weights!$A$23:$E$42,4,0),0)</f>
        <v>1.65</v>
      </c>
      <c r="G1174" s="92">
        <f>IFERROR(VLOOKUP($C1174,Weights!$A$23:$E$42,5,0),0)</f>
        <v>91.393500000000003</v>
      </c>
      <c r="H1174" s="91">
        <f>IFERROR(VLOOKUP($C1174,Weights!$A$43:$E$62,4,0),0)</f>
        <v>2.79</v>
      </c>
      <c r="I1174" s="92">
        <f>IFERROR(VLOOKUP($C1174,Weights!$A$43:$E$62,5,0),0)</f>
        <v>154.53810000000001</v>
      </c>
      <c r="J1174" s="91">
        <f>IFERROR(VLOOKUP($C1174,Weights!$A$63:$E$82,4,0),0)</f>
        <v>9.86</v>
      </c>
      <c r="K1174" s="92">
        <f>IFERROR(VLOOKUP($C1174,Weights!$A$63:$E$82,5,0),0)</f>
        <v>546.1454</v>
      </c>
      <c r="L1174" s="91">
        <f>IFERROR(VLOOKUP($C1174,Weights!$A$83:$E$102,4,0),0)</f>
        <v>2.64</v>
      </c>
      <c r="M1174" s="92">
        <f>IFERROR(VLOOKUP($C1174,Weights!$A$83:$E$102,5,0),0)</f>
        <v>146.2296</v>
      </c>
    </row>
    <row r="1175" spans="1:13">
      <c r="A1175" s="93" t="s">
        <v>2177</v>
      </c>
      <c r="B1175" s="90" t="s">
        <v>2178</v>
      </c>
      <c r="C1175" s="90">
        <v>14</v>
      </c>
      <c r="D1175" s="91">
        <f>IFERROR(VLOOKUP($C1175,Weights!$A$3:$E$22,4,0),0)</f>
        <v>1.07</v>
      </c>
      <c r="E1175" s="92">
        <f>IFERROR(VLOOKUP($C1175,Weights!$A$3:$E$22,5,0),0)</f>
        <v>59.267300000000006</v>
      </c>
      <c r="F1175" s="91">
        <f>IFERROR(VLOOKUP($C1175,Weights!$A$23:$E$42,4,0),0)</f>
        <v>1.65</v>
      </c>
      <c r="G1175" s="92">
        <f>IFERROR(VLOOKUP($C1175,Weights!$A$23:$E$42,5,0),0)</f>
        <v>91.393500000000003</v>
      </c>
      <c r="H1175" s="91">
        <f>IFERROR(VLOOKUP($C1175,Weights!$A$43:$E$62,4,0),0)</f>
        <v>2.79</v>
      </c>
      <c r="I1175" s="92">
        <f>IFERROR(VLOOKUP($C1175,Weights!$A$43:$E$62,5,0),0)</f>
        <v>154.53810000000001</v>
      </c>
      <c r="J1175" s="91">
        <f>IFERROR(VLOOKUP($C1175,Weights!$A$63:$E$82,4,0),0)</f>
        <v>9.86</v>
      </c>
      <c r="K1175" s="92">
        <f>IFERROR(VLOOKUP($C1175,Weights!$A$63:$E$82,5,0),0)</f>
        <v>546.1454</v>
      </c>
      <c r="L1175" s="91">
        <f>IFERROR(VLOOKUP($C1175,Weights!$A$83:$E$102,4,0),0)</f>
        <v>2.64</v>
      </c>
      <c r="M1175" s="92">
        <f>IFERROR(VLOOKUP($C1175,Weights!$A$83:$E$102,5,0),0)</f>
        <v>146.2296</v>
      </c>
    </row>
    <row r="1176" spans="1:13">
      <c r="A1176" s="93" t="s">
        <v>2171</v>
      </c>
      <c r="B1176" s="90" t="s">
        <v>2172</v>
      </c>
      <c r="C1176" s="90">
        <v>14</v>
      </c>
      <c r="D1176" s="91">
        <f>IFERROR(VLOOKUP($C1176,Weights!$A$3:$E$22,4,0),0)</f>
        <v>1.07</v>
      </c>
      <c r="E1176" s="92">
        <f>IFERROR(VLOOKUP($C1176,Weights!$A$3:$E$22,5,0),0)</f>
        <v>59.267300000000006</v>
      </c>
      <c r="F1176" s="91">
        <f>IFERROR(VLOOKUP($C1176,Weights!$A$23:$E$42,4,0),0)</f>
        <v>1.65</v>
      </c>
      <c r="G1176" s="92">
        <f>IFERROR(VLOOKUP($C1176,Weights!$A$23:$E$42,5,0),0)</f>
        <v>91.393500000000003</v>
      </c>
      <c r="H1176" s="91">
        <f>IFERROR(VLOOKUP($C1176,Weights!$A$43:$E$62,4,0),0)</f>
        <v>2.79</v>
      </c>
      <c r="I1176" s="92">
        <f>IFERROR(VLOOKUP($C1176,Weights!$A$43:$E$62,5,0),0)</f>
        <v>154.53810000000001</v>
      </c>
      <c r="J1176" s="91">
        <f>IFERROR(VLOOKUP($C1176,Weights!$A$63:$E$82,4,0),0)</f>
        <v>9.86</v>
      </c>
      <c r="K1176" s="92">
        <f>IFERROR(VLOOKUP($C1176,Weights!$A$63:$E$82,5,0),0)</f>
        <v>546.1454</v>
      </c>
      <c r="L1176" s="91">
        <f>IFERROR(VLOOKUP($C1176,Weights!$A$83:$E$102,4,0),0)</f>
        <v>2.64</v>
      </c>
      <c r="M1176" s="92">
        <f>IFERROR(VLOOKUP($C1176,Weights!$A$83:$E$102,5,0),0)</f>
        <v>146.2296</v>
      </c>
    </row>
    <row r="1177" spans="1:13">
      <c r="A1177" s="93" t="s">
        <v>2210</v>
      </c>
      <c r="B1177" s="90" t="s">
        <v>2211</v>
      </c>
      <c r="C1177" s="90">
        <v>14</v>
      </c>
      <c r="D1177" s="91">
        <f>IFERROR(VLOOKUP($C1177,Weights!$A$3:$E$22,4,0),0)</f>
        <v>1.07</v>
      </c>
      <c r="E1177" s="92">
        <f>IFERROR(VLOOKUP($C1177,Weights!$A$3:$E$22,5,0),0)</f>
        <v>59.267300000000006</v>
      </c>
      <c r="F1177" s="91">
        <f>IFERROR(VLOOKUP($C1177,Weights!$A$23:$E$42,4,0),0)</f>
        <v>1.65</v>
      </c>
      <c r="G1177" s="92">
        <f>IFERROR(VLOOKUP($C1177,Weights!$A$23:$E$42,5,0),0)</f>
        <v>91.393500000000003</v>
      </c>
      <c r="H1177" s="91">
        <f>IFERROR(VLOOKUP($C1177,Weights!$A$43:$E$62,4,0),0)</f>
        <v>2.79</v>
      </c>
      <c r="I1177" s="92">
        <f>IFERROR(VLOOKUP($C1177,Weights!$A$43:$E$62,5,0),0)</f>
        <v>154.53810000000001</v>
      </c>
      <c r="J1177" s="91">
        <f>IFERROR(VLOOKUP($C1177,Weights!$A$63:$E$82,4,0),0)</f>
        <v>9.86</v>
      </c>
      <c r="K1177" s="92">
        <f>IFERROR(VLOOKUP($C1177,Weights!$A$63:$E$82,5,0),0)</f>
        <v>546.1454</v>
      </c>
      <c r="L1177" s="91">
        <f>IFERROR(VLOOKUP($C1177,Weights!$A$83:$E$102,4,0),0)</f>
        <v>2.64</v>
      </c>
      <c r="M1177" s="92">
        <f>IFERROR(VLOOKUP($C1177,Weights!$A$83:$E$102,5,0),0)</f>
        <v>146.2296</v>
      </c>
    </row>
    <row r="1178" spans="1:13">
      <c r="A1178" s="93" t="s">
        <v>2214</v>
      </c>
      <c r="B1178" s="90" t="s">
        <v>2215</v>
      </c>
      <c r="C1178" s="90">
        <v>14</v>
      </c>
      <c r="D1178" s="91">
        <f>IFERROR(VLOOKUP($C1178,Weights!$A$3:$E$22,4,0),0)</f>
        <v>1.07</v>
      </c>
      <c r="E1178" s="92">
        <f>IFERROR(VLOOKUP($C1178,Weights!$A$3:$E$22,5,0),0)</f>
        <v>59.267300000000006</v>
      </c>
      <c r="F1178" s="91">
        <f>IFERROR(VLOOKUP($C1178,Weights!$A$23:$E$42,4,0),0)</f>
        <v>1.65</v>
      </c>
      <c r="G1178" s="92">
        <f>IFERROR(VLOOKUP($C1178,Weights!$A$23:$E$42,5,0),0)</f>
        <v>91.393500000000003</v>
      </c>
      <c r="H1178" s="91">
        <f>IFERROR(VLOOKUP($C1178,Weights!$A$43:$E$62,4,0),0)</f>
        <v>2.79</v>
      </c>
      <c r="I1178" s="92">
        <f>IFERROR(VLOOKUP($C1178,Weights!$A$43:$E$62,5,0),0)</f>
        <v>154.53810000000001</v>
      </c>
      <c r="J1178" s="91">
        <f>IFERROR(VLOOKUP($C1178,Weights!$A$63:$E$82,4,0),0)</f>
        <v>9.86</v>
      </c>
      <c r="K1178" s="92">
        <f>IFERROR(VLOOKUP($C1178,Weights!$A$63:$E$82,5,0),0)</f>
        <v>546.1454</v>
      </c>
      <c r="L1178" s="91">
        <f>IFERROR(VLOOKUP($C1178,Weights!$A$83:$E$102,4,0),0)</f>
        <v>2.64</v>
      </c>
      <c r="M1178" s="92">
        <f>IFERROR(VLOOKUP($C1178,Weights!$A$83:$E$102,5,0),0)</f>
        <v>146.2296</v>
      </c>
    </row>
    <row r="1179" spans="1:13">
      <c r="A1179" s="93" t="s">
        <v>15</v>
      </c>
      <c r="B1179" s="90" t="s">
        <v>2342</v>
      </c>
      <c r="C1179" s="90">
        <v>15</v>
      </c>
      <c r="D1179" s="91">
        <f>IFERROR(VLOOKUP($C1179,Weights!$A$3:$E$22,4,0),0)</f>
        <v>1.86</v>
      </c>
      <c r="E1179" s="92">
        <f>IFERROR(VLOOKUP($C1179,Weights!$A$3:$E$22,5,0),0)</f>
        <v>103.0254</v>
      </c>
      <c r="F1179" s="91">
        <f>IFERROR(VLOOKUP($C1179,Weights!$A$23:$E$42,4,0),0)</f>
        <v>5.0199999999999996</v>
      </c>
      <c r="G1179" s="92">
        <f>IFERROR(VLOOKUP($C1179,Weights!$A$23:$E$42,5,0),0)</f>
        <v>278.05779999999999</v>
      </c>
      <c r="H1179" s="91">
        <f>IFERROR(VLOOKUP($C1179,Weights!$A$43:$E$62,4,0),0)</f>
        <v>28.29</v>
      </c>
      <c r="I1179" s="92">
        <f>IFERROR(VLOOKUP($C1179,Weights!$A$43:$E$62,5,0),0)</f>
        <v>1566.9830999999999</v>
      </c>
      <c r="J1179" s="91">
        <f>IFERROR(VLOOKUP($C1179,Weights!$A$63:$E$82,4,0),0)</f>
        <v>35.14</v>
      </c>
      <c r="K1179" s="92">
        <f>IFERROR(VLOOKUP($C1179,Weights!$A$63:$E$82,5,0),0)</f>
        <v>1946.4046000000001</v>
      </c>
      <c r="L1179" s="91">
        <f>IFERROR(VLOOKUP($C1179,Weights!$A$83:$E$102,4,0),0)</f>
        <v>4.32</v>
      </c>
      <c r="M1179" s="92">
        <f>IFERROR(VLOOKUP($C1179,Weights!$A$83:$E$102,5,0),0)</f>
        <v>239.28480000000002</v>
      </c>
    </row>
    <row r="1180" spans="1:13" ht="24">
      <c r="A1180" s="93" t="s">
        <v>2343</v>
      </c>
      <c r="B1180" s="90" t="s">
        <v>2344</v>
      </c>
      <c r="C1180" s="90">
        <v>15</v>
      </c>
      <c r="D1180" s="91">
        <f>IFERROR(VLOOKUP($C1180,Weights!$A$3:$E$22,4,0),0)</f>
        <v>1.86</v>
      </c>
      <c r="E1180" s="92">
        <f>IFERROR(VLOOKUP($C1180,Weights!$A$3:$E$22,5,0),0)</f>
        <v>103.0254</v>
      </c>
      <c r="F1180" s="91">
        <f>IFERROR(VLOOKUP($C1180,Weights!$A$23:$E$42,4,0),0)</f>
        <v>5.0199999999999996</v>
      </c>
      <c r="G1180" s="92">
        <f>IFERROR(VLOOKUP($C1180,Weights!$A$23:$E$42,5,0),0)</f>
        <v>278.05779999999999</v>
      </c>
      <c r="H1180" s="91">
        <f>IFERROR(VLOOKUP($C1180,Weights!$A$43:$E$62,4,0),0)</f>
        <v>28.29</v>
      </c>
      <c r="I1180" s="92">
        <f>IFERROR(VLOOKUP($C1180,Weights!$A$43:$E$62,5,0),0)</f>
        <v>1566.9830999999999</v>
      </c>
      <c r="J1180" s="91">
        <f>IFERROR(VLOOKUP($C1180,Weights!$A$63:$E$82,4,0),0)</f>
        <v>35.14</v>
      </c>
      <c r="K1180" s="92">
        <f>IFERROR(VLOOKUP($C1180,Weights!$A$63:$E$82,5,0),0)</f>
        <v>1946.4046000000001</v>
      </c>
      <c r="L1180" s="91">
        <f>IFERROR(VLOOKUP($C1180,Weights!$A$83:$E$102,4,0),0)</f>
        <v>4.32</v>
      </c>
      <c r="M1180" s="92">
        <f>IFERROR(VLOOKUP($C1180,Weights!$A$83:$E$102,5,0),0)</f>
        <v>239.28480000000002</v>
      </c>
    </row>
    <row r="1181" spans="1:13">
      <c r="A1181" s="93" t="s">
        <v>2334</v>
      </c>
      <c r="B1181" s="90" t="s">
        <v>2335</v>
      </c>
      <c r="C1181" s="90">
        <v>15</v>
      </c>
      <c r="D1181" s="91">
        <f>IFERROR(VLOOKUP($C1181,Weights!$A$3:$E$22,4,0),0)</f>
        <v>1.86</v>
      </c>
      <c r="E1181" s="92">
        <f>IFERROR(VLOOKUP($C1181,Weights!$A$3:$E$22,5,0),0)</f>
        <v>103.0254</v>
      </c>
      <c r="F1181" s="91">
        <f>IFERROR(VLOOKUP($C1181,Weights!$A$23:$E$42,4,0),0)</f>
        <v>5.0199999999999996</v>
      </c>
      <c r="G1181" s="92">
        <f>IFERROR(VLOOKUP($C1181,Weights!$A$23:$E$42,5,0),0)</f>
        <v>278.05779999999999</v>
      </c>
      <c r="H1181" s="91">
        <f>IFERROR(VLOOKUP($C1181,Weights!$A$43:$E$62,4,0),0)</f>
        <v>28.29</v>
      </c>
      <c r="I1181" s="92">
        <f>IFERROR(VLOOKUP($C1181,Weights!$A$43:$E$62,5,0),0)</f>
        <v>1566.9830999999999</v>
      </c>
      <c r="J1181" s="91">
        <f>IFERROR(VLOOKUP($C1181,Weights!$A$63:$E$82,4,0),0)</f>
        <v>35.14</v>
      </c>
      <c r="K1181" s="92">
        <f>IFERROR(VLOOKUP($C1181,Weights!$A$63:$E$82,5,0),0)</f>
        <v>1946.4046000000001</v>
      </c>
      <c r="L1181" s="91">
        <f>IFERROR(VLOOKUP($C1181,Weights!$A$83:$E$102,4,0),0)</f>
        <v>4.32</v>
      </c>
      <c r="M1181" s="92">
        <f>IFERROR(VLOOKUP($C1181,Weights!$A$83:$E$102,5,0),0)</f>
        <v>239.28480000000002</v>
      </c>
    </row>
    <row r="1182" spans="1:13" ht="24">
      <c r="A1182" s="93" t="s">
        <v>1913</v>
      </c>
      <c r="B1182" s="90" t="s">
        <v>1914</v>
      </c>
      <c r="C1182" s="90">
        <v>15</v>
      </c>
      <c r="D1182" s="91">
        <f>IFERROR(VLOOKUP($C1182,Weights!$A$3:$E$22,4,0),0)</f>
        <v>1.86</v>
      </c>
      <c r="E1182" s="92">
        <f>IFERROR(VLOOKUP($C1182,Weights!$A$3:$E$22,5,0),0)</f>
        <v>103.0254</v>
      </c>
      <c r="F1182" s="91">
        <f>IFERROR(VLOOKUP($C1182,Weights!$A$23:$E$42,4,0),0)</f>
        <v>5.0199999999999996</v>
      </c>
      <c r="G1182" s="92">
        <f>IFERROR(VLOOKUP($C1182,Weights!$A$23:$E$42,5,0),0)</f>
        <v>278.05779999999999</v>
      </c>
      <c r="H1182" s="91">
        <f>IFERROR(VLOOKUP($C1182,Weights!$A$43:$E$62,4,0),0)</f>
        <v>28.29</v>
      </c>
      <c r="I1182" s="92">
        <f>IFERROR(VLOOKUP($C1182,Weights!$A$43:$E$62,5,0),0)</f>
        <v>1566.9830999999999</v>
      </c>
      <c r="J1182" s="91">
        <f>IFERROR(VLOOKUP($C1182,Weights!$A$63:$E$82,4,0),0)</f>
        <v>35.14</v>
      </c>
      <c r="K1182" s="92">
        <f>IFERROR(VLOOKUP($C1182,Weights!$A$63:$E$82,5,0),0)</f>
        <v>1946.4046000000001</v>
      </c>
      <c r="L1182" s="91">
        <f>IFERROR(VLOOKUP($C1182,Weights!$A$83:$E$102,4,0),0)</f>
        <v>4.32</v>
      </c>
      <c r="M1182" s="92">
        <f>IFERROR(VLOOKUP($C1182,Weights!$A$83:$E$102,5,0),0)</f>
        <v>239.28480000000002</v>
      </c>
    </row>
    <row r="1183" spans="1:13" ht="24">
      <c r="A1183" s="93" t="s">
        <v>2045</v>
      </c>
      <c r="B1183" s="90" t="s">
        <v>2046</v>
      </c>
      <c r="C1183" s="90">
        <v>15</v>
      </c>
      <c r="D1183" s="91">
        <f>IFERROR(VLOOKUP($C1183,Weights!$A$3:$E$22,4,0),0)</f>
        <v>1.86</v>
      </c>
      <c r="E1183" s="92">
        <f>IFERROR(VLOOKUP($C1183,Weights!$A$3:$E$22,5,0),0)</f>
        <v>103.0254</v>
      </c>
      <c r="F1183" s="91">
        <f>IFERROR(VLOOKUP($C1183,Weights!$A$23:$E$42,4,0),0)</f>
        <v>5.0199999999999996</v>
      </c>
      <c r="G1183" s="92">
        <f>IFERROR(VLOOKUP($C1183,Weights!$A$23:$E$42,5,0),0)</f>
        <v>278.05779999999999</v>
      </c>
      <c r="H1183" s="91">
        <f>IFERROR(VLOOKUP($C1183,Weights!$A$43:$E$62,4,0),0)</f>
        <v>28.29</v>
      </c>
      <c r="I1183" s="92">
        <f>IFERROR(VLOOKUP($C1183,Weights!$A$43:$E$62,5,0),0)</f>
        <v>1566.9830999999999</v>
      </c>
      <c r="J1183" s="91">
        <f>IFERROR(VLOOKUP($C1183,Weights!$A$63:$E$82,4,0),0)</f>
        <v>35.14</v>
      </c>
      <c r="K1183" s="92">
        <f>IFERROR(VLOOKUP($C1183,Weights!$A$63:$E$82,5,0),0)</f>
        <v>1946.4046000000001</v>
      </c>
      <c r="L1183" s="91">
        <f>IFERROR(VLOOKUP($C1183,Weights!$A$83:$E$102,4,0),0)</f>
        <v>4.32</v>
      </c>
      <c r="M1183" s="92">
        <f>IFERROR(VLOOKUP($C1183,Weights!$A$83:$E$102,5,0),0)</f>
        <v>239.28480000000002</v>
      </c>
    </row>
    <row r="1184" spans="1:13" ht="24">
      <c r="A1184" s="93" t="s">
        <v>630</v>
      </c>
      <c r="B1184" s="90" t="s">
        <v>631</v>
      </c>
      <c r="C1184" s="90">
        <v>15</v>
      </c>
      <c r="D1184" s="91">
        <f>IFERROR(VLOOKUP($C1184,Weights!$A$3:$E$22,4,0),0)</f>
        <v>1.86</v>
      </c>
      <c r="E1184" s="92">
        <f>IFERROR(VLOOKUP($C1184,Weights!$A$3:$E$22,5,0),0)</f>
        <v>103.0254</v>
      </c>
      <c r="F1184" s="91">
        <f>IFERROR(VLOOKUP($C1184,Weights!$A$23:$E$42,4,0),0)</f>
        <v>5.0199999999999996</v>
      </c>
      <c r="G1184" s="92">
        <f>IFERROR(VLOOKUP($C1184,Weights!$A$23:$E$42,5,0),0)</f>
        <v>278.05779999999999</v>
      </c>
      <c r="H1184" s="91">
        <f>IFERROR(VLOOKUP($C1184,Weights!$A$43:$E$62,4,0),0)</f>
        <v>28.29</v>
      </c>
      <c r="I1184" s="92">
        <f>IFERROR(VLOOKUP($C1184,Weights!$A$43:$E$62,5,0),0)</f>
        <v>1566.9830999999999</v>
      </c>
      <c r="J1184" s="91">
        <f>IFERROR(VLOOKUP($C1184,Weights!$A$63:$E$82,4,0),0)</f>
        <v>35.14</v>
      </c>
      <c r="K1184" s="92">
        <f>IFERROR(VLOOKUP($C1184,Weights!$A$63:$E$82,5,0),0)</f>
        <v>1946.4046000000001</v>
      </c>
      <c r="L1184" s="91">
        <f>IFERROR(VLOOKUP($C1184,Weights!$A$83:$E$102,4,0),0)</f>
        <v>4.32</v>
      </c>
      <c r="M1184" s="92">
        <f>IFERROR(VLOOKUP($C1184,Weights!$A$83:$E$102,5,0),0)</f>
        <v>239.28480000000002</v>
      </c>
    </row>
    <row r="1185" spans="1:13" ht="24">
      <c r="A1185" s="93" t="s">
        <v>2336</v>
      </c>
      <c r="B1185" s="90" t="s">
        <v>2337</v>
      </c>
      <c r="C1185" s="90">
        <v>15</v>
      </c>
      <c r="D1185" s="91">
        <f>IFERROR(VLOOKUP($C1185,Weights!$A$3:$E$22,4,0),0)</f>
        <v>1.86</v>
      </c>
      <c r="E1185" s="92">
        <f>IFERROR(VLOOKUP($C1185,Weights!$A$3:$E$22,5,0),0)</f>
        <v>103.0254</v>
      </c>
      <c r="F1185" s="91">
        <f>IFERROR(VLOOKUP($C1185,Weights!$A$23:$E$42,4,0),0)</f>
        <v>5.0199999999999996</v>
      </c>
      <c r="G1185" s="92">
        <f>IFERROR(VLOOKUP($C1185,Weights!$A$23:$E$42,5,0),0)</f>
        <v>278.05779999999999</v>
      </c>
      <c r="H1185" s="91">
        <f>IFERROR(VLOOKUP($C1185,Weights!$A$43:$E$62,4,0),0)</f>
        <v>28.29</v>
      </c>
      <c r="I1185" s="92">
        <f>IFERROR(VLOOKUP($C1185,Weights!$A$43:$E$62,5,0),0)</f>
        <v>1566.9830999999999</v>
      </c>
      <c r="J1185" s="91">
        <f>IFERROR(VLOOKUP($C1185,Weights!$A$63:$E$82,4,0),0)</f>
        <v>35.14</v>
      </c>
      <c r="K1185" s="92">
        <f>IFERROR(VLOOKUP($C1185,Weights!$A$63:$E$82,5,0),0)</f>
        <v>1946.4046000000001</v>
      </c>
      <c r="L1185" s="91">
        <f>IFERROR(VLOOKUP($C1185,Weights!$A$83:$E$102,4,0),0)</f>
        <v>4.32</v>
      </c>
      <c r="M1185" s="92">
        <f>IFERROR(VLOOKUP($C1185,Weights!$A$83:$E$102,5,0),0)</f>
        <v>239.28480000000002</v>
      </c>
    </row>
    <row r="1186" spans="1:13" ht="24">
      <c r="A1186" s="93" t="s">
        <v>660</v>
      </c>
      <c r="B1186" s="90" t="s">
        <v>661</v>
      </c>
      <c r="C1186" s="90">
        <v>15</v>
      </c>
      <c r="D1186" s="91">
        <f>IFERROR(VLOOKUP($C1186,Weights!$A$3:$E$22,4,0),0)</f>
        <v>1.86</v>
      </c>
      <c r="E1186" s="92">
        <f>IFERROR(VLOOKUP($C1186,Weights!$A$3:$E$22,5,0),0)</f>
        <v>103.0254</v>
      </c>
      <c r="F1186" s="91">
        <f>IFERROR(VLOOKUP($C1186,Weights!$A$23:$E$42,4,0),0)</f>
        <v>5.0199999999999996</v>
      </c>
      <c r="G1186" s="92">
        <f>IFERROR(VLOOKUP($C1186,Weights!$A$23:$E$42,5,0),0)</f>
        <v>278.05779999999999</v>
      </c>
      <c r="H1186" s="91">
        <f>IFERROR(VLOOKUP($C1186,Weights!$A$43:$E$62,4,0),0)</f>
        <v>28.29</v>
      </c>
      <c r="I1186" s="92">
        <f>IFERROR(VLOOKUP($C1186,Weights!$A$43:$E$62,5,0),0)</f>
        <v>1566.9830999999999</v>
      </c>
      <c r="J1186" s="91">
        <f>IFERROR(VLOOKUP($C1186,Weights!$A$63:$E$82,4,0),0)</f>
        <v>35.14</v>
      </c>
      <c r="K1186" s="92">
        <f>IFERROR(VLOOKUP($C1186,Weights!$A$63:$E$82,5,0),0)</f>
        <v>1946.4046000000001</v>
      </c>
      <c r="L1186" s="91">
        <f>IFERROR(VLOOKUP($C1186,Weights!$A$83:$E$102,4,0),0)</f>
        <v>4.32</v>
      </c>
      <c r="M1186" s="92">
        <f>IFERROR(VLOOKUP($C1186,Weights!$A$83:$E$102,5,0),0)</f>
        <v>239.28480000000002</v>
      </c>
    </row>
    <row r="1187" spans="1:13" ht="24">
      <c r="A1187" s="93" t="s">
        <v>1552</v>
      </c>
      <c r="B1187" s="90" t="s">
        <v>1553</v>
      </c>
      <c r="C1187" s="90">
        <v>15</v>
      </c>
      <c r="D1187" s="91">
        <f>IFERROR(VLOOKUP($C1187,Weights!$A$3:$E$22,4,0),0)</f>
        <v>1.86</v>
      </c>
      <c r="E1187" s="92">
        <f>IFERROR(VLOOKUP($C1187,Weights!$A$3:$E$22,5,0),0)</f>
        <v>103.0254</v>
      </c>
      <c r="F1187" s="91">
        <f>IFERROR(VLOOKUP($C1187,Weights!$A$23:$E$42,4,0),0)</f>
        <v>5.0199999999999996</v>
      </c>
      <c r="G1187" s="92">
        <f>IFERROR(VLOOKUP($C1187,Weights!$A$23:$E$42,5,0),0)</f>
        <v>278.05779999999999</v>
      </c>
      <c r="H1187" s="91">
        <f>IFERROR(VLOOKUP($C1187,Weights!$A$43:$E$62,4,0),0)</f>
        <v>28.29</v>
      </c>
      <c r="I1187" s="92">
        <f>IFERROR(VLOOKUP($C1187,Weights!$A$43:$E$62,5,0),0)</f>
        <v>1566.9830999999999</v>
      </c>
      <c r="J1187" s="91">
        <f>IFERROR(VLOOKUP($C1187,Weights!$A$63:$E$82,4,0),0)</f>
        <v>35.14</v>
      </c>
      <c r="K1187" s="92">
        <f>IFERROR(VLOOKUP($C1187,Weights!$A$63:$E$82,5,0),0)</f>
        <v>1946.4046000000001</v>
      </c>
      <c r="L1187" s="91">
        <f>IFERROR(VLOOKUP($C1187,Weights!$A$83:$E$102,4,0),0)</f>
        <v>4.32</v>
      </c>
      <c r="M1187" s="92">
        <f>IFERROR(VLOOKUP($C1187,Weights!$A$83:$E$102,5,0),0)</f>
        <v>239.28480000000002</v>
      </c>
    </row>
    <row r="1188" spans="1:13">
      <c r="A1188" s="93" t="s">
        <v>2332</v>
      </c>
      <c r="B1188" s="90" t="s">
        <v>2333</v>
      </c>
      <c r="C1188" s="90">
        <v>15</v>
      </c>
      <c r="D1188" s="91">
        <f>IFERROR(VLOOKUP($C1188,Weights!$A$3:$E$22,4,0),0)</f>
        <v>1.86</v>
      </c>
      <c r="E1188" s="92">
        <f>IFERROR(VLOOKUP($C1188,Weights!$A$3:$E$22,5,0),0)</f>
        <v>103.0254</v>
      </c>
      <c r="F1188" s="91">
        <f>IFERROR(VLOOKUP($C1188,Weights!$A$23:$E$42,4,0),0)</f>
        <v>5.0199999999999996</v>
      </c>
      <c r="G1188" s="92">
        <f>IFERROR(VLOOKUP($C1188,Weights!$A$23:$E$42,5,0),0)</f>
        <v>278.05779999999999</v>
      </c>
      <c r="H1188" s="91">
        <f>IFERROR(VLOOKUP($C1188,Weights!$A$43:$E$62,4,0),0)</f>
        <v>28.29</v>
      </c>
      <c r="I1188" s="92">
        <f>IFERROR(VLOOKUP($C1188,Weights!$A$43:$E$62,5,0),0)</f>
        <v>1566.9830999999999</v>
      </c>
      <c r="J1188" s="91">
        <f>IFERROR(VLOOKUP($C1188,Weights!$A$63:$E$82,4,0),0)</f>
        <v>35.14</v>
      </c>
      <c r="K1188" s="92">
        <f>IFERROR(VLOOKUP($C1188,Weights!$A$63:$E$82,5,0),0)</f>
        <v>1946.4046000000001</v>
      </c>
      <c r="L1188" s="91">
        <f>IFERROR(VLOOKUP($C1188,Weights!$A$83:$E$102,4,0),0)</f>
        <v>4.32</v>
      </c>
      <c r="M1188" s="92">
        <f>IFERROR(VLOOKUP($C1188,Weights!$A$83:$E$102,5,0),0)</f>
        <v>239.28480000000002</v>
      </c>
    </row>
    <row r="1189" spans="1:13" ht="24">
      <c r="A1189" s="93" t="s">
        <v>2330</v>
      </c>
      <c r="B1189" s="90" t="s">
        <v>2331</v>
      </c>
      <c r="C1189" s="90">
        <v>15</v>
      </c>
      <c r="D1189" s="91">
        <f>IFERROR(VLOOKUP($C1189,Weights!$A$3:$E$22,4,0),0)</f>
        <v>1.86</v>
      </c>
      <c r="E1189" s="92">
        <f>IFERROR(VLOOKUP($C1189,Weights!$A$3:$E$22,5,0),0)</f>
        <v>103.0254</v>
      </c>
      <c r="F1189" s="91">
        <f>IFERROR(VLOOKUP($C1189,Weights!$A$23:$E$42,4,0),0)</f>
        <v>5.0199999999999996</v>
      </c>
      <c r="G1189" s="92">
        <f>IFERROR(VLOOKUP($C1189,Weights!$A$23:$E$42,5,0),0)</f>
        <v>278.05779999999999</v>
      </c>
      <c r="H1189" s="91">
        <f>IFERROR(VLOOKUP($C1189,Weights!$A$43:$E$62,4,0),0)</f>
        <v>28.29</v>
      </c>
      <c r="I1189" s="92">
        <f>IFERROR(VLOOKUP($C1189,Weights!$A$43:$E$62,5,0),0)</f>
        <v>1566.9830999999999</v>
      </c>
      <c r="J1189" s="91">
        <f>IFERROR(VLOOKUP($C1189,Weights!$A$63:$E$82,4,0),0)</f>
        <v>35.14</v>
      </c>
      <c r="K1189" s="92">
        <f>IFERROR(VLOOKUP($C1189,Weights!$A$63:$E$82,5,0),0)</f>
        <v>1946.4046000000001</v>
      </c>
      <c r="L1189" s="91">
        <f>IFERROR(VLOOKUP($C1189,Weights!$A$83:$E$102,4,0),0)</f>
        <v>4.32</v>
      </c>
      <c r="M1189" s="92">
        <f>IFERROR(VLOOKUP($C1189,Weights!$A$83:$E$102,5,0),0)</f>
        <v>239.28480000000002</v>
      </c>
    </row>
    <row r="1190" spans="1:13">
      <c r="A1190" s="93" t="s">
        <v>2425</v>
      </c>
      <c r="B1190" s="90" t="s">
        <v>2426</v>
      </c>
      <c r="C1190" s="90">
        <v>14</v>
      </c>
      <c r="D1190" s="91">
        <f>IFERROR(VLOOKUP($C1190,Weights!$A$3:$E$22,4,0),0)</f>
        <v>1.07</v>
      </c>
      <c r="E1190" s="92">
        <f>IFERROR(VLOOKUP($C1190,Weights!$A$3:$E$22,5,0),0)</f>
        <v>59.267300000000006</v>
      </c>
      <c r="F1190" s="91">
        <f>IFERROR(VLOOKUP($C1190,Weights!$A$23:$E$42,4,0),0)</f>
        <v>1.65</v>
      </c>
      <c r="G1190" s="92">
        <f>IFERROR(VLOOKUP($C1190,Weights!$A$23:$E$42,5,0),0)</f>
        <v>91.393500000000003</v>
      </c>
      <c r="H1190" s="91">
        <f>IFERROR(VLOOKUP($C1190,Weights!$A$43:$E$62,4,0),0)</f>
        <v>2.79</v>
      </c>
      <c r="I1190" s="92">
        <f>IFERROR(VLOOKUP($C1190,Weights!$A$43:$E$62,5,0),0)</f>
        <v>154.53810000000001</v>
      </c>
      <c r="J1190" s="91">
        <f>IFERROR(VLOOKUP($C1190,Weights!$A$63:$E$82,4,0),0)</f>
        <v>9.86</v>
      </c>
      <c r="K1190" s="92">
        <f>IFERROR(VLOOKUP($C1190,Weights!$A$63:$E$82,5,0),0)</f>
        <v>546.1454</v>
      </c>
      <c r="L1190" s="91">
        <f>IFERROR(VLOOKUP($C1190,Weights!$A$83:$E$102,4,0),0)</f>
        <v>2.64</v>
      </c>
      <c r="M1190" s="92">
        <f>IFERROR(VLOOKUP($C1190,Weights!$A$83:$E$102,5,0),0)</f>
        <v>146.2296</v>
      </c>
    </row>
    <row r="1191" spans="1:13">
      <c r="A1191" s="93" t="s">
        <v>2527</v>
      </c>
      <c r="B1191" s="90" t="s">
        <v>2528</v>
      </c>
      <c r="C1191" s="90">
        <v>14</v>
      </c>
      <c r="D1191" s="91">
        <f>IFERROR(VLOOKUP($C1191,Weights!$A$3:$E$22,4,0),0)</f>
        <v>1.07</v>
      </c>
      <c r="E1191" s="92">
        <f>IFERROR(VLOOKUP($C1191,Weights!$A$3:$E$22,5,0),0)</f>
        <v>59.267300000000006</v>
      </c>
      <c r="F1191" s="91">
        <f>IFERROR(VLOOKUP($C1191,Weights!$A$23:$E$42,4,0),0)</f>
        <v>1.65</v>
      </c>
      <c r="G1191" s="92">
        <f>IFERROR(VLOOKUP($C1191,Weights!$A$23:$E$42,5,0),0)</f>
        <v>91.393500000000003</v>
      </c>
      <c r="H1191" s="91">
        <f>IFERROR(VLOOKUP($C1191,Weights!$A$43:$E$62,4,0),0)</f>
        <v>2.79</v>
      </c>
      <c r="I1191" s="92">
        <f>IFERROR(VLOOKUP($C1191,Weights!$A$43:$E$62,5,0),0)</f>
        <v>154.53810000000001</v>
      </c>
      <c r="J1191" s="91">
        <f>IFERROR(VLOOKUP($C1191,Weights!$A$63:$E$82,4,0),0)</f>
        <v>9.86</v>
      </c>
      <c r="K1191" s="92">
        <f>IFERROR(VLOOKUP($C1191,Weights!$A$63:$E$82,5,0),0)</f>
        <v>546.1454</v>
      </c>
      <c r="L1191" s="91">
        <f>IFERROR(VLOOKUP($C1191,Weights!$A$83:$E$102,4,0),0)</f>
        <v>2.64</v>
      </c>
      <c r="M1191" s="92">
        <f>IFERROR(VLOOKUP($C1191,Weights!$A$83:$E$102,5,0),0)</f>
        <v>146.2296</v>
      </c>
    </row>
    <row r="1192" spans="1:13">
      <c r="A1192" s="93" t="s">
        <v>1150</v>
      </c>
      <c r="B1192" s="90" t="s">
        <v>1151</v>
      </c>
      <c r="C1192" s="90">
        <v>14</v>
      </c>
      <c r="D1192" s="91">
        <f>IFERROR(VLOOKUP($C1192,Weights!$A$3:$E$22,4,0),0)</f>
        <v>1.07</v>
      </c>
      <c r="E1192" s="92">
        <f>IFERROR(VLOOKUP($C1192,Weights!$A$3:$E$22,5,0),0)</f>
        <v>59.267300000000006</v>
      </c>
      <c r="F1192" s="91">
        <f>IFERROR(VLOOKUP($C1192,Weights!$A$23:$E$42,4,0),0)</f>
        <v>1.65</v>
      </c>
      <c r="G1192" s="92">
        <f>IFERROR(VLOOKUP($C1192,Weights!$A$23:$E$42,5,0),0)</f>
        <v>91.393500000000003</v>
      </c>
      <c r="H1192" s="91">
        <f>IFERROR(VLOOKUP($C1192,Weights!$A$43:$E$62,4,0),0)</f>
        <v>2.79</v>
      </c>
      <c r="I1192" s="92">
        <f>IFERROR(VLOOKUP($C1192,Weights!$A$43:$E$62,5,0),0)</f>
        <v>154.53810000000001</v>
      </c>
      <c r="J1192" s="91">
        <f>IFERROR(VLOOKUP($C1192,Weights!$A$63:$E$82,4,0),0)</f>
        <v>9.86</v>
      </c>
      <c r="K1192" s="92">
        <f>IFERROR(VLOOKUP($C1192,Weights!$A$63:$E$82,5,0),0)</f>
        <v>546.1454</v>
      </c>
      <c r="L1192" s="91">
        <f>IFERROR(VLOOKUP($C1192,Weights!$A$83:$E$102,4,0),0)</f>
        <v>2.64</v>
      </c>
      <c r="M1192" s="92">
        <f>IFERROR(VLOOKUP($C1192,Weights!$A$83:$E$102,5,0),0)</f>
        <v>146.2296</v>
      </c>
    </row>
    <row r="1193" spans="1:13">
      <c r="A1193" s="93" t="s">
        <v>1430</v>
      </c>
      <c r="B1193" s="90" t="s">
        <v>1431</v>
      </c>
      <c r="C1193" s="90">
        <v>14</v>
      </c>
      <c r="D1193" s="91">
        <f>IFERROR(VLOOKUP($C1193,Weights!$A$3:$E$22,4,0),0)</f>
        <v>1.07</v>
      </c>
      <c r="E1193" s="92">
        <f>IFERROR(VLOOKUP($C1193,Weights!$A$3:$E$22,5,0),0)</f>
        <v>59.267300000000006</v>
      </c>
      <c r="F1193" s="91">
        <f>IFERROR(VLOOKUP($C1193,Weights!$A$23:$E$42,4,0),0)</f>
        <v>1.65</v>
      </c>
      <c r="G1193" s="92">
        <f>IFERROR(VLOOKUP($C1193,Weights!$A$23:$E$42,5,0),0)</f>
        <v>91.393500000000003</v>
      </c>
      <c r="H1193" s="91">
        <f>IFERROR(VLOOKUP($C1193,Weights!$A$43:$E$62,4,0),0)</f>
        <v>2.79</v>
      </c>
      <c r="I1193" s="92">
        <f>IFERROR(VLOOKUP($C1193,Weights!$A$43:$E$62,5,0),0)</f>
        <v>154.53810000000001</v>
      </c>
      <c r="J1193" s="91">
        <f>IFERROR(VLOOKUP($C1193,Weights!$A$63:$E$82,4,0),0)</f>
        <v>9.86</v>
      </c>
      <c r="K1193" s="92">
        <f>IFERROR(VLOOKUP($C1193,Weights!$A$63:$E$82,5,0),0)</f>
        <v>546.1454</v>
      </c>
      <c r="L1193" s="91">
        <f>IFERROR(VLOOKUP($C1193,Weights!$A$83:$E$102,4,0),0)</f>
        <v>2.64</v>
      </c>
      <c r="M1193" s="92">
        <f>IFERROR(VLOOKUP($C1193,Weights!$A$83:$E$102,5,0),0)</f>
        <v>146.2296</v>
      </c>
    </row>
    <row r="1194" spans="1:13" ht="24">
      <c r="A1194" s="93" t="s">
        <v>2143</v>
      </c>
      <c r="B1194" s="90" t="s">
        <v>2144</v>
      </c>
      <c r="C1194" s="90">
        <v>14</v>
      </c>
      <c r="D1194" s="91">
        <f>IFERROR(VLOOKUP($C1194,Weights!$A$3:$E$22,4,0),0)</f>
        <v>1.07</v>
      </c>
      <c r="E1194" s="92">
        <f>IFERROR(VLOOKUP($C1194,Weights!$A$3:$E$22,5,0),0)</f>
        <v>59.267300000000006</v>
      </c>
      <c r="F1194" s="91">
        <f>IFERROR(VLOOKUP($C1194,Weights!$A$23:$E$42,4,0),0)</f>
        <v>1.65</v>
      </c>
      <c r="G1194" s="92">
        <f>IFERROR(VLOOKUP($C1194,Weights!$A$23:$E$42,5,0),0)</f>
        <v>91.393500000000003</v>
      </c>
      <c r="H1194" s="91">
        <f>IFERROR(VLOOKUP($C1194,Weights!$A$43:$E$62,4,0),0)</f>
        <v>2.79</v>
      </c>
      <c r="I1194" s="92">
        <f>IFERROR(VLOOKUP($C1194,Weights!$A$43:$E$62,5,0),0)</f>
        <v>154.53810000000001</v>
      </c>
      <c r="J1194" s="91">
        <f>IFERROR(VLOOKUP($C1194,Weights!$A$63:$E$82,4,0),0)</f>
        <v>9.86</v>
      </c>
      <c r="K1194" s="92">
        <f>IFERROR(VLOOKUP($C1194,Weights!$A$63:$E$82,5,0),0)</f>
        <v>546.1454</v>
      </c>
      <c r="L1194" s="91">
        <f>IFERROR(VLOOKUP($C1194,Weights!$A$83:$E$102,4,0),0)</f>
        <v>2.64</v>
      </c>
      <c r="M1194" s="92">
        <f>IFERROR(VLOOKUP($C1194,Weights!$A$83:$E$102,5,0),0)</f>
        <v>146.2296</v>
      </c>
    </row>
    <row r="1195" spans="1:13">
      <c r="A1195" s="93" t="s">
        <v>2525</v>
      </c>
      <c r="B1195" s="90" t="s">
        <v>2526</v>
      </c>
      <c r="C1195" s="90">
        <v>14</v>
      </c>
      <c r="D1195" s="91">
        <f>IFERROR(VLOOKUP($C1195,Weights!$A$3:$E$22,4,0),0)</f>
        <v>1.07</v>
      </c>
      <c r="E1195" s="92">
        <f>IFERROR(VLOOKUP($C1195,Weights!$A$3:$E$22,5,0),0)</f>
        <v>59.267300000000006</v>
      </c>
      <c r="F1195" s="91">
        <f>IFERROR(VLOOKUP($C1195,Weights!$A$23:$E$42,4,0),0)</f>
        <v>1.65</v>
      </c>
      <c r="G1195" s="92">
        <f>IFERROR(VLOOKUP($C1195,Weights!$A$23:$E$42,5,0),0)</f>
        <v>91.393500000000003</v>
      </c>
      <c r="H1195" s="91">
        <f>IFERROR(VLOOKUP($C1195,Weights!$A$43:$E$62,4,0),0)</f>
        <v>2.79</v>
      </c>
      <c r="I1195" s="92">
        <f>IFERROR(VLOOKUP($C1195,Weights!$A$43:$E$62,5,0),0)</f>
        <v>154.53810000000001</v>
      </c>
      <c r="J1195" s="91">
        <f>IFERROR(VLOOKUP($C1195,Weights!$A$63:$E$82,4,0),0)</f>
        <v>9.86</v>
      </c>
      <c r="K1195" s="92">
        <f>IFERROR(VLOOKUP($C1195,Weights!$A$63:$E$82,5,0),0)</f>
        <v>546.1454</v>
      </c>
      <c r="L1195" s="91">
        <f>IFERROR(VLOOKUP($C1195,Weights!$A$83:$E$102,4,0),0)</f>
        <v>2.64</v>
      </c>
      <c r="M1195" s="92">
        <f>IFERROR(VLOOKUP($C1195,Weights!$A$83:$E$102,5,0),0)</f>
        <v>146.2296</v>
      </c>
    </row>
    <row r="1196" spans="1:13" ht="24">
      <c r="A1196" s="93" t="s">
        <v>704</v>
      </c>
      <c r="B1196" s="90" t="s">
        <v>705</v>
      </c>
      <c r="C1196" s="90">
        <v>14</v>
      </c>
      <c r="D1196" s="91">
        <f>IFERROR(VLOOKUP($C1196,Weights!$A$3:$E$22,4,0),0)</f>
        <v>1.07</v>
      </c>
      <c r="E1196" s="92">
        <f>IFERROR(VLOOKUP($C1196,Weights!$A$3:$E$22,5,0),0)</f>
        <v>59.267300000000006</v>
      </c>
      <c r="F1196" s="91">
        <f>IFERROR(VLOOKUP($C1196,Weights!$A$23:$E$42,4,0),0)</f>
        <v>1.65</v>
      </c>
      <c r="G1196" s="92">
        <f>IFERROR(VLOOKUP($C1196,Weights!$A$23:$E$42,5,0),0)</f>
        <v>91.393500000000003</v>
      </c>
      <c r="H1196" s="91">
        <f>IFERROR(VLOOKUP($C1196,Weights!$A$43:$E$62,4,0),0)</f>
        <v>2.79</v>
      </c>
      <c r="I1196" s="92">
        <f>IFERROR(VLOOKUP($C1196,Weights!$A$43:$E$62,5,0),0)</f>
        <v>154.53810000000001</v>
      </c>
      <c r="J1196" s="91">
        <f>IFERROR(VLOOKUP($C1196,Weights!$A$63:$E$82,4,0),0)</f>
        <v>9.86</v>
      </c>
      <c r="K1196" s="92">
        <f>IFERROR(VLOOKUP($C1196,Weights!$A$63:$E$82,5,0),0)</f>
        <v>546.1454</v>
      </c>
      <c r="L1196" s="91">
        <f>IFERROR(VLOOKUP($C1196,Weights!$A$83:$E$102,4,0),0)</f>
        <v>2.64</v>
      </c>
      <c r="M1196" s="92">
        <f>IFERROR(VLOOKUP($C1196,Weights!$A$83:$E$102,5,0),0)</f>
        <v>146.2296</v>
      </c>
    </row>
    <row r="1197" spans="1:13">
      <c r="A1197" s="93" t="s">
        <v>1833</v>
      </c>
      <c r="B1197" s="90" t="s">
        <v>1834</v>
      </c>
      <c r="C1197" s="90">
        <v>14</v>
      </c>
      <c r="D1197" s="91">
        <f>IFERROR(VLOOKUP($C1197,Weights!$A$3:$E$22,4,0),0)</f>
        <v>1.07</v>
      </c>
      <c r="E1197" s="92">
        <f>IFERROR(VLOOKUP($C1197,Weights!$A$3:$E$22,5,0),0)</f>
        <v>59.267300000000006</v>
      </c>
      <c r="F1197" s="91">
        <f>IFERROR(VLOOKUP($C1197,Weights!$A$23:$E$42,4,0),0)</f>
        <v>1.65</v>
      </c>
      <c r="G1197" s="92">
        <f>IFERROR(VLOOKUP($C1197,Weights!$A$23:$E$42,5,0),0)</f>
        <v>91.393500000000003</v>
      </c>
      <c r="H1197" s="91">
        <f>IFERROR(VLOOKUP($C1197,Weights!$A$43:$E$62,4,0),0)</f>
        <v>2.79</v>
      </c>
      <c r="I1197" s="92">
        <f>IFERROR(VLOOKUP($C1197,Weights!$A$43:$E$62,5,0),0)</f>
        <v>154.53810000000001</v>
      </c>
      <c r="J1197" s="91">
        <f>IFERROR(VLOOKUP($C1197,Weights!$A$63:$E$82,4,0),0)</f>
        <v>9.86</v>
      </c>
      <c r="K1197" s="92">
        <f>IFERROR(VLOOKUP($C1197,Weights!$A$63:$E$82,5,0),0)</f>
        <v>546.1454</v>
      </c>
      <c r="L1197" s="91">
        <f>IFERROR(VLOOKUP($C1197,Weights!$A$83:$E$102,4,0),0)</f>
        <v>2.64</v>
      </c>
      <c r="M1197" s="92">
        <f>IFERROR(VLOOKUP($C1197,Weights!$A$83:$E$102,5,0),0)</f>
        <v>146.2296</v>
      </c>
    </row>
    <row r="1198" spans="1:13" ht="24">
      <c r="A1198" s="93" t="s">
        <v>1638</v>
      </c>
      <c r="B1198" s="90" t="s">
        <v>1639</v>
      </c>
      <c r="C1198" s="90">
        <v>14</v>
      </c>
      <c r="D1198" s="91">
        <f>IFERROR(VLOOKUP($C1198,Weights!$A$3:$E$22,4,0),0)</f>
        <v>1.07</v>
      </c>
      <c r="E1198" s="92">
        <f>IFERROR(VLOOKUP($C1198,Weights!$A$3:$E$22,5,0),0)</f>
        <v>59.267300000000006</v>
      </c>
      <c r="F1198" s="91">
        <f>IFERROR(VLOOKUP($C1198,Weights!$A$23:$E$42,4,0),0)</f>
        <v>1.65</v>
      </c>
      <c r="G1198" s="92">
        <f>IFERROR(VLOOKUP($C1198,Weights!$A$23:$E$42,5,0),0)</f>
        <v>91.393500000000003</v>
      </c>
      <c r="H1198" s="91">
        <f>IFERROR(VLOOKUP($C1198,Weights!$A$43:$E$62,4,0),0)</f>
        <v>2.79</v>
      </c>
      <c r="I1198" s="92">
        <f>IFERROR(VLOOKUP($C1198,Weights!$A$43:$E$62,5,0),0)</f>
        <v>154.53810000000001</v>
      </c>
      <c r="J1198" s="91">
        <f>IFERROR(VLOOKUP($C1198,Weights!$A$63:$E$82,4,0),0)</f>
        <v>9.86</v>
      </c>
      <c r="K1198" s="92">
        <f>IFERROR(VLOOKUP($C1198,Weights!$A$63:$E$82,5,0),0)</f>
        <v>546.1454</v>
      </c>
      <c r="L1198" s="91">
        <f>IFERROR(VLOOKUP($C1198,Weights!$A$83:$E$102,4,0),0)</f>
        <v>2.64</v>
      </c>
      <c r="M1198" s="92">
        <f>IFERROR(VLOOKUP($C1198,Weights!$A$83:$E$102,5,0),0)</f>
        <v>146.2296</v>
      </c>
    </row>
    <row r="1199" spans="1:13">
      <c r="A1199" s="93" t="s">
        <v>1416</v>
      </c>
      <c r="B1199" s="90" t="s">
        <v>1417</v>
      </c>
      <c r="C1199" s="90">
        <v>14</v>
      </c>
      <c r="D1199" s="91">
        <f>IFERROR(VLOOKUP($C1199,Weights!$A$3:$E$22,4,0),0)</f>
        <v>1.07</v>
      </c>
      <c r="E1199" s="92">
        <f>IFERROR(VLOOKUP($C1199,Weights!$A$3:$E$22,5,0),0)</f>
        <v>59.267300000000006</v>
      </c>
      <c r="F1199" s="91">
        <f>IFERROR(VLOOKUP($C1199,Weights!$A$23:$E$42,4,0),0)</f>
        <v>1.65</v>
      </c>
      <c r="G1199" s="92">
        <f>IFERROR(VLOOKUP($C1199,Weights!$A$23:$E$42,5,0),0)</f>
        <v>91.393500000000003</v>
      </c>
      <c r="H1199" s="91">
        <f>IFERROR(VLOOKUP($C1199,Weights!$A$43:$E$62,4,0),0)</f>
        <v>2.79</v>
      </c>
      <c r="I1199" s="92">
        <f>IFERROR(VLOOKUP($C1199,Weights!$A$43:$E$62,5,0),0)</f>
        <v>154.53810000000001</v>
      </c>
      <c r="J1199" s="91">
        <f>IFERROR(VLOOKUP($C1199,Weights!$A$63:$E$82,4,0),0)</f>
        <v>9.86</v>
      </c>
      <c r="K1199" s="92">
        <f>IFERROR(VLOOKUP($C1199,Weights!$A$63:$E$82,5,0),0)</f>
        <v>546.1454</v>
      </c>
      <c r="L1199" s="91">
        <f>IFERROR(VLOOKUP($C1199,Weights!$A$83:$E$102,4,0),0)</f>
        <v>2.64</v>
      </c>
      <c r="M1199" s="92">
        <f>IFERROR(VLOOKUP($C1199,Weights!$A$83:$E$102,5,0),0)</f>
        <v>146.2296</v>
      </c>
    </row>
    <row r="1200" spans="1:13">
      <c r="A1200" s="93" t="s">
        <v>416</v>
      </c>
      <c r="B1200" s="90" t="s">
        <v>417</v>
      </c>
      <c r="C1200" s="90">
        <v>14</v>
      </c>
      <c r="D1200" s="91">
        <f>IFERROR(VLOOKUP($C1200,Weights!$A$3:$E$22,4,0),0)</f>
        <v>1.07</v>
      </c>
      <c r="E1200" s="92">
        <f>IFERROR(VLOOKUP($C1200,Weights!$A$3:$E$22,5,0),0)</f>
        <v>59.267300000000006</v>
      </c>
      <c r="F1200" s="91">
        <f>IFERROR(VLOOKUP($C1200,Weights!$A$23:$E$42,4,0),0)</f>
        <v>1.65</v>
      </c>
      <c r="G1200" s="92">
        <f>IFERROR(VLOOKUP($C1200,Weights!$A$23:$E$42,5,0),0)</f>
        <v>91.393500000000003</v>
      </c>
      <c r="H1200" s="91">
        <f>IFERROR(VLOOKUP($C1200,Weights!$A$43:$E$62,4,0),0)</f>
        <v>2.79</v>
      </c>
      <c r="I1200" s="92">
        <f>IFERROR(VLOOKUP($C1200,Weights!$A$43:$E$62,5,0),0)</f>
        <v>154.53810000000001</v>
      </c>
      <c r="J1200" s="91">
        <f>IFERROR(VLOOKUP($C1200,Weights!$A$63:$E$82,4,0),0)</f>
        <v>9.86</v>
      </c>
      <c r="K1200" s="92">
        <f>IFERROR(VLOOKUP($C1200,Weights!$A$63:$E$82,5,0),0)</f>
        <v>546.1454</v>
      </c>
      <c r="L1200" s="91">
        <f>IFERROR(VLOOKUP($C1200,Weights!$A$83:$E$102,4,0),0)</f>
        <v>2.64</v>
      </c>
      <c r="M1200" s="92">
        <f>IFERROR(VLOOKUP($C1200,Weights!$A$83:$E$102,5,0),0)</f>
        <v>146.2296</v>
      </c>
    </row>
    <row r="1201" spans="1:13">
      <c r="A1201" s="93" t="s">
        <v>336</v>
      </c>
      <c r="B1201" s="90" t="s">
        <v>337</v>
      </c>
      <c r="C1201" s="90">
        <v>14</v>
      </c>
      <c r="D1201" s="91">
        <f>IFERROR(VLOOKUP($C1201,Weights!$A$3:$E$22,4,0),0)</f>
        <v>1.07</v>
      </c>
      <c r="E1201" s="92">
        <f>IFERROR(VLOOKUP($C1201,Weights!$A$3:$E$22,5,0),0)</f>
        <v>59.267300000000006</v>
      </c>
      <c r="F1201" s="91">
        <f>IFERROR(VLOOKUP($C1201,Weights!$A$23:$E$42,4,0),0)</f>
        <v>1.65</v>
      </c>
      <c r="G1201" s="92">
        <f>IFERROR(VLOOKUP($C1201,Weights!$A$23:$E$42,5,0),0)</f>
        <v>91.393500000000003</v>
      </c>
      <c r="H1201" s="91">
        <f>IFERROR(VLOOKUP($C1201,Weights!$A$43:$E$62,4,0),0)</f>
        <v>2.79</v>
      </c>
      <c r="I1201" s="92">
        <f>IFERROR(VLOOKUP($C1201,Weights!$A$43:$E$62,5,0),0)</f>
        <v>154.53810000000001</v>
      </c>
      <c r="J1201" s="91">
        <f>IFERROR(VLOOKUP($C1201,Weights!$A$63:$E$82,4,0),0)</f>
        <v>9.86</v>
      </c>
      <c r="K1201" s="92">
        <f>IFERROR(VLOOKUP($C1201,Weights!$A$63:$E$82,5,0),0)</f>
        <v>546.1454</v>
      </c>
      <c r="L1201" s="91">
        <f>IFERROR(VLOOKUP($C1201,Weights!$A$83:$E$102,4,0),0)</f>
        <v>2.64</v>
      </c>
      <c r="M1201" s="92">
        <f>IFERROR(VLOOKUP($C1201,Weights!$A$83:$E$102,5,0),0)</f>
        <v>146.2296</v>
      </c>
    </row>
    <row r="1202" spans="1:13">
      <c r="A1202" s="93" t="s">
        <v>884</v>
      </c>
      <c r="B1202" s="90" t="s">
        <v>885</v>
      </c>
      <c r="C1202" s="90">
        <v>14</v>
      </c>
      <c r="D1202" s="91">
        <f>IFERROR(VLOOKUP($C1202,Weights!$A$3:$E$22,4,0),0)</f>
        <v>1.07</v>
      </c>
      <c r="E1202" s="92">
        <f>IFERROR(VLOOKUP($C1202,Weights!$A$3:$E$22,5,0),0)</f>
        <v>59.267300000000006</v>
      </c>
      <c r="F1202" s="91">
        <f>IFERROR(VLOOKUP($C1202,Weights!$A$23:$E$42,4,0),0)</f>
        <v>1.65</v>
      </c>
      <c r="G1202" s="92">
        <f>IFERROR(VLOOKUP($C1202,Weights!$A$23:$E$42,5,0),0)</f>
        <v>91.393500000000003</v>
      </c>
      <c r="H1202" s="91">
        <f>IFERROR(VLOOKUP($C1202,Weights!$A$43:$E$62,4,0),0)</f>
        <v>2.79</v>
      </c>
      <c r="I1202" s="92">
        <f>IFERROR(VLOOKUP($C1202,Weights!$A$43:$E$62,5,0),0)</f>
        <v>154.53810000000001</v>
      </c>
      <c r="J1202" s="91">
        <f>IFERROR(VLOOKUP($C1202,Weights!$A$63:$E$82,4,0),0)</f>
        <v>9.86</v>
      </c>
      <c r="K1202" s="92">
        <f>IFERROR(VLOOKUP($C1202,Weights!$A$63:$E$82,5,0),0)</f>
        <v>546.1454</v>
      </c>
      <c r="L1202" s="91">
        <f>IFERROR(VLOOKUP($C1202,Weights!$A$83:$E$102,4,0),0)</f>
        <v>2.64</v>
      </c>
      <c r="M1202" s="92">
        <f>IFERROR(VLOOKUP($C1202,Weights!$A$83:$E$102,5,0),0)</f>
        <v>146.2296</v>
      </c>
    </row>
    <row r="1203" spans="1:13">
      <c r="A1203" s="93" t="s">
        <v>2025</v>
      </c>
      <c r="B1203" s="90" t="s">
        <v>2026</v>
      </c>
      <c r="C1203" s="90">
        <v>14</v>
      </c>
      <c r="D1203" s="91">
        <f>IFERROR(VLOOKUP($C1203,Weights!$A$3:$E$22,4,0),0)</f>
        <v>1.07</v>
      </c>
      <c r="E1203" s="92">
        <f>IFERROR(VLOOKUP($C1203,Weights!$A$3:$E$22,5,0),0)</f>
        <v>59.267300000000006</v>
      </c>
      <c r="F1203" s="91">
        <f>IFERROR(VLOOKUP($C1203,Weights!$A$23:$E$42,4,0),0)</f>
        <v>1.65</v>
      </c>
      <c r="G1203" s="92">
        <f>IFERROR(VLOOKUP($C1203,Weights!$A$23:$E$42,5,0),0)</f>
        <v>91.393500000000003</v>
      </c>
      <c r="H1203" s="91">
        <f>IFERROR(VLOOKUP($C1203,Weights!$A$43:$E$62,4,0),0)</f>
        <v>2.79</v>
      </c>
      <c r="I1203" s="92">
        <f>IFERROR(VLOOKUP($C1203,Weights!$A$43:$E$62,5,0),0)</f>
        <v>154.53810000000001</v>
      </c>
      <c r="J1203" s="91">
        <f>IFERROR(VLOOKUP($C1203,Weights!$A$63:$E$82,4,0),0)</f>
        <v>9.86</v>
      </c>
      <c r="K1203" s="92">
        <f>IFERROR(VLOOKUP($C1203,Weights!$A$63:$E$82,5,0),0)</f>
        <v>546.1454</v>
      </c>
      <c r="L1203" s="91">
        <f>IFERROR(VLOOKUP($C1203,Weights!$A$83:$E$102,4,0),0)</f>
        <v>2.64</v>
      </c>
      <c r="M1203" s="92">
        <f>IFERROR(VLOOKUP($C1203,Weights!$A$83:$E$102,5,0),0)</f>
        <v>146.2296</v>
      </c>
    </row>
    <row r="1204" spans="1:13">
      <c r="A1204" s="93" t="s">
        <v>2151</v>
      </c>
      <c r="B1204" s="90" t="s">
        <v>2152</v>
      </c>
      <c r="C1204" s="90">
        <v>14</v>
      </c>
      <c r="D1204" s="91">
        <f>IFERROR(VLOOKUP($C1204,Weights!$A$3:$E$22,4,0),0)</f>
        <v>1.07</v>
      </c>
      <c r="E1204" s="92">
        <f>IFERROR(VLOOKUP($C1204,Weights!$A$3:$E$22,5,0),0)</f>
        <v>59.267300000000006</v>
      </c>
      <c r="F1204" s="91">
        <f>IFERROR(VLOOKUP($C1204,Weights!$A$23:$E$42,4,0),0)</f>
        <v>1.65</v>
      </c>
      <c r="G1204" s="92">
        <f>IFERROR(VLOOKUP($C1204,Weights!$A$23:$E$42,5,0),0)</f>
        <v>91.393500000000003</v>
      </c>
      <c r="H1204" s="91">
        <f>IFERROR(VLOOKUP($C1204,Weights!$A$43:$E$62,4,0),0)</f>
        <v>2.79</v>
      </c>
      <c r="I1204" s="92">
        <f>IFERROR(VLOOKUP($C1204,Weights!$A$43:$E$62,5,0),0)</f>
        <v>154.53810000000001</v>
      </c>
      <c r="J1204" s="91">
        <f>IFERROR(VLOOKUP($C1204,Weights!$A$63:$E$82,4,0),0)</f>
        <v>9.86</v>
      </c>
      <c r="K1204" s="92">
        <f>IFERROR(VLOOKUP($C1204,Weights!$A$63:$E$82,5,0),0)</f>
        <v>546.1454</v>
      </c>
      <c r="L1204" s="91">
        <f>IFERROR(VLOOKUP($C1204,Weights!$A$83:$E$102,4,0),0)</f>
        <v>2.64</v>
      </c>
      <c r="M1204" s="92">
        <f>IFERROR(VLOOKUP($C1204,Weights!$A$83:$E$102,5,0),0)</f>
        <v>146.2296</v>
      </c>
    </row>
    <row r="1205" spans="1:13">
      <c r="A1205" s="93" t="s">
        <v>2212</v>
      </c>
      <c r="B1205" s="90" t="s">
        <v>2213</v>
      </c>
      <c r="C1205" s="90">
        <v>14</v>
      </c>
      <c r="D1205" s="91">
        <f>IFERROR(VLOOKUP($C1205,Weights!$A$3:$E$22,4,0),0)</f>
        <v>1.07</v>
      </c>
      <c r="E1205" s="92">
        <f>IFERROR(VLOOKUP($C1205,Weights!$A$3:$E$22,5,0),0)</f>
        <v>59.267300000000006</v>
      </c>
      <c r="F1205" s="91">
        <f>IFERROR(VLOOKUP($C1205,Weights!$A$23:$E$42,4,0),0)</f>
        <v>1.65</v>
      </c>
      <c r="G1205" s="92">
        <f>IFERROR(VLOOKUP($C1205,Weights!$A$23:$E$42,5,0),0)</f>
        <v>91.393500000000003</v>
      </c>
      <c r="H1205" s="91">
        <f>IFERROR(VLOOKUP($C1205,Weights!$A$43:$E$62,4,0),0)</f>
        <v>2.79</v>
      </c>
      <c r="I1205" s="92">
        <f>IFERROR(VLOOKUP($C1205,Weights!$A$43:$E$62,5,0),0)</f>
        <v>154.53810000000001</v>
      </c>
      <c r="J1205" s="91">
        <f>IFERROR(VLOOKUP($C1205,Weights!$A$63:$E$82,4,0),0)</f>
        <v>9.86</v>
      </c>
      <c r="K1205" s="92">
        <f>IFERROR(VLOOKUP($C1205,Weights!$A$63:$E$82,5,0),0)</f>
        <v>546.1454</v>
      </c>
      <c r="L1205" s="91">
        <f>IFERROR(VLOOKUP($C1205,Weights!$A$83:$E$102,4,0),0)</f>
        <v>2.64</v>
      </c>
      <c r="M1205" s="92">
        <f>IFERROR(VLOOKUP($C1205,Weights!$A$83:$E$102,5,0),0)</f>
        <v>146.2296</v>
      </c>
    </row>
    <row r="1206" spans="1:13">
      <c r="A1206" s="93" t="s">
        <v>2377</v>
      </c>
      <c r="B1206" s="90" t="s">
        <v>2378</v>
      </c>
      <c r="C1206" s="90">
        <v>14</v>
      </c>
      <c r="D1206" s="91">
        <f>IFERROR(VLOOKUP($C1206,Weights!$A$3:$E$22,4,0),0)</f>
        <v>1.07</v>
      </c>
      <c r="E1206" s="92">
        <f>IFERROR(VLOOKUP($C1206,Weights!$A$3:$E$22,5,0),0)</f>
        <v>59.267300000000006</v>
      </c>
      <c r="F1206" s="91">
        <f>IFERROR(VLOOKUP($C1206,Weights!$A$23:$E$42,4,0),0)</f>
        <v>1.65</v>
      </c>
      <c r="G1206" s="92">
        <f>IFERROR(VLOOKUP($C1206,Weights!$A$23:$E$42,5,0),0)</f>
        <v>91.393500000000003</v>
      </c>
      <c r="H1206" s="91">
        <f>IFERROR(VLOOKUP($C1206,Weights!$A$43:$E$62,4,0),0)</f>
        <v>2.79</v>
      </c>
      <c r="I1206" s="92">
        <f>IFERROR(VLOOKUP($C1206,Weights!$A$43:$E$62,5,0),0)</f>
        <v>154.53810000000001</v>
      </c>
      <c r="J1206" s="91">
        <f>IFERROR(VLOOKUP($C1206,Weights!$A$63:$E$82,4,0),0)</f>
        <v>9.86</v>
      </c>
      <c r="K1206" s="92">
        <f>IFERROR(VLOOKUP($C1206,Weights!$A$63:$E$82,5,0),0)</f>
        <v>546.1454</v>
      </c>
      <c r="L1206" s="91">
        <f>IFERROR(VLOOKUP($C1206,Weights!$A$83:$E$102,4,0),0)</f>
        <v>2.64</v>
      </c>
      <c r="M1206" s="92">
        <f>IFERROR(VLOOKUP($C1206,Weights!$A$83:$E$102,5,0),0)</f>
        <v>146.2296</v>
      </c>
    </row>
    <row r="1207" spans="1:13" ht="24">
      <c r="A1207" s="93" t="s">
        <v>2905</v>
      </c>
      <c r="B1207" s="90" t="s">
        <v>2906</v>
      </c>
      <c r="C1207" s="90">
        <v>14</v>
      </c>
      <c r="D1207" s="91">
        <f>IFERROR(VLOOKUP($C1207,Weights!$A$3:$E$22,4,0),0)</f>
        <v>1.07</v>
      </c>
      <c r="E1207" s="92">
        <f>IFERROR(VLOOKUP($C1207,Weights!$A$3:$E$22,5,0),0)</f>
        <v>59.267300000000006</v>
      </c>
      <c r="F1207" s="91">
        <f>IFERROR(VLOOKUP($C1207,Weights!$A$23:$E$42,4,0),0)</f>
        <v>1.65</v>
      </c>
      <c r="G1207" s="92">
        <f>IFERROR(VLOOKUP($C1207,Weights!$A$23:$E$42,5,0),0)</f>
        <v>91.393500000000003</v>
      </c>
      <c r="H1207" s="91">
        <f>IFERROR(VLOOKUP($C1207,Weights!$A$43:$E$62,4,0),0)</f>
        <v>2.79</v>
      </c>
      <c r="I1207" s="92">
        <f>IFERROR(VLOOKUP($C1207,Weights!$A$43:$E$62,5,0),0)</f>
        <v>154.53810000000001</v>
      </c>
      <c r="J1207" s="91">
        <f>IFERROR(VLOOKUP($C1207,Weights!$A$63:$E$82,4,0),0)</f>
        <v>9.86</v>
      </c>
      <c r="K1207" s="92">
        <f>IFERROR(VLOOKUP($C1207,Weights!$A$63:$E$82,5,0),0)</f>
        <v>546.1454</v>
      </c>
      <c r="L1207" s="91">
        <f>IFERROR(VLOOKUP($C1207,Weights!$A$83:$E$102,4,0),0)</f>
        <v>2.64</v>
      </c>
      <c r="M1207" s="92">
        <f>IFERROR(VLOOKUP($C1207,Weights!$A$83:$E$102,5,0),0)</f>
        <v>146.2296</v>
      </c>
    </row>
    <row r="1208" spans="1:13" ht="24">
      <c r="A1208" s="93" t="s">
        <v>3057</v>
      </c>
      <c r="B1208" s="90" t="s">
        <v>3058</v>
      </c>
      <c r="C1208" s="90">
        <v>14</v>
      </c>
      <c r="D1208" s="91">
        <f>IFERROR(VLOOKUP($C1208,Weights!$A$3:$E$22,4,0),0)</f>
        <v>1.07</v>
      </c>
      <c r="E1208" s="92">
        <f>IFERROR(VLOOKUP($C1208,Weights!$A$3:$E$22,5,0),0)</f>
        <v>59.267300000000006</v>
      </c>
      <c r="F1208" s="91">
        <f>IFERROR(VLOOKUP($C1208,Weights!$A$23:$E$42,4,0),0)</f>
        <v>1.65</v>
      </c>
      <c r="G1208" s="92">
        <f>IFERROR(VLOOKUP($C1208,Weights!$A$23:$E$42,5,0),0)</f>
        <v>91.393500000000003</v>
      </c>
      <c r="H1208" s="91">
        <f>IFERROR(VLOOKUP($C1208,Weights!$A$43:$E$62,4,0),0)</f>
        <v>2.79</v>
      </c>
      <c r="I1208" s="92">
        <f>IFERROR(VLOOKUP($C1208,Weights!$A$43:$E$62,5,0),0)</f>
        <v>154.53810000000001</v>
      </c>
      <c r="J1208" s="91">
        <f>IFERROR(VLOOKUP($C1208,Weights!$A$63:$E$82,4,0),0)</f>
        <v>9.86</v>
      </c>
      <c r="K1208" s="92">
        <f>IFERROR(VLOOKUP($C1208,Weights!$A$63:$E$82,5,0),0)</f>
        <v>546.1454</v>
      </c>
      <c r="L1208" s="91">
        <f>IFERROR(VLOOKUP($C1208,Weights!$A$83:$E$102,4,0),0)</f>
        <v>2.64</v>
      </c>
      <c r="M1208" s="92">
        <f>IFERROR(VLOOKUP($C1208,Weights!$A$83:$E$102,5,0),0)</f>
        <v>146.2296</v>
      </c>
    </row>
    <row r="1209" spans="1:13">
      <c r="A1209" s="93" t="s">
        <v>1692</v>
      </c>
      <c r="B1209" s="90" t="s">
        <v>1693</v>
      </c>
      <c r="C1209" s="90">
        <v>14</v>
      </c>
      <c r="D1209" s="91">
        <f>IFERROR(VLOOKUP($C1209,Weights!$A$3:$E$22,4,0),0)</f>
        <v>1.07</v>
      </c>
      <c r="E1209" s="92">
        <f>IFERROR(VLOOKUP($C1209,Weights!$A$3:$E$22,5,0),0)</f>
        <v>59.267300000000006</v>
      </c>
      <c r="F1209" s="91">
        <f>IFERROR(VLOOKUP($C1209,Weights!$A$23:$E$42,4,0),0)</f>
        <v>1.65</v>
      </c>
      <c r="G1209" s="92">
        <f>IFERROR(VLOOKUP($C1209,Weights!$A$23:$E$42,5,0),0)</f>
        <v>91.393500000000003</v>
      </c>
      <c r="H1209" s="91">
        <f>IFERROR(VLOOKUP($C1209,Weights!$A$43:$E$62,4,0),0)</f>
        <v>2.79</v>
      </c>
      <c r="I1209" s="92">
        <f>IFERROR(VLOOKUP($C1209,Weights!$A$43:$E$62,5,0),0)</f>
        <v>154.53810000000001</v>
      </c>
      <c r="J1209" s="91">
        <f>IFERROR(VLOOKUP($C1209,Weights!$A$63:$E$82,4,0),0)</f>
        <v>9.86</v>
      </c>
      <c r="K1209" s="92">
        <f>IFERROR(VLOOKUP($C1209,Weights!$A$63:$E$82,5,0),0)</f>
        <v>546.1454</v>
      </c>
      <c r="L1209" s="91">
        <f>IFERROR(VLOOKUP($C1209,Weights!$A$83:$E$102,4,0),0)</f>
        <v>2.64</v>
      </c>
      <c r="M1209" s="92">
        <f>IFERROR(VLOOKUP($C1209,Weights!$A$83:$E$102,5,0),0)</f>
        <v>146.2296</v>
      </c>
    </row>
    <row r="1210" spans="1:13" ht="24">
      <c r="A1210" s="93" t="s">
        <v>352</v>
      </c>
      <c r="B1210" s="90" t="s">
        <v>353</v>
      </c>
      <c r="C1210" s="90">
        <v>14</v>
      </c>
      <c r="D1210" s="91">
        <f>IFERROR(VLOOKUP($C1210,Weights!$A$3:$E$22,4,0),0)</f>
        <v>1.07</v>
      </c>
      <c r="E1210" s="92">
        <f>IFERROR(VLOOKUP($C1210,Weights!$A$3:$E$22,5,0),0)</f>
        <v>59.267300000000006</v>
      </c>
      <c r="F1210" s="91">
        <f>IFERROR(VLOOKUP($C1210,Weights!$A$23:$E$42,4,0),0)</f>
        <v>1.65</v>
      </c>
      <c r="G1210" s="92">
        <f>IFERROR(VLOOKUP($C1210,Weights!$A$23:$E$42,5,0),0)</f>
        <v>91.393500000000003</v>
      </c>
      <c r="H1210" s="91">
        <f>IFERROR(VLOOKUP($C1210,Weights!$A$43:$E$62,4,0),0)</f>
        <v>2.79</v>
      </c>
      <c r="I1210" s="92">
        <f>IFERROR(VLOOKUP($C1210,Weights!$A$43:$E$62,5,0),0)</f>
        <v>154.53810000000001</v>
      </c>
      <c r="J1210" s="91">
        <f>IFERROR(VLOOKUP($C1210,Weights!$A$63:$E$82,4,0),0)</f>
        <v>9.86</v>
      </c>
      <c r="K1210" s="92">
        <f>IFERROR(VLOOKUP($C1210,Weights!$A$63:$E$82,5,0),0)</f>
        <v>546.1454</v>
      </c>
      <c r="L1210" s="91">
        <f>IFERROR(VLOOKUP($C1210,Weights!$A$83:$E$102,4,0),0)</f>
        <v>2.64</v>
      </c>
      <c r="M1210" s="92">
        <f>IFERROR(VLOOKUP($C1210,Weights!$A$83:$E$102,5,0),0)</f>
        <v>146.2296</v>
      </c>
    </row>
    <row r="1211" spans="1:13">
      <c r="A1211" s="93" t="s">
        <v>260</v>
      </c>
      <c r="B1211" s="90" t="s">
        <v>261</v>
      </c>
      <c r="C1211" s="90">
        <v>14</v>
      </c>
      <c r="D1211" s="91">
        <f>IFERROR(VLOOKUP($C1211,Weights!$A$3:$E$22,4,0),0)</f>
        <v>1.07</v>
      </c>
      <c r="E1211" s="92">
        <f>IFERROR(VLOOKUP($C1211,Weights!$A$3:$E$22,5,0),0)</f>
        <v>59.267300000000006</v>
      </c>
      <c r="F1211" s="91">
        <f>IFERROR(VLOOKUP($C1211,Weights!$A$23:$E$42,4,0),0)</f>
        <v>1.65</v>
      </c>
      <c r="G1211" s="92">
        <f>IFERROR(VLOOKUP($C1211,Weights!$A$23:$E$42,5,0),0)</f>
        <v>91.393500000000003</v>
      </c>
      <c r="H1211" s="91">
        <f>IFERROR(VLOOKUP($C1211,Weights!$A$43:$E$62,4,0),0)</f>
        <v>2.79</v>
      </c>
      <c r="I1211" s="92">
        <f>IFERROR(VLOOKUP($C1211,Weights!$A$43:$E$62,5,0),0)</f>
        <v>154.53810000000001</v>
      </c>
      <c r="J1211" s="91">
        <f>IFERROR(VLOOKUP($C1211,Weights!$A$63:$E$82,4,0),0)</f>
        <v>9.86</v>
      </c>
      <c r="K1211" s="92">
        <f>IFERROR(VLOOKUP($C1211,Weights!$A$63:$E$82,5,0),0)</f>
        <v>546.1454</v>
      </c>
      <c r="L1211" s="91">
        <f>IFERROR(VLOOKUP($C1211,Weights!$A$83:$E$102,4,0),0)</f>
        <v>2.64</v>
      </c>
      <c r="M1211" s="92">
        <f>IFERROR(VLOOKUP($C1211,Weights!$A$83:$E$102,5,0),0)</f>
        <v>146.2296</v>
      </c>
    </row>
    <row r="1212" spans="1:13">
      <c r="A1212" s="93" t="s">
        <v>2599</v>
      </c>
      <c r="B1212" s="90" t="s">
        <v>2600</v>
      </c>
      <c r="C1212" s="90">
        <v>14</v>
      </c>
      <c r="D1212" s="91">
        <f>IFERROR(VLOOKUP($C1212,Weights!$A$3:$E$22,4,0),0)</f>
        <v>1.07</v>
      </c>
      <c r="E1212" s="92">
        <f>IFERROR(VLOOKUP($C1212,Weights!$A$3:$E$22,5,0),0)</f>
        <v>59.267300000000006</v>
      </c>
      <c r="F1212" s="91">
        <f>IFERROR(VLOOKUP($C1212,Weights!$A$23:$E$42,4,0),0)</f>
        <v>1.65</v>
      </c>
      <c r="G1212" s="92">
        <f>IFERROR(VLOOKUP($C1212,Weights!$A$23:$E$42,5,0),0)</f>
        <v>91.393500000000003</v>
      </c>
      <c r="H1212" s="91">
        <f>IFERROR(VLOOKUP($C1212,Weights!$A$43:$E$62,4,0),0)</f>
        <v>2.79</v>
      </c>
      <c r="I1212" s="92">
        <f>IFERROR(VLOOKUP($C1212,Weights!$A$43:$E$62,5,0),0)</f>
        <v>154.53810000000001</v>
      </c>
      <c r="J1212" s="91">
        <f>IFERROR(VLOOKUP($C1212,Weights!$A$63:$E$82,4,0),0)</f>
        <v>9.86</v>
      </c>
      <c r="K1212" s="92">
        <f>IFERROR(VLOOKUP($C1212,Weights!$A$63:$E$82,5,0),0)</f>
        <v>546.1454</v>
      </c>
      <c r="L1212" s="91">
        <f>IFERROR(VLOOKUP($C1212,Weights!$A$83:$E$102,4,0),0)</f>
        <v>2.64</v>
      </c>
      <c r="M1212" s="92">
        <f>IFERROR(VLOOKUP($C1212,Weights!$A$83:$E$102,5,0),0)</f>
        <v>146.2296</v>
      </c>
    </row>
    <row r="1213" spans="1:13" ht="24">
      <c r="A1213" s="93" t="s">
        <v>2597</v>
      </c>
      <c r="B1213" s="90" t="s">
        <v>2598</v>
      </c>
      <c r="C1213" s="90">
        <v>14</v>
      </c>
      <c r="D1213" s="91">
        <f>IFERROR(VLOOKUP($C1213,Weights!$A$3:$E$22,4,0),0)</f>
        <v>1.07</v>
      </c>
      <c r="E1213" s="92">
        <f>IFERROR(VLOOKUP($C1213,Weights!$A$3:$E$22,5,0),0)</f>
        <v>59.267300000000006</v>
      </c>
      <c r="F1213" s="91">
        <f>IFERROR(VLOOKUP($C1213,Weights!$A$23:$E$42,4,0),0)</f>
        <v>1.65</v>
      </c>
      <c r="G1213" s="92">
        <f>IFERROR(VLOOKUP($C1213,Weights!$A$23:$E$42,5,0),0)</f>
        <v>91.393500000000003</v>
      </c>
      <c r="H1213" s="91">
        <f>IFERROR(VLOOKUP($C1213,Weights!$A$43:$E$62,4,0),0)</f>
        <v>2.79</v>
      </c>
      <c r="I1213" s="92">
        <f>IFERROR(VLOOKUP($C1213,Weights!$A$43:$E$62,5,0),0)</f>
        <v>154.53810000000001</v>
      </c>
      <c r="J1213" s="91">
        <f>IFERROR(VLOOKUP($C1213,Weights!$A$63:$E$82,4,0),0)</f>
        <v>9.86</v>
      </c>
      <c r="K1213" s="92">
        <f>IFERROR(VLOOKUP($C1213,Weights!$A$63:$E$82,5,0),0)</f>
        <v>546.1454</v>
      </c>
      <c r="L1213" s="91">
        <f>IFERROR(VLOOKUP($C1213,Weights!$A$83:$E$102,4,0),0)</f>
        <v>2.64</v>
      </c>
      <c r="M1213" s="92">
        <f>IFERROR(VLOOKUP($C1213,Weights!$A$83:$E$102,5,0),0)</f>
        <v>146.2296</v>
      </c>
    </row>
    <row r="1214" spans="1:13">
      <c r="A1214" s="93" t="s">
        <v>3009</v>
      </c>
      <c r="B1214" s="90" t="s">
        <v>3010</v>
      </c>
      <c r="C1214" s="90">
        <v>11</v>
      </c>
      <c r="D1214" s="91">
        <f>IFERROR(VLOOKUP($C1214,Weights!$A$3:$E$22,4,0),0)</f>
        <v>0</v>
      </c>
      <c r="E1214" s="92">
        <f>IFERROR(VLOOKUP($C1214,Weights!$A$3:$E$22,5,0),0)</f>
        <v>0</v>
      </c>
      <c r="F1214" s="91">
        <f>IFERROR(VLOOKUP($C1214,Weights!$A$23:$E$42,4,0),0)</f>
        <v>0</v>
      </c>
      <c r="G1214" s="92">
        <f>IFERROR(VLOOKUP($C1214,Weights!$A$23:$E$42,5,0),0)</f>
        <v>0</v>
      </c>
      <c r="H1214" s="91">
        <f>IFERROR(VLOOKUP($C1214,Weights!$A$43:$E$62,4,0),0)</f>
        <v>0</v>
      </c>
      <c r="I1214" s="92">
        <f>IFERROR(VLOOKUP($C1214,Weights!$A$43:$E$62,5,0),0)</f>
        <v>0</v>
      </c>
      <c r="J1214" s="91">
        <f>IFERROR(VLOOKUP($C1214,Weights!$A$63:$E$82,4,0),0)</f>
        <v>0</v>
      </c>
      <c r="K1214" s="92">
        <f>IFERROR(VLOOKUP($C1214,Weights!$A$63:$E$82,5,0),0)</f>
        <v>0</v>
      </c>
      <c r="L1214" s="91">
        <f>IFERROR(VLOOKUP($C1214,Weights!$A$83:$E$102,4,0),0)</f>
        <v>22.03</v>
      </c>
      <c r="M1214" s="92">
        <f>IFERROR(VLOOKUP($C1214,Weights!$A$83:$E$102,5,0),0)</f>
        <v>1220.2417</v>
      </c>
    </row>
    <row r="1215" spans="1:13" ht="24">
      <c r="A1215" s="93" t="s">
        <v>3033</v>
      </c>
      <c r="B1215" s="90" t="s">
        <v>3034</v>
      </c>
      <c r="C1215" s="90">
        <v>2</v>
      </c>
      <c r="D1215" s="91">
        <f>IFERROR(VLOOKUP($C1215,Weights!$A$3:$E$22,4,0),0)</f>
        <v>1.78</v>
      </c>
      <c r="E1215" s="92">
        <f>IFERROR(VLOOKUP($C1215,Weights!$A$3:$E$22,5,0),0)</f>
        <v>98.594200000000001</v>
      </c>
      <c r="F1215" s="91">
        <f>IFERROR(VLOOKUP($C1215,Weights!$A$23:$E$42,4,0),0)</f>
        <v>3.02</v>
      </c>
      <c r="G1215" s="92">
        <f>IFERROR(VLOOKUP($C1215,Weights!$A$23:$E$42,5,0),0)</f>
        <v>167.27780000000001</v>
      </c>
      <c r="H1215" s="91">
        <f>IFERROR(VLOOKUP($C1215,Weights!$A$43:$E$62,4,0),0)</f>
        <v>7.53</v>
      </c>
      <c r="I1215" s="92">
        <f>IFERROR(VLOOKUP($C1215,Weights!$A$43:$E$62,5,0),0)</f>
        <v>417.08670000000001</v>
      </c>
      <c r="J1215" s="91">
        <f>IFERROR(VLOOKUP($C1215,Weights!$A$63:$E$82,4,0),0)</f>
        <v>20.61</v>
      </c>
      <c r="K1215" s="92">
        <f>IFERROR(VLOOKUP($C1215,Weights!$A$63:$E$82,5,0),0)</f>
        <v>1141.5879</v>
      </c>
      <c r="L1215" s="91">
        <f>IFERROR(VLOOKUP($C1215,Weights!$A$83:$E$102,4,0),0)</f>
        <v>0</v>
      </c>
      <c r="M1215" s="92">
        <f>IFERROR(VLOOKUP($C1215,Weights!$A$83:$E$102,5,0),0)</f>
        <v>0</v>
      </c>
    </row>
    <row r="1216" spans="1:13">
      <c r="A1216" s="93" t="s">
        <v>2991</v>
      </c>
      <c r="B1216" s="90" t="s">
        <v>2992</v>
      </c>
      <c r="C1216" s="90">
        <v>2</v>
      </c>
      <c r="D1216" s="91">
        <f>IFERROR(VLOOKUP($C1216,Weights!$A$3:$E$22,4,0),0)</f>
        <v>1.78</v>
      </c>
      <c r="E1216" s="92">
        <f>IFERROR(VLOOKUP($C1216,Weights!$A$3:$E$22,5,0),0)</f>
        <v>98.594200000000001</v>
      </c>
      <c r="F1216" s="91">
        <f>IFERROR(VLOOKUP($C1216,Weights!$A$23:$E$42,4,0),0)</f>
        <v>3.02</v>
      </c>
      <c r="G1216" s="92">
        <f>IFERROR(VLOOKUP($C1216,Weights!$A$23:$E$42,5,0),0)</f>
        <v>167.27780000000001</v>
      </c>
      <c r="H1216" s="91">
        <f>IFERROR(VLOOKUP($C1216,Weights!$A$43:$E$62,4,0),0)</f>
        <v>7.53</v>
      </c>
      <c r="I1216" s="92">
        <f>IFERROR(VLOOKUP($C1216,Weights!$A$43:$E$62,5,0),0)</f>
        <v>417.08670000000001</v>
      </c>
      <c r="J1216" s="91">
        <f>IFERROR(VLOOKUP($C1216,Weights!$A$63:$E$82,4,0),0)</f>
        <v>20.61</v>
      </c>
      <c r="K1216" s="92">
        <f>IFERROR(VLOOKUP($C1216,Weights!$A$63:$E$82,5,0),0)</f>
        <v>1141.5879</v>
      </c>
      <c r="L1216" s="91">
        <f>IFERROR(VLOOKUP($C1216,Weights!$A$83:$E$102,4,0),0)</f>
        <v>0</v>
      </c>
      <c r="M1216" s="92">
        <f>IFERROR(VLOOKUP($C1216,Weights!$A$83:$E$102,5,0),0)</f>
        <v>0</v>
      </c>
    </row>
    <row r="1217" spans="1:13">
      <c r="A1217" s="93" t="s">
        <v>3023</v>
      </c>
      <c r="B1217" s="90" t="s">
        <v>3024</v>
      </c>
      <c r="C1217" s="90">
        <v>2</v>
      </c>
      <c r="D1217" s="91">
        <f>IFERROR(VLOOKUP($C1217,Weights!$A$3:$E$22,4,0),0)</f>
        <v>1.78</v>
      </c>
      <c r="E1217" s="92">
        <f>IFERROR(VLOOKUP($C1217,Weights!$A$3:$E$22,5,0),0)</f>
        <v>98.594200000000001</v>
      </c>
      <c r="F1217" s="91">
        <f>IFERROR(VLOOKUP($C1217,Weights!$A$23:$E$42,4,0),0)</f>
        <v>3.02</v>
      </c>
      <c r="G1217" s="92">
        <f>IFERROR(VLOOKUP($C1217,Weights!$A$23:$E$42,5,0),0)</f>
        <v>167.27780000000001</v>
      </c>
      <c r="H1217" s="91">
        <f>IFERROR(VLOOKUP($C1217,Weights!$A$43:$E$62,4,0),0)</f>
        <v>7.53</v>
      </c>
      <c r="I1217" s="92">
        <f>IFERROR(VLOOKUP($C1217,Weights!$A$43:$E$62,5,0),0)</f>
        <v>417.08670000000001</v>
      </c>
      <c r="J1217" s="91">
        <f>IFERROR(VLOOKUP($C1217,Weights!$A$63:$E$82,4,0),0)</f>
        <v>20.61</v>
      </c>
      <c r="K1217" s="92">
        <f>IFERROR(VLOOKUP($C1217,Weights!$A$63:$E$82,5,0),0)</f>
        <v>1141.5879</v>
      </c>
      <c r="L1217" s="91">
        <f>IFERROR(VLOOKUP($C1217,Weights!$A$83:$E$102,4,0),0)</f>
        <v>0</v>
      </c>
      <c r="M1217" s="92">
        <f>IFERROR(VLOOKUP($C1217,Weights!$A$83:$E$102,5,0),0)</f>
        <v>0</v>
      </c>
    </row>
    <row r="1218" spans="1:13" ht="24">
      <c r="A1218" s="93" t="s">
        <v>3011</v>
      </c>
      <c r="B1218" s="90" t="s">
        <v>3012</v>
      </c>
      <c r="C1218" s="90">
        <v>2</v>
      </c>
      <c r="D1218" s="91">
        <f>IFERROR(VLOOKUP($C1218,Weights!$A$3:$E$22,4,0),0)</f>
        <v>1.78</v>
      </c>
      <c r="E1218" s="92">
        <f>IFERROR(VLOOKUP($C1218,Weights!$A$3:$E$22,5,0),0)</f>
        <v>98.594200000000001</v>
      </c>
      <c r="F1218" s="91">
        <f>IFERROR(VLOOKUP($C1218,Weights!$A$23:$E$42,4,0),0)</f>
        <v>3.02</v>
      </c>
      <c r="G1218" s="92">
        <f>IFERROR(VLOOKUP($C1218,Weights!$A$23:$E$42,5,0),0)</f>
        <v>167.27780000000001</v>
      </c>
      <c r="H1218" s="91">
        <f>IFERROR(VLOOKUP($C1218,Weights!$A$43:$E$62,4,0),0)</f>
        <v>7.53</v>
      </c>
      <c r="I1218" s="92">
        <f>IFERROR(VLOOKUP($C1218,Weights!$A$43:$E$62,5,0),0)</f>
        <v>417.08670000000001</v>
      </c>
      <c r="J1218" s="91">
        <f>IFERROR(VLOOKUP($C1218,Weights!$A$63:$E$82,4,0),0)</f>
        <v>20.61</v>
      </c>
      <c r="K1218" s="92">
        <f>IFERROR(VLOOKUP($C1218,Weights!$A$63:$E$82,5,0),0)</f>
        <v>1141.5879</v>
      </c>
      <c r="L1218" s="91">
        <f>IFERROR(VLOOKUP($C1218,Weights!$A$83:$E$102,4,0),0)</f>
        <v>0</v>
      </c>
      <c r="M1218" s="92">
        <f>IFERROR(VLOOKUP($C1218,Weights!$A$83:$E$102,5,0),0)</f>
        <v>0</v>
      </c>
    </row>
    <row r="1219" spans="1:13">
      <c r="A1219" s="93" t="s">
        <v>3019</v>
      </c>
      <c r="B1219" s="90" t="s">
        <v>3020</v>
      </c>
      <c r="C1219" s="90">
        <v>2</v>
      </c>
      <c r="D1219" s="91">
        <f>IFERROR(VLOOKUP($C1219,Weights!$A$3:$E$22,4,0),0)</f>
        <v>1.78</v>
      </c>
      <c r="E1219" s="92">
        <f>IFERROR(VLOOKUP($C1219,Weights!$A$3:$E$22,5,0),0)</f>
        <v>98.594200000000001</v>
      </c>
      <c r="F1219" s="91">
        <f>IFERROR(VLOOKUP($C1219,Weights!$A$23:$E$42,4,0),0)</f>
        <v>3.02</v>
      </c>
      <c r="G1219" s="92">
        <f>IFERROR(VLOOKUP($C1219,Weights!$A$23:$E$42,5,0),0)</f>
        <v>167.27780000000001</v>
      </c>
      <c r="H1219" s="91">
        <f>IFERROR(VLOOKUP($C1219,Weights!$A$43:$E$62,4,0),0)</f>
        <v>7.53</v>
      </c>
      <c r="I1219" s="92">
        <f>IFERROR(VLOOKUP($C1219,Weights!$A$43:$E$62,5,0),0)</f>
        <v>417.08670000000001</v>
      </c>
      <c r="J1219" s="91">
        <f>IFERROR(VLOOKUP($C1219,Weights!$A$63:$E$82,4,0),0)</f>
        <v>20.61</v>
      </c>
      <c r="K1219" s="92">
        <f>IFERROR(VLOOKUP($C1219,Weights!$A$63:$E$82,5,0),0)</f>
        <v>1141.5879</v>
      </c>
      <c r="L1219" s="91">
        <f>IFERROR(VLOOKUP($C1219,Weights!$A$83:$E$102,4,0),0)</f>
        <v>0</v>
      </c>
      <c r="M1219" s="92">
        <f>IFERROR(VLOOKUP($C1219,Weights!$A$83:$E$102,5,0),0)</f>
        <v>0</v>
      </c>
    </row>
    <row r="1220" spans="1:13" ht="24">
      <c r="A1220" s="93" t="s">
        <v>3037</v>
      </c>
      <c r="B1220" s="90" t="s">
        <v>3038</v>
      </c>
      <c r="C1220" s="90">
        <v>2</v>
      </c>
      <c r="D1220" s="91">
        <f>IFERROR(VLOOKUP($C1220,Weights!$A$3:$E$22,4,0),0)</f>
        <v>1.78</v>
      </c>
      <c r="E1220" s="92">
        <f>IFERROR(VLOOKUP($C1220,Weights!$A$3:$E$22,5,0),0)</f>
        <v>98.594200000000001</v>
      </c>
      <c r="F1220" s="91">
        <f>IFERROR(VLOOKUP($C1220,Weights!$A$23:$E$42,4,0),0)</f>
        <v>3.02</v>
      </c>
      <c r="G1220" s="92">
        <f>IFERROR(VLOOKUP($C1220,Weights!$A$23:$E$42,5,0),0)</f>
        <v>167.27780000000001</v>
      </c>
      <c r="H1220" s="91">
        <f>IFERROR(VLOOKUP($C1220,Weights!$A$43:$E$62,4,0),0)</f>
        <v>7.53</v>
      </c>
      <c r="I1220" s="92">
        <f>IFERROR(VLOOKUP($C1220,Weights!$A$43:$E$62,5,0),0)</f>
        <v>417.08670000000001</v>
      </c>
      <c r="J1220" s="91">
        <f>IFERROR(VLOOKUP($C1220,Weights!$A$63:$E$82,4,0),0)</f>
        <v>20.61</v>
      </c>
      <c r="K1220" s="92">
        <f>IFERROR(VLOOKUP($C1220,Weights!$A$63:$E$82,5,0),0)</f>
        <v>1141.5879</v>
      </c>
      <c r="L1220" s="91">
        <f>IFERROR(VLOOKUP($C1220,Weights!$A$83:$E$102,4,0),0)</f>
        <v>0</v>
      </c>
      <c r="M1220" s="92">
        <f>IFERROR(VLOOKUP($C1220,Weights!$A$83:$E$102,5,0),0)</f>
        <v>0</v>
      </c>
    </row>
    <row r="1221" spans="1:13" ht="24">
      <c r="A1221" s="93" t="s">
        <v>1720</v>
      </c>
      <c r="B1221" s="90" t="s">
        <v>1721</v>
      </c>
      <c r="C1221" s="90">
        <v>2</v>
      </c>
      <c r="D1221" s="91">
        <f>IFERROR(VLOOKUP($C1221,Weights!$A$3:$E$22,4,0),0)</f>
        <v>1.78</v>
      </c>
      <c r="E1221" s="92">
        <f>IFERROR(VLOOKUP($C1221,Weights!$A$3:$E$22,5,0),0)</f>
        <v>98.594200000000001</v>
      </c>
      <c r="F1221" s="91">
        <f>IFERROR(VLOOKUP($C1221,Weights!$A$23:$E$42,4,0),0)</f>
        <v>3.02</v>
      </c>
      <c r="G1221" s="92">
        <f>IFERROR(VLOOKUP($C1221,Weights!$A$23:$E$42,5,0),0)</f>
        <v>167.27780000000001</v>
      </c>
      <c r="H1221" s="91">
        <f>IFERROR(VLOOKUP($C1221,Weights!$A$43:$E$62,4,0),0)</f>
        <v>7.53</v>
      </c>
      <c r="I1221" s="92">
        <f>IFERROR(VLOOKUP($C1221,Weights!$A$43:$E$62,5,0),0)</f>
        <v>417.08670000000001</v>
      </c>
      <c r="J1221" s="91">
        <f>IFERROR(VLOOKUP($C1221,Weights!$A$63:$E$82,4,0),0)</f>
        <v>20.61</v>
      </c>
      <c r="K1221" s="92">
        <f>IFERROR(VLOOKUP($C1221,Weights!$A$63:$E$82,5,0),0)</f>
        <v>1141.5879</v>
      </c>
      <c r="L1221" s="91">
        <f>IFERROR(VLOOKUP($C1221,Weights!$A$83:$E$102,4,0),0)</f>
        <v>0</v>
      </c>
      <c r="M1221" s="92">
        <f>IFERROR(VLOOKUP($C1221,Weights!$A$83:$E$102,5,0),0)</f>
        <v>0</v>
      </c>
    </row>
    <row r="1222" spans="1:13" ht="24">
      <c r="A1222" s="93" t="s">
        <v>2717</v>
      </c>
      <c r="B1222" s="90" t="s">
        <v>2718</v>
      </c>
      <c r="C1222" s="90">
        <v>2</v>
      </c>
      <c r="D1222" s="91">
        <f>IFERROR(VLOOKUP($C1222,Weights!$A$3:$E$22,4,0),0)</f>
        <v>1.78</v>
      </c>
      <c r="E1222" s="92">
        <f>IFERROR(VLOOKUP($C1222,Weights!$A$3:$E$22,5,0),0)</f>
        <v>98.594200000000001</v>
      </c>
      <c r="F1222" s="91">
        <f>IFERROR(VLOOKUP($C1222,Weights!$A$23:$E$42,4,0),0)</f>
        <v>3.02</v>
      </c>
      <c r="G1222" s="92">
        <f>IFERROR(VLOOKUP($C1222,Weights!$A$23:$E$42,5,0),0)</f>
        <v>167.27780000000001</v>
      </c>
      <c r="H1222" s="91">
        <f>IFERROR(VLOOKUP($C1222,Weights!$A$43:$E$62,4,0),0)</f>
        <v>7.53</v>
      </c>
      <c r="I1222" s="92">
        <f>IFERROR(VLOOKUP($C1222,Weights!$A$43:$E$62,5,0),0)</f>
        <v>417.08670000000001</v>
      </c>
      <c r="J1222" s="91">
        <f>IFERROR(VLOOKUP($C1222,Weights!$A$63:$E$82,4,0),0)</f>
        <v>20.61</v>
      </c>
      <c r="K1222" s="92">
        <f>IFERROR(VLOOKUP($C1222,Weights!$A$63:$E$82,5,0),0)</f>
        <v>1141.5879</v>
      </c>
      <c r="L1222" s="91">
        <f>IFERROR(VLOOKUP($C1222,Weights!$A$83:$E$102,4,0),0)</f>
        <v>0</v>
      </c>
      <c r="M1222" s="92">
        <f>IFERROR(VLOOKUP($C1222,Weights!$A$83:$E$102,5,0),0)</f>
        <v>0</v>
      </c>
    </row>
    <row r="1223" spans="1:13" ht="24">
      <c r="A1223" s="93" t="s">
        <v>714</v>
      </c>
      <c r="B1223" s="90" t="s">
        <v>715</v>
      </c>
      <c r="C1223" s="90">
        <v>2</v>
      </c>
      <c r="D1223" s="91">
        <f>IFERROR(VLOOKUP($C1223,Weights!$A$3:$E$22,4,0),0)</f>
        <v>1.78</v>
      </c>
      <c r="E1223" s="92">
        <f>IFERROR(VLOOKUP($C1223,Weights!$A$3:$E$22,5,0),0)</f>
        <v>98.594200000000001</v>
      </c>
      <c r="F1223" s="91">
        <f>IFERROR(VLOOKUP($C1223,Weights!$A$23:$E$42,4,0),0)</f>
        <v>3.02</v>
      </c>
      <c r="G1223" s="92">
        <f>IFERROR(VLOOKUP($C1223,Weights!$A$23:$E$42,5,0),0)</f>
        <v>167.27780000000001</v>
      </c>
      <c r="H1223" s="91">
        <f>IFERROR(VLOOKUP($C1223,Weights!$A$43:$E$62,4,0),0)</f>
        <v>7.53</v>
      </c>
      <c r="I1223" s="92">
        <f>IFERROR(VLOOKUP($C1223,Weights!$A$43:$E$62,5,0),0)</f>
        <v>417.08670000000001</v>
      </c>
      <c r="J1223" s="91">
        <f>IFERROR(VLOOKUP($C1223,Weights!$A$63:$E$82,4,0),0)</f>
        <v>20.61</v>
      </c>
      <c r="K1223" s="92">
        <f>IFERROR(VLOOKUP($C1223,Weights!$A$63:$E$82,5,0),0)</f>
        <v>1141.5879</v>
      </c>
      <c r="L1223" s="91">
        <f>IFERROR(VLOOKUP($C1223,Weights!$A$83:$E$102,4,0),0)</f>
        <v>0</v>
      </c>
      <c r="M1223" s="92">
        <f>IFERROR(VLOOKUP($C1223,Weights!$A$83:$E$102,5,0),0)</f>
        <v>0</v>
      </c>
    </row>
    <row r="1224" spans="1:13" ht="24">
      <c r="A1224" s="93" t="s">
        <v>3027</v>
      </c>
      <c r="B1224" s="90" t="s">
        <v>3028</v>
      </c>
      <c r="C1224" s="90">
        <v>2</v>
      </c>
      <c r="D1224" s="91">
        <f>IFERROR(VLOOKUP($C1224,Weights!$A$3:$E$22,4,0),0)</f>
        <v>1.78</v>
      </c>
      <c r="E1224" s="92">
        <f>IFERROR(VLOOKUP($C1224,Weights!$A$3:$E$22,5,0),0)</f>
        <v>98.594200000000001</v>
      </c>
      <c r="F1224" s="91">
        <f>IFERROR(VLOOKUP($C1224,Weights!$A$23:$E$42,4,0),0)</f>
        <v>3.02</v>
      </c>
      <c r="G1224" s="92">
        <f>IFERROR(VLOOKUP($C1224,Weights!$A$23:$E$42,5,0),0)</f>
        <v>167.27780000000001</v>
      </c>
      <c r="H1224" s="91">
        <f>IFERROR(VLOOKUP($C1224,Weights!$A$43:$E$62,4,0),0)</f>
        <v>7.53</v>
      </c>
      <c r="I1224" s="92">
        <f>IFERROR(VLOOKUP($C1224,Weights!$A$43:$E$62,5,0),0)</f>
        <v>417.08670000000001</v>
      </c>
      <c r="J1224" s="91">
        <f>IFERROR(VLOOKUP($C1224,Weights!$A$63:$E$82,4,0),0)</f>
        <v>20.61</v>
      </c>
      <c r="K1224" s="92">
        <f>IFERROR(VLOOKUP($C1224,Weights!$A$63:$E$82,5,0),0)</f>
        <v>1141.5879</v>
      </c>
      <c r="L1224" s="91">
        <f>IFERROR(VLOOKUP($C1224,Weights!$A$83:$E$102,4,0),0)</f>
        <v>0</v>
      </c>
      <c r="M1224" s="92">
        <f>IFERROR(VLOOKUP($C1224,Weights!$A$83:$E$102,5,0),0)</f>
        <v>0</v>
      </c>
    </row>
    <row r="1225" spans="1:13">
      <c r="A1225" s="93" t="s">
        <v>3005</v>
      </c>
      <c r="B1225" s="90" t="s">
        <v>3006</v>
      </c>
      <c r="C1225" s="90">
        <v>2</v>
      </c>
      <c r="D1225" s="91">
        <f>IFERROR(VLOOKUP($C1225,Weights!$A$3:$E$22,4,0),0)</f>
        <v>1.78</v>
      </c>
      <c r="E1225" s="92">
        <f>IFERROR(VLOOKUP($C1225,Weights!$A$3:$E$22,5,0),0)</f>
        <v>98.594200000000001</v>
      </c>
      <c r="F1225" s="91">
        <f>IFERROR(VLOOKUP($C1225,Weights!$A$23:$E$42,4,0),0)</f>
        <v>3.02</v>
      </c>
      <c r="G1225" s="92">
        <f>IFERROR(VLOOKUP($C1225,Weights!$A$23:$E$42,5,0),0)</f>
        <v>167.27780000000001</v>
      </c>
      <c r="H1225" s="91">
        <f>IFERROR(VLOOKUP($C1225,Weights!$A$43:$E$62,4,0),0)</f>
        <v>7.53</v>
      </c>
      <c r="I1225" s="92">
        <f>IFERROR(VLOOKUP($C1225,Weights!$A$43:$E$62,5,0),0)</f>
        <v>417.08670000000001</v>
      </c>
      <c r="J1225" s="91">
        <f>IFERROR(VLOOKUP($C1225,Weights!$A$63:$E$82,4,0),0)</f>
        <v>20.61</v>
      </c>
      <c r="K1225" s="92">
        <f>IFERROR(VLOOKUP($C1225,Weights!$A$63:$E$82,5,0),0)</f>
        <v>1141.5879</v>
      </c>
      <c r="L1225" s="91">
        <f>IFERROR(VLOOKUP($C1225,Weights!$A$83:$E$102,4,0),0)</f>
        <v>0</v>
      </c>
      <c r="M1225" s="92">
        <f>IFERROR(VLOOKUP($C1225,Weights!$A$83:$E$102,5,0),0)</f>
        <v>0</v>
      </c>
    </row>
    <row r="1226" spans="1:13">
      <c r="A1226" s="93" t="s">
        <v>1398</v>
      </c>
      <c r="B1226" s="90" t="s">
        <v>1399</v>
      </c>
      <c r="C1226" s="90">
        <v>14</v>
      </c>
      <c r="D1226" s="91">
        <f>IFERROR(VLOOKUP($C1226,Weights!$A$3:$E$22,4,0),0)</f>
        <v>1.07</v>
      </c>
      <c r="E1226" s="92">
        <f>IFERROR(VLOOKUP($C1226,Weights!$A$3:$E$22,5,0),0)</f>
        <v>59.267300000000006</v>
      </c>
      <c r="F1226" s="91">
        <f>IFERROR(VLOOKUP($C1226,Weights!$A$23:$E$42,4,0),0)</f>
        <v>1.65</v>
      </c>
      <c r="G1226" s="92">
        <f>IFERROR(VLOOKUP($C1226,Weights!$A$23:$E$42,5,0),0)</f>
        <v>91.393500000000003</v>
      </c>
      <c r="H1226" s="91">
        <f>IFERROR(VLOOKUP($C1226,Weights!$A$43:$E$62,4,0),0)</f>
        <v>2.79</v>
      </c>
      <c r="I1226" s="92">
        <f>IFERROR(VLOOKUP($C1226,Weights!$A$43:$E$62,5,0),0)</f>
        <v>154.53810000000001</v>
      </c>
      <c r="J1226" s="91">
        <f>IFERROR(VLOOKUP($C1226,Weights!$A$63:$E$82,4,0),0)</f>
        <v>9.86</v>
      </c>
      <c r="K1226" s="92">
        <f>IFERROR(VLOOKUP($C1226,Weights!$A$63:$E$82,5,0),0)</f>
        <v>546.1454</v>
      </c>
      <c r="L1226" s="91">
        <f>IFERROR(VLOOKUP($C1226,Weights!$A$83:$E$102,4,0),0)</f>
        <v>2.64</v>
      </c>
      <c r="M1226" s="92">
        <f>IFERROR(VLOOKUP($C1226,Weights!$A$83:$E$102,5,0),0)</f>
        <v>146.2296</v>
      </c>
    </row>
    <row r="1227" spans="1:13">
      <c r="A1227" s="93" t="s">
        <v>1486</v>
      </c>
      <c r="B1227" s="90" t="s">
        <v>1487</v>
      </c>
      <c r="C1227" s="90">
        <v>14</v>
      </c>
      <c r="D1227" s="91">
        <f>IFERROR(VLOOKUP($C1227,Weights!$A$3:$E$22,4,0),0)</f>
        <v>1.07</v>
      </c>
      <c r="E1227" s="92">
        <f>IFERROR(VLOOKUP($C1227,Weights!$A$3:$E$22,5,0),0)</f>
        <v>59.267300000000006</v>
      </c>
      <c r="F1227" s="91">
        <f>IFERROR(VLOOKUP($C1227,Weights!$A$23:$E$42,4,0),0)</f>
        <v>1.65</v>
      </c>
      <c r="G1227" s="92">
        <f>IFERROR(VLOOKUP($C1227,Weights!$A$23:$E$42,5,0),0)</f>
        <v>91.393500000000003</v>
      </c>
      <c r="H1227" s="91">
        <f>IFERROR(VLOOKUP($C1227,Weights!$A$43:$E$62,4,0),0)</f>
        <v>2.79</v>
      </c>
      <c r="I1227" s="92">
        <f>IFERROR(VLOOKUP($C1227,Weights!$A$43:$E$62,5,0),0)</f>
        <v>154.53810000000001</v>
      </c>
      <c r="J1227" s="91">
        <f>IFERROR(VLOOKUP($C1227,Weights!$A$63:$E$82,4,0),0)</f>
        <v>9.86</v>
      </c>
      <c r="K1227" s="92">
        <f>IFERROR(VLOOKUP($C1227,Weights!$A$63:$E$82,5,0),0)</f>
        <v>546.1454</v>
      </c>
      <c r="L1227" s="91">
        <f>IFERROR(VLOOKUP($C1227,Weights!$A$83:$E$102,4,0),0)</f>
        <v>2.64</v>
      </c>
      <c r="M1227" s="92">
        <f>IFERROR(VLOOKUP($C1227,Weights!$A$83:$E$102,5,0),0)</f>
        <v>146.2296</v>
      </c>
    </row>
    <row r="1228" spans="1:13">
      <c r="A1228" s="93" t="s">
        <v>1911</v>
      </c>
      <c r="B1228" s="90" t="s">
        <v>1912</v>
      </c>
      <c r="C1228" s="90">
        <v>14</v>
      </c>
      <c r="D1228" s="91">
        <f>IFERROR(VLOOKUP($C1228,Weights!$A$3:$E$22,4,0),0)</f>
        <v>1.07</v>
      </c>
      <c r="E1228" s="92">
        <f>IFERROR(VLOOKUP($C1228,Weights!$A$3:$E$22,5,0),0)</f>
        <v>59.267300000000006</v>
      </c>
      <c r="F1228" s="91">
        <f>IFERROR(VLOOKUP($C1228,Weights!$A$23:$E$42,4,0),0)</f>
        <v>1.65</v>
      </c>
      <c r="G1228" s="92">
        <f>IFERROR(VLOOKUP($C1228,Weights!$A$23:$E$42,5,0),0)</f>
        <v>91.393500000000003</v>
      </c>
      <c r="H1228" s="91">
        <f>IFERROR(VLOOKUP($C1228,Weights!$A$43:$E$62,4,0),0)</f>
        <v>2.79</v>
      </c>
      <c r="I1228" s="92">
        <f>IFERROR(VLOOKUP($C1228,Weights!$A$43:$E$62,5,0),0)</f>
        <v>154.53810000000001</v>
      </c>
      <c r="J1228" s="91">
        <f>IFERROR(VLOOKUP($C1228,Weights!$A$63:$E$82,4,0),0)</f>
        <v>9.86</v>
      </c>
      <c r="K1228" s="92">
        <f>IFERROR(VLOOKUP($C1228,Weights!$A$63:$E$82,5,0),0)</f>
        <v>546.1454</v>
      </c>
      <c r="L1228" s="91">
        <f>IFERROR(VLOOKUP($C1228,Weights!$A$83:$E$102,4,0),0)</f>
        <v>2.64</v>
      </c>
      <c r="M1228" s="92">
        <f>IFERROR(VLOOKUP($C1228,Weights!$A$83:$E$102,5,0),0)</f>
        <v>146.2296</v>
      </c>
    </row>
    <row r="1229" spans="1:13">
      <c r="A1229" s="93" t="s">
        <v>2595</v>
      </c>
      <c r="B1229" s="90" t="s">
        <v>2596</v>
      </c>
      <c r="C1229" s="90">
        <v>14</v>
      </c>
      <c r="D1229" s="91">
        <f>IFERROR(VLOOKUP($C1229,Weights!$A$3:$E$22,4,0),0)</f>
        <v>1.07</v>
      </c>
      <c r="E1229" s="92">
        <f>IFERROR(VLOOKUP($C1229,Weights!$A$3:$E$22,5,0),0)</f>
        <v>59.267300000000006</v>
      </c>
      <c r="F1229" s="91">
        <f>IFERROR(VLOOKUP($C1229,Weights!$A$23:$E$42,4,0),0)</f>
        <v>1.65</v>
      </c>
      <c r="G1229" s="92">
        <f>IFERROR(VLOOKUP($C1229,Weights!$A$23:$E$42,5,0),0)</f>
        <v>91.393500000000003</v>
      </c>
      <c r="H1229" s="91">
        <f>IFERROR(VLOOKUP($C1229,Weights!$A$43:$E$62,4,0),0)</f>
        <v>2.79</v>
      </c>
      <c r="I1229" s="92">
        <f>IFERROR(VLOOKUP($C1229,Weights!$A$43:$E$62,5,0),0)</f>
        <v>154.53810000000001</v>
      </c>
      <c r="J1229" s="91">
        <f>IFERROR(VLOOKUP($C1229,Weights!$A$63:$E$82,4,0),0)</f>
        <v>9.86</v>
      </c>
      <c r="K1229" s="92">
        <f>IFERROR(VLOOKUP($C1229,Weights!$A$63:$E$82,5,0),0)</f>
        <v>546.1454</v>
      </c>
      <c r="L1229" s="91">
        <f>IFERROR(VLOOKUP($C1229,Weights!$A$83:$E$102,4,0),0)</f>
        <v>2.64</v>
      </c>
      <c r="M1229" s="92">
        <f>IFERROR(VLOOKUP($C1229,Weights!$A$83:$E$102,5,0),0)</f>
        <v>146.2296</v>
      </c>
    </row>
    <row r="1230" spans="1:13">
      <c r="A1230" s="93" t="s">
        <v>1873</v>
      </c>
      <c r="B1230" s="90" t="s">
        <v>1874</v>
      </c>
      <c r="C1230" s="90">
        <v>3</v>
      </c>
      <c r="D1230" s="91">
        <f>IFERROR(VLOOKUP($C1230,Weights!$A$3:$E$22,4,0),0)</f>
        <v>1.47</v>
      </c>
      <c r="E1230" s="92">
        <f>IFERROR(VLOOKUP($C1230,Weights!$A$3:$E$22,5,0),0)</f>
        <v>81.423299999999998</v>
      </c>
      <c r="F1230" s="91">
        <f>IFERROR(VLOOKUP($C1230,Weights!$A$23:$E$42,4,0),0)</f>
        <v>2.52</v>
      </c>
      <c r="G1230" s="92">
        <f>IFERROR(VLOOKUP($C1230,Weights!$A$23:$E$42,5,0),0)</f>
        <v>139.58279999999999</v>
      </c>
      <c r="H1230" s="91">
        <f>IFERROR(VLOOKUP($C1230,Weights!$A$43:$E$62,4,0),0)</f>
        <v>6.03</v>
      </c>
      <c r="I1230" s="92">
        <f>IFERROR(VLOOKUP($C1230,Weights!$A$43:$E$62,5,0),0)</f>
        <v>334.00170000000003</v>
      </c>
      <c r="J1230" s="91">
        <f>IFERROR(VLOOKUP($C1230,Weights!$A$63:$E$82,4,0),0)</f>
        <v>7.95</v>
      </c>
      <c r="K1230" s="92">
        <f>IFERROR(VLOOKUP($C1230,Weights!$A$63:$E$82,5,0),0)</f>
        <v>440.35050000000001</v>
      </c>
      <c r="L1230" s="91">
        <f>IFERROR(VLOOKUP($C1230,Weights!$A$83:$E$102,4,0),0)</f>
        <v>0</v>
      </c>
      <c r="M1230" s="92">
        <f>IFERROR(VLOOKUP($C1230,Weights!$A$83:$E$102,5,0),0)</f>
        <v>0</v>
      </c>
    </row>
    <row r="1231" spans="1:13">
      <c r="A1231" s="93" t="s">
        <v>1875</v>
      </c>
      <c r="B1231" s="90" t="s">
        <v>1876</v>
      </c>
      <c r="C1231" s="90">
        <v>6</v>
      </c>
      <c r="D1231" s="91">
        <f>IFERROR(VLOOKUP($C1231,Weights!$A$3:$E$22,4,0),0)</f>
        <v>2.38</v>
      </c>
      <c r="E1231" s="92">
        <f>IFERROR(VLOOKUP($C1231,Weights!$A$3:$E$22,5,0),0)</f>
        <v>131.82820000000001</v>
      </c>
      <c r="F1231" s="91">
        <f>IFERROR(VLOOKUP($C1231,Weights!$A$23:$E$42,4,0),0)</f>
        <v>3.52</v>
      </c>
      <c r="G1231" s="92">
        <f>IFERROR(VLOOKUP($C1231,Weights!$A$23:$E$42,5,0),0)</f>
        <v>194.97280000000001</v>
      </c>
      <c r="H1231" s="91">
        <f>IFERROR(VLOOKUP($C1231,Weights!$A$43:$E$62,4,0),0)</f>
        <v>7.1</v>
      </c>
      <c r="I1231" s="92">
        <f>IFERROR(VLOOKUP($C1231,Weights!$A$43:$E$62,5,0),0)</f>
        <v>393.26900000000001</v>
      </c>
      <c r="J1231" s="91">
        <f>IFERROR(VLOOKUP($C1231,Weights!$A$63:$E$82,4,0),0)</f>
        <v>17.98</v>
      </c>
      <c r="K1231" s="92">
        <f>IFERROR(VLOOKUP($C1231,Weights!$A$63:$E$82,5,0),0)</f>
        <v>995.91219999999998</v>
      </c>
      <c r="L1231" s="91">
        <f>IFERROR(VLOOKUP($C1231,Weights!$A$83:$E$102,4,0),0)</f>
        <v>0</v>
      </c>
      <c r="M1231" s="92">
        <f>IFERROR(VLOOKUP($C1231,Weights!$A$83:$E$102,5,0),0)</f>
        <v>0</v>
      </c>
    </row>
    <row r="1232" spans="1:13">
      <c r="A1232" s="93" t="s">
        <v>948</v>
      </c>
      <c r="B1232" s="90" t="s">
        <v>949</v>
      </c>
      <c r="C1232" s="90">
        <v>14</v>
      </c>
      <c r="D1232" s="91">
        <f>IFERROR(VLOOKUP($C1232,Weights!$A$3:$E$22,4,0),0)</f>
        <v>1.07</v>
      </c>
      <c r="E1232" s="92">
        <f>IFERROR(VLOOKUP($C1232,Weights!$A$3:$E$22,5,0),0)</f>
        <v>59.267300000000006</v>
      </c>
      <c r="F1232" s="91">
        <f>IFERROR(VLOOKUP($C1232,Weights!$A$23:$E$42,4,0),0)</f>
        <v>1.65</v>
      </c>
      <c r="G1232" s="92">
        <f>IFERROR(VLOOKUP($C1232,Weights!$A$23:$E$42,5,0),0)</f>
        <v>91.393500000000003</v>
      </c>
      <c r="H1232" s="91">
        <f>IFERROR(VLOOKUP($C1232,Weights!$A$43:$E$62,4,0),0)</f>
        <v>2.79</v>
      </c>
      <c r="I1232" s="92">
        <f>IFERROR(VLOOKUP($C1232,Weights!$A$43:$E$62,5,0),0)</f>
        <v>154.53810000000001</v>
      </c>
      <c r="J1232" s="91">
        <f>IFERROR(VLOOKUP($C1232,Weights!$A$63:$E$82,4,0),0)</f>
        <v>9.86</v>
      </c>
      <c r="K1232" s="92">
        <f>IFERROR(VLOOKUP($C1232,Weights!$A$63:$E$82,5,0),0)</f>
        <v>546.1454</v>
      </c>
      <c r="L1232" s="91">
        <f>IFERROR(VLOOKUP($C1232,Weights!$A$83:$E$102,4,0),0)</f>
        <v>2.64</v>
      </c>
      <c r="M1232" s="92">
        <f>IFERROR(VLOOKUP($C1232,Weights!$A$83:$E$102,5,0),0)</f>
        <v>146.2296</v>
      </c>
    </row>
    <row r="1233" spans="1:13">
      <c r="A1233" s="93" t="s">
        <v>652</v>
      </c>
      <c r="B1233" s="90" t="s">
        <v>653</v>
      </c>
      <c r="C1233" s="90">
        <v>14</v>
      </c>
      <c r="D1233" s="91">
        <f>IFERROR(VLOOKUP($C1233,Weights!$A$3:$E$22,4,0),0)</f>
        <v>1.07</v>
      </c>
      <c r="E1233" s="92">
        <f>IFERROR(VLOOKUP($C1233,Weights!$A$3:$E$22,5,0),0)</f>
        <v>59.267300000000006</v>
      </c>
      <c r="F1233" s="91">
        <f>IFERROR(VLOOKUP($C1233,Weights!$A$23:$E$42,4,0),0)</f>
        <v>1.65</v>
      </c>
      <c r="G1233" s="92">
        <f>IFERROR(VLOOKUP($C1233,Weights!$A$23:$E$42,5,0),0)</f>
        <v>91.393500000000003</v>
      </c>
      <c r="H1233" s="91">
        <f>IFERROR(VLOOKUP($C1233,Weights!$A$43:$E$62,4,0),0)</f>
        <v>2.79</v>
      </c>
      <c r="I1233" s="92">
        <f>IFERROR(VLOOKUP($C1233,Weights!$A$43:$E$62,5,0),0)</f>
        <v>154.53810000000001</v>
      </c>
      <c r="J1233" s="91">
        <f>IFERROR(VLOOKUP($C1233,Weights!$A$63:$E$82,4,0),0)</f>
        <v>9.86</v>
      </c>
      <c r="K1233" s="92">
        <f>IFERROR(VLOOKUP($C1233,Weights!$A$63:$E$82,5,0),0)</f>
        <v>546.1454</v>
      </c>
      <c r="L1233" s="91">
        <f>IFERROR(VLOOKUP($C1233,Weights!$A$83:$E$102,4,0),0)</f>
        <v>2.64</v>
      </c>
      <c r="M1233" s="92">
        <f>IFERROR(VLOOKUP($C1233,Weights!$A$83:$E$102,5,0),0)</f>
        <v>146.2296</v>
      </c>
    </row>
    <row r="1234" spans="1:13">
      <c r="A1234" s="93" t="s">
        <v>946</v>
      </c>
      <c r="B1234" s="90" t="s">
        <v>947</v>
      </c>
      <c r="C1234" s="90">
        <v>7</v>
      </c>
      <c r="D1234" s="91">
        <f>IFERROR(VLOOKUP($C1234,Weights!$A$3:$E$22,4,0),0)</f>
        <v>1.1000000000000001</v>
      </c>
      <c r="E1234" s="92">
        <f>IFERROR(VLOOKUP($C1234,Weights!$A$3:$E$22,5,0),0)</f>
        <v>60.929000000000002</v>
      </c>
      <c r="F1234" s="91">
        <f>IFERROR(VLOOKUP($C1234,Weights!$A$23:$E$42,4,0),0)</f>
        <v>1.75</v>
      </c>
      <c r="G1234" s="92">
        <f>IFERROR(VLOOKUP($C1234,Weights!$A$23:$E$42,5,0),0)</f>
        <v>96.932500000000005</v>
      </c>
      <c r="H1234" s="91">
        <f>IFERROR(VLOOKUP($C1234,Weights!$A$43:$E$62,4,0),0)</f>
        <v>3.01</v>
      </c>
      <c r="I1234" s="92">
        <f>IFERROR(VLOOKUP($C1234,Weights!$A$43:$E$62,5,0),0)</f>
        <v>166.72389999999999</v>
      </c>
      <c r="J1234" s="91">
        <f>IFERROR(VLOOKUP($C1234,Weights!$A$63:$E$82,4,0),0)</f>
        <v>8.67</v>
      </c>
      <c r="K1234" s="92">
        <f>IFERROR(VLOOKUP($C1234,Weights!$A$63:$E$82,5,0),0)</f>
        <v>480.23129999999998</v>
      </c>
      <c r="L1234" s="91">
        <f>IFERROR(VLOOKUP($C1234,Weights!$A$83:$E$102,4,0),0)</f>
        <v>0</v>
      </c>
      <c r="M1234" s="92">
        <f>IFERROR(VLOOKUP($C1234,Weights!$A$83:$E$102,5,0),0)</f>
        <v>0</v>
      </c>
    </row>
    <row r="1235" spans="1:13">
      <c r="A1235" s="93" t="s">
        <v>950</v>
      </c>
      <c r="B1235" s="90" t="s">
        <v>951</v>
      </c>
      <c r="C1235" s="90">
        <v>7</v>
      </c>
      <c r="D1235" s="91">
        <f>IFERROR(VLOOKUP($C1235,Weights!$A$3:$E$22,4,0),0)</f>
        <v>1.1000000000000001</v>
      </c>
      <c r="E1235" s="92">
        <f>IFERROR(VLOOKUP($C1235,Weights!$A$3:$E$22,5,0),0)</f>
        <v>60.929000000000002</v>
      </c>
      <c r="F1235" s="91">
        <f>IFERROR(VLOOKUP($C1235,Weights!$A$23:$E$42,4,0),0)</f>
        <v>1.75</v>
      </c>
      <c r="G1235" s="92">
        <f>IFERROR(VLOOKUP($C1235,Weights!$A$23:$E$42,5,0),0)</f>
        <v>96.932500000000005</v>
      </c>
      <c r="H1235" s="91">
        <f>IFERROR(VLOOKUP($C1235,Weights!$A$43:$E$62,4,0),0)</f>
        <v>3.01</v>
      </c>
      <c r="I1235" s="92">
        <f>IFERROR(VLOOKUP($C1235,Weights!$A$43:$E$62,5,0),0)</f>
        <v>166.72389999999999</v>
      </c>
      <c r="J1235" s="91">
        <f>IFERROR(VLOOKUP($C1235,Weights!$A$63:$E$82,4,0),0)</f>
        <v>8.67</v>
      </c>
      <c r="K1235" s="92">
        <f>IFERROR(VLOOKUP($C1235,Weights!$A$63:$E$82,5,0),0)</f>
        <v>480.23129999999998</v>
      </c>
      <c r="L1235" s="91">
        <f>IFERROR(VLOOKUP($C1235,Weights!$A$83:$E$102,4,0),0)</f>
        <v>0</v>
      </c>
      <c r="M1235" s="92">
        <f>IFERROR(VLOOKUP($C1235,Weights!$A$83:$E$102,5,0),0)</f>
        <v>0</v>
      </c>
    </row>
    <row r="1236" spans="1:13">
      <c r="A1236" s="93" t="s">
        <v>436</v>
      </c>
      <c r="B1236" s="90" t="s">
        <v>437</v>
      </c>
      <c r="C1236" s="90">
        <v>1</v>
      </c>
      <c r="D1236" s="91">
        <f>IFERROR(VLOOKUP($C1236,Weights!$A$3:$E$22,4,0),0)</f>
        <v>1</v>
      </c>
      <c r="E1236" s="92">
        <f>IFERROR(VLOOKUP($C1236,Weights!$A$3:$E$22,5,0),0)</f>
        <v>55.39</v>
      </c>
      <c r="F1236" s="91">
        <f>IFERROR(VLOOKUP($C1236,Weights!$A$23:$E$42,4,0),0)</f>
        <v>1.76</v>
      </c>
      <c r="G1236" s="92">
        <f>IFERROR(VLOOKUP($C1236,Weights!$A$23:$E$42,5,0),0)</f>
        <v>97.486400000000003</v>
      </c>
      <c r="H1236" s="91">
        <f>IFERROR(VLOOKUP($C1236,Weights!$A$43:$E$62,4,0),0)</f>
        <v>4</v>
      </c>
      <c r="I1236" s="92">
        <f>IFERROR(VLOOKUP($C1236,Weights!$A$43:$E$62,5,0),0)</f>
        <v>221.56</v>
      </c>
      <c r="J1236" s="91">
        <f>IFERROR(VLOOKUP($C1236,Weights!$A$63:$E$82,4,0),0)</f>
        <v>10.77</v>
      </c>
      <c r="K1236" s="92">
        <f>IFERROR(VLOOKUP($C1236,Weights!$A$63:$E$82,5,0),0)</f>
        <v>596.55029999999999</v>
      </c>
      <c r="L1236" s="91">
        <f>IFERROR(VLOOKUP($C1236,Weights!$A$83:$E$102,4,0),0)</f>
        <v>0</v>
      </c>
      <c r="M1236" s="92">
        <f>IFERROR(VLOOKUP($C1236,Weights!$A$83:$E$102,5,0),0)</f>
        <v>0</v>
      </c>
    </row>
    <row r="1237" spans="1:13" ht="24">
      <c r="A1237" s="93" t="s">
        <v>206</v>
      </c>
      <c r="B1237" s="90" t="s">
        <v>207</v>
      </c>
      <c r="C1237" s="90">
        <v>14</v>
      </c>
      <c r="D1237" s="91">
        <f>IFERROR(VLOOKUP($C1237,Weights!$A$3:$E$22,4,0),0)</f>
        <v>1.07</v>
      </c>
      <c r="E1237" s="92">
        <f>IFERROR(VLOOKUP($C1237,Weights!$A$3:$E$22,5,0),0)</f>
        <v>59.267300000000006</v>
      </c>
      <c r="F1237" s="91">
        <f>IFERROR(VLOOKUP($C1237,Weights!$A$23:$E$42,4,0),0)</f>
        <v>1.65</v>
      </c>
      <c r="G1237" s="92">
        <f>IFERROR(VLOOKUP($C1237,Weights!$A$23:$E$42,5,0),0)</f>
        <v>91.393500000000003</v>
      </c>
      <c r="H1237" s="91">
        <f>IFERROR(VLOOKUP($C1237,Weights!$A$43:$E$62,4,0),0)</f>
        <v>2.79</v>
      </c>
      <c r="I1237" s="92">
        <f>IFERROR(VLOOKUP($C1237,Weights!$A$43:$E$62,5,0),0)</f>
        <v>154.53810000000001</v>
      </c>
      <c r="J1237" s="91">
        <f>IFERROR(VLOOKUP($C1237,Weights!$A$63:$E$82,4,0),0)</f>
        <v>9.86</v>
      </c>
      <c r="K1237" s="92">
        <f>IFERROR(VLOOKUP($C1237,Weights!$A$63:$E$82,5,0),0)</f>
        <v>546.1454</v>
      </c>
      <c r="L1237" s="91">
        <f>IFERROR(VLOOKUP($C1237,Weights!$A$83:$E$102,4,0),0)</f>
        <v>2.64</v>
      </c>
      <c r="M1237" s="92">
        <f>IFERROR(VLOOKUP($C1237,Weights!$A$83:$E$102,5,0),0)</f>
        <v>146.2296</v>
      </c>
    </row>
    <row r="1238" spans="1:13">
      <c r="A1238" s="93" t="s">
        <v>88</v>
      </c>
      <c r="B1238" s="90" t="s">
        <v>89</v>
      </c>
      <c r="C1238" s="90">
        <v>14</v>
      </c>
      <c r="D1238" s="91">
        <f>IFERROR(VLOOKUP($C1238,Weights!$A$3:$E$22,4,0),0)</f>
        <v>1.07</v>
      </c>
      <c r="E1238" s="92">
        <f>IFERROR(VLOOKUP($C1238,Weights!$A$3:$E$22,5,0),0)</f>
        <v>59.267300000000006</v>
      </c>
      <c r="F1238" s="91">
        <f>IFERROR(VLOOKUP($C1238,Weights!$A$23:$E$42,4,0),0)</f>
        <v>1.65</v>
      </c>
      <c r="G1238" s="92">
        <f>IFERROR(VLOOKUP($C1238,Weights!$A$23:$E$42,5,0),0)</f>
        <v>91.393500000000003</v>
      </c>
      <c r="H1238" s="91">
        <f>IFERROR(VLOOKUP($C1238,Weights!$A$43:$E$62,4,0),0)</f>
        <v>2.79</v>
      </c>
      <c r="I1238" s="92">
        <f>IFERROR(VLOOKUP($C1238,Weights!$A$43:$E$62,5,0),0)</f>
        <v>154.53810000000001</v>
      </c>
      <c r="J1238" s="91">
        <f>IFERROR(VLOOKUP($C1238,Weights!$A$63:$E$82,4,0),0)</f>
        <v>9.86</v>
      </c>
      <c r="K1238" s="92">
        <f>IFERROR(VLOOKUP($C1238,Weights!$A$63:$E$82,5,0),0)</f>
        <v>546.1454</v>
      </c>
      <c r="L1238" s="91">
        <f>IFERROR(VLOOKUP($C1238,Weights!$A$83:$E$102,4,0),0)</f>
        <v>2.64</v>
      </c>
      <c r="M1238" s="92">
        <f>IFERROR(VLOOKUP($C1238,Weights!$A$83:$E$102,5,0),0)</f>
        <v>146.2296</v>
      </c>
    </row>
    <row r="1239" spans="1:13" ht="24">
      <c r="A1239" s="93" t="s">
        <v>2929</v>
      </c>
      <c r="B1239" s="90" t="s">
        <v>2930</v>
      </c>
      <c r="C1239" s="90">
        <v>99</v>
      </c>
      <c r="D1239" s="91">
        <f>IFERROR(VLOOKUP($C1239,Weights!$A$3:$E$22,4,0),0)</f>
        <v>0</v>
      </c>
      <c r="E1239" s="92">
        <f>IFERROR(VLOOKUP($C1239,Weights!$A$3:$E$22,5,0),0)</f>
        <v>0</v>
      </c>
      <c r="F1239" s="91">
        <f>IFERROR(VLOOKUP($C1239,Weights!$A$23:$E$42,4,0),0)</f>
        <v>0</v>
      </c>
      <c r="G1239" s="92">
        <f>IFERROR(VLOOKUP($C1239,Weights!$A$23:$E$42,5,0),0)</f>
        <v>0</v>
      </c>
      <c r="H1239" s="91">
        <f>IFERROR(VLOOKUP($C1239,Weights!$A$43:$E$62,4,0),0)</f>
        <v>0</v>
      </c>
      <c r="I1239" s="92">
        <f>IFERROR(VLOOKUP($C1239,Weights!$A$43:$E$62,5,0),0)</f>
        <v>0</v>
      </c>
      <c r="J1239" s="91">
        <f>IFERROR(VLOOKUP($C1239,Weights!$A$63:$E$82,4,0),0)</f>
        <v>0</v>
      </c>
      <c r="K1239" s="92">
        <f>IFERROR(VLOOKUP($C1239,Weights!$A$63:$E$82,5,0),0)</f>
        <v>0</v>
      </c>
      <c r="L1239" s="91">
        <f>IFERROR(VLOOKUP($C1239,Weights!$A$83:$E$102,4,0),0)</f>
        <v>0</v>
      </c>
      <c r="M1239" s="92">
        <f>IFERROR(VLOOKUP($C1239,Weights!$A$83:$E$102,5,0),0)</f>
        <v>0</v>
      </c>
    </row>
    <row r="1240" spans="1:13">
      <c r="A1240" s="93" t="s">
        <v>2063</v>
      </c>
      <c r="B1240" s="90" t="s">
        <v>2064</v>
      </c>
      <c r="C1240" s="90">
        <v>14</v>
      </c>
      <c r="D1240" s="91">
        <f>IFERROR(VLOOKUP($C1240,Weights!$A$3:$E$22,4,0),0)</f>
        <v>1.07</v>
      </c>
      <c r="E1240" s="92">
        <f>IFERROR(VLOOKUP($C1240,Weights!$A$3:$E$22,5,0),0)</f>
        <v>59.267300000000006</v>
      </c>
      <c r="F1240" s="91">
        <f>IFERROR(VLOOKUP($C1240,Weights!$A$23:$E$42,4,0),0)</f>
        <v>1.65</v>
      </c>
      <c r="G1240" s="92">
        <f>IFERROR(VLOOKUP($C1240,Weights!$A$23:$E$42,5,0),0)</f>
        <v>91.393500000000003</v>
      </c>
      <c r="H1240" s="91">
        <f>IFERROR(VLOOKUP($C1240,Weights!$A$43:$E$62,4,0),0)</f>
        <v>2.79</v>
      </c>
      <c r="I1240" s="92">
        <f>IFERROR(VLOOKUP($C1240,Weights!$A$43:$E$62,5,0),0)</f>
        <v>154.53810000000001</v>
      </c>
      <c r="J1240" s="91">
        <f>IFERROR(VLOOKUP($C1240,Weights!$A$63:$E$82,4,0),0)</f>
        <v>9.86</v>
      </c>
      <c r="K1240" s="92">
        <f>IFERROR(VLOOKUP($C1240,Weights!$A$63:$E$82,5,0),0)</f>
        <v>546.1454</v>
      </c>
      <c r="L1240" s="91">
        <f>IFERROR(VLOOKUP($C1240,Weights!$A$83:$E$102,4,0),0)</f>
        <v>2.64</v>
      </c>
      <c r="M1240" s="92">
        <f>IFERROR(VLOOKUP($C1240,Weights!$A$83:$E$102,5,0),0)</f>
        <v>146.2296</v>
      </c>
    </row>
    <row r="1241" spans="1:13">
      <c r="A1241" s="93" t="s">
        <v>1492</v>
      </c>
      <c r="B1241" s="90" t="s">
        <v>1493</v>
      </c>
      <c r="C1241" s="90">
        <v>99</v>
      </c>
      <c r="D1241" s="91">
        <f>IFERROR(VLOOKUP($C1241,Weights!$A$3:$E$22,4,0),0)</f>
        <v>0</v>
      </c>
      <c r="E1241" s="92">
        <f>IFERROR(VLOOKUP($C1241,Weights!$A$3:$E$22,5,0),0)</f>
        <v>0</v>
      </c>
      <c r="F1241" s="91">
        <f>IFERROR(VLOOKUP($C1241,Weights!$A$23:$E$42,4,0),0)</f>
        <v>0</v>
      </c>
      <c r="G1241" s="92">
        <f>IFERROR(VLOOKUP($C1241,Weights!$A$23:$E$42,5,0),0)</f>
        <v>0</v>
      </c>
      <c r="H1241" s="91">
        <f>IFERROR(VLOOKUP($C1241,Weights!$A$43:$E$62,4,0),0)</f>
        <v>0</v>
      </c>
      <c r="I1241" s="92">
        <f>IFERROR(VLOOKUP($C1241,Weights!$A$43:$E$62,5,0),0)</f>
        <v>0</v>
      </c>
      <c r="J1241" s="91">
        <f>IFERROR(VLOOKUP($C1241,Weights!$A$63:$E$82,4,0),0)</f>
        <v>0</v>
      </c>
      <c r="K1241" s="92">
        <f>IFERROR(VLOOKUP($C1241,Weights!$A$63:$E$82,5,0),0)</f>
        <v>0</v>
      </c>
      <c r="L1241" s="91">
        <f>IFERROR(VLOOKUP($C1241,Weights!$A$83:$E$102,4,0),0)</f>
        <v>0</v>
      </c>
      <c r="M1241" s="92">
        <f>IFERROR(VLOOKUP($C1241,Weights!$A$83:$E$102,5,0),0)</f>
        <v>0</v>
      </c>
    </row>
    <row r="1242" spans="1:13">
      <c r="A1242" s="93" t="s">
        <v>392</v>
      </c>
      <c r="B1242" s="90" t="s">
        <v>393</v>
      </c>
      <c r="C1242" s="90">
        <v>99</v>
      </c>
      <c r="D1242" s="91">
        <f>IFERROR(VLOOKUP($C1242,Weights!$A$3:$E$22,4,0),0)</f>
        <v>0</v>
      </c>
      <c r="E1242" s="92">
        <f>IFERROR(VLOOKUP($C1242,Weights!$A$3:$E$22,5,0),0)</f>
        <v>0</v>
      </c>
      <c r="F1242" s="91">
        <f>IFERROR(VLOOKUP($C1242,Weights!$A$23:$E$42,4,0),0)</f>
        <v>0</v>
      </c>
      <c r="G1242" s="92">
        <f>IFERROR(VLOOKUP($C1242,Weights!$A$23:$E$42,5,0),0)</f>
        <v>0</v>
      </c>
      <c r="H1242" s="91">
        <f>IFERROR(VLOOKUP($C1242,Weights!$A$43:$E$62,4,0),0)</f>
        <v>0</v>
      </c>
      <c r="I1242" s="92">
        <f>IFERROR(VLOOKUP($C1242,Weights!$A$43:$E$62,5,0),0)</f>
        <v>0</v>
      </c>
      <c r="J1242" s="91">
        <f>IFERROR(VLOOKUP($C1242,Weights!$A$63:$E$82,4,0),0)</f>
        <v>0</v>
      </c>
      <c r="K1242" s="92">
        <f>IFERROR(VLOOKUP($C1242,Weights!$A$63:$E$82,5,0),0)</f>
        <v>0</v>
      </c>
      <c r="L1242" s="91">
        <f>IFERROR(VLOOKUP($C1242,Weights!$A$83:$E$102,4,0),0)</f>
        <v>0</v>
      </c>
      <c r="M1242" s="92">
        <f>IFERROR(VLOOKUP($C1242,Weights!$A$83:$E$102,5,0),0)</f>
        <v>0</v>
      </c>
    </row>
    <row r="1243" spans="1:13">
      <c r="A1243" s="93" t="s">
        <v>1480</v>
      </c>
      <c r="B1243" s="90" t="s">
        <v>1481</v>
      </c>
      <c r="C1243" s="90">
        <v>99</v>
      </c>
      <c r="D1243" s="91">
        <f>IFERROR(VLOOKUP($C1243,Weights!$A$3:$E$22,4,0),0)</f>
        <v>0</v>
      </c>
      <c r="E1243" s="92">
        <f>IFERROR(VLOOKUP($C1243,Weights!$A$3:$E$22,5,0),0)</f>
        <v>0</v>
      </c>
      <c r="F1243" s="91">
        <f>IFERROR(VLOOKUP($C1243,Weights!$A$23:$E$42,4,0),0)</f>
        <v>0</v>
      </c>
      <c r="G1243" s="92">
        <f>IFERROR(VLOOKUP($C1243,Weights!$A$23:$E$42,5,0),0)</f>
        <v>0</v>
      </c>
      <c r="H1243" s="91">
        <f>IFERROR(VLOOKUP($C1243,Weights!$A$43:$E$62,4,0),0)</f>
        <v>0</v>
      </c>
      <c r="I1243" s="92">
        <f>IFERROR(VLOOKUP($C1243,Weights!$A$43:$E$62,5,0),0)</f>
        <v>0</v>
      </c>
      <c r="J1243" s="91">
        <f>IFERROR(VLOOKUP($C1243,Weights!$A$63:$E$82,4,0),0)</f>
        <v>0</v>
      </c>
      <c r="K1243" s="92">
        <f>IFERROR(VLOOKUP($C1243,Weights!$A$63:$E$82,5,0),0)</f>
        <v>0</v>
      </c>
      <c r="L1243" s="91">
        <f>IFERROR(VLOOKUP($C1243,Weights!$A$83:$E$102,4,0),0)</f>
        <v>0</v>
      </c>
      <c r="M1243" s="92">
        <f>IFERROR(VLOOKUP($C1243,Weights!$A$83:$E$102,5,0),0)</f>
        <v>0</v>
      </c>
    </row>
    <row r="1244" spans="1:13">
      <c r="A1244" s="93" t="s">
        <v>956</v>
      </c>
      <c r="B1244" s="90" t="s">
        <v>957</v>
      </c>
      <c r="C1244" s="90">
        <v>99</v>
      </c>
      <c r="D1244" s="91">
        <f>IFERROR(VLOOKUP($C1244,Weights!$A$3:$E$22,4,0),0)</f>
        <v>0</v>
      </c>
      <c r="E1244" s="92">
        <f>IFERROR(VLOOKUP($C1244,Weights!$A$3:$E$22,5,0),0)</f>
        <v>0</v>
      </c>
      <c r="F1244" s="91">
        <f>IFERROR(VLOOKUP($C1244,Weights!$A$23:$E$42,4,0),0)</f>
        <v>0</v>
      </c>
      <c r="G1244" s="92">
        <f>IFERROR(VLOOKUP($C1244,Weights!$A$23:$E$42,5,0),0)</f>
        <v>0</v>
      </c>
      <c r="H1244" s="91">
        <f>IFERROR(VLOOKUP($C1244,Weights!$A$43:$E$62,4,0),0)</f>
        <v>0</v>
      </c>
      <c r="I1244" s="92">
        <f>IFERROR(VLOOKUP($C1244,Weights!$A$43:$E$62,5,0),0)</f>
        <v>0</v>
      </c>
      <c r="J1244" s="91">
        <f>IFERROR(VLOOKUP($C1244,Weights!$A$63:$E$82,4,0),0)</f>
        <v>0</v>
      </c>
      <c r="K1244" s="92">
        <f>IFERROR(VLOOKUP($C1244,Weights!$A$63:$E$82,5,0),0)</f>
        <v>0</v>
      </c>
      <c r="L1244" s="91">
        <f>IFERROR(VLOOKUP($C1244,Weights!$A$83:$E$102,4,0),0)</f>
        <v>0</v>
      </c>
      <c r="M1244" s="92">
        <f>IFERROR(VLOOKUP($C1244,Weights!$A$83:$E$102,5,0),0)</f>
        <v>0</v>
      </c>
    </row>
    <row r="1245" spans="1:13">
      <c r="A1245" s="93" t="s">
        <v>1823</v>
      </c>
      <c r="B1245" s="90" t="s">
        <v>1824</v>
      </c>
      <c r="C1245" s="90">
        <v>12</v>
      </c>
      <c r="D1245" s="91">
        <f>IFERROR(VLOOKUP($C1245,Weights!$A$3:$E$22,4,0),0)</f>
        <v>1.45</v>
      </c>
      <c r="E1245" s="92">
        <f>IFERROR(VLOOKUP($C1245,Weights!$A$3:$E$22,5,0),0)</f>
        <v>80.3155</v>
      </c>
      <c r="F1245" s="91">
        <f>IFERROR(VLOOKUP($C1245,Weights!$A$23:$E$42,4,0),0)</f>
        <v>2.64</v>
      </c>
      <c r="G1245" s="92">
        <f>IFERROR(VLOOKUP($C1245,Weights!$A$23:$E$42,5,0),0)</f>
        <v>146.2296</v>
      </c>
      <c r="H1245" s="91">
        <f>IFERROR(VLOOKUP($C1245,Weights!$A$43:$E$62,4,0),0)</f>
        <v>0</v>
      </c>
      <c r="I1245" s="92">
        <f>IFERROR(VLOOKUP($C1245,Weights!$A$43:$E$62,5,0),0)</f>
        <v>0</v>
      </c>
      <c r="J1245" s="91">
        <f>IFERROR(VLOOKUP($C1245,Weights!$A$63:$E$82,4,0),0)</f>
        <v>0</v>
      </c>
      <c r="K1245" s="92">
        <f>IFERROR(VLOOKUP($C1245,Weights!$A$63:$E$82,5,0),0)</f>
        <v>0</v>
      </c>
      <c r="L1245" s="91">
        <f>IFERROR(VLOOKUP($C1245,Weights!$A$83:$E$102,4,0),0)</f>
        <v>0</v>
      </c>
      <c r="M1245" s="92">
        <f>IFERROR(VLOOKUP($C1245,Weights!$A$83:$E$102,5,0),0)</f>
        <v>0</v>
      </c>
    </row>
    <row r="1246" spans="1:13">
      <c r="A1246" s="93" t="s">
        <v>344</v>
      </c>
      <c r="B1246" s="90" t="s">
        <v>345</v>
      </c>
      <c r="C1246" s="90">
        <v>99</v>
      </c>
      <c r="D1246" s="91">
        <f>IFERROR(VLOOKUP($C1246,Weights!$A$3:$E$22,4,0),0)</f>
        <v>0</v>
      </c>
      <c r="E1246" s="92">
        <f>IFERROR(VLOOKUP($C1246,Weights!$A$3:$E$22,5,0),0)</f>
        <v>0</v>
      </c>
      <c r="F1246" s="91">
        <f>IFERROR(VLOOKUP($C1246,Weights!$A$23:$E$42,4,0),0)</f>
        <v>0</v>
      </c>
      <c r="G1246" s="92">
        <f>IFERROR(VLOOKUP($C1246,Weights!$A$23:$E$42,5,0),0)</f>
        <v>0</v>
      </c>
      <c r="H1246" s="91">
        <f>IFERROR(VLOOKUP($C1246,Weights!$A$43:$E$62,4,0),0)</f>
        <v>0</v>
      </c>
      <c r="I1246" s="92">
        <f>IFERROR(VLOOKUP($C1246,Weights!$A$43:$E$62,5,0),0)</f>
        <v>0</v>
      </c>
      <c r="J1246" s="91">
        <f>IFERROR(VLOOKUP($C1246,Weights!$A$63:$E$82,4,0),0)</f>
        <v>0</v>
      </c>
      <c r="K1246" s="92">
        <f>IFERROR(VLOOKUP($C1246,Weights!$A$63:$E$82,5,0),0)</f>
        <v>0</v>
      </c>
      <c r="L1246" s="91">
        <f>IFERROR(VLOOKUP($C1246,Weights!$A$83:$E$102,4,0),0)</f>
        <v>0</v>
      </c>
      <c r="M1246" s="92">
        <f>IFERROR(VLOOKUP($C1246,Weights!$A$83:$E$102,5,0),0)</f>
        <v>0</v>
      </c>
    </row>
    <row r="1247" spans="1:13">
      <c r="A1247" s="93" t="s">
        <v>2743</v>
      </c>
      <c r="B1247" s="90" t="s">
        <v>2744</v>
      </c>
      <c r="C1247" s="90">
        <v>99</v>
      </c>
      <c r="D1247" s="91">
        <f>IFERROR(VLOOKUP($C1247,Weights!$A$3:$E$22,4,0),0)</f>
        <v>0</v>
      </c>
      <c r="E1247" s="92">
        <f>IFERROR(VLOOKUP($C1247,Weights!$A$3:$E$22,5,0),0)</f>
        <v>0</v>
      </c>
      <c r="F1247" s="91">
        <f>IFERROR(VLOOKUP($C1247,Weights!$A$23:$E$42,4,0),0)</f>
        <v>0</v>
      </c>
      <c r="G1247" s="92">
        <f>IFERROR(VLOOKUP($C1247,Weights!$A$23:$E$42,5,0),0)</f>
        <v>0</v>
      </c>
      <c r="H1247" s="91">
        <f>IFERROR(VLOOKUP($C1247,Weights!$A$43:$E$62,4,0),0)</f>
        <v>0</v>
      </c>
      <c r="I1247" s="92">
        <f>IFERROR(VLOOKUP($C1247,Weights!$A$43:$E$62,5,0),0)</f>
        <v>0</v>
      </c>
      <c r="J1247" s="91">
        <f>IFERROR(VLOOKUP($C1247,Weights!$A$63:$E$82,4,0),0)</f>
        <v>0</v>
      </c>
      <c r="K1247" s="92">
        <f>IFERROR(VLOOKUP($C1247,Weights!$A$63:$E$82,5,0),0)</f>
        <v>0</v>
      </c>
      <c r="L1247" s="91">
        <f>IFERROR(VLOOKUP($C1247,Weights!$A$83:$E$102,4,0),0)</f>
        <v>0</v>
      </c>
      <c r="M1247" s="92">
        <f>IFERROR(VLOOKUP($C1247,Weights!$A$83:$E$102,5,0),0)</f>
        <v>0</v>
      </c>
    </row>
    <row r="1248" spans="1:13" ht="24">
      <c r="A1248" s="93" t="s">
        <v>1997</v>
      </c>
      <c r="B1248" s="90" t="s">
        <v>1998</v>
      </c>
      <c r="C1248" s="90">
        <v>14</v>
      </c>
      <c r="D1248" s="91">
        <f>IFERROR(VLOOKUP($C1248,Weights!$A$3:$E$22,4,0),0)</f>
        <v>1.07</v>
      </c>
      <c r="E1248" s="92">
        <f>IFERROR(VLOOKUP($C1248,Weights!$A$3:$E$22,5,0),0)</f>
        <v>59.267300000000006</v>
      </c>
      <c r="F1248" s="91">
        <f>IFERROR(VLOOKUP($C1248,Weights!$A$23:$E$42,4,0),0)</f>
        <v>1.65</v>
      </c>
      <c r="G1248" s="92">
        <f>IFERROR(VLOOKUP($C1248,Weights!$A$23:$E$42,5,0),0)</f>
        <v>91.393500000000003</v>
      </c>
      <c r="H1248" s="91">
        <f>IFERROR(VLOOKUP($C1248,Weights!$A$43:$E$62,4,0),0)</f>
        <v>2.79</v>
      </c>
      <c r="I1248" s="92">
        <f>IFERROR(VLOOKUP($C1248,Weights!$A$43:$E$62,5,0),0)</f>
        <v>154.53810000000001</v>
      </c>
      <c r="J1248" s="91">
        <f>IFERROR(VLOOKUP($C1248,Weights!$A$63:$E$82,4,0),0)</f>
        <v>9.86</v>
      </c>
      <c r="K1248" s="92">
        <f>IFERROR(VLOOKUP($C1248,Weights!$A$63:$E$82,5,0),0)</f>
        <v>546.1454</v>
      </c>
      <c r="L1248" s="91">
        <f>IFERROR(VLOOKUP($C1248,Weights!$A$83:$E$102,4,0),0)</f>
        <v>2.64</v>
      </c>
      <c r="M1248" s="92">
        <f>IFERROR(VLOOKUP($C1248,Weights!$A$83:$E$102,5,0),0)</f>
        <v>146.2296</v>
      </c>
    </row>
    <row r="1249" spans="1:13">
      <c r="A1249" s="93" t="s">
        <v>3115</v>
      </c>
      <c r="B1249" s="90" t="s">
        <v>3116</v>
      </c>
      <c r="C1249" s="90">
        <v>99</v>
      </c>
      <c r="D1249" s="91">
        <f>IFERROR(VLOOKUP($C1249,Weights!$A$3:$E$22,4,0),0)</f>
        <v>0</v>
      </c>
      <c r="E1249" s="92">
        <f>IFERROR(VLOOKUP($C1249,Weights!$A$3:$E$22,5,0),0)</f>
        <v>0</v>
      </c>
      <c r="F1249" s="91">
        <f>IFERROR(VLOOKUP($C1249,Weights!$A$23:$E$42,4,0),0)</f>
        <v>0</v>
      </c>
      <c r="G1249" s="92">
        <f>IFERROR(VLOOKUP($C1249,Weights!$A$23:$E$42,5,0),0)</f>
        <v>0</v>
      </c>
      <c r="H1249" s="91">
        <f>IFERROR(VLOOKUP($C1249,Weights!$A$43:$E$62,4,0),0)</f>
        <v>0</v>
      </c>
      <c r="I1249" s="92">
        <f>IFERROR(VLOOKUP($C1249,Weights!$A$43:$E$62,5,0),0)</f>
        <v>0</v>
      </c>
      <c r="J1249" s="91">
        <f>IFERROR(VLOOKUP($C1249,Weights!$A$63:$E$82,4,0),0)</f>
        <v>0</v>
      </c>
      <c r="K1249" s="92">
        <f>IFERROR(VLOOKUP($C1249,Weights!$A$63:$E$82,5,0),0)</f>
        <v>0</v>
      </c>
      <c r="L1249" s="91">
        <f>IFERROR(VLOOKUP($C1249,Weights!$A$83:$E$102,4,0),0)</f>
        <v>0</v>
      </c>
      <c r="M1249" s="92">
        <f>IFERROR(VLOOKUP($C1249,Weights!$A$83:$E$102,5,0),0)</f>
        <v>0</v>
      </c>
    </row>
    <row r="1250" spans="1:13">
      <c r="A1250" s="93" t="s">
        <v>1538</v>
      </c>
      <c r="B1250" s="90" t="s">
        <v>1539</v>
      </c>
      <c r="C1250" s="90">
        <v>14</v>
      </c>
      <c r="D1250" s="91">
        <f>IFERROR(VLOOKUP($C1250,Weights!$A$3:$E$22,4,0),0)</f>
        <v>1.07</v>
      </c>
      <c r="E1250" s="92">
        <f>IFERROR(VLOOKUP($C1250,Weights!$A$3:$E$22,5,0),0)</f>
        <v>59.267300000000006</v>
      </c>
      <c r="F1250" s="91">
        <f>IFERROR(VLOOKUP($C1250,Weights!$A$23:$E$42,4,0),0)</f>
        <v>1.65</v>
      </c>
      <c r="G1250" s="92">
        <f>IFERROR(VLOOKUP($C1250,Weights!$A$23:$E$42,5,0),0)</f>
        <v>91.393500000000003</v>
      </c>
      <c r="H1250" s="91">
        <f>IFERROR(VLOOKUP($C1250,Weights!$A$43:$E$62,4,0),0)</f>
        <v>2.79</v>
      </c>
      <c r="I1250" s="92">
        <f>IFERROR(VLOOKUP($C1250,Weights!$A$43:$E$62,5,0),0)</f>
        <v>154.53810000000001</v>
      </c>
      <c r="J1250" s="91">
        <f>IFERROR(VLOOKUP($C1250,Weights!$A$63:$E$82,4,0),0)</f>
        <v>9.86</v>
      </c>
      <c r="K1250" s="92">
        <f>IFERROR(VLOOKUP($C1250,Weights!$A$63:$E$82,5,0),0)</f>
        <v>546.1454</v>
      </c>
      <c r="L1250" s="91">
        <f>IFERROR(VLOOKUP($C1250,Weights!$A$83:$E$102,4,0),0)</f>
        <v>2.64</v>
      </c>
      <c r="M1250" s="92">
        <f>IFERROR(VLOOKUP($C1250,Weights!$A$83:$E$102,5,0),0)</f>
        <v>146.2296</v>
      </c>
    </row>
    <row r="1251" spans="1:13">
      <c r="A1251" s="93" t="s">
        <v>328</v>
      </c>
      <c r="B1251" s="90" t="s">
        <v>329</v>
      </c>
      <c r="C1251" s="90">
        <v>99</v>
      </c>
      <c r="D1251" s="91">
        <f>IFERROR(VLOOKUP($C1251,Weights!$A$3:$E$22,4,0),0)</f>
        <v>0</v>
      </c>
      <c r="E1251" s="92">
        <f>IFERROR(VLOOKUP($C1251,Weights!$A$3:$E$22,5,0),0)</f>
        <v>0</v>
      </c>
      <c r="F1251" s="91">
        <f>IFERROR(VLOOKUP($C1251,Weights!$A$23:$E$42,4,0),0)</f>
        <v>0</v>
      </c>
      <c r="G1251" s="92">
        <f>IFERROR(VLOOKUP($C1251,Weights!$A$23:$E$42,5,0),0)</f>
        <v>0</v>
      </c>
      <c r="H1251" s="91">
        <f>IFERROR(VLOOKUP($C1251,Weights!$A$43:$E$62,4,0),0)</f>
        <v>0</v>
      </c>
      <c r="I1251" s="92">
        <f>IFERROR(VLOOKUP($C1251,Weights!$A$43:$E$62,5,0),0)</f>
        <v>0</v>
      </c>
      <c r="J1251" s="91">
        <f>IFERROR(VLOOKUP($C1251,Weights!$A$63:$E$82,4,0),0)</f>
        <v>0</v>
      </c>
      <c r="K1251" s="92">
        <f>IFERROR(VLOOKUP($C1251,Weights!$A$63:$E$82,5,0),0)</f>
        <v>0</v>
      </c>
      <c r="L1251" s="91">
        <f>IFERROR(VLOOKUP($C1251,Weights!$A$83:$E$102,4,0),0)</f>
        <v>0</v>
      </c>
      <c r="M1251" s="92">
        <f>IFERROR(VLOOKUP($C1251,Weights!$A$83:$E$102,5,0),0)</f>
        <v>0</v>
      </c>
    </row>
    <row r="1252" spans="1:13">
      <c r="A1252" s="93" t="s">
        <v>1450</v>
      </c>
      <c r="B1252" s="90" t="s">
        <v>1451</v>
      </c>
      <c r="C1252" s="90">
        <v>99</v>
      </c>
      <c r="D1252" s="91">
        <f>IFERROR(VLOOKUP($C1252,Weights!$A$3:$E$22,4,0),0)</f>
        <v>0</v>
      </c>
      <c r="E1252" s="92">
        <f>IFERROR(VLOOKUP($C1252,Weights!$A$3:$E$22,5,0),0)</f>
        <v>0</v>
      </c>
      <c r="F1252" s="91">
        <f>IFERROR(VLOOKUP($C1252,Weights!$A$23:$E$42,4,0),0)</f>
        <v>0</v>
      </c>
      <c r="G1252" s="92">
        <f>IFERROR(VLOOKUP($C1252,Weights!$A$23:$E$42,5,0),0)</f>
        <v>0</v>
      </c>
      <c r="H1252" s="91">
        <f>IFERROR(VLOOKUP($C1252,Weights!$A$43:$E$62,4,0),0)</f>
        <v>0</v>
      </c>
      <c r="I1252" s="92">
        <f>IFERROR(VLOOKUP($C1252,Weights!$A$43:$E$62,5,0),0)</f>
        <v>0</v>
      </c>
      <c r="J1252" s="91">
        <f>IFERROR(VLOOKUP($C1252,Weights!$A$63:$E$82,4,0),0)</f>
        <v>0</v>
      </c>
      <c r="K1252" s="92">
        <f>IFERROR(VLOOKUP($C1252,Weights!$A$63:$E$82,5,0),0)</f>
        <v>0</v>
      </c>
      <c r="L1252" s="91">
        <f>IFERROR(VLOOKUP($C1252,Weights!$A$83:$E$102,4,0),0)</f>
        <v>0</v>
      </c>
      <c r="M1252" s="92">
        <f>IFERROR(VLOOKUP($C1252,Weights!$A$83:$E$102,5,0),0)</f>
        <v>0</v>
      </c>
    </row>
    <row r="1253" spans="1:13">
      <c r="A1253" s="93" t="s">
        <v>2427</v>
      </c>
      <c r="B1253" s="90" t="s">
        <v>2428</v>
      </c>
      <c r="C1253" s="90">
        <v>99</v>
      </c>
      <c r="D1253" s="91">
        <f>IFERROR(VLOOKUP($C1253,Weights!$A$3:$E$22,4,0),0)</f>
        <v>0</v>
      </c>
      <c r="E1253" s="92">
        <f>IFERROR(VLOOKUP($C1253,Weights!$A$3:$E$22,5,0),0)</f>
        <v>0</v>
      </c>
      <c r="F1253" s="91">
        <f>IFERROR(VLOOKUP($C1253,Weights!$A$23:$E$42,4,0),0)</f>
        <v>0</v>
      </c>
      <c r="G1253" s="92">
        <f>IFERROR(VLOOKUP($C1253,Weights!$A$23:$E$42,5,0),0)</f>
        <v>0</v>
      </c>
      <c r="H1253" s="91">
        <f>IFERROR(VLOOKUP($C1253,Weights!$A$43:$E$62,4,0),0)</f>
        <v>0</v>
      </c>
      <c r="I1253" s="92">
        <f>IFERROR(VLOOKUP($C1253,Weights!$A$43:$E$62,5,0),0)</f>
        <v>0</v>
      </c>
      <c r="J1253" s="91">
        <f>IFERROR(VLOOKUP($C1253,Weights!$A$63:$E$82,4,0),0)</f>
        <v>0</v>
      </c>
      <c r="K1253" s="92">
        <f>IFERROR(VLOOKUP($C1253,Weights!$A$63:$E$82,5,0),0)</f>
        <v>0</v>
      </c>
      <c r="L1253" s="91">
        <f>IFERROR(VLOOKUP($C1253,Weights!$A$83:$E$102,4,0),0)</f>
        <v>0</v>
      </c>
      <c r="M1253" s="92">
        <f>IFERROR(VLOOKUP($C1253,Weights!$A$83:$E$102,5,0),0)</f>
        <v>0</v>
      </c>
    </row>
    <row r="1254" spans="1:13">
      <c r="A1254" s="93" t="s">
        <v>2601</v>
      </c>
      <c r="B1254" s="90" t="s">
        <v>2602</v>
      </c>
      <c r="C1254" s="90">
        <v>99</v>
      </c>
      <c r="D1254" s="91">
        <f>IFERROR(VLOOKUP($C1254,Weights!$A$3:$E$22,4,0),0)</f>
        <v>0</v>
      </c>
      <c r="E1254" s="92">
        <f>IFERROR(VLOOKUP($C1254,Weights!$A$3:$E$22,5,0),0)</f>
        <v>0</v>
      </c>
      <c r="F1254" s="91">
        <f>IFERROR(VLOOKUP($C1254,Weights!$A$23:$E$42,4,0),0)</f>
        <v>0</v>
      </c>
      <c r="G1254" s="92">
        <f>IFERROR(VLOOKUP($C1254,Weights!$A$23:$E$42,5,0),0)</f>
        <v>0</v>
      </c>
      <c r="H1254" s="91">
        <f>IFERROR(VLOOKUP($C1254,Weights!$A$43:$E$62,4,0),0)</f>
        <v>0</v>
      </c>
      <c r="I1254" s="92">
        <f>IFERROR(VLOOKUP($C1254,Weights!$A$43:$E$62,5,0),0)</f>
        <v>0</v>
      </c>
      <c r="J1254" s="91">
        <f>IFERROR(VLOOKUP($C1254,Weights!$A$63:$E$82,4,0),0)</f>
        <v>0</v>
      </c>
      <c r="K1254" s="92">
        <f>IFERROR(VLOOKUP($C1254,Weights!$A$63:$E$82,5,0),0)</f>
        <v>0</v>
      </c>
      <c r="L1254" s="91">
        <f>IFERROR(VLOOKUP($C1254,Weights!$A$83:$E$102,4,0),0)</f>
        <v>0</v>
      </c>
      <c r="M1254" s="92">
        <f>IFERROR(VLOOKUP($C1254,Weights!$A$83:$E$102,5,0),0)</f>
        <v>0</v>
      </c>
    </row>
    <row r="1255" spans="1:13">
      <c r="A1255" s="93" t="s">
        <v>2591</v>
      </c>
      <c r="B1255" s="90" t="s">
        <v>2592</v>
      </c>
      <c r="C1255" s="90">
        <v>20</v>
      </c>
      <c r="D1255" s="91">
        <f>IFERROR(VLOOKUP($C1255,Weights!$A$3:$E$22,4,0),0)</f>
        <v>1.72</v>
      </c>
      <c r="E1255" s="92">
        <f>IFERROR(VLOOKUP($C1255,Weights!$A$3:$E$22,5,0),0)</f>
        <v>95.270799999999994</v>
      </c>
      <c r="F1255" s="91">
        <f>IFERROR(VLOOKUP($C1255,Weights!$A$23:$E$42,4,0),0)</f>
        <v>2.11</v>
      </c>
      <c r="G1255" s="92">
        <f>IFERROR(VLOOKUP($C1255,Weights!$A$23:$E$42,5,0),0)</f>
        <v>116.8729</v>
      </c>
      <c r="H1255" s="91">
        <f>IFERROR(VLOOKUP($C1255,Weights!$A$43:$E$62,4,0),0)</f>
        <v>3.34</v>
      </c>
      <c r="I1255" s="92">
        <f>IFERROR(VLOOKUP($C1255,Weights!$A$43:$E$62,5,0),0)</f>
        <v>185.0026</v>
      </c>
      <c r="J1255" s="91">
        <f>IFERROR(VLOOKUP($C1255,Weights!$A$63:$E$82,4,0),0)</f>
        <v>8.99</v>
      </c>
      <c r="K1255" s="92">
        <f>IFERROR(VLOOKUP($C1255,Weights!$A$63:$E$82,5,0),0)</f>
        <v>497.95609999999999</v>
      </c>
      <c r="L1255" s="91">
        <f>IFERROR(VLOOKUP($C1255,Weights!$A$83:$E$102,4,0),0)</f>
        <v>0</v>
      </c>
      <c r="M1255" s="92">
        <f>IFERROR(VLOOKUP($C1255,Weights!$A$83:$E$102,5,0),0)</f>
        <v>0</v>
      </c>
    </row>
    <row r="1256" spans="1:13">
      <c r="A1256" s="93" t="s">
        <v>2127</v>
      </c>
      <c r="B1256" s="90" t="s">
        <v>2128</v>
      </c>
      <c r="C1256" s="90">
        <v>20</v>
      </c>
      <c r="D1256" s="91">
        <f>IFERROR(VLOOKUP($C1256,Weights!$A$3:$E$22,4,0),0)</f>
        <v>1.72</v>
      </c>
      <c r="E1256" s="92">
        <f>IFERROR(VLOOKUP($C1256,Weights!$A$3:$E$22,5,0),0)</f>
        <v>95.270799999999994</v>
      </c>
      <c r="F1256" s="91">
        <f>IFERROR(VLOOKUP($C1256,Weights!$A$23:$E$42,4,0),0)</f>
        <v>2.11</v>
      </c>
      <c r="G1256" s="92">
        <f>IFERROR(VLOOKUP($C1256,Weights!$A$23:$E$42,5,0),0)</f>
        <v>116.8729</v>
      </c>
      <c r="H1256" s="91">
        <f>IFERROR(VLOOKUP($C1256,Weights!$A$43:$E$62,4,0),0)</f>
        <v>3.34</v>
      </c>
      <c r="I1256" s="92">
        <f>IFERROR(VLOOKUP($C1256,Weights!$A$43:$E$62,5,0),0)</f>
        <v>185.0026</v>
      </c>
      <c r="J1256" s="91">
        <f>IFERROR(VLOOKUP($C1256,Weights!$A$63:$E$82,4,0),0)</f>
        <v>8.99</v>
      </c>
      <c r="K1256" s="92">
        <f>IFERROR(VLOOKUP($C1256,Weights!$A$63:$E$82,5,0),0)</f>
        <v>497.95609999999999</v>
      </c>
      <c r="L1256" s="91">
        <f>IFERROR(VLOOKUP($C1256,Weights!$A$83:$E$102,4,0),0)</f>
        <v>0</v>
      </c>
      <c r="M1256" s="92">
        <f>IFERROR(VLOOKUP($C1256,Weights!$A$83:$E$102,5,0),0)</f>
        <v>0</v>
      </c>
    </row>
    <row r="1257" spans="1:13">
      <c r="A1257" s="93" t="s">
        <v>106</v>
      </c>
      <c r="B1257" s="90" t="s">
        <v>107</v>
      </c>
      <c r="C1257" s="90">
        <v>20</v>
      </c>
      <c r="D1257" s="91">
        <f>IFERROR(VLOOKUP($C1257,Weights!$A$3:$E$22,4,0),0)</f>
        <v>1.72</v>
      </c>
      <c r="E1257" s="92">
        <f>IFERROR(VLOOKUP($C1257,Weights!$A$3:$E$22,5,0),0)</f>
        <v>95.270799999999994</v>
      </c>
      <c r="F1257" s="91">
        <f>IFERROR(VLOOKUP($C1257,Weights!$A$23:$E$42,4,0),0)</f>
        <v>2.11</v>
      </c>
      <c r="G1257" s="92">
        <f>IFERROR(VLOOKUP($C1257,Weights!$A$23:$E$42,5,0),0)</f>
        <v>116.8729</v>
      </c>
      <c r="H1257" s="91">
        <f>IFERROR(VLOOKUP($C1257,Weights!$A$43:$E$62,4,0),0)</f>
        <v>3.34</v>
      </c>
      <c r="I1257" s="92">
        <f>IFERROR(VLOOKUP($C1257,Weights!$A$43:$E$62,5,0),0)</f>
        <v>185.0026</v>
      </c>
      <c r="J1257" s="91">
        <f>IFERROR(VLOOKUP($C1257,Weights!$A$63:$E$82,4,0),0)</f>
        <v>8.99</v>
      </c>
      <c r="K1257" s="92">
        <f>IFERROR(VLOOKUP($C1257,Weights!$A$63:$E$82,5,0),0)</f>
        <v>497.95609999999999</v>
      </c>
      <c r="L1257" s="91">
        <f>IFERROR(VLOOKUP($C1257,Weights!$A$83:$E$102,4,0),0)</f>
        <v>0</v>
      </c>
      <c r="M1257" s="92">
        <f>IFERROR(VLOOKUP($C1257,Weights!$A$83:$E$102,5,0),0)</f>
        <v>0</v>
      </c>
    </row>
    <row r="1258" spans="1:13">
      <c r="A1258" s="93" t="s">
        <v>2123</v>
      </c>
      <c r="B1258" s="90" t="s">
        <v>2124</v>
      </c>
      <c r="C1258" s="90">
        <v>20</v>
      </c>
      <c r="D1258" s="91">
        <f>IFERROR(VLOOKUP($C1258,Weights!$A$3:$E$22,4,0),0)</f>
        <v>1.72</v>
      </c>
      <c r="E1258" s="92">
        <f>IFERROR(VLOOKUP($C1258,Weights!$A$3:$E$22,5,0),0)</f>
        <v>95.270799999999994</v>
      </c>
      <c r="F1258" s="91">
        <f>IFERROR(VLOOKUP($C1258,Weights!$A$23:$E$42,4,0),0)</f>
        <v>2.11</v>
      </c>
      <c r="G1258" s="92">
        <f>IFERROR(VLOOKUP($C1258,Weights!$A$23:$E$42,5,0),0)</f>
        <v>116.8729</v>
      </c>
      <c r="H1258" s="91">
        <f>IFERROR(VLOOKUP($C1258,Weights!$A$43:$E$62,4,0),0)</f>
        <v>3.34</v>
      </c>
      <c r="I1258" s="92">
        <f>IFERROR(VLOOKUP($C1258,Weights!$A$43:$E$62,5,0),0)</f>
        <v>185.0026</v>
      </c>
      <c r="J1258" s="91">
        <f>IFERROR(VLOOKUP($C1258,Weights!$A$63:$E$82,4,0),0)</f>
        <v>8.99</v>
      </c>
      <c r="K1258" s="92">
        <f>IFERROR(VLOOKUP($C1258,Weights!$A$63:$E$82,5,0),0)</f>
        <v>497.95609999999999</v>
      </c>
      <c r="L1258" s="91">
        <f>IFERROR(VLOOKUP($C1258,Weights!$A$83:$E$102,4,0),0)</f>
        <v>0</v>
      </c>
      <c r="M1258" s="92">
        <f>IFERROR(VLOOKUP($C1258,Weights!$A$83:$E$102,5,0),0)</f>
        <v>0</v>
      </c>
    </row>
    <row r="1259" spans="1:13">
      <c r="A1259" s="93" t="s">
        <v>1200</v>
      </c>
      <c r="B1259" s="90" t="s">
        <v>1201</v>
      </c>
      <c r="C1259" s="90">
        <v>20</v>
      </c>
      <c r="D1259" s="91">
        <f>IFERROR(VLOOKUP($C1259,Weights!$A$3:$E$22,4,0),0)</f>
        <v>1.72</v>
      </c>
      <c r="E1259" s="92">
        <f>IFERROR(VLOOKUP($C1259,Weights!$A$3:$E$22,5,0),0)</f>
        <v>95.270799999999994</v>
      </c>
      <c r="F1259" s="91">
        <f>IFERROR(VLOOKUP($C1259,Weights!$A$23:$E$42,4,0),0)</f>
        <v>2.11</v>
      </c>
      <c r="G1259" s="92">
        <f>IFERROR(VLOOKUP($C1259,Weights!$A$23:$E$42,5,0),0)</f>
        <v>116.8729</v>
      </c>
      <c r="H1259" s="91">
        <f>IFERROR(VLOOKUP($C1259,Weights!$A$43:$E$62,4,0),0)</f>
        <v>3.34</v>
      </c>
      <c r="I1259" s="92">
        <f>IFERROR(VLOOKUP($C1259,Weights!$A$43:$E$62,5,0),0)</f>
        <v>185.0026</v>
      </c>
      <c r="J1259" s="91">
        <f>IFERROR(VLOOKUP($C1259,Weights!$A$63:$E$82,4,0),0)</f>
        <v>8.99</v>
      </c>
      <c r="K1259" s="92">
        <f>IFERROR(VLOOKUP($C1259,Weights!$A$63:$E$82,5,0),0)</f>
        <v>497.95609999999999</v>
      </c>
      <c r="L1259" s="91">
        <f>IFERROR(VLOOKUP($C1259,Weights!$A$83:$E$102,4,0),0)</f>
        <v>0</v>
      </c>
      <c r="M1259" s="92">
        <f>IFERROR(VLOOKUP($C1259,Weights!$A$83:$E$102,5,0),0)</f>
        <v>0</v>
      </c>
    </row>
    <row r="1260" spans="1:13" ht="24">
      <c r="A1260" s="93" t="s">
        <v>1837</v>
      </c>
      <c r="B1260" s="90" t="s">
        <v>1838</v>
      </c>
      <c r="C1260" s="90">
        <v>20</v>
      </c>
      <c r="D1260" s="91">
        <f>IFERROR(VLOOKUP($C1260,Weights!$A$3:$E$22,4,0),0)</f>
        <v>1.72</v>
      </c>
      <c r="E1260" s="92">
        <f>IFERROR(VLOOKUP($C1260,Weights!$A$3:$E$22,5,0),0)</f>
        <v>95.270799999999994</v>
      </c>
      <c r="F1260" s="91">
        <f>IFERROR(VLOOKUP($C1260,Weights!$A$23:$E$42,4,0),0)</f>
        <v>2.11</v>
      </c>
      <c r="G1260" s="92">
        <f>IFERROR(VLOOKUP($C1260,Weights!$A$23:$E$42,5,0),0)</f>
        <v>116.8729</v>
      </c>
      <c r="H1260" s="91">
        <f>IFERROR(VLOOKUP($C1260,Weights!$A$43:$E$62,4,0),0)</f>
        <v>3.34</v>
      </c>
      <c r="I1260" s="92">
        <f>IFERROR(VLOOKUP($C1260,Weights!$A$43:$E$62,5,0),0)</f>
        <v>185.0026</v>
      </c>
      <c r="J1260" s="91">
        <f>IFERROR(VLOOKUP($C1260,Weights!$A$63:$E$82,4,0),0)</f>
        <v>8.99</v>
      </c>
      <c r="K1260" s="92">
        <f>IFERROR(VLOOKUP($C1260,Weights!$A$63:$E$82,5,0),0)</f>
        <v>497.95609999999999</v>
      </c>
      <c r="L1260" s="91">
        <f>IFERROR(VLOOKUP($C1260,Weights!$A$83:$E$102,4,0),0)</f>
        <v>0</v>
      </c>
      <c r="M1260" s="92">
        <f>IFERROR(VLOOKUP($C1260,Weights!$A$83:$E$102,5,0),0)</f>
        <v>0</v>
      </c>
    </row>
    <row r="1261" spans="1:13">
      <c r="A1261" s="93" t="s">
        <v>2125</v>
      </c>
      <c r="B1261" s="90" t="s">
        <v>2126</v>
      </c>
      <c r="C1261" s="90">
        <v>20</v>
      </c>
      <c r="D1261" s="91">
        <f>IFERROR(VLOOKUP($C1261,Weights!$A$3:$E$22,4,0),0)</f>
        <v>1.72</v>
      </c>
      <c r="E1261" s="92">
        <f>IFERROR(VLOOKUP($C1261,Weights!$A$3:$E$22,5,0),0)</f>
        <v>95.270799999999994</v>
      </c>
      <c r="F1261" s="91">
        <f>IFERROR(VLOOKUP($C1261,Weights!$A$23:$E$42,4,0),0)</f>
        <v>2.11</v>
      </c>
      <c r="G1261" s="92">
        <f>IFERROR(VLOOKUP($C1261,Weights!$A$23:$E$42,5,0),0)</f>
        <v>116.8729</v>
      </c>
      <c r="H1261" s="91">
        <f>IFERROR(VLOOKUP($C1261,Weights!$A$43:$E$62,4,0),0)</f>
        <v>3.34</v>
      </c>
      <c r="I1261" s="92">
        <f>IFERROR(VLOOKUP($C1261,Weights!$A$43:$E$62,5,0),0)</f>
        <v>185.0026</v>
      </c>
      <c r="J1261" s="91">
        <f>IFERROR(VLOOKUP($C1261,Weights!$A$63:$E$82,4,0),0)</f>
        <v>8.99</v>
      </c>
      <c r="K1261" s="92">
        <f>IFERROR(VLOOKUP($C1261,Weights!$A$63:$E$82,5,0),0)</f>
        <v>497.95609999999999</v>
      </c>
      <c r="L1261" s="91">
        <f>IFERROR(VLOOKUP($C1261,Weights!$A$83:$E$102,4,0),0)</f>
        <v>0</v>
      </c>
      <c r="M1261" s="92">
        <f>IFERROR(VLOOKUP($C1261,Weights!$A$83:$E$102,5,0),0)</f>
        <v>0</v>
      </c>
    </row>
    <row r="1262" spans="1:13">
      <c r="A1262" s="93" t="s">
        <v>2135</v>
      </c>
      <c r="B1262" s="90" t="s">
        <v>2136</v>
      </c>
      <c r="C1262" s="90">
        <v>20</v>
      </c>
      <c r="D1262" s="91">
        <f>IFERROR(VLOOKUP($C1262,Weights!$A$3:$E$22,4,0),0)</f>
        <v>1.72</v>
      </c>
      <c r="E1262" s="92">
        <f>IFERROR(VLOOKUP($C1262,Weights!$A$3:$E$22,5,0),0)</f>
        <v>95.270799999999994</v>
      </c>
      <c r="F1262" s="91">
        <f>IFERROR(VLOOKUP($C1262,Weights!$A$23:$E$42,4,0),0)</f>
        <v>2.11</v>
      </c>
      <c r="G1262" s="92">
        <f>IFERROR(VLOOKUP($C1262,Weights!$A$23:$E$42,5,0),0)</f>
        <v>116.8729</v>
      </c>
      <c r="H1262" s="91">
        <f>IFERROR(VLOOKUP($C1262,Weights!$A$43:$E$62,4,0),0)</f>
        <v>3.34</v>
      </c>
      <c r="I1262" s="92">
        <f>IFERROR(VLOOKUP($C1262,Weights!$A$43:$E$62,5,0),0)</f>
        <v>185.0026</v>
      </c>
      <c r="J1262" s="91">
        <f>IFERROR(VLOOKUP($C1262,Weights!$A$63:$E$82,4,0),0)</f>
        <v>8.99</v>
      </c>
      <c r="K1262" s="92">
        <f>IFERROR(VLOOKUP($C1262,Weights!$A$63:$E$82,5,0),0)</f>
        <v>497.95609999999999</v>
      </c>
      <c r="L1262" s="91">
        <f>IFERROR(VLOOKUP($C1262,Weights!$A$83:$E$102,4,0),0)</f>
        <v>0</v>
      </c>
      <c r="M1262" s="92">
        <f>IFERROR(VLOOKUP($C1262,Weights!$A$83:$E$102,5,0),0)</f>
        <v>0</v>
      </c>
    </row>
    <row r="1263" spans="1:13">
      <c r="A1263" s="93" t="s">
        <v>2280</v>
      </c>
      <c r="B1263" s="90" t="s">
        <v>2281</v>
      </c>
      <c r="C1263" s="90">
        <v>20</v>
      </c>
      <c r="D1263" s="91">
        <f>IFERROR(VLOOKUP($C1263,Weights!$A$3:$E$22,4,0),0)</f>
        <v>1.72</v>
      </c>
      <c r="E1263" s="92">
        <f>IFERROR(VLOOKUP($C1263,Weights!$A$3:$E$22,5,0),0)</f>
        <v>95.270799999999994</v>
      </c>
      <c r="F1263" s="91">
        <f>IFERROR(VLOOKUP($C1263,Weights!$A$23:$E$42,4,0),0)</f>
        <v>2.11</v>
      </c>
      <c r="G1263" s="92">
        <f>IFERROR(VLOOKUP($C1263,Weights!$A$23:$E$42,5,0),0)</f>
        <v>116.8729</v>
      </c>
      <c r="H1263" s="91">
        <f>IFERROR(VLOOKUP($C1263,Weights!$A$43:$E$62,4,0),0)</f>
        <v>3.34</v>
      </c>
      <c r="I1263" s="92">
        <f>IFERROR(VLOOKUP($C1263,Weights!$A$43:$E$62,5,0),0)</f>
        <v>185.0026</v>
      </c>
      <c r="J1263" s="91">
        <f>IFERROR(VLOOKUP($C1263,Weights!$A$63:$E$82,4,0),0)</f>
        <v>8.99</v>
      </c>
      <c r="K1263" s="92">
        <f>IFERROR(VLOOKUP($C1263,Weights!$A$63:$E$82,5,0),0)</f>
        <v>497.95609999999999</v>
      </c>
      <c r="L1263" s="91">
        <f>IFERROR(VLOOKUP($C1263,Weights!$A$83:$E$102,4,0),0)</f>
        <v>0</v>
      </c>
      <c r="M1263" s="92">
        <f>IFERROR(VLOOKUP($C1263,Weights!$A$83:$E$102,5,0),0)</f>
        <v>0</v>
      </c>
    </row>
    <row r="1264" spans="1:13">
      <c r="A1264" s="93" t="s">
        <v>2501</v>
      </c>
      <c r="B1264" s="90" t="s">
        <v>2502</v>
      </c>
      <c r="C1264" s="90">
        <v>20</v>
      </c>
      <c r="D1264" s="91">
        <f>IFERROR(VLOOKUP($C1264,Weights!$A$3:$E$22,4,0),0)</f>
        <v>1.72</v>
      </c>
      <c r="E1264" s="92">
        <f>IFERROR(VLOOKUP($C1264,Weights!$A$3:$E$22,5,0),0)</f>
        <v>95.270799999999994</v>
      </c>
      <c r="F1264" s="91">
        <f>IFERROR(VLOOKUP($C1264,Weights!$A$23:$E$42,4,0),0)</f>
        <v>2.11</v>
      </c>
      <c r="G1264" s="92">
        <f>IFERROR(VLOOKUP($C1264,Weights!$A$23:$E$42,5,0),0)</f>
        <v>116.8729</v>
      </c>
      <c r="H1264" s="91">
        <f>IFERROR(VLOOKUP($C1264,Weights!$A$43:$E$62,4,0),0)</f>
        <v>3.34</v>
      </c>
      <c r="I1264" s="92">
        <f>IFERROR(VLOOKUP($C1264,Weights!$A$43:$E$62,5,0),0)</f>
        <v>185.0026</v>
      </c>
      <c r="J1264" s="91">
        <f>IFERROR(VLOOKUP($C1264,Weights!$A$63:$E$82,4,0),0)</f>
        <v>8.99</v>
      </c>
      <c r="K1264" s="92">
        <f>IFERROR(VLOOKUP($C1264,Weights!$A$63:$E$82,5,0),0)</f>
        <v>497.95609999999999</v>
      </c>
      <c r="L1264" s="91">
        <f>IFERROR(VLOOKUP($C1264,Weights!$A$83:$E$102,4,0),0)</f>
        <v>0</v>
      </c>
      <c r="M1264" s="92">
        <f>IFERROR(VLOOKUP($C1264,Weights!$A$83:$E$102,5,0),0)</f>
        <v>0</v>
      </c>
    </row>
    <row r="1265" spans="1:13">
      <c r="A1265" s="93" t="s">
        <v>2529</v>
      </c>
      <c r="B1265" s="90" t="s">
        <v>2530</v>
      </c>
      <c r="C1265" s="90">
        <v>20</v>
      </c>
      <c r="D1265" s="91">
        <f>IFERROR(VLOOKUP($C1265,Weights!$A$3:$E$22,4,0),0)</f>
        <v>1.72</v>
      </c>
      <c r="E1265" s="92">
        <f>IFERROR(VLOOKUP($C1265,Weights!$A$3:$E$22,5,0),0)</f>
        <v>95.270799999999994</v>
      </c>
      <c r="F1265" s="91">
        <f>IFERROR(VLOOKUP($C1265,Weights!$A$23:$E$42,4,0),0)</f>
        <v>2.11</v>
      </c>
      <c r="G1265" s="92">
        <f>IFERROR(VLOOKUP($C1265,Weights!$A$23:$E$42,5,0),0)</f>
        <v>116.8729</v>
      </c>
      <c r="H1265" s="91">
        <f>IFERROR(VLOOKUP($C1265,Weights!$A$43:$E$62,4,0),0)</f>
        <v>3.34</v>
      </c>
      <c r="I1265" s="92">
        <f>IFERROR(VLOOKUP($C1265,Weights!$A$43:$E$62,5,0),0)</f>
        <v>185.0026</v>
      </c>
      <c r="J1265" s="91">
        <f>IFERROR(VLOOKUP($C1265,Weights!$A$63:$E$82,4,0),0)</f>
        <v>8.99</v>
      </c>
      <c r="K1265" s="92">
        <f>IFERROR(VLOOKUP($C1265,Weights!$A$63:$E$82,5,0),0)</f>
        <v>497.95609999999999</v>
      </c>
      <c r="L1265" s="91">
        <f>IFERROR(VLOOKUP($C1265,Weights!$A$83:$E$102,4,0),0)</f>
        <v>0</v>
      </c>
      <c r="M1265" s="92">
        <f>IFERROR(VLOOKUP($C1265,Weights!$A$83:$E$102,5,0),0)</f>
        <v>0</v>
      </c>
    </row>
    <row r="1266" spans="1:13" ht="24">
      <c r="A1266" s="93" t="s">
        <v>2312</v>
      </c>
      <c r="B1266" s="90" t="s">
        <v>2313</v>
      </c>
      <c r="C1266" s="90">
        <v>20</v>
      </c>
      <c r="D1266" s="91">
        <f>IFERROR(VLOOKUP($C1266,Weights!$A$3:$E$22,4,0),0)</f>
        <v>1.72</v>
      </c>
      <c r="E1266" s="92">
        <f>IFERROR(VLOOKUP($C1266,Weights!$A$3:$E$22,5,0),0)</f>
        <v>95.270799999999994</v>
      </c>
      <c r="F1266" s="91">
        <f>IFERROR(VLOOKUP($C1266,Weights!$A$23:$E$42,4,0),0)</f>
        <v>2.11</v>
      </c>
      <c r="G1266" s="92">
        <f>IFERROR(VLOOKUP($C1266,Weights!$A$23:$E$42,5,0),0)</f>
        <v>116.8729</v>
      </c>
      <c r="H1266" s="91">
        <f>IFERROR(VLOOKUP($C1266,Weights!$A$43:$E$62,4,0),0)</f>
        <v>3.34</v>
      </c>
      <c r="I1266" s="92">
        <f>IFERROR(VLOOKUP($C1266,Weights!$A$43:$E$62,5,0),0)</f>
        <v>185.0026</v>
      </c>
      <c r="J1266" s="91">
        <f>IFERROR(VLOOKUP($C1266,Weights!$A$63:$E$82,4,0),0)</f>
        <v>8.99</v>
      </c>
      <c r="K1266" s="92">
        <f>IFERROR(VLOOKUP($C1266,Weights!$A$63:$E$82,5,0),0)</f>
        <v>497.95609999999999</v>
      </c>
      <c r="L1266" s="91">
        <f>IFERROR(VLOOKUP($C1266,Weights!$A$83:$E$102,4,0),0)</f>
        <v>0</v>
      </c>
      <c r="M1266" s="92">
        <f>IFERROR(VLOOKUP($C1266,Weights!$A$83:$E$102,5,0),0)</f>
        <v>0</v>
      </c>
    </row>
    <row r="1267" spans="1:13">
      <c r="A1267" s="93" t="s">
        <v>650</v>
      </c>
      <c r="B1267" s="90" t="s">
        <v>651</v>
      </c>
      <c r="C1267" s="90">
        <v>20</v>
      </c>
      <c r="D1267" s="91">
        <f>IFERROR(VLOOKUP($C1267,Weights!$A$3:$E$22,4,0),0)</f>
        <v>1.72</v>
      </c>
      <c r="E1267" s="92">
        <f>IFERROR(VLOOKUP($C1267,Weights!$A$3:$E$22,5,0),0)</f>
        <v>95.270799999999994</v>
      </c>
      <c r="F1267" s="91">
        <f>IFERROR(VLOOKUP($C1267,Weights!$A$23:$E$42,4,0),0)</f>
        <v>2.11</v>
      </c>
      <c r="G1267" s="92">
        <f>IFERROR(VLOOKUP($C1267,Weights!$A$23:$E$42,5,0),0)</f>
        <v>116.8729</v>
      </c>
      <c r="H1267" s="91">
        <f>IFERROR(VLOOKUP($C1267,Weights!$A$43:$E$62,4,0),0)</f>
        <v>3.34</v>
      </c>
      <c r="I1267" s="92">
        <f>IFERROR(VLOOKUP($C1267,Weights!$A$43:$E$62,5,0),0)</f>
        <v>185.0026</v>
      </c>
      <c r="J1267" s="91">
        <f>IFERROR(VLOOKUP($C1267,Weights!$A$63:$E$82,4,0),0)</f>
        <v>8.99</v>
      </c>
      <c r="K1267" s="92">
        <f>IFERROR(VLOOKUP($C1267,Weights!$A$63:$E$82,5,0),0)</f>
        <v>497.95609999999999</v>
      </c>
      <c r="L1267" s="91">
        <f>IFERROR(VLOOKUP($C1267,Weights!$A$83:$E$102,4,0),0)</f>
        <v>0</v>
      </c>
      <c r="M1267" s="92">
        <f>IFERROR(VLOOKUP($C1267,Weights!$A$83:$E$102,5,0),0)</f>
        <v>0</v>
      </c>
    </row>
    <row r="1268" spans="1:13">
      <c r="A1268" s="93" t="s">
        <v>840</v>
      </c>
      <c r="B1268" s="90" t="s">
        <v>841</v>
      </c>
      <c r="C1268" s="90">
        <v>20</v>
      </c>
      <c r="D1268" s="91">
        <f>IFERROR(VLOOKUP($C1268,Weights!$A$3:$E$22,4,0),0)</f>
        <v>1.72</v>
      </c>
      <c r="E1268" s="92">
        <f>IFERROR(VLOOKUP($C1268,Weights!$A$3:$E$22,5,0),0)</f>
        <v>95.270799999999994</v>
      </c>
      <c r="F1268" s="91">
        <f>IFERROR(VLOOKUP($C1268,Weights!$A$23:$E$42,4,0),0)</f>
        <v>2.11</v>
      </c>
      <c r="G1268" s="92">
        <f>IFERROR(VLOOKUP($C1268,Weights!$A$23:$E$42,5,0),0)</f>
        <v>116.8729</v>
      </c>
      <c r="H1268" s="91">
        <f>IFERROR(VLOOKUP($C1268,Weights!$A$43:$E$62,4,0),0)</f>
        <v>3.34</v>
      </c>
      <c r="I1268" s="92">
        <f>IFERROR(VLOOKUP($C1268,Weights!$A$43:$E$62,5,0),0)</f>
        <v>185.0026</v>
      </c>
      <c r="J1268" s="91">
        <f>IFERROR(VLOOKUP($C1268,Weights!$A$63:$E$82,4,0),0)</f>
        <v>8.99</v>
      </c>
      <c r="K1268" s="92">
        <f>IFERROR(VLOOKUP($C1268,Weights!$A$63:$E$82,5,0),0)</f>
        <v>497.95609999999999</v>
      </c>
      <c r="L1268" s="91">
        <f>IFERROR(VLOOKUP($C1268,Weights!$A$83:$E$102,4,0),0)</f>
        <v>0</v>
      </c>
      <c r="M1268" s="92">
        <f>IFERROR(VLOOKUP($C1268,Weights!$A$83:$E$102,5,0),0)</f>
        <v>0</v>
      </c>
    </row>
    <row r="1269" spans="1:13" ht="24">
      <c r="A1269" s="93" t="s">
        <v>2141</v>
      </c>
      <c r="B1269" s="90" t="s">
        <v>2142</v>
      </c>
      <c r="C1269" s="90">
        <v>20</v>
      </c>
      <c r="D1269" s="91">
        <f>IFERROR(VLOOKUP($C1269,Weights!$A$3:$E$22,4,0),0)</f>
        <v>1.72</v>
      </c>
      <c r="E1269" s="92">
        <f>IFERROR(VLOOKUP($C1269,Weights!$A$3:$E$22,5,0),0)</f>
        <v>95.270799999999994</v>
      </c>
      <c r="F1269" s="91">
        <f>IFERROR(VLOOKUP($C1269,Weights!$A$23:$E$42,4,0),0)</f>
        <v>2.11</v>
      </c>
      <c r="G1269" s="92">
        <f>IFERROR(VLOOKUP($C1269,Weights!$A$23:$E$42,5,0),0)</f>
        <v>116.8729</v>
      </c>
      <c r="H1269" s="91">
        <f>IFERROR(VLOOKUP($C1269,Weights!$A$43:$E$62,4,0),0)</f>
        <v>3.34</v>
      </c>
      <c r="I1269" s="92">
        <f>IFERROR(VLOOKUP($C1269,Weights!$A$43:$E$62,5,0),0)</f>
        <v>185.0026</v>
      </c>
      <c r="J1269" s="91">
        <f>IFERROR(VLOOKUP($C1269,Weights!$A$63:$E$82,4,0),0)</f>
        <v>8.99</v>
      </c>
      <c r="K1269" s="92">
        <f>IFERROR(VLOOKUP($C1269,Weights!$A$63:$E$82,5,0),0)</f>
        <v>497.95609999999999</v>
      </c>
      <c r="L1269" s="91">
        <f>IFERROR(VLOOKUP($C1269,Weights!$A$83:$E$102,4,0),0)</f>
        <v>0</v>
      </c>
      <c r="M1269" s="92">
        <f>IFERROR(VLOOKUP($C1269,Weights!$A$83:$E$102,5,0),0)</f>
        <v>0</v>
      </c>
    </row>
    <row r="1270" spans="1:13">
      <c r="A1270" s="93" t="s">
        <v>1090</v>
      </c>
      <c r="B1270" s="90" t="s">
        <v>1091</v>
      </c>
      <c r="C1270" s="90">
        <v>20</v>
      </c>
      <c r="D1270" s="91">
        <f>IFERROR(VLOOKUP($C1270,Weights!$A$3:$E$22,4,0),0)</f>
        <v>1.72</v>
      </c>
      <c r="E1270" s="92">
        <f>IFERROR(VLOOKUP($C1270,Weights!$A$3:$E$22,5,0),0)</f>
        <v>95.270799999999994</v>
      </c>
      <c r="F1270" s="91">
        <f>IFERROR(VLOOKUP($C1270,Weights!$A$23:$E$42,4,0),0)</f>
        <v>2.11</v>
      </c>
      <c r="G1270" s="92">
        <f>IFERROR(VLOOKUP($C1270,Weights!$A$23:$E$42,5,0),0)</f>
        <v>116.8729</v>
      </c>
      <c r="H1270" s="91">
        <f>IFERROR(VLOOKUP($C1270,Weights!$A$43:$E$62,4,0),0)</f>
        <v>3.34</v>
      </c>
      <c r="I1270" s="92">
        <f>IFERROR(VLOOKUP($C1270,Weights!$A$43:$E$62,5,0),0)</f>
        <v>185.0026</v>
      </c>
      <c r="J1270" s="91">
        <f>IFERROR(VLOOKUP($C1270,Weights!$A$63:$E$82,4,0),0)</f>
        <v>8.99</v>
      </c>
      <c r="K1270" s="92">
        <f>IFERROR(VLOOKUP($C1270,Weights!$A$63:$E$82,5,0),0)</f>
        <v>497.95609999999999</v>
      </c>
      <c r="L1270" s="91">
        <f>IFERROR(VLOOKUP($C1270,Weights!$A$83:$E$102,4,0),0)</f>
        <v>0</v>
      </c>
      <c r="M1270" s="92">
        <f>IFERROR(VLOOKUP($C1270,Weights!$A$83:$E$102,5,0),0)</f>
        <v>0</v>
      </c>
    </row>
    <row r="1271" spans="1:13">
      <c r="A1271" s="93" t="s">
        <v>2131</v>
      </c>
      <c r="B1271" s="90" t="s">
        <v>2132</v>
      </c>
      <c r="C1271" s="90">
        <v>20</v>
      </c>
      <c r="D1271" s="91">
        <f>IFERROR(VLOOKUP($C1271,Weights!$A$3:$E$22,4,0),0)</f>
        <v>1.72</v>
      </c>
      <c r="E1271" s="92">
        <f>IFERROR(VLOOKUP($C1271,Weights!$A$3:$E$22,5,0),0)</f>
        <v>95.270799999999994</v>
      </c>
      <c r="F1271" s="91">
        <f>IFERROR(VLOOKUP($C1271,Weights!$A$23:$E$42,4,0),0)</f>
        <v>2.11</v>
      </c>
      <c r="G1271" s="92">
        <f>IFERROR(VLOOKUP($C1271,Weights!$A$23:$E$42,5,0),0)</f>
        <v>116.8729</v>
      </c>
      <c r="H1271" s="91">
        <f>IFERROR(VLOOKUP($C1271,Weights!$A$43:$E$62,4,0),0)</f>
        <v>3.34</v>
      </c>
      <c r="I1271" s="92">
        <f>IFERROR(VLOOKUP($C1271,Weights!$A$43:$E$62,5,0),0)</f>
        <v>185.0026</v>
      </c>
      <c r="J1271" s="91">
        <f>IFERROR(VLOOKUP($C1271,Weights!$A$63:$E$82,4,0),0)</f>
        <v>8.99</v>
      </c>
      <c r="K1271" s="92">
        <f>IFERROR(VLOOKUP($C1271,Weights!$A$63:$E$82,5,0),0)</f>
        <v>497.95609999999999</v>
      </c>
      <c r="L1271" s="91">
        <f>IFERROR(VLOOKUP($C1271,Weights!$A$83:$E$102,4,0),0)</f>
        <v>0</v>
      </c>
      <c r="M1271" s="92">
        <f>IFERROR(VLOOKUP($C1271,Weights!$A$83:$E$102,5,0),0)</f>
        <v>0</v>
      </c>
    </row>
    <row r="1272" spans="1:13">
      <c r="A1272" s="93" t="s">
        <v>2133</v>
      </c>
      <c r="B1272" s="90" t="s">
        <v>2134</v>
      </c>
      <c r="C1272" s="90">
        <v>20</v>
      </c>
      <c r="D1272" s="91">
        <f>IFERROR(VLOOKUP($C1272,Weights!$A$3:$E$22,4,0),0)</f>
        <v>1.72</v>
      </c>
      <c r="E1272" s="92">
        <f>IFERROR(VLOOKUP($C1272,Weights!$A$3:$E$22,5,0),0)</f>
        <v>95.270799999999994</v>
      </c>
      <c r="F1272" s="91">
        <f>IFERROR(VLOOKUP($C1272,Weights!$A$23:$E$42,4,0),0)</f>
        <v>2.11</v>
      </c>
      <c r="G1272" s="92">
        <f>IFERROR(VLOOKUP($C1272,Weights!$A$23:$E$42,5,0),0)</f>
        <v>116.8729</v>
      </c>
      <c r="H1272" s="91">
        <f>IFERROR(VLOOKUP($C1272,Weights!$A$43:$E$62,4,0),0)</f>
        <v>3.34</v>
      </c>
      <c r="I1272" s="92">
        <f>IFERROR(VLOOKUP($C1272,Weights!$A$43:$E$62,5,0),0)</f>
        <v>185.0026</v>
      </c>
      <c r="J1272" s="91">
        <f>IFERROR(VLOOKUP($C1272,Weights!$A$63:$E$82,4,0),0)</f>
        <v>8.99</v>
      </c>
      <c r="K1272" s="92">
        <f>IFERROR(VLOOKUP($C1272,Weights!$A$63:$E$82,5,0),0)</f>
        <v>497.95609999999999</v>
      </c>
      <c r="L1272" s="91">
        <f>IFERROR(VLOOKUP($C1272,Weights!$A$83:$E$102,4,0),0)</f>
        <v>0</v>
      </c>
      <c r="M1272" s="92">
        <f>IFERROR(VLOOKUP($C1272,Weights!$A$83:$E$102,5,0),0)</f>
        <v>0</v>
      </c>
    </row>
    <row r="1273" spans="1:13">
      <c r="A1273" s="93" t="s">
        <v>2232</v>
      </c>
      <c r="B1273" s="90" t="s">
        <v>2233</v>
      </c>
      <c r="C1273" s="90">
        <v>20</v>
      </c>
      <c r="D1273" s="91">
        <f>IFERROR(VLOOKUP($C1273,Weights!$A$3:$E$22,4,0),0)</f>
        <v>1.72</v>
      </c>
      <c r="E1273" s="92">
        <f>IFERROR(VLOOKUP($C1273,Weights!$A$3:$E$22,5,0),0)</f>
        <v>95.270799999999994</v>
      </c>
      <c r="F1273" s="91">
        <f>IFERROR(VLOOKUP($C1273,Weights!$A$23:$E$42,4,0),0)</f>
        <v>2.11</v>
      </c>
      <c r="G1273" s="92">
        <f>IFERROR(VLOOKUP($C1273,Weights!$A$23:$E$42,5,0),0)</f>
        <v>116.8729</v>
      </c>
      <c r="H1273" s="91">
        <f>IFERROR(VLOOKUP($C1273,Weights!$A$43:$E$62,4,0),0)</f>
        <v>3.34</v>
      </c>
      <c r="I1273" s="92">
        <f>IFERROR(VLOOKUP($C1273,Weights!$A$43:$E$62,5,0),0)</f>
        <v>185.0026</v>
      </c>
      <c r="J1273" s="91">
        <f>IFERROR(VLOOKUP($C1273,Weights!$A$63:$E$82,4,0),0)</f>
        <v>8.99</v>
      </c>
      <c r="K1273" s="92">
        <f>IFERROR(VLOOKUP($C1273,Weights!$A$63:$E$82,5,0),0)</f>
        <v>497.95609999999999</v>
      </c>
      <c r="L1273" s="91">
        <f>IFERROR(VLOOKUP($C1273,Weights!$A$83:$E$102,4,0),0)</f>
        <v>0</v>
      </c>
      <c r="M1273" s="92">
        <f>IFERROR(VLOOKUP($C1273,Weights!$A$83:$E$102,5,0),0)</f>
        <v>0</v>
      </c>
    </row>
    <row r="1274" spans="1:13">
      <c r="A1274" s="93" t="s">
        <v>648</v>
      </c>
      <c r="B1274" s="90" t="s">
        <v>649</v>
      </c>
      <c r="C1274" s="90">
        <v>20</v>
      </c>
      <c r="D1274" s="91">
        <f>IFERROR(VLOOKUP($C1274,Weights!$A$3:$E$22,4,0),0)</f>
        <v>1.72</v>
      </c>
      <c r="E1274" s="92">
        <f>IFERROR(VLOOKUP($C1274,Weights!$A$3:$E$22,5,0),0)</f>
        <v>95.270799999999994</v>
      </c>
      <c r="F1274" s="91">
        <f>IFERROR(VLOOKUP($C1274,Weights!$A$23:$E$42,4,0),0)</f>
        <v>2.11</v>
      </c>
      <c r="G1274" s="92">
        <f>IFERROR(VLOOKUP($C1274,Weights!$A$23:$E$42,5,0),0)</f>
        <v>116.8729</v>
      </c>
      <c r="H1274" s="91">
        <f>IFERROR(VLOOKUP($C1274,Weights!$A$43:$E$62,4,0),0)</f>
        <v>3.34</v>
      </c>
      <c r="I1274" s="92">
        <f>IFERROR(VLOOKUP($C1274,Weights!$A$43:$E$62,5,0),0)</f>
        <v>185.0026</v>
      </c>
      <c r="J1274" s="91">
        <f>IFERROR(VLOOKUP($C1274,Weights!$A$63:$E$82,4,0),0)</f>
        <v>8.99</v>
      </c>
      <c r="K1274" s="92">
        <f>IFERROR(VLOOKUP($C1274,Weights!$A$63:$E$82,5,0),0)</f>
        <v>497.95609999999999</v>
      </c>
      <c r="L1274" s="91">
        <f>IFERROR(VLOOKUP($C1274,Weights!$A$83:$E$102,4,0),0)</f>
        <v>0</v>
      </c>
      <c r="M1274" s="92">
        <f>IFERROR(VLOOKUP($C1274,Weights!$A$83:$E$102,5,0),0)</f>
        <v>0</v>
      </c>
    </row>
    <row r="1275" spans="1:13">
      <c r="A1275" s="93" t="s">
        <v>1358</v>
      </c>
      <c r="B1275" s="90" t="s">
        <v>1359</v>
      </c>
      <c r="C1275" s="90">
        <v>20</v>
      </c>
      <c r="D1275" s="91">
        <f>IFERROR(VLOOKUP($C1275,Weights!$A$3:$E$22,4,0),0)</f>
        <v>1.72</v>
      </c>
      <c r="E1275" s="92">
        <f>IFERROR(VLOOKUP($C1275,Weights!$A$3:$E$22,5,0),0)</f>
        <v>95.270799999999994</v>
      </c>
      <c r="F1275" s="91">
        <f>IFERROR(VLOOKUP($C1275,Weights!$A$23:$E$42,4,0),0)</f>
        <v>2.11</v>
      </c>
      <c r="G1275" s="92">
        <f>IFERROR(VLOOKUP($C1275,Weights!$A$23:$E$42,5,0),0)</f>
        <v>116.8729</v>
      </c>
      <c r="H1275" s="91">
        <f>IFERROR(VLOOKUP($C1275,Weights!$A$43:$E$62,4,0),0)</f>
        <v>3.34</v>
      </c>
      <c r="I1275" s="92">
        <f>IFERROR(VLOOKUP($C1275,Weights!$A$43:$E$62,5,0),0)</f>
        <v>185.0026</v>
      </c>
      <c r="J1275" s="91">
        <f>IFERROR(VLOOKUP($C1275,Weights!$A$63:$E$82,4,0),0)</f>
        <v>8.99</v>
      </c>
      <c r="K1275" s="92">
        <f>IFERROR(VLOOKUP($C1275,Weights!$A$63:$E$82,5,0),0)</f>
        <v>497.95609999999999</v>
      </c>
      <c r="L1275" s="91">
        <f>IFERROR(VLOOKUP($C1275,Weights!$A$83:$E$102,4,0),0)</f>
        <v>0</v>
      </c>
      <c r="M1275" s="92">
        <f>IFERROR(VLOOKUP($C1275,Weights!$A$83:$E$102,5,0),0)</f>
        <v>0</v>
      </c>
    </row>
    <row r="1276" spans="1:13">
      <c r="A1276" s="93" t="s">
        <v>3093</v>
      </c>
      <c r="B1276" s="90" t="s">
        <v>3094</v>
      </c>
      <c r="C1276" s="90">
        <v>20</v>
      </c>
      <c r="D1276" s="91">
        <f>IFERROR(VLOOKUP($C1276,Weights!$A$3:$E$22,4,0),0)</f>
        <v>1.72</v>
      </c>
      <c r="E1276" s="92">
        <f>IFERROR(VLOOKUP($C1276,Weights!$A$3:$E$22,5,0),0)</f>
        <v>95.270799999999994</v>
      </c>
      <c r="F1276" s="91">
        <f>IFERROR(VLOOKUP($C1276,Weights!$A$23:$E$42,4,0),0)</f>
        <v>2.11</v>
      </c>
      <c r="G1276" s="92">
        <f>IFERROR(VLOOKUP($C1276,Weights!$A$23:$E$42,5,0),0)</f>
        <v>116.8729</v>
      </c>
      <c r="H1276" s="91">
        <f>IFERROR(VLOOKUP($C1276,Weights!$A$43:$E$62,4,0),0)</f>
        <v>3.34</v>
      </c>
      <c r="I1276" s="92">
        <f>IFERROR(VLOOKUP($C1276,Weights!$A$43:$E$62,5,0),0)</f>
        <v>185.0026</v>
      </c>
      <c r="J1276" s="91">
        <f>IFERROR(VLOOKUP($C1276,Weights!$A$63:$E$82,4,0),0)</f>
        <v>8.99</v>
      </c>
      <c r="K1276" s="92">
        <f>IFERROR(VLOOKUP($C1276,Weights!$A$63:$E$82,5,0),0)</f>
        <v>497.95609999999999</v>
      </c>
      <c r="L1276" s="91">
        <f>IFERROR(VLOOKUP($C1276,Weights!$A$83:$E$102,4,0),0)</f>
        <v>0</v>
      </c>
      <c r="M1276" s="92">
        <f>IFERROR(VLOOKUP($C1276,Weights!$A$83:$E$102,5,0),0)</f>
        <v>0</v>
      </c>
    </row>
    <row r="1277" spans="1:13" ht="24">
      <c r="A1277" s="93" t="s">
        <v>1761</v>
      </c>
      <c r="B1277" s="90" t="s">
        <v>1762</v>
      </c>
      <c r="C1277" s="90">
        <v>20</v>
      </c>
      <c r="D1277" s="91">
        <f>IFERROR(VLOOKUP($C1277,Weights!$A$3:$E$22,4,0),0)</f>
        <v>1.72</v>
      </c>
      <c r="E1277" s="92">
        <f>IFERROR(VLOOKUP($C1277,Weights!$A$3:$E$22,5,0),0)</f>
        <v>95.270799999999994</v>
      </c>
      <c r="F1277" s="91">
        <f>IFERROR(VLOOKUP($C1277,Weights!$A$23:$E$42,4,0),0)</f>
        <v>2.11</v>
      </c>
      <c r="G1277" s="92">
        <f>IFERROR(VLOOKUP($C1277,Weights!$A$23:$E$42,5,0),0)</f>
        <v>116.8729</v>
      </c>
      <c r="H1277" s="91">
        <f>IFERROR(VLOOKUP($C1277,Weights!$A$43:$E$62,4,0),0)</f>
        <v>3.34</v>
      </c>
      <c r="I1277" s="92">
        <f>IFERROR(VLOOKUP($C1277,Weights!$A$43:$E$62,5,0),0)</f>
        <v>185.0026</v>
      </c>
      <c r="J1277" s="91">
        <f>IFERROR(VLOOKUP($C1277,Weights!$A$63:$E$82,4,0),0)</f>
        <v>8.99</v>
      </c>
      <c r="K1277" s="92">
        <f>IFERROR(VLOOKUP($C1277,Weights!$A$63:$E$82,5,0),0)</f>
        <v>497.95609999999999</v>
      </c>
      <c r="L1277" s="91">
        <f>IFERROR(VLOOKUP($C1277,Weights!$A$83:$E$102,4,0),0)</f>
        <v>0</v>
      </c>
      <c r="M1277" s="92">
        <f>IFERROR(VLOOKUP($C1277,Weights!$A$83:$E$102,5,0),0)</f>
        <v>0</v>
      </c>
    </row>
    <row r="1278" spans="1:13" ht="24">
      <c r="A1278" s="93" t="s">
        <v>2129</v>
      </c>
      <c r="B1278" s="90" t="s">
        <v>2130</v>
      </c>
      <c r="C1278" s="90">
        <v>20</v>
      </c>
      <c r="D1278" s="91">
        <f>IFERROR(VLOOKUP($C1278,Weights!$A$3:$E$22,4,0),0)</f>
        <v>1.72</v>
      </c>
      <c r="E1278" s="92">
        <f>IFERROR(VLOOKUP($C1278,Weights!$A$3:$E$22,5,0),0)</f>
        <v>95.270799999999994</v>
      </c>
      <c r="F1278" s="91">
        <f>IFERROR(VLOOKUP($C1278,Weights!$A$23:$E$42,4,0),0)</f>
        <v>2.11</v>
      </c>
      <c r="G1278" s="92">
        <f>IFERROR(VLOOKUP($C1278,Weights!$A$23:$E$42,5,0),0)</f>
        <v>116.8729</v>
      </c>
      <c r="H1278" s="91">
        <f>IFERROR(VLOOKUP($C1278,Weights!$A$43:$E$62,4,0),0)</f>
        <v>3.34</v>
      </c>
      <c r="I1278" s="92">
        <f>IFERROR(VLOOKUP($C1278,Weights!$A$43:$E$62,5,0),0)</f>
        <v>185.0026</v>
      </c>
      <c r="J1278" s="91">
        <f>IFERROR(VLOOKUP($C1278,Weights!$A$63:$E$82,4,0),0)</f>
        <v>8.99</v>
      </c>
      <c r="K1278" s="92">
        <f>IFERROR(VLOOKUP($C1278,Weights!$A$63:$E$82,5,0),0)</f>
        <v>497.95609999999999</v>
      </c>
      <c r="L1278" s="91">
        <f>IFERROR(VLOOKUP($C1278,Weights!$A$83:$E$102,4,0),0)</f>
        <v>0</v>
      </c>
      <c r="M1278" s="92">
        <f>IFERROR(VLOOKUP($C1278,Weights!$A$83:$E$102,5,0),0)</f>
        <v>0</v>
      </c>
    </row>
    <row r="1279" spans="1:13">
      <c r="A1279" s="93" t="s">
        <v>512</v>
      </c>
      <c r="B1279" s="90" t="s">
        <v>513</v>
      </c>
      <c r="C1279" s="90">
        <v>16</v>
      </c>
      <c r="D1279" s="91">
        <f>IFERROR(VLOOKUP($C1279,Weights!$A$3:$E$22,4,0),0)</f>
        <v>1.19</v>
      </c>
      <c r="E1279" s="92">
        <f>IFERROR(VLOOKUP($C1279,Weights!$A$3:$E$22,5,0),0)</f>
        <v>65.914100000000005</v>
      </c>
      <c r="F1279" s="91">
        <f>IFERROR(VLOOKUP($C1279,Weights!$A$23:$E$42,4,0),0)</f>
        <v>1.88</v>
      </c>
      <c r="G1279" s="92">
        <f>IFERROR(VLOOKUP($C1279,Weights!$A$23:$E$42,5,0),0)</f>
        <v>104.1332</v>
      </c>
      <c r="H1279" s="91">
        <f>IFERROR(VLOOKUP($C1279,Weights!$A$43:$E$62,4,0),0)</f>
        <v>3.39</v>
      </c>
      <c r="I1279" s="92">
        <f>IFERROR(VLOOKUP($C1279,Weights!$A$43:$E$62,5,0),0)</f>
        <v>187.77209999999999</v>
      </c>
      <c r="J1279" s="91">
        <f>IFERROR(VLOOKUP($C1279,Weights!$A$63:$E$82,4,0),0)</f>
        <v>23.92</v>
      </c>
      <c r="K1279" s="92">
        <f>IFERROR(VLOOKUP($C1279,Weights!$A$63:$E$82,5,0),0)</f>
        <v>1324.9288000000001</v>
      </c>
      <c r="L1279" s="91">
        <f>IFERROR(VLOOKUP($C1279,Weights!$A$83:$E$102,4,0),0)</f>
        <v>0</v>
      </c>
      <c r="M1279" s="92">
        <f>IFERROR(VLOOKUP($C1279,Weights!$A$83:$E$102,5,0),0)</f>
        <v>0</v>
      </c>
    </row>
    <row r="1280" spans="1:13" ht="24">
      <c r="A1280" s="93" t="s">
        <v>498</v>
      </c>
      <c r="B1280" s="90" t="s">
        <v>499</v>
      </c>
      <c r="C1280" s="90">
        <v>16</v>
      </c>
      <c r="D1280" s="91">
        <f>IFERROR(VLOOKUP($C1280,Weights!$A$3:$E$22,4,0),0)</f>
        <v>1.19</v>
      </c>
      <c r="E1280" s="92">
        <f>IFERROR(VLOOKUP($C1280,Weights!$A$3:$E$22,5,0),0)</f>
        <v>65.914100000000005</v>
      </c>
      <c r="F1280" s="91">
        <f>IFERROR(VLOOKUP($C1280,Weights!$A$23:$E$42,4,0),0)</f>
        <v>1.88</v>
      </c>
      <c r="G1280" s="92">
        <f>IFERROR(VLOOKUP($C1280,Weights!$A$23:$E$42,5,0),0)</f>
        <v>104.1332</v>
      </c>
      <c r="H1280" s="91">
        <f>IFERROR(VLOOKUP($C1280,Weights!$A$43:$E$62,4,0),0)</f>
        <v>3.39</v>
      </c>
      <c r="I1280" s="92">
        <f>IFERROR(VLOOKUP($C1280,Weights!$A$43:$E$62,5,0),0)</f>
        <v>187.77209999999999</v>
      </c>
      <c r="J1280" s="91">
        <f>IFERROR(VLOOKUP($C1280,Weights!$A$63:$E$82,4,0),0)</f>
        <v>23.92</v>
      </c>
      <c r="K1280" s="92">
        <f>IFERROR(VLOOKUP($C1280,Weights!$A$63:$E$82,5,0),0)</f>
        <v>1324.9288000000001</v>
      </c>
      <c r="L1280" s="91">
        <f>IFERROR(VLOOKUP($C1280,Weights!$A$83:$E$102,4,0),0)</f>
        <v>0</v>
      </c>
      <c r="M1280" s="92">
        <f>IFERROR(VLOOKUP($C1280,Weights!$A$83:$E$102,5,0),0)</f>
        <v>0</v>
      </c>
    </row>
    <row r="1281" spans="1:13" ht="24">
      <c r="A1281" s="93" t="s">
        <v>2545</v>
      </c>
      <c r="B1281" s="90" t="s">
        <v>2546</v>
      </c>
      <c r="C1281" s="90">
        <v>16</v>
      </c>
      <c r="D1281" s="91">
        <f>IFERROR(VLOOKUP($C1281,Weights!$A$3:$E$22,4,0),0)</f>
        <v>1.19</v>
      </c>
      <c r="E1281" s="92">
        <f>IFERROR(VLOOKUP($C1281,Weights!$A$3:$E$22,5,0),0)</f>
        <v>65.914100000000005</v>
      </c>
      <c r="F1281" s="91">
        <f>IFERROR(VLOOKUP($C1281,Weights!$A$23:$E$42,4,0),0)</f>
        <v>1.88</v>
      </c>
      <c r="G1281" s="92">
        <f>IFERROR(VLOOKUP($C1281,Weights!$A$23:$E$42,5,0),0)</f>
        <v>104.1332</v>
      </c>
      <c r="H1281" s="91">
        <f>IFERROR(VLOOKUP($C1281,Weights!$A$43:$E$62,4,0),0)</f>
        <v>3.39</v>
      </c>
      <c r="I1281" s="92">
        <f>IFERROR(VLOOKUP($C1281,Weights!$A$43:$E$62,5,0),0)</f>
        <v>187.77209999999999</v>
      </c>
      <c r="J1281" s="91">
        <f>IFERROR(VLOOKUP($C1281,Weights!$A$63:$E$82,4,0),0)</f>
        <v>23.92</v>
      </c>
      <c r="K1281" s="92">
        <f>IFERROR(VLOOKUP($C1281,Weights!$A$63:$E$82,5,0),0)</f>
        <v>1324.9288000000001</v>
      </c>
      <c r="L1281" s="91">
        <f>IFERROR(VLOOKUP($C1281,Weights!$A$83:$E$102,4,0),0)</f>
        <v>0</v>
      </c>
      <c r="M1281" s="92">
        <f>IFERROR(VLOOKUP($C1281,Weights!$A$83:$E$102,5,0),0)</f>
        <v>0</v>
      </c>
    </row>
    <row r="1282" spans="1:13" ht="24">
      <c r="A1282" s="93" t="s">
        <v>1775</v>
      </c>
      <c r="B1282" s="90" t="s">
        <v>1776</v>
      </c>
      <c r="C1282" s="90">
        <v>16</v>
      </c>
      <c r="D1282" s="91">
        <f>IFERROR(VLOOKUP($C1282,Weights!$A$3:$E$22,4,0),0)</f>
        <v>1.19</v>
      </c>
      <c r="E1282" s="92">
        <f>IFERROR(VLOOKUP($C1282,Weights!$A$3:$E$22,5,0),0)</f>
        <v>65.914100000000005</v>
      </c>
      <c r="F1282" s="91">
        <f>IFERROR(VLOOKUP($C1282,Weights!$A$23:$E$42,4,0),0)</f>
        <v>1.88</v>
      </c>
      <c r="G1282" s="92">
        <f>IFERROR(VLOOKUP($C1282,Weights!$A$23:$E$42,5,0),0)</f>
        <v>104.1332</v>
      </c>
      <c r="H1282" s="91">
        <f>IFERROR(VLOOKUP($C1282,Weights!$A$43:$E$62,4,0),0)</f>
        <v>3.39</v>
      </c>
      <c r="I1282" s="92">
        <f>IFERROR(VLOOKUP($C1282,Weights!$A$43:$E$62,5,0),0)</f>
        <v>187.77209999999999</v>
      </c>
      <c r="J1282" s="91">
        <f>IFERROR(VLOOKUP($C1282,Weights!$A$63:$E$82,4,0),0)</f>
        <v>23.92</v>
      </c>
      <c r="K1282" s="92">
        <f>IFERROR(VLOOKUP($C1282,Weights!$A$63:$E$82,5,0),0)</f>
        <v>1324.9288000000001</v>
      </c>
      <c r="L1282" s="91">
        <f>IFERROR(VLOOKUP($C1282,Weights!$A$83:$E$102,4,0),0)</f>
        <v>0</v>
      </c>
      <c r="M1282" s="92">
        <f>IFERROR(VLOOKUP($C1282,Weights!$A$83:$E$102,5,0),0)</f>
        <v>0</v>
      </c>
    </row>
    <row r="1283" spans="1:13">
      <c r="A1283" s="93" t="s">
        <v>2157</v>
      </c>
      <c r="B1283" s="90" t="s">
        <v>2158</v>
      </c>
      <c r="C1283" s="90">
        <v>16</v>
      </c>
      <c r="D1283" s="91">
        <f>IFERROR(VLOOKUP($C1283,Weights!$A$3:$E$22,4,0),0)</f>
        <v>1.19</v>
      </c>
      <c r="E1283" s="92">
        <f>IFERROR(VLOOKUP($C1283,Weights!$A$3:$E$22,5,0),0)</f>
        <v>65.914100000000005</v>
      </c>
      <c r="F1283" s="91">
        <f>IFERROR(VLOOKUP($C1283,Weights!$A$23:$E$42,4,0),0)</f>
        <v>1.88</v>
      </c>
      <c r="G1283" s="92">
        <f>IFERROR(VLOOKUP($C1283,Weights!$A$23:$E$42,5,0),0)</f>
        <v>104.1332</v>
      </c>
      <c r="H1283" s="91">
        <f>IFERROR(VLOOKUP($C1283,Weights!$A$43:$E$62,4,0),0)</f>
        <v>3.39</v>
      </c>
      <c r="I1283" s="92">
        <f>IFERROR(VLOOKUP($C1283,Weights!$A$43:$E$62,5,0),0)</f>
        <v>187.77209999999999</v>
      </c>
      <c r="J1283" s="91">
        <f>IFERROR(VLOOKUP($C1283,Weights!$A$63:$E$82,4,0),0)</f>
        <v>23.92</v>
      </c>
      <c r="K1283" s="92">
        <f>IFERROR(VLOOKUP($C1283,Weights!$A$63:$E$82,5,0),0)</f>
        <v>1324.9288000000001</v>
      </c>
      <c r="L1283" s="91">
        <f>IFERROR(VLOOKUP($C1283,Weights!$A$83:$E$102,4,0),0)</f>
        <v>0</v>
      </c>
      <c r="M1283" s="92">
        <f>IFERROR(VLOOKUP($C1283,Weights!$A$83:$E$102,5,0),0)</f>
        <v>0</v>
      </c>
    </row>
    <row r="1284" spans="1:13" ht="24">
      <c r="A1284" s="93" t="s">
        <v>2163</v>
      </c>
      <c r="B1284" s="90" t="s">
        <v>2164</v>
      </c>
      <c r="C1284" s="90">
        <v>16</v>
      </c>
      <c r="D1284" s="91">
        <f>IFERROR(VLOOKUP($C1284,Weights!$A$3:$E$22,4,0),0)</f>
        <v>1.19</v>
      </c>
      <c r="E1284" s="92">
        <f>IFERROR(VLOOKUP($C1284,Weights!$A$3:$E$22,5,0),0)</f>
        <v>65.914100000000005</v>
      </c>
      <c r="F1284" s="91">
        <f>IFERROR(VLOOKUP($C1284,Weights!$A$23:$E$42,4,0),0)</f>
        <v>1.88</v>
      </c>
      <c r="G1284" s="92">
        <f>IFERROR(VLOOKUP($C1284,Weights!$A$23:$E$42,5,0),0)</f>
        <v>104.1332</v>
      </c>
      <c r="H1284" s="91">
        <f>IFERROR(VLOOKUP($C1284,Weights!$A$43:$E$62,4,0),0)</f>
        <v>3.39</v>
      </c>
      <c r="I1284" s="92">
        <f>IFERROR(VLOOKUP($C1284,Weights!$A$43:$E$62,5,0),0)</f>
        <v>187.77209999999999</v>
      </c>
      <c r="J1284" s="91">
        <f>IFERROR(VLOOKUP($C1284,Weights!$A$63:$E$82,4,0),0)</f>
        <v>23.92</v>
      </c>
      <c r="K1284" s="92">
        <f>IFERROR(VLOOKUP($C1284,Weights!$A$63:$E$82,5,0),0)</f>
        <v>1324.9288000000001</v>
      </c>
      <c r="L1284" s="91">
        <f>IFERROR(VLOOKUP($C1284,Weights!$A$83:$E$102,4,0),0)</f>
        <v>0</v>
      </c>
      <c r="M1284" s="92">
        <f>IFERROR(VLOOKUP($C1284,Weights!$A$83:$E$102,5,0),0)</f>
        <v>0</v>
      </c>
    </row>
    <row r="1285" spans="1:13" ht="24">
      <c r="A1285" s="93" t="s">
        <v>2103</v>
      </c>
      <c r="B1285" s="90" t="s">
        <v>2104</v>
      </c>
      <c r="C1285" s="90">
        <v>16</v>
      </c>
      <c r="D1285" s="91">
        <f>IFERROR(VLOOKUP($C1285,Weights!$A$3:$E$22,4,0),0)</f>
        <v>1.19</v>
      </c>
      <c r="E1285" s="92">
        <f>IFERROR(VLOOKUP($C1285,Weights!$A$3:$E$22,5,0),0)</f>
        <v>65.914100000000005</v>
      </c>
      <c r="F1285" s="91">
        <f>IFERROR(VLOOKUP($C1285,Weights!$A$23:$E$42,4,0),0)</f>
        <v>1.88</v>
      </c>
      <c r="G1285" s="92">
        <f>IFERROR(VLOOKUP($C1285,Weights!$A$23:$E$42,5,0),0)</f>
        <v>104.1332</v>
      </c>
      <c r="H1285" s="91">
        <f>IFERROR(VLOOKUP($C1285,Weights!$A$43:$E$62,4,0),0)</f>
        <v>3.39</v>
      </c>
      <c r="I1285" s="92">
        <f>IFERROR(VLOOKUP($C1285,Weights!$A$43:$E$62,5,0),0)</f>
        <v>187.77209999999999</v>
      </c>
      <c r="J1285" s="91">
        <f>IFERROR(VLOOKUP($C1285,Weights!$A$63:$E$82,4,0),0)</f>
        <v>23.92</v>
      </c>
      <c r="K1285" s="92">
        <f>IFERROR(VLOOKUP($C1285,Weights!$A$63:$E$82,5,0),0)</f>
        <v>1324.9288000000001</v>
      </c>
      <c r="L1285" s="91">
        <f>IFERROR(VLOOKUP($C1285,Weights!$A$83:$E$102,4,0),0)</f>
        <v>0</v>
      </c>
      <c r="M1285" s="92">
        <f>IFERROR(VLOOKUP($C1285,Weights!$A$83:$E$102,5,0),0)</f>
        <v>0</v>
      </c>
    </row>
    <row r="1286" spans="1:13">
      <c r="A1286" s="93" t="s">
        <v>864</v>
      </c>
      <c r="B1286" s="90" t="s">
        <v>865</v>
      </c>
      <c r="C1286" s="90">
        <v>16</v>
      </c>
      <c r="D1286" s="91">
        <f>IFERROR(VLOOKUP($C1286,Weights!$A$3:$E$22,4,0),0)</f>
        <v>1.19</v>
      </c>
      <c r="E1286" s="92">
        <f>IFERROR(VLOOKUP($C1286,Weights!$A$3:$E$22,5,0),0)</f>
        <v>65.914100000000005</v>
      </c>
      <c r="F1286" s="91">
        <f>IFERROR(VLOOKUP($C1286,Weights!$A$23:$E$42,4,0),0)</f>
        <v>1.88</v>
      </c>
      <c r="G1286" s="92">
        <f>IFERROR(VLOOKUP($C1286,Weights!$A$23:$E$42,5,0),0)</f>
        <v>104.1332</v>
      </c>
      <c r="H1286" s="91">
        <f>IFERROR(VLOOKUP($C1286,Weights!$A$43:$E$62,4,0),0)</f>
        <v>3.39</v>
      </c>
      <c r="I1286" s="92">
        <f>IFERROR(VLOOKUP($C1286,Weights!$A$43:$E$62,5,0),0)</f>
        <v>187.77209999999999</v>
      </c>
      <c r="J1286" s="91">
        <f>IFERROR(VLOOKUP($C1286,Weights!$A$63:$E$82,4,0),0)</f>
        <v>23.92</v>
      </c>
      <c r="K1286" s="92">
        <f>IFERROR(VLOOKUP($C1286,Weights!$A$63:$E$82,5,0),0)</f>
        <v>1324.9288000000001</v>
      </c>
      <c r="L1286" s="91">
        <f>IFERROR(VLOOKUP($C1286,Weights!$A$83:$E$102,4,0),0)</f>
        <v>0</v>
      </c>
      <c r="M1286" s="92">
        <f>IFERROR(VLOOKUP($C1286,Weights!$A$83:$E$102,5,0),0)</f>
        <v>0</v>
      </c>
    </row>
    <row r="1287" spans="1:13">
      <c r="A1287" s="93" t="s">
        <v>988</v>
      </c>
      <c r="B1287" s="90" t="s">
        <v>989</v>
      </c>
      <c r="C1287" s="90">
        <v>16</v>
      </c>
      <c r="D1287" s="91">
        <f>IFERROR(VLOOKUP($C1287,Weights!$A$3:$E$22,4,0),0)</f>
        <v>1.19</v>
      </c>
      <c r="E1287" s="92">
        <f>IFERROR(VLOOKUP($C1287,Weights!$A$3:$E$22,5,0),0)</f>
        <v>65.914100000000005</v>
      </c>
      <c r="F1287" s="91">
        <f>IFERROR(VLOOKUP($C1287,Weights!$A$23:$E$42,4,0),0)</f>
        <v>1.88</v>
      </c>
      <c r="G1287" s="92">
        <f>IFERROR(VLOOKUP($C1287,Weights!$A$23:$E$42,5,0),0)</f>
        <v>104.1332</v>
      </c>
      <c r="H1287" s="91">
        <f>IFERROR(VLOOKUP($C1287,Weights!$A$43:$E$62,4,0),0)</f>
        <v>3.39</v>
      </c>
      <c r="I1287" s="92">
        <f>IFERROR(VLOOKUP($C1287,Weights!$A$43:$E$62,5,0),0)</f>
        <v>187.77209999999999</v>
      </c>
      <c r="J1287" s="91">
        <f>IFERROR(VLOOKUP($C1287,Weights!$A$63:$E$82,4,0),0)</f>
        <v>23.92</v>
      </c>
      <c r="K1287" s="92">
        <f>IFERROR(VLOOKUP($C1287,Weights!$A$63:$E$82,5,0),0)</f>
        <v>1324.9288000000001</v>
      </c>
      <c r="L1287" s="91">
        <f>IFERROR(VLOOKUP($C1287,Weights!$A$83:$E$102,4,0),0)</f>
        <v>0</v>
      </c>
      <c r="M1287" s="92">
        <f>IFERROR(VLOOKUP($C1287,Weights!$A$83:$E$102,5,0),0)</f>
        <v>0</v>
      </c>
    </row>
    <row r="1288" spans="1:13" ht="24">
      <c r="A1288" s="93" t="s">
        <v>2937</v>
      </c>
      <c r="B1288" s="90" t="s">
        <v>2938</v>
      </c>
      <c r="C1288" s="90">
        <v>16</v>
      </c>
      <c r="D1288" s="91">
        <f>IFERROR(VLOOKUP($C1288,Weights!$A$3:$E$22,4,0),0)</f>
        <v>1.19</v>
      </c>
      <c r="E1288" s="92">
        <f>IFERROR(VLOOKUP($C1288,Weights!$A$3:$E$22,5,0),0)</f>
        <v>65.914100000000005</v>
      </c>
      <c r="F1288" s="91">
        <f>IFERROR(VLOOKUP($C1288,Weights!$A$23:$E$42,4,0),0)</f>
        <v>1.88</v>
      </c>
      <c r="G1288" s="92">
        <f>IFERROR(VLOOKUP($C1288,Weights!$A$23:$E$42,5,0),0)</f>
        <v>104.1332</v>
      </c>
      <c r="H1288" s="91">
        <f>IFERROR(VLOOKUP($C1288,Weights!$A$43:$E$62,4,0),0)</f>
        <v>3.39</v>
      </c>
      <c r="I1288" s="92">
        <f>IFERROR(VLOOKUP($C1288,Weights!$A$43:$E$62,5,0),0)</f>
        <v>187.77209999999999</v>
      </c>
      <c r="J1288" s="91">
        <f>IFERROR(VLOOKUP($C1288,Weights!$A$63:$E$82,4,0),0)</f>
        <v>23.92</v>
      </c>
      <c r="K1288" s="92">
        <f>IFERROR(VLOOKUP($C1288,Weights!$A$63:$E$82,5,0),0)</f>
        <v>1324.9288000000001</v>
      </c>
      <c r="L1288" s="91">
        <f>IFERROR(VLOOKUP($C1288,Weights!$A$83:$E$102,4,0),0)</f>
        <v>0</v>
      </c>
      <c r="M1288" s="92">
        <f>IFERROR(VLOOKUP($C1288,Weights!$A$83:$E$102,5,0),0)</f>
        <v>0</v>
      </c>
    </row>
    <row r="1289" spans="1:13" ht="24">
      <c r="A1289" s="93" t="s">
        <v>2615</v>
      </c>
      <c r="B1289" s="90" t="s">
        <v>2616</v>
      </c>
      <c r="C1289" s="90">
        <v>16</v>
      </c>
      <c r="D1289" s="91">
        <f>IFERROR(VLOOKUP($C1289,Weights!$A$3:$E$22,4,0),0)</f>
        <v>1.19</v>
      </c>
      <c r="E1289" s="92">
        <f>IFERROR(VLOOKUP($C1289,Weights!$A$3:$E$22,5,0),0)</f>
        <v>65.914100000000005</v>
      </c>
      <c r="F1289" s="91">
        <f>IFERROR(VLOOKUP($C1289,Weights!$A$23:$E$42,4,0),0)</f>
        <v>1.88</v>
      </c>
      <c r="G1289" s="92">
        <f>IFERROR(VLOOKUP($C1289,Weights!$A$23:$E$42,5,0),0)</f>
        <v>104.1332</v>
      </c>
      <c r="H1289" s="91">
        <f>IFERROR(VLOOKUP($C1289,Weights!$A$43:$E$62,4,0),0)</f>
        <v>3.39</v>
      </c>
      <c r="I1289" s="92">
        <f>IFERROR(VLOOKUP($C1289,Weights!$A$43:$E$62,5,0),0)</f>
        <v>187.77209999999999</v>
      </c>
      <c r="J1289" s="91">
        <f>IFERROR(VLOOKUP($C1289,Weights!$A$63:$E$82,4,0),0)</f>
        <v>23.92</v>
      </c>
      <c r="K1289" s="92">
        <f>IFERROR(VLOOKUP($C1289,Weights!$A$63:$E$82,5,0),0)</f>
        <v>1324.9288000000001</v>
      </c>
      <c r="L1289" s="91">
        <f>IFERROR(VLOOKUP($C1289,Weights!$A$83:$E$102,4,0),0)</f>
        <v>0</v>
      </c>
      <c r="M1289" s="92">
        <f>IFERROR(VLOOKUP($C1289,Weights!$A$83:$E$102,5,0),0)</f>
        <v>0</v>
      </c>
    </row>
    <row r="1290" spans="1:13">
      <c r="A1290" s="93" t="s">
        <v>2493</v>
      </c>
      <c r="B1290" s="90" t="s">
        <v>2494</v>
      </c>
      <c r="C1290" s="90">
        <v>16</v>
      </c>
      <c r="D1290" s="91">
        <f>IFERROR(VLOOKUP($C1290,Weights!$A$3:$E$22,4,0),0)</f>
        <v>1.19</v>
      </c>
      <c r="E1290" s="92">
        <f>IFERROR(VLOOKUP($C1290,Weights!$A$3:$E$22,5,0),0)</f>
        <v>65.914100000000005</v>
      </c>
      <c r="F1290" s="91">
        <f>IFERROR(VLOOKUP($C1290,Weights!$A$23:$E$42,4,0),0)</f>
        <v>1.88</v>
      </c>
      <c r="G1290" s="92">
        <f>IFERROR(VLOOKUP($C1290,Weights!$A$23:$E$42,5,0),0)</f>
        <v>104.1332</v>
      </c>
      <c r="H1290" s="91">
        <f>IFERROR(VLOOKUP($C1290,Weights!$A$43:$E$62,4,0),0)</f>
        <v>3.39</v>
      </c>
      <c r="I1290" s="92">
        <f>IFERROR(VLOOKUP($C1290,Weights!$A$43:$E$62,5,0),0)</f>
        <v>187.77209999999999</v>
      </c>
      <c r="J1290" s="91">
        <f>IFERROR(VLOOKUP($C1290,Weights!$A$63:$E$82,4,0),0)</f>
        <v>23.92</v>
      </c>
      <c r="K1290" s="92">
        <f>IFERROR(VLOOKUP($C1290,Weights!$A$63:$E$82,5,0),0)</f>
        <v>1324.9288000000001</v>
      </c>
      <c r="L1290" s="91">
        <f>IFERROR(VLOOKUP($C1290,Weights!$A$83:$E$102,4,0),0)</f>
        <v>0</v>
      </c>
      <c r="M1290" s="92">
        <f>IFERROR(VLOOKUP($C1290,Weights!$A$83:$E$102,5,0),0)</f>
        <v>0</v>
      </c>
    </row>
    <row r="1291" spans="1:13">
      <c r="A1291" s="93" t="s">
        <v>2629</v>
      </c>
      <c r="B1291" s="90" t="s">
        <v>2630</v>
      </c>
      <c r="C1291" s="90">
        <v>16</v>
      </c>
      <c r="D1291" s="91">
        <f>IFERROR(VLOOKUP($C1291,Weights!$A$3:$E$22,4,0),0)</f>
        <v>1.19</v>
      </c>
      <c r="E1291" s="92">
        <f>IFERROR(VLOOKUP($C1291,Weights!$A$3:$E$22,5,0),0)</f>
        <v>65.914100000000005</v>
      </c>
      <c r="F1291" s="91">
        <f>IFERROR(VLOOKUP($C1291,Weights!$A$23:$E$42,4,0),0)</f>
        <v>1.88</v>
      </c>
      <c r="G1291" s="92">
        <f>IFERROR(VLOOKUP($C1291,Weights!$A$23:$E$42,5,0),0)</f>
        <v>104.1332</v>
      </c>
      <c r="H1291" s="91">
        <f>IFERROR(VLOOKUP($C1291,Weights!$A$43:$E$62,4,0),0)</f>
        <v>3.39</v>
      </c>
      <c r="I1291" s="92">
        <f>IFERROR(VLOOKUP($C1291,Weights!$A$43:$E$62,5,0),0)</f>
        <v>187.77209999999999</v>
      </c>
      <c r="J1291" s="91">
        <f>IFERROR(VLOOKUP($C1291,Weights!$A$63:$E$82,4,0),0)</f>
        <v>23.92</v>
      </c>
      <c r="K1291" s="92">
        <f>IFERROR(VLOOKUP($C1291,Weights!$A$63:$E$82,5,0),0)</f>
        <v>1324.9288000000001</v>
      </c>
      <c r="L1291" s="91">
        <f>IFERROR(VLOOKUP($C1291,Weights!$A$83:$E$102,4,0),0)</f>
        <v>0</v>
      </c>
      <c r="M1291" s="92">
        <f>IFERROR(VLOOKUP($C1291,Weights!$A$83:$E$102,5,0),0)</f>
        <v>0</v>
      </c>
    </row>
    <row r="1292" spans="1:13">
      <c r="A1292" s="93" t="s">
        <v>2196</v>
      </c>
      <c r="B1292" s="90" t="s">
        <v>2197</v>
      </c>
      <c r="C1292" s="90">
        <v>16</v>
      </c>
      <c r="D1292" s="91">
        <f>IFERROR(VLOOKUP($C1292,Weights!$A$3:$E$22,4,0),0)</f>
        <v>1.19</v>
      </c>
      <c r="E1292" s="92">
        <f>IFERROR(VLOOKUP($C1292,Weights!$A$3:$E$22,5,0),0)</f>
        <v>65.914100000000005</v>
      </c>
      <c r="F1292" s="91">
        <f>IFERROR(VLOOKUP($C1292,Weights!$A$23:$E$42,4,0),0)</f>
        <v>1.88</v>
      </c>
      <c r="G1292" s="92">
        <f>IFERROR(VLOOKUP($C1292,Weights!$A$23:$E$42,5,0),0)</f>
        <v>104.1332</v>
      </c>
      <c r="H1292" s="91">
        <f>IFERROR(VLOOKUP($C1292,Weights!$A$43:$E$62,4,0),0)</f>
        <v>3.39</v>
      </c>
      <c r="I1292" s="92">
        <f>IFERROR(VLOOKUP($C1292,Weights!$A$43:$E$62,5,0),0)</f>
        <v>187.77209999999999</v>
      </c>
      <c r="J1292" s="91">
        <f>IFERROR(VLOOKUP($C1292,Weights!$A$63:$E$82,4,0),0)</f>
        <v>23.92</v>
      </c>
      <c r="K1292" s="92">
        <f>IFERROR(VLOOKUP($C1292,Weights!$A$63:$E$82,5,0),0)</f>
        <v>1324.9288000000001</v>
      </c>
      <c r="L1292" s="91">
        <f>IFERROR(VLOOKUP($C1292,Weights!$A$83:$E$102,4,0),0)</f>
        <v>0</v>
      </c>
      <c r="M1292" s="92">
        <f>IFERROR(VLOOKUP($C1292,Weights!$A$83:$E$102,5,0),0)</f>
        <v>0</v>
      </c>
    </row>
    <row r="1293" spans="1:13">
      <c r="A1293" s="93" t="s">
        <v>2326</v>
      </c>
      <c r="B1293" s="90" t="s">
        <v>2327</v>
      </c>
      <c r="C1293" s="90">
        <v>16</v>
      </c>
      <c r="D1293" s="91">
        <f>IFERROR(VLOOKUP($C1293,Weights!$A$3:$E$22,4,0),0)</f>
        <v>1.19</v>
      </c>
      <c r="E1293" s="92">
        <f>IFERROR(VLOOKUP($C1293,Weights!$A$3:$E$22,5,0),0)</f>
        <v>65.914100000000005</v>
      </c>
      <c r="F1293" s="91">
        <f>IFERROR(VLOOKUP($C1293,Weights!$A$23:$E$42,4,0),0)</f>
        <v>1.88</v>
      </c>
      <c r="G1293" s="92">
        <f>IFERROR(VLOOKUP($C1293,Weights!$A$23:$E$42,5,0),0)</f>
        <v>104.1332</v>
      </c>
      <c r="H1293" s="91">
        <f>IFERROR(VLOOKUP($C1293,Weights!$A$43:$E$62,4,0),0)</f>
        <v>3.39</v>
      </c>
      <c r="I1293" s="92">
        <f>IFERROR(VLOOKUP($C1293,Weights!$A$43:$E$62,5,0),0)</f>
        <v>187.77209999999999</v>
      </c>
      <c r="J1293" s="91">
        <f>IFERROR(VLOOKUP($C1293,Weights!$A$63:$E$82,4,0),0)</f>
        <v>23.92</v>
      </c>
      <c r="K1293" s="92">
        <f>IFERROR(VLOOKUP($C1293,Weights!$A$63:$E$82,5,0),0)</f>
        <v>1324.9288000000001</v>
      </c>
      <c r="L1293" s="91">
        <f>IFERROR(VLOOKUP($C1293,Weights!$A$83:$E$102,4,0),0)</f>
        <v>0</v>
      </c>
      <c r="M1293" s="92">
        <f>IFERROR(VLOOKUP($C1293,Weights!$A$83:$E$102,5,0),0)</f>
        <v>0</v>
      </c>
    </row>
    <row r="1294" spans="1:13">
      <c r="A1294" s="93" t="s">
        <v>1152</v>
      </c>
      <c r="B1294" s="90" t="s">
        <v>1153</v>
      </c>
      <c r="C1294" s="90">
        <v>16</v>
      </c>
      <c r="D1294" s="91">
        <f>IFERROR(VLOOKUP($C1294,Weights!$A$3:$E$22,4,0),0)</f>
        <v>1.19</v>
      </c>
      <c r="E1294" s="92">
        <f>IFERROR(VLOOKUP($C1294,Weights!$A$3:$E$22,5,0),0)</f>
        <v>65.914100000000005</v>
      </c>
      <c r="F1294" s="91">
        <f>IFERROR(VLOOKUP($C1294,Weights!$A$23:$E$42,4,0),0)</f>
        <v>1.88</v>
      </c>
      <c r="G1294" s="92">
        <f>IFERROR(VLOOKUP($C1294,Weights!$A$23:$E$42,5,0),0)</f>
        <v>104.1332</v>
      </c>
      <c r="H1294" s="91">
        <f>IFERROR(VLOOKUP($C1294,Weights!$A$43:$E$62,4,0),0)</f>
        <v>3.39</v>
      </c>
      <c r="I1294" s="92">
        <f>IFERROR(VLOOKUP($C1294,Weights!$A$43:$E$62,5,0),0)</f>
        <v>187.77209999999999</v>
      </c>
      <c r="J1294" s="91">
        <f>IFERROR(VLOOKUP($C1294,Weights!$A$63:$E$82,4,0),0)</f>
        <v>23.92</v>
      </c>
      <c r="K1294" s="92">
        <f>IFERROR(VLOOKUP($C1294,Weights!$A$63:$E$82,5,0),0)</f>
        <v>1324.9288000000001</v>
      </c>
      <c r="L1294" s="91">
        <f>IFERROR(VLOOKUP($C1294,Weights!$A$83:$E$102,4,0),0)</f>
        <v>0</v>
      </c>
      <c r="M1294" s="92">
        <f>IFERROR(VLOOKUP($C1294,Weights!$A$83:$E$102,5,0),0)</f>
        <v>0</v>
      </c>
    </row>
    <row r="1295" spans="1:13" ht="24">
      <c r="A1295" s="93" t="s">
        <v>2873</v>
      </c>
      <c r="B1295" s="90" t="s">
        <v>2874</v>
      </c>
      <c r="C1295" s="90">
        <v>16</v>
      </c>
      <c r="D1295" s="91">
        <f>IFERROR(VLOOKUP($C1295,Weights!$A$3:$E$22,4,0),0)</f>
        <v>1.19</v>
      </c>
      <c r="E1295" s="92">
        <f>IFERROR(VLOOKUP($C1295,Weights!$A$3:$E$22,5,0),0)</f>
        <v>65.914100000000005</v>
      </c>
      <c r="F1295" s="91">
        <f>IFERROR(VLOOKUP($C1295,Weights!$A$23:$E$42,4,0),0)</f>
        <v>1.88</v>
      </c>
      <c r="G1295" s="92">
        <f>IFERROR(VLOOKUP($C1295,Weights!$A$23:$E$42,5,0),0)</f>
        <v>104.1332</v>
      </c>
      <c r="H1295" s="91">
        <f>IFERROR(VLOOKUP($C1295,Weights!$A$43:$E$62,4,0),0)</f>
        <v>3.39</v>
      </c>
      <c r="I1295" s="92">
        <f>IFERROR(VLOOKUP($C1295,Weights!$A$43:$E$62,5,0),0)</f>
        <v>187.77209999999999</v>
      </c>
      <c r="J1295" s="91">
        <f>IFERROR(VLOOKUP($C1295,Weights!$A$63:$E$82,4,0),0)</f>
        <v>23.92</v>
      </c>
      <c r="K1295" s="92">
        <f>IFERROR(VLOOKUP($C1295,Weights!$A$63:$E$82,5,0),0)</f>
        <v>1324.9288000000001</v>
      </c>
      <c r="L1295" s="91">
        <f>IFERROR(VLOOKUP($C1295,Weights!$A$83:$E$102,4,0),0)</f>
        <v>0</v>
      </c>
      <c r="M1295" s="92">
        <f>IFERROR(VLOOKUP($C1295,Weights!$A$83:$E$102,5,0),0)</f>
        <v>0</v>
      </c>
    </row>
    <row r="1296" spans="1:13">
      <c r="A1296" s="93" t="s">
        <v>72</v>
      </c>
      <c r="B1296" s="90" t="s">
        <v>73</v>
      </c>
      <c r="C1296" s="90">
        <v>16</v>
      </c>
      <c r="D1296" s="91">
        <f>IFERROR(VLOOKUP($C1296,Weights!$A$3:$E$22,4,0),0)</f>
        <v>1.19</v>
      </c>
      <c r="E1296" s="92">
        <f>IFERROR(VLOOKUP($C1296,Weights!$A$3:$E$22,5,0),0)</f>
        <v>65.914100000000005</v>
      </c>
      <c r="F1296" s="91">
        <f>IFERROR(VLOOKUP($C1296,Weights!$A$23:$E$42,4,0),0)</f>
        <v>1.88</v>
      </c>
      <c r="G1296" s="92">
        <f>IFERROR(VLOOKUP($C1296,Weights!$A$23:$E$42,5,0),0)</f>
        <v>104.1332</v>
      </c>
      <c r="H1296" s="91">
        <f>IFERROR(VLOOKUP($C1296,Weights!$A$43:$E$62,4,0),0)</f>
        <v>3.39</v>
      </c>
      <c r="I1296" s="92">
        <f>IFERROR(VLOOKUP($C1296,Weights!$A$43:$E$62,5,0),0)</f>
        <v>187.77209999999999</v>
      </c>
      <c r="J1296" s="91">
        <f>IFERROR(VLOOKUP($C1296,Weights!$A$63:$E$82,4,0),0)</f>
        <v>23.92</v>
      </c>
      <c r="K1296" s="92">
        <f>IFERROR(VLOOKUP($C1296,Weights!$A$63:$E$82,5,0),0)</f>
        <v>1324.9288000000001</v>
      </c>
      <c r="L1296" s="91">
        <f>IFERROR(VLOOKUP($C1296,Weights!$A$83:$E$102,4,0),0)</f>
        <v>0</v>
      </c>
      <c r="M1296" s="92">
        <f>IFERROR(VLOOKUP($C1296,Weights!$A$83:$E$102,5,0),0)</f>
        <v>0</v>
      </c>
    </row>
    <row r="1297" spans="1:13" ht="24">
      <c r="A1297" s="93" t="s">
        <v>80</v>
      </c>
      <c r="B1297" s="90" t="s">
        <v>81</v>
      </c>
      <c r="C1297" s="90">
        <v>16</v>
      </c>
      <c r="D1297" s="91">
        <f>IFERROR(VLOOKUP($C1297,Weights!$A$3:$E$22,4,0),0)</f>
        <v>1.19</v>
      </c>
      <c r="E1297" s="92">
        <f>IFERROR(VLOOKUP($C1297,Weights!$A$3:$E$22,5,0),0)</f>
        <v>65.914100000000005</v>
      </c>
      <c r="F1297" s="91">
        <f>IFERROR(VLOOKUP($C1297,Weights!$A$23:$E$42,4,0),0)</f>
        <v>1.88</v>
      </c>
      <c r="G1297" s="92">
        <f>IFERROR(VLOOKUP($C1297,Weights!$A$23:$E$42,5,0),0)</f>
        <v>104.1332</v>
      </c>
      <c r="H1297" s="91">
        <f>IFERROR(VLOOKUP($C1297,Weights!$A$43:$E$62,4,0),0)</f>
        <v>3.39</v>
      </c>
      <c r="I1297" s="92">
        <f>IFERROR(VLOOKUP($C1297,Weights!$A$43:$E$62,5,0),0)</f>
        <v>187.77209999999999</v>
      </c>
      <c r="J1297" s="91">
        <f>IFERROR(VLOOKUP($C1297,Weights!$A$63:$E$82,4,0),0)</f>
        <v>23.92</v>
      </c>
      <c r="K1297" s="92">
        <f>IFERROR(VLOOKUP($C1297,Weights!$A$63:$E$82,5,0),0)</f>
        <v>1324.9288000000001</v>
      </c>
      <c r="L1297" s="91">
        <f>IFERROR(VLOOKUP($C1297,Weights!$A$83:$E$102,4,0),0)</f>
        <v>0</v>
      </c>
      <c r="M1297" s="92">
        <f>IFERROR(VLOOKUP($C1297,Weights!$A$83:$E$102,5,0),0)</f>
        <v>0</v>
      </c>
    </row>
    <row r="1298" spans="1:13">
      <c r="A1298" s="93" t="s">
        <v>376</v>
      </c>
      <c r="B1298" s="90" t="s">
        <v>377</v>
      </c>
      <c r="C1298" s="90">
        <v>16</v>
      </c>
      <c r="D1298" s="91">
        <f>IFERROR(VLOOKUP($C1298,Weights!$A$3:$E$22,4,0),0)</f>
        <v>1.19</v>
      </c>
      <c r="E1298" s="92">
        <f>IFERROR(VLOOKUP($C1298,Weights!$A$3:$E$22,5,0),0)</f>
        <v>65.914100000000005</v>
      </c>
      <c r="F1298" s="91">
        <f>IFERROR(VLOOKUP($C1298,Weights!$A$23:$E$42,4,0),0)</f>
        <v>1.88</v>
      </c>
      <c r="G1298" s="92">
        <f>IFERROR(VLOOKUP($C1298,Weights!$A$23:$E$42,5,0),0)</f>
        <v>104.1332</v>
      </c>
      <c r="H1298" s="91">
        <f>IFERROR(VLOOKUP($C1298,Weights!$A$43:$E$62,4,0),0)</f>
        <v>3.39</v>
      </c>
      <c r="I1298" s="92">
        <f>IFERROR(VLOOKUP($C1298,Weights!$A$43:$E$62,5,0),0)</f>
        <v>187.77209999999999</v>
      </c>
      <c r="J1298" s="91">
        <f>IFERROR(VLOOKUP($C1298,Weights!$A$63:$E$82,4,0),0)</f>
        <v>23.92</v>
      </c>
      <c r="K1298" s="92">
        <f>IFERROR(VLOOKUP($C1298,Weights!$A$63:$E$82,5,0),0)</f>
        <v>1324.9288000000001</v>
      </c>
      <c r="L1298" s="91">
        <f>IFERROR(VLOOKUP($C1298,Weights!$A$83:$E$102,4,0),0)</f>
        <v>0</v>
      </c>
      <c r="M1298" s="92">
        <f>IFERROR(VLOOKUP($C1298,Weights!$A$83:$E$102,5,0),0)</f>
        <v>0</v>
      </c>
    </row>
    <row r="1299" spans="1:13">
      <c r="A1299" s="93" t="s">
        <v>78</v>
      </c>
      <c r="B1299" s="90" t="s">
        <v>79</v>
      </c>
      <c r="C1299" s="90">
        <v>16</v>
      </c>
      <c r="D1299" s="91">
        <f>IFERROR(VLOOKUP($C1299,Weights!$A$3:$E$22,4,0),0)</f>
        <v>1.19</v>
      </c>
      <c r="E1299" s="92">
        <f>IFERROR(VLOOKUP($C1299,Weights!$A$3:$E$22,5,0),0)</f>
        <v>65.914100000000005</v>
      </c>
      <c r="F1299" s="91">
        <f>IFERROR(VLOOKUP($C1299,Weights!$A$23:$E$42,4,0),0)</f>
        <v>1.88</v>
      </c>
      <c r="G1299" s="92">
        <f>IFERROR(VLOOKUP($C1299,Weights!$A$23:$E$42,5,0),0)</f>
        <v>104.1332</v>
      </c>
      <c r="H1299" s="91">
        <f>IFERROR(VLOOKUP($C1299,Weights!$A$43:$E$62,4,0),0)</f>
        <v>3.39</v>
      </c>
      <c r="I1299" s="92">
        <f>IFERROR(VLOOKUP($C1299,Weights!$A$43:$E$62,5,0),0)</f>
        <v>187.77209999999999</v>
      </c>
      <c r="J1299" s="91">
        <f>IFERROR(VLOOKUP($C1299,Weights!$A$63:$E$82,4,0),0)</f>
        <v>23.92</v>
      </c>
      <c r="K1299" s="92">
        <f>IFERROR(VLOOKUP($C1299,Weights!$A$63:$E$82,5,0),0)</f>
        <v>1324.9288000000001</v>
      </c>
      <c r="L1299" s="91">
        <f>IFERROR(VLOOKUP($C1299,Weights!$A$83:$E$102,4,0),0)</f>
        <v>0</v>
      </c>
      <c r="M1299" s="92">
        <f>IFERROR(VLOOKUP($C1299,Weights!$A$83:$E$102,5,0),0)</f>
        <v>0</v>
      </c>
    </row>
    <row r="1300" spans="1:13">
      <c r="A1300" s="93" t="s">
        <v>74</v>
      </c>
      <c r="B1300" s="90" t="s">
        <v>75</v>
      </c>
      <c r="C1300" s="90">
        <v>16</v>
      </c>
      <c r="D1300" s="91">
        <f>IFERROR(VLOOKUP($C1300,Weights!$A$3:$E$22,4,0),0)</f>
        <v>1.19</v>
      </c>
      <c r="E1300" s="92">
        <f>IFERROR(VLOOKUP($C1300,Weights!$A$3:$E$22,5,0),0)</f>
        <v>65.914100000000005</v>
      </c>
      <c r="F1300" s="91">
        <f>IFERROR(VLOOKUP($C1300,Weights!$A$23:$E$42,4,0),0)</f>
        <v>1.88</v>
      </c>
      <c r="G1300" s="92">
        <f>IFERROR(VLOOKUP($C1300,Weights!$A$23:$E$42,5,0),0)</f>
        <v>104.1332</v>
      </c>
      <c r="H1300" s="91">
        <f>IFERROR(VLOOKUP($C1300,Weights!$A$43:$E$62,4,0),0)</f>
        <v>3.39</v>
      </c>
      <c r="I1300" s="92">
        <f>IFERROR(VLOOKUP($C1300,Weights!$A$43:$E$62,5,0),0)</f>
        <v>187.77209999999999</v>
      </c>
      <c r="J1300" s="91">
        <f>IFERROR(VLOOKUP($C1300,Weights!$A$63:$E$82,4,0),0)</f>
        <v>23.92</v>
      </c>
      <c r="K1300" s="92">
        <f>IFERROR(VLOOKUP($C1300,Weights!$A$63:$E$82,5,0),0)</f>
        <v>1324.9288000000001</v>
      </c>
      <c r="L1300" s="91">
        <f>IFERROR(VLOOKUP($C1300,Weights!$A$83:$E$102,4,0),0)</f>
        <v>0</v>
      </c>
      <c r="M1300" s="92">
        <f>IFERROR(VLOOKUP($C1300,Weights!$A$83:$E$102,5,0),0)</f>
        <v>0</v>
      </c>
    </row>
    <row r="1301" spans="1:13" ht="24">
      <c r="A1301" s="93" t="s">
        <v>96</v>
      </c>
      <c r="B1301" s="90" t="s">
        <v>97</v>
      </c>
      <c r="C1301" s="90">
        <v>16</v>
      </c>
      <c r="D1301" s="91">
        <f>IFERROR(VLOOKUP($C1301,Weights!$A$3:$E$22,4,0),0)</f>
        <v>1.19</v>
      </c>
      <c r="E1301" s="92">
        <f>IFERROR(VLOOKUP($C1301,Weights!$A$3:$E$22,5,0),0)</f>
        <v>65.914100000000005</v>
      </c>
      <c r="F1301" s="91">
        <f>IFERROR(VLOOKUP($C1301,Weights!$A$23:$E$42,4,0),0)</f>
        <v>1.88</v>
      </c>
      <c r="G1301" s="92">
        <f>IFERROR(VLOOKUP($C1301,Weights!$A$23:$E$42,5,0),0)</f>
        <v>104.1332</v>
      </c>
      <c r="H1301" s="91">
        <f>IFERROR(VLOOKUP($C1301,Weights!$A$43:$E$62,4,0),0)</f>
        <v>3.39</v>
      </c>
      <c r="I1301" s="92">
        <f>IFERROR(VLOOKUP($C1301,Weights!$A$43:$E$62,5,0),0)</f>
        <v>187.77209999999999</v>
      </c>
      <c r="J1301" s="91">
        <f>IFERROR(VLOOKUP($C1301,Weights!$A$63:$E$82,4,0),0)</f>
        <v>23.92</v>
      </c>
      <c r="K1301" s="92">
        <f>IFERROR(VLOOKUP($C1301,Weights!$A$63:$E$82,5,0),0)</f>
        <v>1324.9288000000001</v>
      </c>
      <c r="L1301" s="91">
        <f>IFERROR(VLOOKUP($C1301,Weights!$A$83:$E$102,4,0),0)</f>
        <v>0</v>
      </c>
      <c r="M1301" s="92">
        <f>IFERROR(VLOOKUP($C1301,Weights!$A$83:$E$102,5,0),0)</f>
        <v>0</v>
      </c>
    </row>
    <row r="1302" spans="1:13">
      <c r="A1302" s="93" t="s">
        <v>1178</v>
      </c>
      <c r="B1302" s="90" t="s">
        <v>1179</v>
      </c>
      <c r="C1302" s="90">
        <v>16</v>
      </c>
      <c r="D1302" s="91">
        <f>IFERROR(VLOOKUP($C1302,Weights!$A$3:$E$22,4,0),0)</f>
        <v>1.19</v>
      </c>
      <c r="E1302" s="92">
        <f>IFERROR(VLOOKUP($C1302,Weights!$A$3:$E$22,5,0),0)</f>
        <v>65.914100000000005</v>
      </c>
      <c r="F1302" s="91">
        <f>IFERROR(VLOOKUP($C1302,Weights!$A$23:$E$42,4,0),0)</f>
        <v>1.88</v>
      </c>
      <c r="G1302" s="92">
        <f>IFERROR(VLOOKUP($C1302,Weights!$A$23:$E$42,5,0),0)</f>
        <v>104.1332</v>
      </c>
      <c r="H1302" s="91">
        <f>IFERROR(VLOOKUP($C1302,Weights!$A$43:$E$62,4,0),0)</f>
        <v>3.39</v>
      </c>
      <c r="I1302" s="92">
        <f>IFERROR(VLOOKUP($C1302,Weights!$A$43:$E$62,5,0),0)</f>
        <v>187.77209999999999</v>
      </c>
      <c r="J1302" s="91">
        <f>IFERROR(VLOOKUP($C1302,Weights!$A$63:$E$82,4,0),0)</f>
        <v>23.92</v>
      </c>
      <c r="K1302" s="92">
        <f>IFERROR(VLOOKUP($C1302,Weights!$A$63:$E$82,5,0),0)</f>
        <v>1324.9288000000001</v>
      </c>
      <c r="L1302" s="91">
        <f>IFERROR(VLOOKUP($C1302,Weights!$A$83:$E$102,4,0),0)</f>
        <v>0</v>
      </c>
      <c r="M1302" s="92">
        <f>IFERROR(VLOOKUP($C1302,Weights!$A$83:$E$102,5,0),0)</f>
        <v>0</v>
      </c>
    </row>
    <row r="1303" spans="1:13">
      <c r="A1303" s="93" t="s">
        <v>2583</v>
      </c>
      <c r="B1303" s="90" t="s">
        <v>2584</v>
      </c>
      <c r="C1303" s="90">
        <v>16</v>
      </c>
      <c r="D1303" s="91">
        <f>IFERROR(VLOOKUP($C1303,Weights!$A$3:$E$22,4,0),0)</f>
        <v>1.19</v>
      </c>
      <c r="E1303" s="92">
        <f>IFERROR(VLOOKUP($C1303,Weights!$A$3:$E$22,5,0),0)</f>
        <v>65.914100000000005</v>
      </c>
      <c r="F1303" s="91">
        <f>IFERROR(VLOOKUP($C1303,Weights!$A$23:$E$42,4,0),0)</f>
        <v>1.88</v>
      </c>
      <c r="G1303" s="92">
        <f>IFERROR(VLOOKUP($C1303,Weights!$A$23:$E$42,5,0),0)</f>
        <v>104.1332</v>
      </c>
      <c r="H1303" s="91">
        <f>IFERROR(VLOOKUP($C1303,Weights!$A$43:$E$62,4,0),0)</f>
        <v>3.39</v>
      </c>
      <c r="I1303" s="92">
        <f>IFERROR(VLOOKUP($C1303,Weights!$A$43:$E$62,5,0),0)</f>
        <v>187.77209999999999</v>
      </c>
      <c r="J1303" s="91">
        <f>IFERROR(VLOOKUP($C1303,Weights!$A$63:$E$82,4,0),0)</f>
        <v>23.92</v>
      </c>
      <c r="K1303" s="92">
        <f>IFERROR(VLOOKUP($C1303,Weights!$A$63:$E$82,5,0),0)</f>
        <v>1324.9288000000001</v>
      </c>
      <c r="L1303" s="91">
        <f>IFERROR(VLOOKUP($C1303,Weights!$A$83:$E$102,4,0),0)</f>
        <v>0</v>
      </c>
      <c r="M1303" s="92">
        <f>IFERROR(VLOOKUP($C1303,Weights!$A$83:$E$102,5,0),0)</f>
        <v>0</v>
      </c>
    </row>
    <row r="1304" spans="1:13" ht="24">
      <c r="A1304" s="93" t="s">
        <v>518</v>
      </c>
      <c r="B1304" s="90" t="s">
        <v>519</v>
      </c>
      <c r="C1304" s="90">
        <v>16</v>
      </c>
      <c r="D1304" s="91">
        <f>IFERROR(VLOOKUP($C1304,Weights!$A$3:$E$22,4,0),0)</f>
        <v>1.19</v>
      </c>
      <c r="E1304" s="92">
        <f>IFERROR(VLOOKUP($C1304,Weights!$A$3:$E$22,5,0),0)</f>
        <v>65.914100000000005</v>
      </c>
      <c r="F1304" s="91">
        <f>IFERROR(VLOOKUP($C1304,Weights!$A$23:$E$42,4,0),0)</f>
        <v>1.88</v>
      </c>
      <c r="G1304" s="92">
        <f>IFERROR(VLOOKUP($C1304,Weights!$A$23:$E$42,5,0),0)</f>
        <v>104.1332</v>
      </c>
      <c r="H1304" s="91">
        <f>IFERROR(VLOOKUP($C1304,Weights!$A$43:$E$62,4,0),0)</f>
        <v>3.39</v>
      </c>
      <c r="I1304" s="92">
        <f>IFERROR(VLOOKUP($C1304,Weights!$A$43:$E$62,5,0),0)</f>
        <v>187.77209999999999</v>
      </c>
      <c r="J1304" s="91">
        <f>IFERROR(VLOOKUP($C1304,Weights!$A$63:$E$82,4,0),0)</f>
        <v>23.92</v>
      </c>
      <c r="K1304" s="92">
        <f>IFERROR(VLOOKUP($C1304,Weights!$A$63:$E$82,5,0),0)</f>
        <v>1324.9288000000001</v>
      </c>
      <c r="L1304" s="91">
        <f>IFERROR(VLOOKUP($C1304,Weights!$A$83:$E$102,4,0),0)</f>
        <v>0</v>
      </c>
      <c r="M1304" s="92">
        <f>IFERROR(VLOOKUP($C1304,Weights!$A$83:$E$102,5,0),0)</f>
        <v>0</v>
      </c>
    </row>
    <row r="1305" spans="1:13" ht="24">
      <c r="A1305" s="93" t="s">
        <v>1322</v>
      </c>
      <c r="B1305" s="90" t="s">
        <v>1323</v>
      </c>
      <c r="C1305" s="90">
        <v>16</v>
      </c>
      <c r="D1305" s="91">
        <f>IFERROR(VLOOKUP($C1305,Weights!$A$3:$E$22,4,0),0)</f>
        <v>1.19</v>
      </c>
      <c r="E1305" s="92">
        <f>IFERROR(VLOOKUP($C1305,Weights!$A$3:$E$22,5,0),0)</f>
        <v>65.914100000000005</v>
      </c>
      <c r="F1305" s="91">
        <f>IFERROR(VLOOKUP($C1305,Weights!$A$23:$E$42,4,0),0)</f>
        <v>1.88</v>
      </c>
      <c r="G1305" s="92">
        <f>IFERROR(VLOOKUP($C1305,Weights!$A$23:$E$42,5,0),0)</f>
        <v>104.1332</v>
      </c>
      <c r="H1305" s="91">
        <f>IFERROR(VLOOKUP($C1305,Weights!$A$43:$E$62,4,0),0)</f>
        <v>3.39</v>
      </c>
      <c r="I1305" s="92">
        <f>IFERROR(VLOOKUP($C1305,Weights!$A$43:$E$62,5,0),0)</f>
        <v>187.77209999999999</v>
      </c>
      <c r="J1305" s="91">
        <f>IFERROR(VLOOKUP($C1305,Weights!$A$63:$E$82,4,0),0)</f>
        <v>23.92</v>
      </c>
      <c r="K1305" s="92">
        <f>IFERROR(VLOOKUP($C1305,Weights!$A$63:$E$82,5,0),0)</f>
        <v>1324.9288000000001</v>
      </c>
      <c r="L1305" s="91">
        <f>IFERROR(VLOOKUP($C1305,Weights!$A$83:$E$102,4,0),0)</f>
        <v>0</v>
      </c>
      <c r="M1305" s="92">
        <f>IFERROR(VLOOKUP($C1305,Weights!$A$83:$E$102,5,0),0)</f>
        <v>0</v>
      </c>
    </row>
    <row r="1306" spans="1:13" ht="24">
      <c r="A1306" s="93" t="s">
        <v>2246</v>
      </c>
      <c r="B1306" s="90" t="s">
        <v>2247</v>
      </c>
      <c r="C1306" s="90">
        <v>16</v>
      </c>
      <c r="D1306" s="91">
        <f>IFERROR(VLOOKUP($C1306,Weights!$A$3:$E$22,4,0),0)</f>
        <v>1.19</v>
      </c>
      <c r="E1306" s="92">
        <f>IFERROR(VLOOKUP($C1306,Weights!$A$3:$E$22,5,0),0)</f>
        <v>65.914100000000005</v>
      </c>
      <c r="F1306" s="91">
        <f>IFERROR(VLOOKUP($C1306,Weights!$A$23:$E$42,4,0),0)</f>
        <v>1.88</v>
      </c>
      <c r="G1306" s="92">
        <f>IFERROR(VLOOKUP($C1306,Weights!$A$23:$E$42,5,0),0)</f>
        <v>104.1332</v>
      </c>
      <c r="H1306" s="91">
        <f>IFERROR(VLOOKUP($C1306,Weights!$A$43:$E$62,4,0),0)</f>
        <v>3.39</v>
      </c>
      <c r="I1306" s="92">
        <f>IFERROR(VLOOKUP($C1306,Weights!$A$43:$E$62,5,0),0)</f>
        <v>187.77209999999999</v>
      </c>
      <c r="J1306" s="91">
        <f>IFERROR(VLOOKUP($C1306,Weights!$A$63:$E$82,4,0),0)</f>
        <v>23.92</v>
      </c>
      <c r="K1306" s="92">
        <f>IFERROR(VLOOKUP($C1306,Weights!$A$63:$E$82,5,0),0)</f>
        <v>1324.9288000000001</v>
      </c>
      <c r="L1306" s="91">
        <f>IFERROR(VLOOKUP($C1306,Weights!$A$83:$E$102,4,0),0)</f>
        <v>0</v>
      </c>
      <c r="M1306" s="92">
        <f>IFERROR(VLOOKUP($C1306,Weights!$A$83:$E$102,5,0),0)</f>
        <v>0</v>
      </c>
    </row>
    <row r="1307" spans="1:13" ht="24">
      <c r="A1307" s="93" t="s">
        <v>2931</v>
      </c>
      <c r="B1307" s="90" t="s">
        <v>2932</v>
      </c>
      <c r="C1307" s="90">
        <v>16</v>
      </c>
      <c r="D1307" s="91">
        <f>IFERROR(VLOOKUP($C1307,Weights!$A$3:$E$22,4,0),0)</f>
        <v>1.19</v>
      </c>
      <c r="E1307" s="92">
        <f>IFERROR(VLOOKUP($C1307,Weights!$A$3:$E$22,5,0),0)</f>
        <v>65.914100000000005</v>
      </c>
      <c r="F1307" s="91">
        <f>IFERROR(VLOOKUP($C1307,Weights!$A$23:$E$42,4,0),0)</f>
        <v>1.88</v>
      </c>
      <c r="G1307" s="92">
        <f>IFERROR(VLOOKUP($C1307,Weights!$A$23:$E$42,5,0),0)</f>
        <v>104.1332</v>
      </c>
      <c r="H1307" s="91">
        <f>IFERROR(VLOOKUP($C1307,Weights!$A$43:$E$62,4,0),0)</f>
        <v>3.39</v>
      </c>
      <c r="I1307" s="92">
        <f>IFERROR(VLOOKUP($C1307,Weights!$A$43:$E$62,5,0),0)</f>
        <v>187.77209999999999</v>
      </c>
      <c r="J1307" s="91">
        <f>IFERROR(VLOOKUP($C1307,Weights!$A$63:$E$82,4,0),0)</f>
        <v>23.92</v>
      </c>
      <c r="K1307" s="92">
        <f>IFERROR(VLOOKUP($C1307,Weights!$A$63:$E$82,5,0),0)</f>
        <v>1324.9288000000001</v>
      </c>
      <c r="L1307" s="91">
        <f>IFERROR(VLOOKUP($C1307,Weights!$A$83:$E$102,4,0),0)</f>
        <v>0</v>
      </c>
      <c r="M1307" s="92">
        <f>IFERROR(VLOOKUP($C1307,Weights!$A$83:$E$102,5,0),0)</f>
        <v>0</v>
      </c>
    </row>
    <row r="1308" spans="1:13" ht="24">
      <c r="A1308" s="93" t="s">
        <v>866</v>
      </c>
      <c r="B1308" s="90" t="s">
        <v>867</v>
      </c>
      <c r="C1308" s="90">
        <v>16</v>
      </c>
      <c r="D1308" s="91">
        <f>IFERROR(VLOOKUP($C1308,Weights!$A$3:$E$22,4,0),0)</f>
        <v>1.19</v>
      </c>
      <c r="E1308" s="92">
        <f>IFERROR(VLOOKUP($C1308,Weights!$A$3:$E$22,5,0),0)</f>
        <v>65.914100000000005</v>
      </c>
      <c r="F1308" s="91">
        <f>IFERROR(VLOOKUP($C1308,Weights!$A$23:$E$42,4,0),0)</f>
        <v>1.88</v>
      </c>
      <c r="G1308" s="92">
        <f>IFERROR(VLOOKUP($C1308,Weights!$A$23:$E$42,5,0),0)</f>
        <v>104.1332</v>
      </c>
      <c r="H1308" s="91">
        <f>IFERROR(VLOOKUP($C1308,Weights!$A$43:$E$62,4,0),0)</f>
        <v>3.39</v>
      </c>
      <c r="I1308" s="92">
        <f>IFERROR(VLOOKUP($C1308,Weights!$A$43:$E$62,5,0),0)</f>
        <v>187.77209999999999</v>
      </c>
      <c r="J1308" s="91">
        <f>IFERROR(VLOOKUP($C1308,Weights!$A$63:$E$82,4,0),0)</f>
        <v>23.92</v>
      </c>
      <c r="K1308" s="92">
        <f>IFERROR(VLOOKUP($C1308,Weights!$A$63:$E$82,5,0),0)</f>
        <v>1324.9288000000001</v>
      </c>
      <c r="L1308" s="91">
        <f>IFERROR(VLOOKUP($C1308,Weights!$A$83:$E$102,4,0),0)</f>
        <v>0</v>
      </c>
      <c r="M1308" s="92">
        <f>IFERROR(VLOOKUP($C1308,Weights!$A$83:$E$102,5,0),0)</f>
        <v>0</v>
      </c>
    </row>
    <row r="1309" spans="1:13">
      <c r="A1309" s="93" t="s">
        <v>514</v>
      </c>
      <c r="B1309" s="90" t="s">
        <v>515</v>
      </c>
      <c r="C1309" s="90">
        <v>16</v>
      </c>
      <c r="D1309" s="91">
        <f>IFERROR(VLOOKUP($C1309,Weights!$A$3:$E$22,4,0),0)</f>
        <v>1.19</v>
      </c>
      <c r="E1309" s="92">
        <f>IFERROR(VLOOKUP($C1309,Weights!$A$3:$E$22,5,0),0)</f>
        <v>65.914100000000005</v>
      </c>
      <c r="F1309" s="91">
        <f>IFERROR(VLOOKUP($C1309,Weights!$A$23:$E$42,4,0),0)</f>
        <v>1.88</v>
      </c>
      <c r="G1309" s="92">
        <f>IFERROR(VLOOKUP($C1309,Weights!$A$23:$E$42,5,0),0)</f>
        <v>104.1332</v>
      </c>
      <c r="H1309" s="91">
        <f>IFERROR(VLOOKUP($C1309,Weights!$A$43:$E$62,4,0),0)</f>
        <v>3.39</v>
      </c>
      <c r="I1309" s="92">
        <f>IFERROR(VLOOKUP($C1309,Weights!$A$43:$E$62,5,0),0)</f>
        <v>187.77209999999999</v>
      </c>
      <c r="J1309" s="91">
        <f>IFERROR(VLOOKUP($C1309,Weights!$A$63:$E$82,4,0),0)</f>
        <v>23.92</v>
      </c>
      <c r="K1309" s="92">
        <f>IFERROR(VLOOKUP($C1309,Weights!$A$63:$E$82,5,0),0)</f>
        <v>1324.9288000000001</v>
      </c>
      <c r="L1309" s="91">
        <f>IFERROR(VLOOKUP($C1309,Weights!$A$83:$E$102,4,0),0)</f>
        <v>0</v>
      </c>
      <c r="M1309" s="92">
        <f>IFERROR(VLOOKUP($C1309,Weights!$A$83:$E$102,5,0),0)</f>
        <v>0</v>
      </c>
    </row>
    <row r="1310" spans="1:13">
      <c r="A1310" s="93" t="s">
        <v>516</v>
      </c>
      <c r="B1310" s="90" t="s">
        <v>517</v>
      </c>
      <c r="C1310" s="90">
        <v>16</v>
      </c>
      <c r="D1310" s="91">
        <f>IFERROR(VLOOKUP($C1310,Weights!$A$3:$E$22,4,0),0)</f>
        <v>1.19</v>
      </c>
      <c r="E1310" s="92">
        <f>IFERROR(VLOOKUP($C1310,Weights!$A$3:$E$22,5,0),0)</f>
        <v>65.914100000000005</v>
      </c>
      <c r="F1310" s="91">
        <f>IFERROR(VLOOKUP($C1310,Weights!$A$23:$E$42,4,0),0)</f>
        <v>1.88</v>
      </c>
      <c r="G1310" s="92">
        <f>IFERROR(VLOOKUP($C1310,Weights!$A$23:$E$42,5,0),0)</f>
        <v>104.1332</v>
      </c>
      <c r="H1310" s="91">
        <f>IFERROR(VLOOKUP($C1310,Weights!$A$43:$E$62,4,0),0)</f>
        <v>3.39</v>
      </c>
      <c r="I1310" s="92">
        <f>IFERROR(VLOOKUP($C1310,Weights!$A$43:$E$62,5,0),0)</f>
        <v>187.77209999999999</v>
      </c>
      <c r="J1310" s="91">
        <f>IFERROR(VLOOKUP($C1310,Weights!$A$63:$E$82,4,0),0)</f>
        <v>23.92</v>
      </c>
      <c r="K1310" s="92">
        <f>IFERROR(VLOOKUP($C1310,Weights!$A$63:$E$82,5,0),0)</f>
        <v>1324.9288000000001</v>
      </c>
      <c r="L1310" s="91">
        <f>IFERROR(VLOOKUP($C1310,Weights!$A$83:$E$102,4,0),0)</f>
        <v>0</v>
      </c>
      <c r="M1310" s="92">
        <f>IFERROR(VLOOKUP($C1310,Weights!$A$83:$E$102,5,0),0)</f>
        <v>0</v>
      </c>
    </row>
    <row r="1311" spans="1:13" ht="24">
      <c r="A1311" s="93" t="s">
        <v>1138</v>
      </c>
      <c r="B1311" s="90" t="s">
        <v>1139</v>
      </c>
      <c r="C1311" s="90">
        <v>16</v>
      </c>
      <c r="D1311" s="91">
        <f>IFERROR(VLOOKUP($C1311,Weights!$A$3:$E$22,4,0),0)</f>
        <v>1.19</v>
      </c>
      <c r="E1311" s="92">
        <f>IFERROR(VLOOKUP($C1311,Weights!$A$3:$E$22,5,0),0)</f>
        <v>65.914100000000005</v>
      </c>
      <c r="F1311" s="91">
        <f>IFERROR(VLOOKUP($C1311,Weights!$A$23:$E$42,4,0),0)</f>
        <v>1.88</v>
      </c>
      <c r="G1311" s="92">
        <f>IFERROR(VLOOKUP($C1311,Weights!$A$23:$E$42,5,0),0)</f>
        <v>104.1332</v>
      </c>
      <c r="H1311" s="91">
        <f>IFERROR(VLOOKUP($C1311,Weights!$A$43:$E$62,4,0),0)</f>
        <v>3.39</v>
      </c>
      <c r="I1311" s="92">
        <f>IFERROR(VLOOKUP($C1311,Weights!$A$43:$E$62,5,0),0)</f>
        <v>187.77209999999999</v>
      </c>
      <c r="J1311" s="91">
        <f>IFERROR(VLOOKUP($C1311,Weights!$A$63:$E$82,4,0),0)</f>
        <v>23.92</v>
      </c>
      <c r="K1311" s="92">
        <f>IFERROR(VLOOKUP($C1311,Weights!$A$63:$E$82,5,0),0)</f>
        <v>1324.9288000000001</v>
      </c>
      <c r="L1311" s="91">
        <f>IFERROR(VLOOKUP($C1311,Weights!$A$83:$E$102,4,0),0)</f>
        <v>0</v>
      </c>
      <c r="M1311" s="92">
        <f>IFERROR(VLOOKUP($C1311,Weights!$A$83:$E$102,5,0),0)</f>
        <v>0</v>
      </c>
    </row>
    <row r="1312" spans="1:13">
      <c r="A1312" s="93" t="s">
        <v>1294</v>
      </c>
      <c r="B1312" s="90" t="s">
        <v>1295</v>
      </c>
      <c r="C1312" s="90">
        <v>16</v>
      </c>
      <c r="D1312" s="91">
        <f>IFERROR(VLOOKUP($C1312,Weights!$A$3:$E$22,4,0),0)</f>
        <v>1.19</v>
      </c>
      <c r="E1312" s="92">
        <f>IFERROR(VLOOKUP($C1312,Weights!$A$3:$E$22,5,0),0)</f>
        <v>65.914100000000005</v>
      </c>
      <c r="F1312" s="91">
        <f>IFERROR(VLOOKUP($C1312,Weights!$A$23:$E$42,4,0),0)</f>
        <v>1.88</v>
      </c>
      <c r="G1312" s="92">
        <f>IFERROR(VLOOKUP($C1312,Weights!$A$23:$E$42,5,0),0)</f>
        <v>104.1332</v>
      </c>
      <c r="H1312" s="91">
        <f>IFERROR(VLOOKUP($C1312,Weights!$A$43:$E$62,4,0),0)</f>
        <v>3.39</v>
      </c>
      <c r="I1312" s="92">
        <f>IFERROR(VLOOKUP($C1312,Weights!$A$43:$E$62,5,0),0)</f>
        <v>187.77209999999999</v>
      </c>
      <c r="J1312" s="91">
        <f>IFERROR(VLOOKUP($C1312,Weights!$A$63:$E$82,4,0),0)</f>
        <v>23.92</v>
      </c>
      <c r="K1312" s="92">
        <f>IFERROR(VLOOKUP($C1312,Weights!$A$63:$E$82,5,0),0)</f>
        <v>1324.9288000000001</v>
      </c>
      <c r="L1312" s="91">
        <f>IFERROR(VLOOKUP($C1312,Weights!$A$83:$E$102,4,0),0)</f>
        <v>0</v>
      </c>
      <c r="M1312" s="92">
        <f>IFERROR(VLOOKUP($C1312,Weights!$A$83:$E$102,5,0),0)</f>
        <v>0</v>
      </c>
    </row>
    <row r="1313" spans="1:13" ht="24">
      <c r="A1313" s="93" t="s">
        <v>2713</v>
      </c>
      <c r="B1313" s="90" t="s">
        <v>2714</v>
      </c>
      <c r="C1313" s="90">
        <v>16</v>
      </c>
      <c r="D1313" s="91">
        <f>IFERROR(VLOOKUP($C1313,Weights!$A$3:$E$22,4,0),0)</f>
        <v>1.19</v>
      </c>
      <c r="E1313" s="92">
        <f>IFERROR(VLOOKUP($C1313,Weights!$A$3:$E$22,5,0),0)</f>
        <v>65.914100000000005</v>
      </c>
      <c r="F1313" s="91">
        <f>IFERROR(VLOOKUP($C1313,Weights!$A$23:$E$42,4,0),0)</f>
        <v>1.88</v>
      </c>
      <c r="G1313" s="92">
        <f>IFERROR(VLOOKUP($C1313,Weights!$A$23:$E$42,5,0),0)</f>
        <v>104.1332</v>
      </c>
      <c r="H1313" s="91">
        <f>IFERROR(VLOOKUP($C1313,Weights!$A$43:$E$62,4,0),0)</f>
        <v>3.39</v>
      </c>
      <c r="I1313" s="92">
        <f>IFERROR(VLOOKUP($C1313,Weights!$A$43:$E$62,5,0),0)</f>
        <v>187.77209999999999</v>
      </c>
      <c r="J1313" s="91">
        <f>IFERROR(VLOOKUP($C1313,Weights!$A$63:$E$82,4,0),0)</f>
        <v>23.92</v>
      </c>
      <c r="K1313" s="92">
        <f>IFERROR(VLOOKUP($C1313,Weights!$A$63:$E$82,5,0),0)</f>
        <v>1324.9288000000001</v>
      </c>
      <c r="L1313" s="91">
        <f>IFERROR(VLOOKUP($C1313,Weights!$A$83:$E$102,4,0),0)</f>
        <v>0</v>
      </c>
      <c r="M1313" s="92">
        <f>IFERROR(VLOOKUP($C1313,Weights!$A$83:$E$102,5,0),0)</f>
        <v>0</v>
      </c>
    </row>
    <row r="1314" spans="1:13">
      <c r="A1314" s="93" t="s">
        <v>1224</v>
      </c>
      <c r="B1314" s="90" t="s">
        <v>1225</v>
      </c>
      <c r="C1314" s="90">
        <v>16</v>
      </c>
      <c r="D1314" s="91">
        <f>IFERROR(VLOOKUP($C1314,Weights!$A$3:$E$22,4,0),0)</f>
        <v>1.19</v>
      </c>
      <c r="E1314" s="92">
        <f>IFERROR(VLOOKUP($C1314,Weights!$A$3:$E$22,5,0),0)</f>
        <v>65.914100000000005</v>
      </c>
      <c r="F1314" s="91">
        <f>IFERROR(VLOOKUP($C1314,Weights!$A$23:$E$42,4,0),0)</f>
        <v>1.88</v>
      </c>
      <c r="G1314" s="92">
        <f>IFERROR(VLOOKUP($C1314,Weights!$A$23:$E$42,5,0),0)</f>
        <v>104.1332</v>
      </c>
      <c r="H1314" s="91">
        <f>IFERROR(VLOOKUP($C1314,Weights!$A$43:$E$62,4,0),0)</f>
        <v>3.39</v>
      </c>
      <c r="I1314" s="92">
        <f>IFERROR(VLOOKUP($C1314,Weights!$A$43:$E$62,5,0),0)</f>
        <v>187.77209999999999</v>
      </c>
      <c r="J1314" s="91">
        <f>IFERROR(VLOOKUP($C1314,Weights!$A$63:$E$82,4,0),0)</f>
        <v>23.92</v>
      </c>
      <c r="K1314" s="92">
        <f>IFERROR(VLOOKUP($C1314,Weights!$A$63:$E$82,5,0),0)</f>
        <v>1324.9288000000001</v>
      </c>
      <c r="L1314" s="91">
        <f>IFERROR(VLOOKUP($C1314,Weights!$A$83:$E$102,4,0),0)</f>
        <v>0</v>
      </c>
      <c r="M1314" s="92">
        <f>IFERROR(VLOOKUP($C1314,Weights!$A$83:$E$102,5,0),0)</f>
        <v>0</v>
      </c>
    </row>
    <row r="1315" spans="1:13">
      <c r="A1315" s="93" t="s">
        <v>404</v>
      </c>
      <c r="B1315" s="90" t="s">
        <v>405</v>
      </c>
      <c r="C1315" s="90">
        <v>16</v>
      </c>
      <c r="D1315" s="91">
        <f>IFERROR(VLOOKUP($C1315,Weights!$A$3:$E$22,4,0),0)</f>
        <v>1.19</v>
      </c>
      <c r="E1315" s="92">
        <f>IFERROR(VLOOKUP($C1315,Weights!$A$3:$E$22,5,0),0)</f>
        <v>65.914100000000005</v>
      </c>
      <c r="F1315" s="91">
        <f>IFERROR(VLOOKUP($C1315,Weights!$A$23:$E$42,4,0),0)</f>
        <v>1.88</v>
      </c>
      <c r="G1315" s="92">
        <f>IFERROR(VLOOKUP($C1315,Weights!$A$23:$E$42,5,0),0)</f>
        <v>104.1332</v>
      </c>
      <c r="H1315" s="91">
        <f>IFERROR(VLOOKUP($C1315,Weights!$A$43:$E$62,4,0),0)</f>
        <v>3.39</v>
      </c>
      <c r="I1315" s="92">
        <f>IFERROR(VLOOKUP($C1315,Weights!$A$43:$E$62,5,0),0)</f>
        <v>187.77209999999999</v>
      </c>
      <c r="J1315" s="91">
        <f>IFERROR(VLOOKUP($C1315,Weights!$A$63:$E$82,4,0),0)</f>
        <v>23.92</v>
      </c>
      <c r="K1315" s="92">
        <f>IFERROR(VLOOKUP($C1315,Weights!$A$63:$E$82,5,0),0)</f>
        <v>1324.9288000000001</v>
      </c>
      <c r="L1315" s="91">
        <f>IFERROR(VLOOKUP($C1315,Weights!$A$83:$E$102,4,0),0)</f>
        <v>0</v>
      </c>
      <c r="M1315" s="92">
        <f>IFERROR(VLOOKUP($C1315,Weights!$A$83:$E$102,5,0),0)</f>
        <v>0</v>
      </c>
    </row>
    <row r="1316" spans="1:13">
      <c r="A1316" s="93" t="s">
        <v>1230</v>
      </c>
      <c r="B1316" s="90" t="s">
        <v>1231</v>
      </c>
      <c r="C1316" s="90">
        <v>16</v>
      </c>
      <c r="D1316" s="91">
        <f>IFERROR(VLOOKUP($C1316,Weights!$A$3:$E$22,4,0),0)</f>
        <v>1.19</v>
      </c>
      <c r="E1316" s="92">
        <f>IFERROR(VLOOKUP($C1316,Weights!$A$3:$E$22,5,0),0)</f>
        <v>65.914100000000005</v>
      </c>
      <c r="F1316" s="91">
        <f>IFERROR(VLOOKUP($C1316,Weights!$A$23:$E$42,4,0),0)</f>
        <v>1.88</v>
      </c>
      <c r="G1316" s="92">
        <f>IFERROR(VLOOKUP($C1316,Weights!$A$23:$E$42,5,0),0)</f>
        <v>104.1332</v>
      </c>
      <c r="H1316" s="91">
        <f>IFERROR(VLOOKUP($C1316,Weights!$A$43:$E$62,4,0),0)</f>
        <v>3.39</v>
      </c>
      <c r="I1316" s="92">
        <f>IFERROR(VLOOKUP($C1316,Weights!$A$43:$E$62,5,0),0)</f>
        <v>187.77209999999999</v>
      </c>
      <c r="J1316" s="91">
        <f>IFERROR(VLOOKUP($C1316,Weights!$A$63:$E$82,4,0),0)</f>
        <v>23.92</v>
      </c>
      <c r="K1316" s="92">
        <f>IFERROR(VLOOKUP($C1316,Weights!$A$63:$E$82,5,0),0)</f>
        <v>1324.9288000000001</v>
      </c>
      <c r="L1316" s="91">
        <f>IFERROR(VLOOKUP($C1316,Weights!$A$83:$E$102,4,0),0)</f>
        <v>0</v>
      </c>
      <c r="M1316" s="92">
        <f>IFERROR(VLOOKUP($C1316,Weights!$A$83:$E$102,5,0),0)</f>
        <v>0</v>
      </c>
    </row>
    <row r="1317" spans="1:13">
      <c r="A1317" s="93" t="s">
        <v>1630</v>
      </c>
      <c r="B1317" s="90" t="s">
        <v>1631</v>
      </c>
      <c r="C1317" s="90">
        <v>16</v>
      </c>
      <c r="D1317" s="91">
        <f>IFERROR(VLOOKUP($C1317,Weights!$A$3:$E$22,4,0),0)</f>
        <v>1.19</v>
      </c>
      <c r="E1317" s="92">
        <f>IFERROR(VLOOKUP($C1317,Weights!$A$3:$E$22,5,0),0)</f>
        <v>65.914100000000005</v>
      </c>
      <c r="F1317" s="91">
        <f>IFERROR(VLOOKUP($C1317,Weights!$A$23:$E$42,4,0),0)</f>
        <v>1.88</v>
      </c>
      <c r="G1317" s="92">
        <f>IFERROR(VLOOKUP($C1317,Weights!$A$23:$E$42,5,0),0)</f>
        <v>104.1332</v>
      </c>
      <c r="H1317" s="91">
        <f>IFERROR(VLOOKUP($C1317,Weights!$A$43:$E$62,4,0),0)</f>
        <v>3.39</v>
      </c>
      <c r="I1317" s="92">
        <f>IFERROR(VLOOKUP($C1317,Weights!$A$43:$E$62,5,0),0)</f>
        <v>187.77209999999999</v>
      </c>
      <c r="J1317" s="91">
        <f>IFERROR(VLOOKUP($C1317,Weights!$A$63:$E$82,4,0),0)</f>
        <v>23.92</v>
      </c>
      <c r="K1317" s="92">
        <f>IFERROR(VLOOKUP($C1317,Weights!$A$63:$E$82,5,0),0)</f>
        <v>1324.9288000000001</v>
      </c>
      <c r="L1317" s="91">
        <f>IFERROR(VLOOKUP($C1317,Weights!$A$83:$E$102,4,0),0)</f>
        <v>0</v>
      </c>
      <c r="M1317" s="92">
        <f>IFERROR(VLOOKUP($C1317,Weights!$A$83:$E$102,5,0),0)</f>
        <v>0</v>
      </c>
    </row>
    <row r="1318" spans="1:13">
      <c r="A1318" s="93" t="s">
        <v>1650</v>
      </c>
      <c r="B1318" s="90" t="s">
        <v>1651</v>
      </c>
      <c r="C1318" s="90">
        <v>16</v>
      </c>
      <c r="D1318" s="91">
        <f>IFERROR(VLOOKUP($C1318,Weights!$A$3:$E$22,4,0),0)</f>
        <v>1.19</v>
      </c>
      <c r="E1318" s="92">
        <f>IFERROR(VLOOKUP($C1318,Weights!$A$3:$E$22,5,0),0)</f>
        <v>65.914100000000005</v>
      </c>
      <c r="F1318" s="91">
        <f>IFERROR(VLOOKUP($C1318,Weights!$A$23:$E$42,4,0),0)</f>
        <v>1.88</v>
      </c>
      <c r="G1318" s="92">
        <f>IFERROR(VLOOKUP($C1318,Weights!$A$23:$E$42,5,0),0)</f>
        <v>104.1332</v>
      </c>
      <c r="H1318" s="91">
        <f>IFERROR(VLOOKUP($C1318,Weights!$A$43:$E$62,4,0),0)</f>
        <v>3.39</v>
      </c>
      <c r="I1318" s="92">
        <f>IFERROR(VLOOKUP($C1318,Weights!$A$43:$E$62,5,0),0)</f>
        <v>187.77209999999999</v>
      </c>
      <c r="J1318" s="91">
        <f>IFERROR(VLOOKUP($C1318,Weights!$A$63:$E$82,4,0),0)</f>
        <v>23.92</v>
      </c>
      <c r="K1318" s="92">
        <f>IFERROR(VLOOKUP($C1318,Weights!$A$63:$E$82,5,0),0)</f>
        <v>1324.9288000000001</v>
      </c>
      <c r="L1318" s="91">
        <f>IFERROR(VLOOKUP($C1318,Weights!$A$83:$E$102,4,0),0)</f>
        <v>0</v>
      </c>
      <c r="M1318" s="92">
        <f>IFERROR(VLOOKUP($C1318,Weights!$A$83:$E$102,5,0),0)</f>
        <v>0</v>
      </c>
    </row>
    <row r="1319" spans="1:13">
      <c r="A1319" s="93" t="s">
        <v>2521</v>
      </c>
      <c r="B1319" s="90" t="s">
        <v>2522</v>
      </c>
      <c r="C1319" s="90">
        <v>16</v>
      </c>
      <c r="D1319" s="91">
        <f>IFERROR(VLOOKUP($C1319,Weights!$A$3:$E$22,4,0),0)</f>
        <v>1.19</v>
      </c>
      <c r="E1319" s="92">
        <f>IFERROR(VLOOKUP($C1319,Weights!$A$3:$E$22,5,0),0)</f>
        <v>65.914100000000005</v>
      </c>
      <c r="F1319" s="91">
        <f>IFERROR(VLOOKUP($C1319,Weights!$A$23:$E$42,4,0),0)</f>
        <v>1.88</v>
      </c>
      <c r="G1319" s="92">
        <f>IFERROR(VLOOKUP($C1319,Weights!$A$23:$E$42,5,0),0)</f>
        <v>104.1332</v>
      </c>
      <c r="H1319" s="91">
        <f>IFERROR(VLOOKUP($C1319,Weights!$A$43:$E$62,4,0),0)</f>
        <v>3.39</v>
      </c>
      <c r="I1319" s="92">
        <f>IFERROR(VLOOKUP($C1319,Weights!$A$43:$E$62,5,0),0)</f>
        <v>187.77209999999999</v>
      </c>
      <c r="J1319" s="91">
        <f>IFERROR(VLOOKUP($C1319,Weights!$A$63:$E$82,4,0),0)</f>
        <v>23.92</v>
      </c>
      <c r="K1319" s="92">
        <f>IFERROR(VLOOKUP($C1319,Weights!$A$63:$E$82,5,0),0)</f>
        <v>1324.9288000000001</v>
      </c>
      <c r="L1319" s="91">
        <f>IFERROR(VLOOKUP($C1319,Weights!$A$83:$E$102,4,0),0)</f>
        <v>0</v>
      </c>
      <c r="M1319" s="92">
        <f>IFERROR(VLOOKUP($C1319,Weights!$A$83:$E$102,5,0),0)</f>
        <v>0</v>
      </c>
    </row>
    <row r="1320" spans="1:13">
      <c r="A1320" s="93" t="s">
        <v>824</v>
      </c>
      <c r="B1320" s="90" t="s">
        <v>825</v>
      </c>
      <c r="C1320" s="90">
        <v>16</v>
      </c>
      <c r="D1320" s="91">
        <f>IFERROR(VLOOKUP($C1320,Weights!$A$3:$E$22,4,0),0)</f>
        <v>1.19</v>
      </c>
      <c r="E1320" s="92">
        <f>IFERROR(VLOOKUP($C1320,Weights!$A$3:$E$22,5,0),0)</f>
        <v>65.914100000000005</v>
      </c>
      <c r="F1320" s="91">
        <f>IFERROR(VLOOKUP($C1320,Weights!$A$23:$E$42,4,0),0)</f>
        <v>1.88</v>
      </c>
      <c r="G1320" s="92">
        <f>IFERROR(VLOOKUP($C1320,Weights!$A$23:$E$42,5,0),0)</f>
        <v>104.1332</v>
      </c>
      <c r="H1320" s="91">
        <f>IFERROR(VLOOKUP($C1320,Weights!$A$43:$E$62,4,0),0)</f>
        <v>3.39</v>
      </c>
      <c r="I1320" s="92">
        <f>IFERROR(VLOOKUP($C1320,Weights!$A$43:$E$62,5,0),0)</f>
        <v>187.77209999999999</v>
      </c>
      <c r="J1320" s="91">
        <f>IFERROR(VLOOKUP($C1320,Weights!$A$63:$E$82,4,0),0)</f>
        <v>23.92</v>
      </c>
      <c r="K1320" s="92">
        <f>IFERROR(VLOOKUP($C1320,Weights!$A$63:$E$82,5,0),0)</f>
        <v>1324.9288000000001</v>
      </c>
      <c r="L1320" s="91">
        <f>IFERROR(VLOOKUP($C1320,Weights!$A$83:$E$102,4,0),0)</f>
        <v>0</v>
      </c>
      <c r="M1320" s="92">
        <f>IFERROR(VLOOKUP($C1320,Weights!$A$83:$E$102,5,0),0)</f>
        <v>0</v>
      </c>
    </row>
    <row r="1321" spans="1:13" ht="24">
      <c r="A1321" s="93" t="s">
        <v>1504</v>
      </c>
      <c r="B1321" s="90" t="s">
        <v>1505</v>
      </c>
      <c r="C1321" s="90">
        <v>16</v>
      </c>
      <c r="D1321" s="91">
        <f>IFERROR(VLOOKUP($C1321,Weights!$A$3:$E$22,4,0),0)</f>
        <v>1.19</v>
      </c>
      <c r="E1321" s="92">
        <f>IFERROR(VLOOKUP($C1321,Weights!$A$3:$E$22,5,0),0)</f>
        <v>65.914100000000005</v>
      </c>
      <c r="F1321" s="91">
        <f>IFERROR(VLOOKUP($C1321,Weights!$A$23:$E$42,4,0),0)</f>
        <v>1.88</v>
      </c>
      <c r="G1321" s="92">
        <f>IFERROR(VLOOKUP($C1321,Weights!$A$23:$E$42,5,0),0)</f>
        <v>104.1332</v>
      </c>
      <c r="H1321" s="91">
        <f>IFERROR(VLOOKUP($C1321,Weights!$A$43:$E$62,4,0),0)</f>
        <v>3.39</v>
      </c>
      <c r="I1321" s="92">
        <f>IFERROR(VLOOKUP($C1321,Weights!$A$43:$E$62,5,0),0)</f>
        <v>187.77209999999999</v>
      </c>
      <c r="J1321" s="91">
        <f>IFERROR(VLOOKUP($C1321,Weights!$A$63:$E$82,4,0),0)</f>
        <v>23.92</v>
      </c>
      <c r="K1321" s="92">
        <f>IFERROR(VLOOKUP($C1321,Weights!$A$63:$E$82,5,0),0)</f>
        <v>1324.9288000000001</v>
      </c>
      <c r="L1321" s="91">
        <f>IFERROR(VLOOKUP($C1321,Weights!$A$83:$E$102,4,0),0)</f>
        <v>0</v>
      </c>
      <c r="M1321" s="92">
        <f>IFERROR(VLOOKUP($C1321,Weights!$A$83:$E$102,5,0),0)</f>
        <v>0</v>
      </c>
    </row>
    <row r="1322" spans="1:13" ht="24">
      <c r="A1322" s="93" t="s">
        <v>2919</v>
      </c>
      <c r="B1322" s="90" t="s">
        <v>2920</v>
      </c>
      <c r="C1322" s="90">
        <v>16</v>
      </c>
      <c r="D1322" s="91">
        <f>IFERROR(VLOOKUP($C1322,Weights!$A$3:$E$22,4,0),0)</f>
        <v>1.19</v>
      </c>
      <c r="E1322" s="92">
        <f>IFERROR(VLOOKUP($C1322,Weights!$A$3:$E$22,5,0),0)</f>
        <v>65.914100000000005</v>
      </c>
      <c r="F1322" s="91">
        <f>IFERROR(VLOOKUP($C1322,Weights!$A$23:$E$42,4,0),0)</f>
        <v>1.88</v>
      </c>
      <c r="G1322" s="92">
        <f>IFERROR(VLOOKUP($C1322,Weights!$A$23:$E$42,5,0),0)</f>
        <v>104.1332</v>
      </c>
      <c r="H1322" s="91">
        <f>IFERROR(VLOOKUP($C1322,Weights!$A$43:$E$62,4,0),0)</f>
        <v>3.39</v>
      </c>
      <c r="I1322" s="92">
        <f>IFERROR(VLOOKUP($C1322,Weights!$A$43:$E$62,5,0),0)</f>
        <v>187.77209999999999</v>
      </c>
      <c r="J1322" s="91">
        <f>IFERROR(VLOOKUP($C1322,Weights!$A$63:$E$82,4,0),0)</f>
        <v>23.92</v>
      </c>
      <c r="K1322" s="92">
        <f>IFERROR(VLOOKUP($C1322,Weights!$A$63:$E$82,5,0),0)</f>
        <v>1324.9288000000001</v>
      </c>
      <c r="L1322" s="91">
        <f>IFERROR(VLOOKUP($C1322,Weights!$A$83:$E$102,4,0),0)</f>
        <v>0</v>
      </c>
      <c r="M1322" s="92">
        <f>IFERROR(VLOOKUP($C1322,Weights!$A$83:$E$102,5,0),0)</f>
        <v>0</v>
      </c>
    </row>
    <row r="1323" spans="1:13">
      <c r="A1323" s="93" t="s">
        <v>1510</v>
      </c>
      <c r="B1323" s="90" t="s">
        <v>1511</v>
      </c>
      <c r="C1323" s="90">
        <v>16</v>
      </c>
      <c r="D1323" s="91">
        <f>IFERROR(VLOOKUP($C1323,Weights!$A$3:$E$22,4,0),0)</f>
        <v>1.19</v>
      </c>
      <c r="E1323" s="92">
        <f>IFERROR(VLOOKUP($C1323,Weights!$A$3:$E$22,5,0),0)</f>
        <v>65.914100000000005</v>
      </c>
      <c r="F1323" s="91">
        <f>IFERROR(VLOOKUP($C1323,Weights!$A$23:$E$42,4,0),0)</f>
        <v>1.88</v>
      </c>
      <c r="G1323" s="92">
        <f>IFERROR(VLOOKUP($C1323,Weights!$A$23:$E$42,5,0),0)</f>
        <v>104.1332</v>
      </c>
      <c r="H1323" s="91">
        <f>IFERROR(VLOOKUP($C1323,Weights!$A$43:$E$62,4,0),0)</f>
        <v>3.39</v>
      </c>
      <c r="I1323" s="92">
        <f>IFERROR(VLOOKUP($C1323,Weights!$A$43:$E$62,5,0),0)</f>
        <v>187.77209999999999</v>
      </c>
      <c r="J1323" s="91">
        <f>IFERROR(VLOOKUP($C1323,Weights!$A$63:$E$82,4,0),0)</f>
        <v>23.92</v>
      </c>
      <c r="K1323" s="92">
        <f>IFERROR(VLOOKUP($C1323,Weights!$A$63:$E$82,5,0),0)</f>
        <v>1324.9288000000001</v>
      </c>
      <c r="L1323" s="91">
        <f>IFERROR(VLOOKUP($C1323,Weights!$A$83:$E$102,4,0),0)</f>
        <v>0</v>
      </c>
      <c r="M1323" s="92">
        <f>IFERROR(VLOOKUP($C1323,Weights!$A$83:$E$102,5,0),0)</f>
        <v>0</v>
      </c>
    </row>
    <row r="1324" spans="1:13">
      <c r="A1324" s="93" t="s">
        <v>2627</v>
      </c>
      <c r="B1324" s="90" t="s">
        <v>2628</v>
      </c>
      <c r="C1324" s="90">
        <v>16</v>
      </c>
      <c r="D1324" s="91">
        <f>IFERROR(VLOOKUP($C1324,Weights!$A$3:$E$22,4,0),0)</f>
        <v>1.19</v>
      </c>
      <c r="E1324" s="92">
        <f>IFERROR(VLOOKUP($C1324,Weights!$A$3:$E$22,5,0),0)</f>
        <v>65.914100000000005</v>
      </c>
      <c r="F1324" s="91">
        <f>IFERROR(VLOOKUP($C1324,Weights!$A$23:$E$42,4,0),0)</f>
        <v>1.88</v>
      </c>
      <c r="G1324" s="92">
        <f>IFERROR(VLOOKUP($C1324,Weights!$A$23:$E$42,5,0),0)</f>
        <v>104.1332</v>
      </c>
      <c r="H1324" s="91">
        <f>IFERROR(VLOOKUP($C1324,Weights!$A$43:$E$62,4,0),0)</f>
        <v>3.39</v>
      </c>
      <c r="I1324" s="92">
        <f>IFERROR(VLOOKUP($C1324,Weights!$A$43:$E$62,5,0),0)</f>
        <v>187.77209999999999</v>
      </c>
      <c r="J1324" s="91">
        <f>IFERROR(VLOOKUP($C1324,Weights!$A$63:$E$82,4,0),0)</f>
        <v>23.92</v>
      </c>
      <c r="K1324" s="92">
        <f>IFERROR(VLOOKUP($C1324,Weights!$A$63:$E$82,5,0),0)</f>
        <v>1324.9288000000001</v>
      </c>
      <c r="L1324" s="91">
        <f>IFERROR(VLOOKUP($C1324,Weights!$A$83:$E$102,4,0),0)</f>
        <v>0</v>
      </c>
      <c r="M1324" s="92">
        <f>IFERROR(VLOOKUP($C1324,Weights!$A$83:$E$102,5,0),0)</f>
        <v>0</v>
      </c>
    </row>
    <row r="1325" spans="1:13">
      <c r="A1325" s="93" t="s">
        <v>2619</v>
      </c>
      <c r="B1325" s="90" t="s">
        <v>2620</v>
      </c>
      <c r="C1325" s="90">
        <v>16</v>
      </c>
      <c r="D1325" s="91">
        <f>IFERROR(VLOOKUP($C1325,Weights!$A$3:$E$22,4,0),0)</f>
        <v>1.19</v>
      </c>
      <c r="E1325" s="92">
        <f>IFERROR(VLOOKUP($C1325,Weights!$A$3:$E$22,5,0),0)</f>
        <v>65.914100000000005</v>
      </c>
      <c r="F1325" s="91">
        <f>IFERROR(VLOOKUP($C1325,Weights!$A$23:$E$42,4,0),0)</f>
        <v>1.88</v>
      </c>
      <c r="G1325" s="92">
        <f>IFERROR(VLOOKUP($C1325,Weights!$A$23:$E$42,5,0),0)</f>
        <v>104.1332</v>
      </c>
      <c r="H1325" s="91">
        <f>IFERROR(VLOOKUP($C1325,Weights!$A$43:$E$62,4,0),0)</f>
        <v>3.39</v>
      </c>
      <c r="I1325" s="92">
        <f>IFERROR(VLOOKUP($C1325,Weights!$A$43:$E$62,5,0),0)</f>
        <v>187.77209999999999</v>
      </c>
      <c r="J1325" s="91">
        <f>IFERROR(VLOOKUP($C1325,Weights!$A$63:$E$82,4,0),0)</f>
        <v>23.92</v>
      </c>
      <c r="K1325" s="92">
        <f>IFERROR(VLOOKUP($C1325,Weights!$A$63:$E$82,5,0),0)</f>
        <v>1324.9288000000001</v>
      </c>
      <c r="L1325" s="91">
        <f>IFERROR(VLOOKUP($C1325,Weights!$A$83:$E$102,4,0),0)</f>
        <v>0</v>
      </c>
      <c r="M1325" s="92">
        <f>IFERROR(VLOOKUP($C1325,Weights!$A$83:$E$102,5,0),0)</f>
        <v>0</v>
      </c>
    </row>
    <row r="1326" spans="1:13">
      <c r="A1326" s="93" t="s">
        <v>1921</v>
      </c>
      <c r="B1326" s="90" t="s">
        <v>1922</v>
      </c>
      <c r="C1326" s="90">
        <v>16</v>
      </c>
      <c r="D1326" s="91">
        <f>IFERROR(VLOOKUP($C1326,Weights!$A$3:$E$22,4,0),0)</f>
        <v>1.19</v>
      </c>
      <c r="E1326" s="92">
        <f>IFERROR(VLOOKUP($C1326,Weights!$A$3:$E$22,5,0),0)</f>
        <v>65.914100000000005</v>
      </c>
      <c r="F1326" s="91">
        <f>IFERROR(VLOOKUP($C1326,Weights!$A$23:$E$42,4,0),0)</f>
        <v>1.88</v>
      </c>
      <c r="G1326" s="92">
        <f>IFERROR(VLOOKUP($C1326,Weights!$A$23:$E$42,5,0),0)</f>
        <v>104.1332</v>
      </c>
      <c r="H1326" s="91">
        <f>IFERROR(VLOOKUP($C1326,Weights!$A$43:$E$62,4,0),0)</f>
        <v>3.39</v>
      </c>
      <c r="I1326" s="92">
        <f>IFERROR(VLOOKUP($C1326,Weights!$A$43:$E$62,5,0),0)</f>
        <v>187.77209999999999</v>
      </c>
      <c r="J1326" s="91">
        <f>IFERROR(VLOOKUP($C1326,Weights!$A$63:$E$82,4,0),0)</f>
        <v>23.92</v>
      </c>
      <c r="K1326" s="92">
        <f>IFERROR(VLOOKUP($C1326,Weights!$A$63:$E$82,5,0),0)</f>
        <v>1324.9288000000001</v>
      </c>
      <c r="L1326" s="91">
        <f>IFERROR(VLOOKUP($C1326,Weights!$A$83:$E$102,4,0),0)</f>
        <v>0</v>
      </c>
      <c r="M1326" s="92">
        <f>IFERROR(VLOOKUP($C1326,Weights!$A$83:$E$102,5,0),0)</f>
        <v>0</v>
      </c>
    </row>
    <row r="1327" spans="1:13">
      <c r="A1327" s="93" t="s">
        <v>550</v>
      </c>
      <c r="B1327" s="90" t="s">
        <v>551</v>
      </c>
      <c r="C1327" s="90">
        <v>16</v>
      </c>
      <c r="D1327" s="91">
        <f>IFERROR(VLOOKUP($C1327,Weights!$A$3:$E$22,4,0),0)</f>
        <v>1.19</v>
      </c>
      <c r="E1327" s="92">
        <f>IFERROR(VLOOKUP($C1327,Weights!$A$3:$E$22,5,0),0)</f>
        <v>65.914100000000005</v>
      </c>
      <c r="F1327" s="91">
        <f>IFERROR(VLOOKUP($C1327,Weights!$A$23:$E$42,4,0),0)</f>
        <v>1.88</v>
      </c>
      <c r="G1327" s="92">
        <f>IFERROR(VLOOKUP($C1327,Weights!$A$23:$E$42,5,0),0)</f>
        <v>104.1332</v>
      </c>
      <c r="H1327" s="91">
        <f>IFERROR(VLOOKUP($C1327,Weights!$A$43:$E$62,4,0),0)</f>
        <v>3.39</v>
      </c>
      <c r="I1327" s="92">
        <f>IFERROR(VLOOKUP($C1327,Weights!$A$43:$E$62,5,0),0)</f>
        <v>187.77209999999999</v>
      </c>
      <c r="J1327" s="91">
        <f>IFERROR(VLOOKUP($C1327,Weights!$A$63:$E$82,4,0),0)</f>
        <v>23.92</v>
      </c>
      <c r="K1327" s="92">
        <f>IFERROR(VLOOKUP($C1327,Weights!$A$63:$E$82,5,0),0)</f>
        <v>1324.9288000000001</v>
      </c>
      <c r="L1327" s="91">
        <f>IFERROR(VLOOKUP($C1327,Weights!$A$83:$E$102,4,0),0)</f>
        <v>0</v>
      </c>
      <c r="M1327" s="92">
        <f>IFERROR(VLOOKUP($C1327,Weights!$A$83:$E$102,5,0),0)</f>
        <v>0</v>
      </c>
    </row>
    <row r="1328" spans="1:13" ht="24">
      <c r="A1328" s="93" t="s">
        <v>1508</v>
      </c>
      <c r="B1328" s="90" t="s">
        <v>1509</v>
      </c>
      <c r="C1328" s="90">
        <v>16</v>
      </c>
      <c r="D1328" s="91">
        <f>IFERROR(VLOOKUP($C1328,Weights!$A$3:$E$22,4,0),0)</f>
        <v>1.19</v>
      </c>
      <c r="E1328" s="92">
        <f>IFERROR(VLOOKUP($C1328,Weights!$A$3:$E$22,5,0),0)</f>
        <v>65.914100000000005</v>
      </c>
      <c r="F1328" s="91">
        <f>IFERROR(VLOOKUP($C1328,Weights!$A$23:$E$42,4,0),0)</f>
        <v>1.88</v>
      </c>
      <c r="G1328" s="92">
        <f>IFERROR(VLOOKUP($C1328,Weights!$A$23:$E$42,5,0),0)</f>
        <v>104.1332</v>
      </c>
      <c r="H1328" s="91">
        <f>IFERROR(VLOOKUP($C1328,Weights!$A$43:$E$62,4,0),0)</f>
        <v>3.39</v>
      </c>
      <c r="I1328" s="92">
        <f>IFERROR(VLOOKUP($C1328,Weights!$A$43:$E$62,5,0),0)</f>
        <v>187.77209999999999</v>
      </c>
      <c r="J1328" s="91">
        <f>IFERROR(VLOOKUP($C1328,Weights!$A$63:$E$82,4,0),0)</f>
        <v>23.92</v>
      </c>
      <c r="K1328" s="92">
        <f>IFERROR(VLOOKUP($C1328,Weights!$A$63:$E$82,5,0),0)</f>
        <v>1324.9288000000001</v>
      </c>
      <c r="L1328" s="91">
        <f>IFERROR(VLOOKUP($C1328,Weights!$A$83:$E$102,4,0),0)</f>
        <v>0</v>
      </c>
      <c r="M1328" s="92">
        <f>IFERROR(VLOOKUP($C1328,Weights!$A$83:$E$102,5,0),0)</f>
        <v>0</v>
      </c>
    </row>
    <row r="1329" spans="1:13" ht="36">
      <c r="A1329" s="93" t="s">
        <v>1524</v>
      </c>
      <c r="B1329" s="90" t="s">
        <v>1525</v>
      </c>
      <c r="C1329" s="90">
        <v>16</v>
      </c>
      <c r="D1329" s="91">
        <f>IFERROR(VLOOKUP($C1329,Weights!$A$3:$E$22,4,0),0)</f>
        <v>1.19</v>
      </c>
      <c r="E1329" s="92">
        <f>IFERROR(VLOOKUP($C1329,Weights!$A$3:$E$22,5,0),0)</f>
        <v>65.914100000000005</v>
      </c>
      <c r="F1329" s="91">
        <f>IFERROR(VLOOKUP($C1329,Weights!$A$23:$E$42,4,0),0)</f>
        <v>1.88</v>
      </c>
      <c r="G1329" s="92">
        <f>IFERROR(VLOOKUP($C1329,Weights!$A$23:$E$42,5,0),0)</f>
        <v>104.1332</v>
      </c>
      <c r="H1329" s="91">
        <f>IFERROR(VLOOKUP($C1329,Weights!$A$43:$E$62,4,0),0)</f>
        <v>3.39</v>
      </c>
      <c r="I1329" s="92">
        <f>IFERROR(VLOOKUP($C1329,Weights!$A$43:$E$62,5,0),0)</f>
        <v>187.77209999999999</v>
      </c>
      <c r="J1329" s="91">
        <f>IFERROR(VLOOKUP($C1329,Weights!$A$63:$E$82,4,0),0)</f>
        <v>23.92</v>
      </c>
      <c r="K1329" s="92">
        <f>IFERROR(VLOOKUP($C1329,Weights!$A$63:$E$82,5,0),0)</f>
        <v>1324.9288000000001</v>
      </c>
      <c r="L1329" s="91">
        <f>IFERROR(VLOOKUP($C1329,Weights!$A$83:$E$102,4,0),0)</f>
        <v>0</v>
      </c>
      <c r="M1329" s="92">
        <f>IFERROR(VLOOKUP($C1329,Weights!$A$83:$E$102,5,0),0)</f>
        <v>0</v>
      </c>
    </row>
    <row r="1330" spans="1:13">
      <c r="A1330" s="93" t="s">
        <v>1700</v>
      </c>
      <c r="B1330" s="90" t="s">
        <v>1701</v>
      </c>
      <c r="C1330" s="90">
        <v>16</v>
      </c>
      <c r="D1330" s="91">
        <f>IFERROR(VLOOKUP($C1330,Weights!$A$3:$E$22,4,0),0)</f>
        <v>1.19</v>
      </c>
      <c r="E1330" s="92">
        <f>IFERROR(VLOOKUP($C1330,Weights!$A$3:$E$22,5,0),0)</f>
        <v>65.914100000000005</v>
      </c>
      <c r="F1330" s="91">
        <f>IFERROR(VLOOKUP($C1330,Weights!$A$23:$E$42,4,0),0)</f>
        <v>1.88</v>
      </c>
      <c r="G1330" s="92">
        <f>IFERROR(VLOOKUP($C1330,Weights!$A$23:$E$42,5,0),0)</f>
        <v>104.1332</v>
      </c>
      <c r="H1330" s="91">
        <f>IFERROR(VLOOKUP($C1330,Weights!$A$43:$E$62,4,0),0)</f>
        <v>3.39</v>
      </c>
      <c r="I1330" s="92">
        <f>IFERROR(VLOOKUP($C1330,Weights!$A$43:$E$62,5,0),0)</f>
        <v>187.77209999999999</v>
      </c>
      <c r="J1330" s="91">
        <f>IFERROR(VLOOKUP($C1330,Weights!$A$63:$E$82,4,0),0)</f>
        <v>23.92</v>
      </c>
      <c r="K1330" s="92">
        <f>IFERROR(VLOOKUP($C1330,Weights!$A$63:$E$82,5,0),0)</f>
        <v>1324.9288000000001</v>
      </c>
      <c r="L1330" s="91">
        <f>IFERROR(VLOOKUP($C1330,Weights!$A$83:$E$102,4,0),0)</f>
        <v>0</v>
      </c>
      <c r="M1330" s="92">
        <f>IFERROR(VLOOKUP($C1330,Weights!$A$83:$E$102,5,0),0)</f>
        <v>0</v>
      </c>
    </row>
    <row r="1331" spans="1:13">
      <c r="A1331" s="93" t="s">
        <v>2192</v>
      </c>
      <c r="B1331" s="90" t="s">
        <v>2193</v>
      </c>
      <c r="C1331" s="90">
        <v>16</v>
      </c>
      <c r="D1331" s="91">
        <f>IFERROR(VLOOKUP($C1331,Weights!$A$3:$E$22,4,0),0)</f>
        <v>1.19</v>
      </c>
      <c r="E1331" s="92">
        <f>IFERROR(VLOOKUP($C1331,Weights!$A$3:$E$22,5,0),0)</f>
        <v>65.914100000000005</v>
      </c>
      <c r="F1331" s="91">
        <f>IFERROR(VLOOKUP($C1331,Weights!$A$23:$E$42,4,0),0)</f>
        <v>1.88</v>
      </c>
      <c r="G1331" s="92">
        <f>IFERROR(VLOOKUP($C1331,Weights!$A$23:$E$42,5,0),0)</f>
        <v>104.1332</v>
      </c>
      <c r="H1331" s="91">
        <f>IFERROR(VLOOKUP($C1331,Weights!$A$43:$E$62,4,0),0)</f>
        <v>3.39</v>
      </c>
      <c r="I1331" s="92">
        <f>IFERROR(VLOOKUP($C1331,Weights!$A$43:$E$62,5,0),0)</f>
        <v>187.77209999999999</v>
      </c>
      <c r="J1331" s="91">
        <f>IFERROR(VLOOKUP($C1331,Weights!$A$63:$E$82,4,0),0)</f>
        <v>23.92</v>
      </c>
      <c r="K1331" s="92">
        <f>IFERROR(VLOOKUP($C1331,Weights!$A$63:$E$82,5,0),0)</f>
        <v>1324.9288000000001</v>
      </c>
      <c r="L1331" s="91">
        <f>IFERROR(VLOOKUP($C1331,Weights!$A$83:$E$102,4,0),0)</f>
        <v>0</v>
      </c>
      <c r="M1331" s="92">
        <f>IFERROR(VLOOKUP($C1331,Weights!$A$83:$E$102,5,0),0)</f>
        <v>0</v>
      </c>
    </row>
    <row r="1332" spans="1:13">
      <c r="A1332" s="93" t="s">
        <v>1702</v>
      </c>
      <c r="B1332" s="90" t="s">
        <v>1703</v>
      </c>
      <c r="C1332" s="90">
        <v>16</v>
      </c>
      <c r="D1332" s="91">
        <f>IFERROR(VLOOKUP($C1332,Weights!$A$3:$E$22,4,0),0)</f>
        <v>1.19</v>
      </c>
      <c r="E1332" s="92">
        <f>IFERROR(VLOOKUP($C1332,Weights!$A$3:$E$22,5,0),0)</f>
        <v>65.914100000000005</v>
      </c>
      <c r="F1332" s="91">
        <f>IFERROR(VLOOKUP($C1332,Weights!$A$23:$E$42,4,0),0)</f>
        <v>1.88</v>
      </c>
      <c r="G1332" s="92">
        <f>IFERROR(VLOOKUP($C1332,Weights!$A$23:$E$42,5,0),0)</f>
        <v>104.1332</v>
      </c>
      <c r="H1332" s="91">
        <f>IFERROR(VLOOKUP($C1332,Weights!$A$43:$E$62,4,0),0)</f>
        <v>3.39</v>
      </c>
      <c r="I1332" s="92">
        <f>IFERROR(VLOOKUP($C1332,Weights!$A$43:$E$62,5,0),0)</f>
        <v>187.77209999999999</v>
      </c>
      <c r="J1332" s="91">
        <f>IFERROR(VLOOKUP($C1332,Weights!$A$63:$E$82,4,0),0)</f>
        <v>23.92</v>
      </c>
      <c r="K1332" s="92">
        <f>IFERROR(VLOOKUP($C1332,Weights!$A$63:$E$82,5,0),0)</f>
        <v>1324.9288000000001</v>
      </c>
      <c r="L1332" s="91">
        <f>IFERROR(VLOOKUP($C1332,Weights!$A$83:$E$102,4,0),0)</f>
        <v>0</v>
      </c>
      <c r="M1332" s="92">
        <f>IFERROR(VLOOKUP($C1332,Weights!$A$83:$E$102,5,0),0)</f>
        <v>0</v>
      </c>
    </row>
    <row r="1333" spans="1:13">
      <c r="A1333" s="93" t="s">
        <v>1522</v>
      </c>
      <c r="B1333" s="90" t="s">
        <v>1523</v>
      </c>
      <c r="C1333" s="90">
        <v>16</v>
      </c>
      <c r="D1333" s="91">
        <f>IFERROR(VLOOKUP($C1333,Weights!$A$3:$E$22,4,0),0)</f>
        <v>1.19</v>
      </c>
      <c r="E1333" s="92">
        <f>IFERROR(VLOOKUP($C1333,Weights!$A$3:$E$22,5,0),0)</f>
        <v>65.914100000000005</v>
      </c>
      <c r="F1333" s="91">
        <f>IFERROR(VLOOKUP($C1333,Weights!$A$23:$E$42,4,0),0)</f>
        <v>1.88</v>
      </c>
      <c r="G1333" s="92">
        <f>IFERROR(VLOOKUP($C1333,Weights!$A$23:$E$42,5,0),0)</f>
        <v>104.1332</v>
      </c>
      <c r="H1333" s="91">
        <f>IFERROR(VLOOKUP($C1333,Weights!$A$43:$E$62,4,0),0)</f>
        <v>3.39</v>
      </c>
      <c r="I1333" s="92">
        <f>IFERROR(VLOOKUP($C1333,Weights!$A$43:$E$62,5,0),0)</f>
        <v>187.77209999999999</v>
      </c>
      <c r="J1333" s="91">
        <f>IFERROR(VLOOKUP($C1333,Weights!$A$63:$E$82,4,0),0)</f>
        <v>23.92</v>
      </c>
      <c r="K1333" s="92">
        <f>IFERROR(VLOOKUP($C1333,Weights!$A$63:$E$82,5,0),0)</f>
        <v>1324.9288000000001</v>
      </c>
      <c r="L1333" s="91">
        <f>IFERROR(VLOOKUP($C1333,Weights!$A$83:$E$102,4,0),0)</f>
        <v>0</v>
      </c>
      <c r="M1333" s="92">
        <f>IFERROR(VLOOKUP($C1333,Weights!$A$83:$E$102,5,0),0)</f>
        <v>0</v>
      </c>
    </row>
    <row r="1334" spans="1:13">
      <c r="A1334" s="93" t="s">
        <v>1626</v>
      </c>
      <c r="B1334" s="90" t="s">
        <v>1627</v>
      </c>
      <c r="C1334" s="90">
        <v>16</v>
      </c>
      <c r="D1334" s="91">
        <f>IFERROR(VLOOKUP($C1334,Weights!$A$3:$E$22,4,0),0)</f>
        <v>1.19</v>
      </c>
      <c r="E1334" s="92">
        <f>IFERROR(VLOOKUP($C1334,Weights!$A$3:$E$22,5,0),0)</f>
        <v>65.914100000000005</v>
      </c>
      <c r="F1334" s="91">
        <f>IFERROR(VLOOKUP($C1334,Weights!$A$23:$E$42,4,0),0)</f>
        <v>1.88</v>
      </c>
      <c r="G1334" s="92">
        <f>IFERROR(VLOOKUP($C1334,Weights!$A$23:$E$42,5,0),0)</f>
        <v>104.1332</v>
      </c>
      <c r="H1334" s="91">
        <f>IFERROR(VLOOKUP($C1334,Weights!$A$43:$E$62,4,0),0)</f>
        <v>3.39</v>
      </c>
      <c r="I1334" s="92">
        <f>IFERROR(VLOOKUP($C1334,Weights!$A$43:$E$62,5,0),0)</f>
        <v>187.77209999999999</v>
      </c>
      <c r="J1334" s="91">
        <f>IFERROR(VLOOKUP($C1334,Weights!$A$63:$E$82,4,0),0)</f>
        <v>23.92</v>
      </c>
      <c r="K1334" s="92">
        <f>IFERROR(VLOOKUP($C1334,Weights!$A$63:$E$82,5,0),0)</f>
        <v>1324.9288000000001</v>
      </c>
      <c r="L1334" s="91">
        <f>IFERROR(VLOOKUP($C1334,Weights!$A$83:$E$102,4,0),0)</f>
        <v>0</v>
      </c>
      <c r="M1334" s="92">
        <f>IFERROR(VLOOKUP($C1334,Weights!$A$83:$E$102,5,0),0)</f>
        <v>0</v>
      </c>
    </row>
    <row r="1335" spans="1:13" ht="24">
      <c r="A1335" s="93" t="s">
        <v>1791</v>
      </c>
      <c r="B1335" s="90" t="s">
        <v>1792</v>
      </c>
      <c r="C1335" s="90">
        <v>16</v>
      </c>
      <c r="D1335" s="91">
        <f>IFERROR(VLOOKUP($C1335,Weights!$A$3:$E$22,4,0),0)</f>
        <v>1.19</v>
      </c>
      <c r="E1335" s="92">
        <f>IFERROR(VLOOKUP($C1335,Weights!$A$3:$E$22,5,0),0)</f>
        <v>65.914100000000005</v>
      </c>
      <c r="F1335" s="91">
        <f>IFERROR(VLOOKUP($C1335,Weights!$A$23:$E$42,4,0),0)</f>
        <v>1.88</v>
      </c>
      <c r="G1335" s="92">
        <f>IFERROR(VLOOKUP($C1335,Weights!$A$23:$E$42,5,0),0)</f>
        <v>104.1332</v>
      </c>
      <c r="H1335" s="91">
        <f>IFERROR(VLOOKUP($C1335,Weights!$A$43:$E$62,4,0),0)</f>
        <v>3.39</v>
      </c>
      <c r="I1335" s="92">
        <f>IFERROR(VLOOKUP($C1335,Weights!$A$43:$E$62,5,0),0)</f>
        <v>187.77209999999999</v>
      </c>
      <c r="J1335" s="91">
        <f>IFERROR(VLOOKUP($C1335,Weights!$A$63:$E$82,4,0),0)</f>
        <v>23.92</v>
      </c>
      <c r="K1335" s="92">
        <f>IFERROR(VLOOKUP($C1335,Weights!$A$63:$E$82,5,0),0)</f>
        <v>1324.9288000000001</v>
      </c>
      <c r="L1335" s="91">
        <f>IFERROR(VLOOKUP($C1335,Weights!$A$83:$E$102,4,0),0)</f>
        <v>0</v>
      </c>
      <c r="M1335" s="92">
        <f>IFERROR(VLOOKUP($C1335,Weights!$A$83:$E$102,5,0),0)</f>
        <v>0</v>
      </c>
    </row>
    <row r="1336" spans="1:13">
      <c r="A1336" s="93" t="s">
        <v>1578</v>
      </c>
      <c r="B1336" s="90" t="s">
        <v>1579</v>
      </c>
      <c r="C1336" s="90">
        <v>16</v>
      </c>
      <c r="D1336" s="91">
        <f>IFERROR(VLOOKUP($C1336,Weights!$A$3:$E$22,4,0),0)</f>
        <v>1.19</v>
      </c>
      <c r="E1336" s="92">
        <f>IFERROR(VLOOKUP($C1336,Weights!$A$3:$E$22,5,0),0)</f>
        <v>65.914100000000005</v>
      </c>
      <c r="F1336" s="91">
        <f>IFERROR(VLOOKUP($C1336,Weights!$A$23:$E$42,4,0),0)</f>
        <v>1.88</v>
      </c>
      <c r="G1336" s="92">
        <f>IFERROR(VLOOKUP($C1336,Weights!$A$23:$E$42,5,0),0)</f>
        <v>104.1332</v>
      </c>
      <c r="H1336" s="91">
        <f>IFERROR(VLOOKUP($C1336,Weights!$A$43:$E$62,4,0),0)</f>
        <v>3.39</v>
      </c>
      <c r="I1336" s="92">
        <f>IFERROR(VLOOKUP($C1336,Weights!$A$43:$E$62,5,0),0)</f>
        <v>187.77209999999999</v>
      </c>
      <c r="J1336" s="91">
        <f>IFERROR(VLOOKUP($C1336,Weights!$A$63:$E$82,4,0),0)</f>
        <v>23.92</v>
      </c>
      <c r="K1336" s="92">
        <f>IFERROR(VLOOKUP($C1336,Weights!$A$63:$E$82,5,0),0)</f>
        <v>1324.9288000000001</v>
      </c>
      <c r="L1336" s="91">
        <f>IFERROR(VLOOKUP($C1336,Weights!$A$83:$E$102,4,0),0)</f>
        <v>0</v>
      </c>
      <c r="M1336" s="92">
        <f>IFERROR(VLOOKUP($C1336,Weights!$A$83:$E$102,5,0),0)</f>
        <v>0</v>
      </c>
    </row>
    <row r="1337" spans="1:13">
      <c r="A1337" s="93" t="s">
        <v>1694</v>
      </c>
      <c r="B1337" s="90" t="s">
        <v>1695</v>
      </c>
      <c r="C1337" s="90">
        <v>16</v>
      </c>
      <c r="D1337" s="91">
        <f>IFERROR(VLOOKUP($C1337,Weights!$A$3:$E$22,4,0),0)</f>
        <v>1.19</v>
      </c>
      <c r="E1337" s="92">
        <f>IFERROR(VLOOKUP($C1337,Weights!$A$3:$E$22,5,0),0)</f>
        <v>65.914100000000005</v>
      </c>
      <c r="F1337" s="91">
        <f>IFERROR(VLOOKUP($C1337,Weights!$A$23:$E$42,4,0),0)</f>
        <v>1.88</v>
      </c>
      <c r="G1337" s="92">
        <f>IFERROR(VLOOKUP($C1337,Weights!$A$23:$E$42,5,0),0)</f>
        <v>104.1332</v>
      </c>
      <c r="H1337" s="91">
        <f>IFERROR(VLOOKUP($C1337,Weights!$A$43:$E$62,4,0),0)</f>
        <v>3.39</v>
      </c>
      <c r="I1337" s="92">
        <f>IFERROR(VLOOKUP($C1337,Weights!$A$43:$E$62,5,0),0)</f>
        <v>187.77209999999999</v>
      </c>
      <c r="J1337" s="91">
        <f>IFERROR(VLOOKUP($C1337,Weights!$A$63:$E$82,4,0),0)</f>
        <v>23.92</v>
      </c>
      <c r="K1337" s="92">
        <f>IFERROR(VLOOKUP($C1337,Weights!$A$63:$E$82,5,0),0)</f>
        <v>1324.9288000000001</v>
      </c>
      <c r="L1337" s="91">
        <f>IFERROR(VLOOKUP($C1337,Weights!$A$83:$E$102,4,0),0)</f>
        <v>0</v>
      </c>
      <c r="M1337" s="92">
        <f>IFERROR(VLOOKUP($C1337,Weights!$A$83:$E$102,5,0),0)</f>
        <v>0</v>
      </c>
    </row>
    <row r="1338" spans="1:13">
      <c r="A1338" s="93" t="s">
        <v>1793</v>
      </c>
      <c r="B1338" s="90" t="s">
        <v>1794</v>
      </c>
      <c r="C1338" s="90">
        <v>16</v>
      </c>
      <c r="D1338" s="91">
        <f>IFERROR(VLOOKUP($C1338,Weights!$A$3:$E$22,4,0),0)</f>
        <v>1.19</v>
      </c>
      <c r="E1338" s="92">
        <f>IFERROR(VLOOKUP($C1338,Weights!$A$3:$E$22,5,0),0)</f>
        <v>65.914100000000005</v>
      </c>
      <c r="F1338" s="91">
        <f>IFERROR(VLOOKUP($C1338,Weights!$A$23:$E$42,4,0),0)</f>
        <v>1.88</v>
      </c>
      <c r="G1338" s="92">
        <f>IFERROR(VLOOKUP($C1338,Weights!$A$23:$E$42,5,0),0)</f>
        <v>104.1332</v>
      </c>
      <c r="H1338" s="91">
        <f>IFERROR(VLOOKUP($C1338,Weights!$A$43:$E$62,4,0),0)</f>
        <v>3.39</v>
      </c>
      <c r="I1338" s="92">
        <f>IFERROR(VLOOKUP($C1338,Weights!$A$43:$E$62,5,0),0)</f>
        <v>187.77209999999999</v>
      </c>
      <c r="J1338" s="91">
        <f>IFERROR(VLOOKUP($C1338,Weights!$A$63:$E$82,4,0),0)</f>
        <v>23.92</v>
      </c>
      <c r="K1338" s="92">
        <f>IFERROR(VLOOKUP($C1338,Weights!$A$63:$E$82,5,0),0)</f>
        <v>1324.9288000000001</v>
      </c>
      <c r="L1338" s="91">
        <f>IFERROR(VLOOKUP($C1338,Weights!$A$83:$E$102,4,0),0)</f>
        <v>0</v>
      </c>
      <c r="M1338" s="92">
        <f>IFERROR(VLOOKUP($C1338,Weights!$A$83:$E$102,5,0),0)</f>
        <v>0</v>
      </c>
    </row>
    <row r="1339" spans="1:13">
      <c r="A1339" s="93" t="s">
        <v>508</v>
      </c>
      <c r="B1339" s="90" t="s">
        <v>509</v>
      </c>
      <c r="C1339" s="90">
        <v>16</v>
      </c>
      <c r="D1339" s="91">
        <f>IFERROR(VLOOKUP($C1339,Weights!$A$3:$E$22,4,0),0)</f>
        <v>1.19</v>
      </c>
      <c r="E1339" s="92">
        <f>IFERROR(VLOOKUP($C1339,Weights!$A$3:$E$22,5,0),0)</f>
        <v>65.914100000000005</v>
      </c>
      <c r="F1339" s="91">
        <f>IFERROR(VLOOKUP($C1339,Weights!$A$23:$E$42,4,0),0)</f>
        <v>1.88</v>
      </c>
      <c r="G1339" s="92">
        <f>IFERROR(VLOOKUP($C1339,Weights!$A$23:$E$42,5,0),0)</f>
        <v>104.1332</v>
      </c>
      <c r="H1339" s="91">
        <f>IFERROR(VLOOKUP($C1339,Weights!$A$43:$E$62,4,0),0)</f>
        <v>3.39</v>
      </c>
      <c r="I1339" s="92">
        <f>IFERROR(VLOOKUP($C1339,Weights!$A$43:$E$62,5,0),0)</f>
        <v>187.77209999999999</v>
      </c>
      <c r="J1339" s="91">
        <f>IFERROR(VLOOKUP($C1339,Weights!$A$63:$E$82,4,0),0)</f>
        <v>23.92</v>
      </c>
      <c r="K1339" s="92">
        <f>IFERROR(VLOOKUP($C1339,Weights!$A$63:$E$82,5,0),0)</f>
        <v>1324.9288000000001</v>
      </c>
      <c r="L1339" s="91">
        <f>IFERROR(VLOOKUP($C1339,Weights!$A$83:$E$102,4,0),0)</f>
        <v>0</v>
      </c>
      <c r="M1339" s="92">
        <f>IFERROR(VLOOKUP($C1339,Weights!$A$83:$E$102,5,0),0)</f>
        <v>0</v>
      </c>
    </row>
    <row r="1340" spans="1:13">
      <c r="A1340" s="93" t="s">
        <v>86</v>
      </c>
      <c r="B1340" s="90" t="s">
        <v>87</v>
      </c>
      <c r="C1340" s="90">
        <v>16</v>
      </c>
      <c r="D1340" s="91">
        <f>IFERROR(VLOOKUP($C1340,Weights!$A$3:$E$22,4,0),0)</f>
        <v>1.19</v>
      </c>
      <c r="E1340" s="92">
        <f>IFERROR(VLOOKUP($C1340,Weights!$A$3:$E$22,5,0),0)</f>
        <v>65.914100000000005</v>
      </c>
      <c r="F1340" s="91">
        <f>IFERROR(VLOOKUP($C1340,Weights!$A$23:$E$42,4,0),0)</f>
        <v>1.88</v>
      </c>
      <c r="G1340" s="92">
        <f>IFERROR(VLOOKUP($C1340,Weights!$A$23:$E$42,5,0),0)</f>
        <v>104.1332</v>
      </c>
      <c r="H1340" s="91">
        <f>IFERROR(VLOOKUP($C1340,Weights!$A$43:$E$62,4,0),0)</f>
        <v>3.39</v>
      </c>
      <c r="I1340" s="92">
        <f>IFERROR(VLOOKUP($C1340,Weights!$A$43:$E$62,5,0),0)</f>
        <v>187.77209999999999</v>
      </c>
      <c r="J1340" s="91">
        <f>IFERROR(VLOOKUP($C1340,Weights!$A$63:$E$82,4,0),0)</f>
        <v>23.92</v>
      </c>
      <c r="K1340" s="92">
        <f>IFERROR(VLOOKUP($C1340,Weights!$A$63:$E$82,5,0),0)</f>
        <v>1324.9288000000001</v>
      </c>
      <c r="L1340" s="91">
        <f>IFERROR(VLOOKUP($C1340,Weights!$A$83:$E$102,4,0),0)</f>
        <v>0</v>
      </c>
      <c r="M1340" s="92">
        <f>IFERROR(VLOOKUP($C1340,Weights!$A$83:$E$102,5,0),0)</f>
        <v>0</v>
      </c>
    </row>
    <row r="1341" spans="1:13" ht="24">
      <c r="A1341" s="93" t="s">
        <v>1815</v>
      </c>
      <c r="B1341" s="90" t="s">
        <v>1816</v>
      </c>
      <c r="C1341" s="90">
        <v>16</v>
      </c>
      <c r="D1341" s="91">
        <f>IFERROR(VLOOKUP($C1341,Weights!$A$3:$E$22,4,0),0)</f>
        <v>1.19</v>
      </c>
      <c r="E1341" s="92">
        <f>IFERROR(VLOOKUP($C1341,Weights!$A$3:$E$22,5,0),0)</f>
        <v>65.914100000000005</v>
      </c>
      <c r="F1341" s="91">
        <f>IFERROR(VLOOKUP($C1341,Weights!$A$23:$E$42,4,0),0)</f>
        <v>1.88</v>
      </c>
      <c r="G1341" s="92">
        <f>IFERROR(VLOOKUP($C1341,Weights!$A$23:$E$42,5,0),0)</f>
        <v>104.1332</v>
      </c>
      <c r="H1341" s="91">
        <f>IFERROR(VLOOKUP($C1341,Weights!$A$43:$E$62,4,0),0)</f>
        <v>3.39</v>
      </c>
      <c r="I1341" s="92">
        <f>IFERROR(VLOOKUP($C1341,Weights!$A$43:$E$62,5,0),0)</f>
        <v>187.77209999999999</v>
      </c>
      <c r="J1341" s="91">
        <f>IFERROR(VLOOKUP($C1341,Weights!$A$63:$E$82,4,0),0)</f>
        <v>23.92</v>
      </c>
      <c r="K1341" s="92">
        <f>IFERROR(VLOOKUP($C1341,Weights!$A$63:$E$82,5,0),0)</f>
        <v>1324.9288000000001</v>
      </c>
      <c r="L1341" s="91">
        <f>IFERROR(VLOOKUP($C1341,Weights!$A$83:$E$102,4,0),0)</f>
        <v>0</v>
      </c>
      <c r="M1341" s="92">
        <f>IFERROR(VLOOKUP($C1341,Weights!$A$83:$E$102,5,0),0)</f>
        <v>0</v>
      </c>
    </row>
    <row r="1342" spans="1:13">
      <c r="A1342" s="93" t="s">
        <v>1813</v>
      </c>
      <c r="B1342" s="90" t="s">
        <v>1814</v>
      </c>
      <c r="C1342" s="90">
        <v>16</v>
      </c>
      <c r="D1342" s="91">
        <f>IFERROR(VLOOKUP($C1342,Weights!$A$3:$E$22,4,0),0)</f>
        <v>1.19</v>
      </c>
      <c r="E1342" s="92">
        <f>IFERROR(VLOOKUP($C1342,Weights!$A$3:$E$22,5,0),0)</f>
        <v>65.914100000000005</v>
      </c>
      <c r="F1342" s="91">
        <f>IFERROR(VLOOKUP($C1342,Weights!$A$23:$E$42,4,0),0)</f>
        <v>1.88</v>
      </c>
      <c r="G1342" s="92">
        <f>IFERROR(VLOOKUP($C1342,Weights!$A$23:$E$42,5,0),0)</f>
        <v>104.1332</v>
      </c>
      <c r="H1342" s="91">
        <f>IFERROR(VLOOKUP($C1342,Weights!$A$43:$E$62,4,0),0)</f>
        <v>3.39</v>
      </c>
      <c r="I1342" s="92">
        <f>IFERROR(VLOOKUP($C1342,Weights!$A$43:$E$62,5,0),0)</f>
        <v>187.77209999999999</v>
      </c>
      <c r="J1342" s="91">
        <f>IFERROR(VLOOKUP($C1342,Weights!$A$63:$E$82,4,0),0)</f>
        <v>23.92</v>
      </c>
      <c r="K1342" s="92">
        <f>IFERROR(VLOOKUP($C1342,Weights!$A$63:$E$82,5,0),0)</f>
        <v>1324.9288000000001</v>
      </c>
      <c r="L1342" s="91">
        <f>IFERROR(VLOOKUP($C1342,Weights!$A$83:$E$102,4,0),0)</f>
        <v>0</v>
      </c>
      <c r="M1342" s="92">
        <f>IFERROR(VLOOKUP($C1342,Weights!$A$83:$E$102,5,0),0)</f>
        <v>0</v>
      </c>
    </row>
    <row r="1343" spans="1:13">
      <c r="A1343" s="93" t="s">
        <v>1634</v>
      </c>
      <c r="B1343" s="90" t="s">
        <v>1635</v>
      </c>
      <c r="C1343" s="90">
        <v>16</v>
      </c>
      <c r="D1343" s="91">
        <f>IFERROR(VLOOKUP($C1343,Weights!$A$3:$E$22,4,0),0)</f>
        <v>1.19</v>
      </c>
      <c r="E1343" s="92">
        <f>IFERROR(VLOOKUP($C1343,Weights!$A$3:$E$22,5,0),0)</f>
        <v>65.914100000000005</v>
      </c>
      <c r="F1343" s="91">
        <f>IFERROR(VLOOKUP($C1343,Weights!$A$23:$E$42,4,0),0)</f>
        <v>1.88</v>
      </c>
      <c r="G1343" s="92">
        <f>IFERROR(VLOOKUP($C1343,Weights!$A$23:$E$42,5,0),0)</f>
        <v>104.1332</v>
      </c>
      <c r="H1343" s="91">
        <f>IFERROR(VLOOKUP($C1343,Weights!$A$43:$E$62,4,0),0)</f>
        <v>3.39</v>
      </c>
      <c r="I1343" s="92">
        <f>IFERROR(VLOOKUP($C1343,Weights!$A$43:$E$62,5,0),0)</f>
        <v>187.77209999999999</v>
      </c>
      <c r="J1343" s="91">
        <f>IFERROR(VLOOKUP($C1343,Weights!$A$63:$E$82,4,0),0)</f>
        <v>23.92</v>
      </c>
      <c r="K1343" s="92">
        <f>IFERROR(VLOOKUP($C1343,Weights!$A$63:$E$82,5,0),0)</f>
        <v>1324.9288000000001</v>
      </c>
      <c r="L1343" s="91">
        <f>IFERROR(VLOOKUP($C1343,Weights!$A$83:$E$102,4,0),0)</f>
        <v>0</v>
      </c>
      <c r="M1343" s="92">
        <f>IFERROR(VLOOKUP($C1343,Weights!$A$83:$E$102,5,0),0)</f>
        <v>0</v>
      </c>
    </row>
    <row r="1344" spans="1:13">
      <c r="A1344" s="93" t="s">
        <v>2579</v>
      </c>
      <c r="B1344" s="90" t="s">
        <v>2580</v>
      </c>
      <c r="C1344" s="90">
        <v>16</v>
      </c>
      <c r="D1344" s="91">
        <f>IFERROR(VLOOKUP($C1344,Weights!$A$3:$E$22,4,0),0)</f>
        <v>1.19</v>
      </c>
      <c r="E1344" s="92">
        <f>IFERROR(VLOOKUP($C1344,Weights!$A$3:$E$22,5,0),0)</f>
        <v>65.914100000000005</v>
      </c>
      <c r="F1344" s="91">
        <f>IFERROR(VLOOKUP($C1344,Weights!$A$23:$E$42,4,0),0)</f>
        <v>1.88</v>
      </c>
      <c r="G1344" s="92">
        <f>IFERROR(VLOOKUP($C1344,Weights!$A$23:$E$42,5,0),0)</f>
        <v>104.1332</v>
      </c>
      <c r="H1344" s="91">
        <f>IFERROR(VLOOKUP($C1344,Weights!$A$43:$E$62,4,0),0)</f>
        <v>3.39</v>
      </c>
      <c r="I1344" s="92">
        <f>IFERROR(VLOOKUP($C1344,Weights!$A$43:$E$62,5,0),0)</f>
        <v>187.77209999999999</v>
      </c>
      <c r="J1344" s="91">
        <f>IFERROR(VLOOKUP($C1344,Weights!$A$63:$E$82,4,0),0)</f>
        <v>23.92</v>
      </c>
      <c r="K1344" s="92">
        <f>IFERROR(VLOOKUP($C1344,Weights!$A$63:$E$82,5,0),0)</f>
        <v>1324.9288000000001</v>
      </c>
      <c r="L1344" s="91">
        <f>IFERROR(VLOOKUP($C1344,Weights!$A$83:$E$102,4,0),0)</f>
        <v>0</v>
      </c>
      <c r="M1344" s="92">
        <f>IFERROR(VLOOKUP($C1344,Weights!$A$83:$E$102,5,0),0)</f>
        <v>0</v>
      </c>
    </row>
    <row r="1345" spans="1:13">
      <c r="A1345" s="93" t="s">
        <v>2855</v>
      </c>
      <c r="B1345" s="90" t="s">
        <v>2856</v>
      </c>
      <c r="C1345" s="90">
        <v>16</v>
      </c>
      <c r="D1345" s="91">
        <f>IFERROR(VLOOKUP($C1345,Weights!$A$3:$E$22,4,0),0)</f>
        <v>1.19</v>
      </c>
      <c r="E1345" s="92">
        <f>IFERROR(VLOOKUP($C1345,Weights!$A$3:$E$22,5,0),0)</f>
        <v>65.914100000000005</v>
      </c>
      <c r="F1345" s="91">
        <f>IFERROR(VLOOKUP($C1345,Weights!$A$23:$E$42,4,0),0)</f>
        <v>1.88</v>
      </c>
      <c r="G1345" s="92">
        <f>IFERROR(VLOOKUP($C1345,Weights!$A$23:$E$42,5,0),0)</f>
        <v>104.1332</v>
      </c>
      <c r="H1345" s="91">
        <f>IFERROR(VLOOKUP($C1345,Weights!$A$43:$E$62,4,0),0)</f>
        <v>3.39</v>
      </c>
      <c r="I1345" s="92">
        <f>IFERROR(VLOOKUP($C1345,Weights!$A$43:$E$62,5,0),0)</f>
        <v>187.77209999999999</v>
      </c>
      <c r="J1345" s="91">
        <f>IFERROR(VLOOKUP($C1345,Weights!$A$63:$E$82,4,0),0)</f>
        <v>23.92</v>
      </c>
      <c r="K1345" s="92">
        <f>IFERROR(VLOOKUP($C1345,Weights!$A$63:$E$82,5,0),0)</f>
        <v>1324.9288000000001</v>
      </c>
      <c r="L1345" s="91">
        <f>IFERROR(VLOOKUP($C1345,Weights!$A$83:$E$102,4,0),0)</f>
        <v>0</v>
      </c>
      <c r="M1345" s="92">
        <f>IFERROR(VLOOKUP($C1345,Weights!$A$83:$E$102,5,0),0)</f>
        <v>0</v>
      </c>
    </row>
    <row r="1346" spans="1:13">
      <c r="A1346" s="93" t="s">
        <v>1596</v>
      </c>
      <c r="B1346" s="90" t="s">
        <v>1597</v>
      </c>
      <c r="C1346" s="90">
        <v>16</v>
      </c>
      <c r="D1346" s="91">
        <f>IFERROR(VLOOKUP($C1346,Weights!$A$3:$E$22,4,0),0)</f>
        <v>1.19</v>
      </c>
      <c r="E1346" s="92">
        <f>IFERROR(VLOOKUP($C1346,Weights!$A$3:$E$22,5,0),0)</f>
        <v>65.914100000000005</v>
      </c>
      <c r="F1346" s="91">
        <f>IFERROR(VLOOKUP($C1346,Weights!$A$23:$E$42,4,0),0)</f>
        <v>1.88</v>
      </c>
      <c r="G1346" s="92">
        <f>IFERROR(VLOOKUP($C1346,Weights!$A$23:$E$42,5,0),0)</f>
        <v>104.1332</v>
      </c>
      <c r="H1346" s="91">
        <f>IFERROR(VLOOKUP($C1346,Weights!$A$43:$E$62,4,0),0)</f>
        <v>3.39</v>
      </c>
      <c r="I1346" s="92">
        <f>IFERROR(VLOOKUP($C1346,Weights!$A$43:$E$62,5,0),0)</f>
        <v>187.77209999999999</v>
      </c>
      <c r="J1346" s="91">
        <f>IFERROR(VLOOKUP($C1346,Weights!$A$63:$E$82,4,0),0)</f>
        <v>23.92</v>
      </c>
      <c r="K1346" s="92">
        <f>IFERROR(VLOOKUP($C1346,Weights!$A$63:$E$82,5,0),0)</f>
        <v>1324.9288000000001</v>
      </c>
      <c r="L1346" s="91">
        <f>IFERROR(VLOOKUP($C1346,Weights!$A$83:$E$102,4,0),0)</f>
        <v>0</v>
      </c>
      <c r="M1346" s="92">
        <f>IFERROR(VLOOKUP($C1346,Weights!$A$83:$E$102,5,0),0)</f>
        <v>0</v>
      </c>
    </row>
    <row r="1347" spans="1:13" ht="24">
      <c r="A1347" s="93" t="s">
        <v>2653</v>
      </c>
      <c r="B1347" s="90" t="s">
        <v>2654</v>
      </c>
      <c r="C1347" s="90">
        <v>16</v>
      </c>
      <c r="D1347" s="91">
        <f>IFERROR(VLOOKUP($C1347,Weights!$A$3:$E$22,4,0),0)</f>
        <v>1.19</v>
      </c>
      <c r="E1347" s="92">
        <f>IFERROR(VLOOKUP($C1347,Weights!$A$3:$E$22,5,0),0)</f>
        <v>65.914100000000005</v>
      </c>
      <c r="F1347" s="91">
        <f>IFERROR(VLOOKUP($C1347,Weights!$A$23:$E$42,4,0),0)</f>
        <v>1.88</v>
      </c>
      <c r="G1347" s="92">
        <f>IFERROR(VLOOKUP($C1347,Weights!$A$23:$E$42,5,0),0)</f>
        <v>104.1332</v>
      </c>
      <c r="H1347" s="91">
        <f>IFERROR(VLOOKUP($C1347,Weights!$A$43:$E$62,4,0),0)</f>
        <v>3.39</v>
      </c>
      <c r="I1347" s="92">
        <f>IFERROR(VLOOKUP($C1347,Weights!$A$43:$E$62,5,0),0)</f>
        <v>187.77209999999999</v>
      </c>
      <c r="J1347" s="91">
        <f>IFERROR(VLOOKUP($C1347,Weights!$A$63:$E$82,4,0),0)</f>
        <v>23.92</v>
      </c>
      <c r="K1347" s="92">
        <f>IFERROR(VLOOKUP($C1347,Weights!$A$63:$E$82,5,0),0)</f>
        <v>1324.9288000000001</v>
      </c>
      <c r="L1347" s="91">
        <f>IFERROR(VLOOKUP($C1347,Weights!$A$83:$E$102,4,0),0)</f>
        <v>0</v>
      </c>
      <c r="M1347" s="92">
        <f>IFERROR(VLOOKUP($C1347,Weights!$A$83:$E$102,5,0),0)</f>
        <v>0</v>
      </c>
    </row>
    <row r="1348" spans="1:13">
      <c r="A1348" s="93" t="s">
        <v>1925</v>
      </c>
      <c r="B1348" s="90" t="s">
        <v>1926</v>
      </c>
      <c r="C1348" s="90">
        <v>16</v>
      </c>
      <c r="D1348" s="91">
        <f>IFERROR(VLOOKUP($C1348,Weights!$A$3:$E$22,4,0),0)</f>
        <v>1.19</v>
      </c>
      <c r="E1348" s="92">
        <f>IFERROR(VLOOKUP($C1348,Weights!$A$3:$E$22,5,0),0)</f>
        <v>65.914100000000005</v>
      </c>
      <c r="F1348" s="91">
        <f>IFERROR(VLOOKUP($C1348,Weights!$A$23:$E$42,4,0),0)</f>
        <v>1.88</v>
      </c>
      <c r="G1348" s="92">
        <f>IFERROR(VLOOKUP($C1348,Weights!$A$23:$E$42,5,0),0)</f>
        <v>104.1332</v>
      </c>
      <c r="H1348" s="91">
        <f>IFERROR(VLOOKUP($C1348,Weights!$A$43:$E$62,4,0),0)</f>
        <v>3.39</v>
      </c>
      <c r="I1348" s="92">
        <f>IFERROR(VLOOKUP($C1348,Weights!$A$43:$E$62,5,0),0)</f>
        <v>187.77209999999999</v>
      </c>
      <c r="J1348" s="91">
        <f>IFERROR(VLOOKUP($C1348,Weights!$A$63:$E$82,4,0),0)</f>
        <v>23.92</v>
      </c>
      <c r="K1348" s="92">
        <f>IFERROR(VLOOKUP($C1348,Weights!$A$63:$E$82,5,0),0)</f>
        <v>1324.9288000000001</v>
      </c>
      <c r="L1348" s="91">
        <f>IFERROR(VLOOKUP($C1348,Weights!$A$83:$E$102,4,0),0)</f>
        <v>0</v>
      </c>
      <c r="M1348" s="92">
        <f>IFERROR(VLOOKUP($C1348,Weights!$A$83:$E$102,5,0),0)</f>
        <v>0</v>
      </c>
    </row>
    <row r="1349" spans="1:13">
      <c r="A1349" s="93" t="s">
        <v>2631</v>
      </c>
      <c r="B1349" s="90" t="s">
        <v>2632</v>
      </c>
      <c r="C1349" s="90">
        <v>16</v>
      </c>
      <c r="D1349" s="91">
        <f>IFERROR(VLOOKUP($C1349,Weights!$A$3:$E$22,4,0),0)</f>
        <v>1.19</v>
      </c>
      <c r="E1349" s="92">
        <f>IFERROR(VLOOKUP($C1349,Weights!$A$3:$E$22,5,0),0)</f>
        <v>65.914100000000005</v>
      </c>
      <c r="F1349" s="91">
        <f>IFERROR(VLOOKUP($C1349,Weights!$A$23:$E$42,4,0),0)</f>
        <v>1.88</v>
      </c>
      <c r="G1349" s="92">
        <f>IFERROR(VLOOKUP($C1349,Weights!$A$23:$E$42,5,0),0)</f>
        <v>104.1332</v>
      </c>
      <c r="H1349" s="91">
        <f>IFERROR(VLOOKUP($C1349,Weights!$A$43:$E$62,4,0),0)</f>
        <v>3.39</v>
      </c>
      <c r="I1349" s="92">
        <f>IFERROR(VLOOKUP($C1349,Weights!$A$43:$E$62,5,0),0)</f>
        <v>187.77209999999999</v>
      </c>
      <c r="J1349" s="91">
        <f>IFERROR(VLOOKUP($C1349,Weights!$A$63:$E$82,4,0),0)</f>
        <v>23.92</v>
      </c>
      <c r="K1349" s="92">
        <f>IFERROR(VLOOKUP($C1349,Weights!$A$63:$E$82,5,0),0)</f>
        <v>1324.9288000000001</v>
      </c>
      <c r="L1349" s="91">
        <f>IFERROR(VLOOKUP($C1349,Weights!$A$83:$E$102,4,0),0)</f>
        <v>0</v>
      </c>
      <c r="M1349" s="92">
        <f>IFERROR(VLOOKUP($C1349,Weights!$A$83:$E$102,5,0),0)</f>
        <v>0</v>
      </c>
    </row>
    <row r="1350" spans="1:13">
      <c r="A1350" s="93" t="s">
        <v>2691</v>
      </c>
      <c r="B1350" s="90" t="s">
        <v>2692</v>
      </c>
      <c r="C1350" s="90">
        <v>16</v>
      </c>
      <c r="D1350" s="91">
        <f>IFERROR(VLOOKUP($C1350,Weights!$A$3:$E$22,4,0),0)</f>
        <v>1.19</v>
      </c>
      <c r="E1350" s="92">
        <f>IFERROR(VLOOKUP($C1350,Weights!$A$3:$E$22,5,0),0)</f>
        <v>65.914100000000005</v>
      </c>
      <c r="F1350" s="91">
        <f>IFERROR(VLOOKUP($C1350,Weights!$A$23:$E$42,4,0),0)</f>
        <v>1.88</v>
      </c>
      <c r="G1350" s="92">
        <f>IFERROR(VLOOKUP($C1350,Weights!$A$23:$E$42,5,0),0)</f>
        <v>104.1332</v>
      </c>
      <c r="H1350" s="91">
        <f>IFERROR(VLOOKUP($C1350,Weights!$A$43:$E$62,4,0),0)</f>
        <v>3.39</v>
      </c>
      <c r="I1350" s="92">
        <f>IFERROR(VLOOKUP($C1350,Weights!$A$43:$E$62,5,0),0)</f>
        <v>187.77209999999999</v>
      </c>
      <c r="J1350" s="91">
        <f>IFERROR(VLOOKUP($C1350,Weights!$A$63:$E$82,4,0),0)</f>
        <v>23.92</v>
      </c>
      <c r="K1350" s="92">
        <f>IFERROR(VLOOKUP($C1350,Weights!$A$63:$E$82,5,0),0)</f>
        <v>1324.9288000000001</v>
      </c>
      <c r="L1350" s="91">
        <f>IFERROR(VLOOKUP($C1350,Weights!$A$83:$E$102,4,0),0)</f>
        <v>0</v>
      </c>
      <c r="M1350" s="92">
        <f>IFERROR(VLOOKUP($C1350,Weights!$A$83:$E$102,5,0),0)</f>
        <v>0</v>
      </c>
    </row>
    <row r="1351" spans="1:13" ht="24">
      <c r="A1351" s="93" t="s">
        <v>1320</v>
      </c>
      <c r="B1351" s="90" t="s">
        <v>1321</v>
      </c>
      <c r="C1351" s="90">
        <v>16</v>
      </c>
      <c r="D1351" s="91">
        <f>IFERROR(VLOOKUP($C1351,Weights!$A$3:$E$22,4,0),0)</f>
        <v>1.19</v>
      </c>
      <c r="E1351" s="92">
        <f>IFERROR(VLOOKUP($C1351,Weights!$A$3:$E$22,5,0),0)</f>
        <v>65.914100000000005</v>
      </c>
      <c r="F1351" s="91">
        <f>IFERROR(VLOOKUP($C1351,Weights!$A$23:$E$42,4,0),0)</f>
        <v>1.88</v>
      </c>
      <c r="G1351" s="92">
        <f>IFERROR(VLOOKUP($C1351,Weights!$A$23:$E$42,5,0),0)</f>
        <v>104.1332</v>
      </c>
      <c r="H1351" s="91">
        <f>IFERROR(VLOOKUP($C1351,Weights!$A$43:$E$62,4,0),0)</f>
        <v>3.39</v>
      </c>
      <c r="I1351" s="92">
        <f>IFERROR(VLOOKUP($C1351,Weights!$A$43:$E$62,5,0),0)</f>
        <v>187.77209999999999</v>
      </c>
      <c r="J1351" s="91">
        <f>IFERROR(VLOOKUP($C1351,Weights!$A$63:$E$82,4,0),0)</f>
        <v>23.92</v>
      </c>
      <c r="K1351" s="92">
        <f>IFERROR(VLOOKUP($C1351,Weights!$A$63:$E$82,5,0),0)</f>
        <v>1324.9288000000001</v>
      </c>
      <c r="L1351" s="91">
        <f>IFERROR(VLOOKUP($C1351,Weights!$A$83:$E$102,4,0),0)</f>
        <v>0</v>
      </c>
      <c r="M1351" s="92">
        <f>IFERROR(VLOOKUP($C1351,Weights!$A$83:$E$102,5,0),0)</f>
        <v>0</v>
      </c>
    </row>
    <row r="1352" spans="1:13">
      <c r="A1352" s="93" t="s">
        <v>370</v>
      </c>
      <c r="B1352" s="90" t="s">
        <v>371</v>
      </c>
      <c r="C1352" s="90">
        <v>16</v>
      </c>
      <c r="D1352" s="91">
        <f>IFERROR(VLOOKUP($C1352,Weights!$A$3:$E$22,4,0),0)</f>
        <v>1.19</v>
      </c>
      <c r="E1352" s="92">
        <f>IFERROR(VLOOKUP($C1352,Weights!$A$3:$E$22,5,0),0)</f>
        <v>65.914100000000005</v>
      </c>
      <c r="F1352" s="91">
        <f>IFERROR(VLOOKUP($C1352,Weights!$A$23:$E$42,4,0),0)</f>
        <v>1.88</v>
      </c>
      <c r="G1352" s="92">
        <f>IFERROR(VLOOKUP($C1352,Weights!$A$23:$E$42,5,0),0)</f>
        <v>104.1332</v>
      </c>
      <c r="H1352" s="91">
        <f>IFERROR(VLOOKUP($C1352,Weights!$A$43:$E$62,4,0),0)</f>
        <v>3.39</v>
      </c>
      <c r="I1352" s="92">
        <f>IFERROR(VLOOKUP($C1352,Weights!$A$43:$E$62,5,0),0)</f>
        <v>187.77209999999999</v>
      </c>
      <c r="J1352" s="91">
        <f>IFERROR(VLOOKUP($C1352,Weights!$A$63:$E$82,4,0),0)</f>
        <v>23.92</v>
      </c>
      <c r="K1352" s="92">
        <f>IFERROR(VLOOKUP($C1352,Weights!$A$63:$E$82,5,0),0)</f>
        <v>1324.9288000000001</v>
      </c>
      <c r="L1352" s="91">
        <f>IFERROR(VLOOKUP($C1352,Weights!$A$83:$E$102,4,0),0)</f>
        <v>0</v>
      </c>
      <c r="M1352" s="92">
        <f>IFERROR(VLOOKUP($C1352,Weights!$A$83:$E$102,5,0),0)</f>
        <v>0</v>
      </c>
    </row>
    <row r="1353" spans="1:13">
      <c r="A1353" s="93" t="s">
        <v>1212</v>
      </c>
      <c r="B1353" s="90" t="s">
        <v>1213</v>
      </c>
      <c r="C1353" s="90">
        <v>16</v>
      </c>
      <c r="D1353" s="91">
        <f>IFERROR(VLOOKUP($C1353,Weights!$A$3:$E$22,4,0),0)</f>
        <v>1.19</v>
      </c>
      <c r="E1353" s="92">
        <f>IFERROR(VLOOKUP($C1353,Weights!$A$3:$E$22,5,0),0)</f>
        <v>65.914100000000005</v>
      </c>
      <c r="F1353" s="91">
        <f>IFERROR(VLOOKUP($C1353,Weights!$A$23:$E$42,4,0),0)</f>
        <v>1.88</v>
      </c>
      <c r="G1353" s="92">
        <f>IFERROR(VLOOKUP($C1353,Weights!$A$23:$E$42,5,0),0)</f>
        <v>104.1332</v>
      </c>
      <c r="H1353" s="91">
        <f>IFERROR(VLOOKUP($C1353,Weights!$A$43:$E$62,4,0),0)</f>
        <v>3.39</v>
      </c>
      <c r="I1353" s="92">
        <f>IFERROR(VLOOKUP($C1353,Weights!$A$43:$E$62,5,0),0)</f>
        <v>187.77209999999999</v>
      </c>
      <c r="J1353" s="91">
        <f>IFERROR(VLOOKUP($C1353,Weights!$A$63:$E$82,4,0),0)</f>
        <v>23.92</v>
      </c>
      <c r="K1353" s="92">
        <f>IFERROR(VLOOKUP($C1353,Weights!$A$63:$E$82,5,0),0)</f>
        <v>1324.9288000000001</v>
      </c>
      <c r="L1353" s="91">
        <f>IFERROR(VLOOKUP($C1353,Weights!$A$83:$E$102,4,0),0)</f>
        <v>0</v>
      </c>
      <c r="M1353" s="92">
        <f>IFERROR(VLOOKUP($C1353,Weights!$A$83:$E$102,5,0),0)</f>
        <v>0</v>
      </c>
    </row>
    <row r="1354" spans="1:13">
      <c r="A1354" s="93" t="s">
        <v>1214</v>
      </c>
      <c r="B1354" s="90" t="s">
        <v>1215</v>
      </c>
      <c r="C1354" s="90">
        <v>16</v>
      </c>
      <c r="D1354" s="91">
        <f>IFERROR(VLOOKUP($C1354,Weights!$A$3:$E$22,4,0),0)</f>
        <v>1.19</v>
      </c>
      <c r="E1354" s="92">
        <f>IFERROR(VLOOKUP($C1354,Weights!$A$3:$E$22,5,0),0)</f>
        <v>65.914100000000005</v>
      </c>
      <c r="F1354" s="91">
        <f>IFERROR(VLOOKUP($C1354,Weights!$A$23:$E$42,4,0),0)</f>
        <v>1.88</v>
      </c>
      <c r="G1354" s="92">
        <f>IFERROR(VLOOKUP($C1354,Weights!$A$23:$E$42,5,0),0)</f>
        <v>104.1332</v>
      </c>
      <c r="H1354" s="91">
        <f>IFERROR(VLOOKUP($C1354,Weights!$A$43:$E$62,4,0),0)</f>
        <v>3.39</v>
      </c>
      <c r="I1354" s="92">
        <f>IFERROR(VLOOKUP($C1354,Weights!$A$43:$E$62,5,0),0)</f>
        <v>187.77209999999999</v>
      </c>
      <c r="J1354" s="91">
        <f>IFERROR(VLOOKUP($C1354,Weights!$A$63:$E$82,4,0),0)</f>
        <v>23.92</v>
      </c>
      <c r="K1354" s="92">
        <f>IFERROR(VLOOKUP($C1354,Weights!$A$63:$E$82,5,0),0)</f>
        <v>1324.9288000000001</v>
      </c>
      <c r="L1354" s="91">
        <f>IFERROR(VLOOKUP($C1354,Weights!$A$83:$E$102,4,0),0)</f>
        <v>0</v>
      </c>
      <c r="M1354" s="92">
        <f>IFERROR(VLOOKUP($C1354,Weights!$A$83:$E$102,5,0),0)</f>
        <v>0</v>
      </c>
    </row>
    <row r="1355" spans="1:13" ht="24">
      <c r="A1355" s="93" t="s">
        <v>268</v>
      </c>
      <c r="B1355" s="90" t="s">
        <v>269</v>
      </c>
      <c r="C1355" s="90">
        <v>16</v>
      </c>
      <c r="D1355" s="91">
        <f>IFERROR(VLOOKUP($C1355,Weights!$A$3:$E$22,4,0),0)</f>
        <v>1.19</v>
      </c>
      <c r="E1355" s="92">
        <f>IFERROR(VLOOKUP($C1355,Weights!$A$3:$E$22,5,0),0)</f>
        <v>65.914100000000005</v>
      </c>
      <c r="F1355" s="91">
        <f>IFERROR(VLOOKUP($C1355,Weights!$A$23:$E$42,4,0),0)</f>
        <v>1.88</v>
      </c>
      <c r="G1355" s="92">
        <f>IFERROR(VLOOKUP($C1355,Weights!$A$23:$E$42,5,0),0)</f>
        <v>104.1332</v>
      </c>
      <c r="H1355" s="91">
        <f>IFERROR(VLOOKUP($C1355,Weights!$A$43:$E$62,4,0),0)</f>
        <v>3.39</v>
      </c>
      <c r="I1355" s="92">
        <f>IFERROR(VLOOKUP($C1355,Weights!$A$43:$E$62,5,0),0)</f>
        <v>187.77209999999999</v>
      </c>
      <c r="J1355" s="91">
        <f>IFERROR(VLOOKUP($C1355,Weights!$A$63:$E$82,4,0),0)</f>
        <v>23.92</v>
      </c>
      <c r="K1355" s="92">
        <f>IFERROR(VLOOKUP($C1355,Weights!$A$63:$E$82,5,0),0)</f>
        <v>1324.9288000000001</v>
      </c>
      <c r="L1355" s="91">
        <f>IFERROR(VLOOKUP($C1355,Weights!$A$83:$E$102,4,0),0)</f>
        <v>0</v>
      </c>
      <c r="M1355" s="92">
        <f>IFERROR(VLOOKUP($C1355,Weights!$A$83:$E$102,5,0),0)</f>
        <v>0</v>
      </c>
    </row>
    <row r="1356" spans="1:13" ht="24">
      <c r="A1356" s="93" t="s">
        <v>2921</v>
      </c>
      <c r="B1356" s="90" t="s">
        <v>2922</v>
      </c>
      <c r="C1356" s="90">
        <v>16</v>
      </c>
      <c r="D1356" s="91">
        <f>IFERROR(VLOOKUP($C1356,Weights!$A$3:$E$22,4,0),0)</f>
        <v>1.19</v>
      </c>
      <c r="E1356" s="92">
        <f>IFERROR(VLOOKUP($C1356,Weights!$A$3:$E$22,5,0),0)</f>
        <v>65.914100000000005</v>
      </c>
      <c r="F1356" s="91">
        <f>IFERROR(VLOOKUP($C1356,Weights!$A$23:$E$42,4,0),0)</f>
        <v>1.88</v>
      </c>
      <c r="G1356" s="92">
        <f>IFERROR(VLOOKUP($C1356,Weights!$A$23:$E$42,5,0),0)</f>
        <v>104.1332</v>
      </c>
      <c r="H1356" s="91">
        <f>IFERROR(VLOOKUP($C1356,Weights!$A$43:$E$62,4,0),0)</f>
        <v>3.39</v>
      </c>
      <c r="I1356" s="92">
        <f>IFERROR(VLOOKUP($C1356,Weights!$A$43:$E$62,5,0),0)</f>
        <v>187.77209999999999</v>
      </c>
      <c r="J1356" s="91">
        <f>IFERROR(VLOOKUP($C1356,Weights!$A$63:$E$82,4,0),0)</f>
        <v>23.92</v>
      </c>
      <c r="K1356" s="92">
        <f>IFERROR(VLOOKUP($C1356,Weights!$A$63:$E$82,5,0),0)</f>
        <v>1324.9288000000001</v>
      </c>
      <c r="L1356" s="91">
        <f>IFERROR(VLOOKUP($C1356,Weights!$A$83:$E$102,4,0),0)</f>
        <v>0</v>
      </c>
      <c r="M1356" s="92">
        <f>IFERROR(VLOOKUP($C1356,Weights!$A$83:$E$102,5,0),0)</f>
        <v>0</v>
      </c>
    </row>
    <row r="1357" spans="1:13">
      <c r="A1357" s="93" t="s">
        <v>2923</v>
      </c>
      <c r="B1357" s="90" t="s">
        <v>2924</v>
      </c>
      <c r="C1357" s="90">
        <v>16</v>
      </c>
      <c r="D1357" s="91">
        <f>IFERROR(VLOOKUP($C1357,Weights!$A$3:$E$22,4,0),0)</f>
        <v>1.19</v>
      </c>
      <c r="E1357" s="92">
        <f>IFERROR(VLOOKUP($C1357,Weights!$A$3:$E$22,5,0),0)</f>
        <v>65.914100000000005</v>
      </c>
      <c r="F1357" s="91">
        <f>IFERROR(VLOOKUP($C1357,Weights!$A$23:$E$42,4,0),0)</f>
        <v>1.88</v>
      </c>
      <c r="G1357" s="92">
        <f>IFERROR(VLOOKUP($C1357,Weights!$A$23:$E$42,5,0),0)</f>
        <v>104.1332</v>
      </c>
      <c r="H1357" s="91">
        <f>IFERROR(VLOOKUP($C1357,Weights!$A$43:$E$62,4,0),0)</f>
        <v>3.39</v>
      </c>
      <c r="I1357" s="92">
        <f>IFERROR(VLOOKUP($C1357,Weights!$A$43:$E$62,5,0),0)</f>
        <v>187.77209999999999</v>
      </c>
      <c r="J1357" s="91">
        <f>IFERROR(VLOOKUP($C1357,Weights!$A$63:$E$82,4,0),0)</f>
        <v>23.92</v>
      </c>
      <c r="K1357" s="92">
        <f>IFERROR(VLOOKUP($C1357,Weights!$A$63:$E$82,5,0),0)</f>
        <v>1324.9288000000001</v>
      </c>
      <c r="L1357" s="91">
        <f>IFERROR(VLOOKUP($C1357,Weights!$A$83:$E$102,4,0),0)</f>
        <v>0</v>
      </c>
      <c r="M1357" s="92">
        <f>IFERROR(VLOOKUP($C1357,Weights!$A$83:$E$102,5,0),0)</f>
        <v>0</v>
      </c>
    </row>
    <row r="1358" spans="1:13" ht="24">
      <c r="A1358" s="93" t="s">
        <v>2985</v>
      </c>
      <c r="B1358" s="90" t="s">
        <v>2986</v>
      </c>
      <c r="C1358" s="90">
        <v>16</v>
      </c>
      <c r="D1358" s="91">
        <f>IFERROR(VLOOKUP($C1358,Weights!$A$3:$E$22,4,0),0)</f>
        <v>1.19</v>
      </c>
      <c r="E1358" s="92">
        <f>IFERROR(VLOOKUP($C1358,Weights!$A$3:$E$22,5,0),0)</f>
        <v>65.914100000000005</v>
      </c>
      <c r="F1358" s="91">
        <f>IFERROR(VLOOKUP($C1358,Weights!$A$23:$E$42,4,0),0)</f>
        <v>1.88</v>
      </c>
      <c r="G1358" s="92">
        <f>IFERROR(VLOOKUP($C1358,Weights!$A$23:$E$42,5,0),0)</f>
        <v>104.1332</v>
      </c>
      <c r="H1358" s="91">
        <f>IFERROR(VLOOKUP($C1358,Weights!$A$43:$E$62,4,0),0)</f>
        <v>3.39</v>
      </c>
      <c r="I1358" s="92">
        <f>IFERROR(VLOOKUP($C1358,Weights!$A$43:$E$62,5,0),0)</f>
        <v>187.77209999999999</v>
      </c>
      <c r="J1358" s="91">
        <f>IFERROR(VLOOKUP($C1358,Weights!$A$63:$E$82,4,0),0)</f>
        <v>23.92</v>
      </c>
      <c r="K1358" s="92">
        <f>IFERROR(VLOOKUP($C1358,Weights!$A$63:$E$82,5,0),0)</f>
        <v>1324.9288000000001</v>
      </c>
      <c r="L1358" s="91">
        <f>IFERROR(VLOOKUP($C1358,Weights!$A$83:$E$102,4,0),0)</f>
        <v>0</v>
      </c>
      <c r="M1358" s="92">
        <f>IFERROR(VLOOKUP($C1358,Weights!$A$83:$E$102,5,0),0)</f>
        <v>0</v>
      </c>
    </row>
    <row r="1359" spans="1:13" ht="24">
      <c r="A1359" s="93" t="s">
        <v>500</v>
      </c>
      <c r="B1359" s="90" t="s">
        <v>501</v>
      </c>
      <c r="C1359" s="90">
        <v>16</v>
      </c>
      <c r="D1359" s="91">
        <f>IFERROR(VLOOKUP($C1359,Weights!$A$3:$E$22,4,0),0)</f>
        <v>1.19</v>
      </c>
      <c r="E1359" s="92">
        <f>IFERROR(VLOOKUP($C1359,Weights!$A$3:$E$22,5,0),0)</f>
        <v>65.914100000000005</v>
      </c>
      <c r="F1359" s="91">
        <f>IFERROR(VLOOKUP($C1359,Weights!$A$23:$E$42,4,0),0)</f>
        <v>1.88</v>
      </c>
      <c r="G1359" s="92">
        <f>IFERROR(VLOOKUP($C1359,Weights!$A$23:$E$42,5,0),0)</f>
        <v>104.1332</v>
      </c>
      <c r="H1359" s="91">
        <f>IFERROR(VLOOKUP($C1359,Weights!$A$43:$E$62,4,0),0)</f>
        <v>3.39</v>
      </c>
      <c r="I1359" s="92">
        <f>IFERROR(VLOOKUP($C1359,Weights!$A$43:$E$62,5,0),0)</f>
        <v>187.77209999999999</v>
      </c>
      <c r="J1359" s="91">
        <f>IFERROR(VLOOKUP($C1359,Weights!$A$63:$E$82,4,0),0)</f>
        <v>23.92</v>
      </c>
      <c r="K1359" s="92">
        <f>IFERROR(VLOOKUP($C1359,Weights!$A$63:$E$82,5,0),0)</f>
        <v>1324.9288000000001</v>
      </c>
      <c r="L1359" s="91">
        <f>IFERROR(VLOOKUP($C1359,Weights!$A$83:$E$102,4,0),0)</f>
        <v>0</v>
      </c>
      <c r="M1359" s="92">
        <f>IFERROR(VLOOKUP($C1359,Weights!$A$83:$E$102,5,0),0)</f>
        <v>0</v>
      </c>
    </row>
    <row r="1360" spans="1:13">
      <c r="A1360" s="93" t="s">
        <v>2765</v>
      </c>
      <c r="B1360" s="90" t="s">
        <v>2766</v>
      </c>
      <c r="C1360" s="90">
        <v>16</v>
      </c>
      <c r="D1360" s="91">
        <f>IFERROR(VLOOKUP($C1360,Weights!$A$3:$E$22,4,0),0)</f>
        <v>1.19</v>
      </c>
      <c r="E1360" s="92">
        <f>IFERROR(VLOOKUP($C1360,Weights!$A$3:$E$22,5,0),0)</f>
        <v>65.914100000000005</v>
      </c>
      <c r="F1360" s="91">
        <f>IFERROR(VLOOKUP($C1360,Weights!$A$23:$E$42,4,0),0)</f>
        <v>1.88</v>
      </c>
      <c r="G1360" s="92">
        <f>IFERROR(VLOOKUP($C1360,Weights!$A$23:$E$42,5,0),0)</f>
        <v>104.1332</v>
      </c>
      <c r="H1360" s="91">
        <f>IFERROR(VLOOKUP($C1360,Weights!$A$43:$E$62,4,0),0)</f>
        <v>3.39</v>
      </c>
      <c r="I1360" s="92">
        <f>IFERROR(VLOOKUP($C1360,Weights!$A$43:$E$62,5,0),0)</f>
        <v>187.77209999999999</v>
      </c>
      <c r="J1360" s="91">
        <f>IFERROR(VLOOKUP($C1360,Weights!$A$63:$E$82,4,0),0)</f>
        <v>23.92</v>
      </c>
      <c r="K1360" s="92">
        <f>IFERROR(VLOOKUP($C1360,Weights!$A$63:$E$82,5,0),0)</f>
        <v>1324.9288000000001</v>
      </c>
      <c r="L1360" s="91">
        <f>IFERROR(VLOOKUP($C1360,Weights!$A$83:$E$102,4,0),0)</f>
        <v>0</v>
      </c>
      <c r="M1360" s="92">
        <f>IFERROR(VLOOKUP($C1360,Weights!$A$83:$E$102,5,0),0)</f>
        <v>0</v>
      </c>
    </row>
    <row r="1361" spans="1:13" ht="24">
      <c r="A1361" s="93" t="s">
        <v>1506</v>
      </c>
      <c r="B1361" s="90" t="s">
        <v>1507</v>
      </c>
      <c r="C1361" s="90">
        <v>16</v>
      </c>
      <c r="D1361" s="91">
        <f>IFERROR(VLOOKUP($C1361,Weights!$A$3:$E$22,4,0),0)</f>
        <v>1.19</v>
      </c>
      <c r="E1361" s="92">
        <f>IFERROR(VLOOKUP($C1361,Weights!$A$3:$E$22,5,0),0)</f>
        <v>65.914100000000005</v>
      </c>
      <c r="F1361" s="91">
        <f>IFERROR(VLOOKUP($C1361,Weights!$A$23:$E$42,4,0),0)</f>
        <v>1.88</v>
      </c>
      <c r="G1361" s="92">
        <f>IFERROR(VLOOKUP($C1361,Weights!$A$23:$E$42,5,0),0)</f>
        <v>104.1332</v>
      </c>
      <c r="H1361" s="91">
        <f>IFERROR(VLOOKUP($C1361,Weights!$A$43:$E$62,4,0),0)</f>
        <v>3.39</v>
      </c>
      <c r="I1361" s="92">
        <f>IFERROR(VLOOKUP($C1361,Weights!$A$43:$E$62,5,0),0)</f>
        <v>187.77209999999999</v>
      </c>
      <c r="J1361" s="91">
        <f>IFERROR(VLOOKUP($C1361,Weights!$A$63:$E$82,4,0),0)</f>
        <v>23.92</v>
      </c>
      <c r="K1361" s="92">
        <f>IFERROR(VLOOKUP($C1361,Weights!$A$63:$E$82,5,0),0)</f>
        <v>1324.9288000000001</v>
      </c>
      <c r="L1361" s="91">
        <f>IFERROR(VLOOKUP($C1361,Weights!$A$83:$E$102,4,0),0)</f>
        <v>0</v>
      </c>
      <c r="M1361" s="92">
        <f>IFERROR(VLOOKUP($C1361,Weights!$A$83:$E$102,5,0),0)</f>
        <v>0</v>
      </c>
    </row>
    <row r="1362" spans="1:13">
      <c r="A1362" s="93" t="s">
        <v>788</v>
      </c>
      <c r="B1362" s="90" t="s">
        <v>789</v>
      </c>
      <c r="C1362" s="90">
        <v>16</v>
      </c>
      <c r="D1362" s="91">
        <f>IFERROR(VLOOKUP($C1362,Weights!$A$3:$E$22,4,0),0)</f>
        <v>1.19</v>
      </c>
      <c r="E1362" s="92">
        <f>IFERROR(VLOOKUP($C1362,Weights!$A$3:$E$22,5,0),0)</f>
        <v>65.914100000000005</v>
      </c>
      <c r="F1362" s="91">
        <f>IFERROR(VLOOKUP($C1362,Weights!$A$23:$E$42,4,0),0)</f>
        <v>1.88</v>
      </c>
      <c r="G1362" s="92">
        <f>IFERROR(VLOOKUP($C1362,Weights!$A$23:$E$42,5,0),0)</f>
        <v>104.1332</v>
      </c>
      <c r="H1362" s="91">
        <f>IFERROR(VLOOKUP($C1362,Weights!$A$43:$E$62,4,0),0)</f>
        <v>3.39</v>
      </c>
      <c r="I1362" s="92">
        <f>IFERROR(VLOOKUP($C1362,Weights!$A$43:$E$62,5,0),0)</f>
        <v>187.77209999999999</v>
      </c>
      <c r="J1362" s="91">
        <f>IFERROR(VLOOKUP($C1362,Weights!$A$63:$E$82,4,0),0)</f>
        <v>23.92</v>
      </c>
      <c r="K1362" s="92">
        <f>IFERROR(VLOOKUP($C1362,Weights!$A$63:$E$82,5,0),0)</f>
        <v>1324.9288000000001</v>
      </c>
      <c r="L1362" s="91">
        <f>IFERROR(VLOOKUP($C1362,Weights!$A$83:$E$102,4,0),0)</f>
        <v>0</v>
      </c>
      <c r="M1362" s="92">
        <f>IFERROR(VLOOKUP($C1362,Weights!$A$83:$E$102,5,0),0)</f>
        <v>0</v>
      </c>
    </row>
    <row r="1363" spans="1:13">
      <c r="A1363" s="93" t="s">
        <v>2879</v>
      </c>
      <c r="B1363" s="90" t="s">
        <v>2880</v>
      </c>
      <c r="C1363" s="90">
        <v>16</v>
      </c>
      <c r="D1363" s="91">
        <f>IFERROR(VLOOKUP($C1363,Weights!$A$3:$E$22,4,0),0)</f>
        <v>1.19</v>
      </c>
      <c r="E1363" s="92">
        <f>IFERROR(VLOOKUP($C1363,Weights!$A$3:$E$22,5,0),0)</f>
        <v>65.914100000000005</v>
      </c>
      <c r="F1363" s="91">
        <f>IFERROR(VLOOKUP($C1363,Weights!$A$23:$E$42,4,0),0)</f>
        <v>1.88</v>
      </c>
      <c r="G1363" s="92">
        <f>IFERROR(VLOOKUP($C1363,Weights!$A$23:$E$42,5,0),0)</f>
        <v>104.1332</v>
      </c>
      <c r="H1363" s="91">
        <f>IFERROR(VLOOKUP($C1363,Weights!$A$43:$E$62,4,0),0)</f>
        <v>3.39</v>
      </c>
      <c r="I1363" s="92">
        <f>IFERROR(VLOOKUP($C1363,Weights!$A$43:$E$62,5,0),0)</f>
        <v>187.77209999999999</v>
      </c>
      <c r="J1363" s="91">
        <f>IFERROR(VLOOKUP($C1363,Weights!$A$63:$E$82,4,0),0)</f>
        <v>23.92</v>
      </c>
      <c r="K1363" s="92">
        <f>IFERROR(VLOOKUP($C1363,Weights!$A$63:$E$82,5,0),0)</f>
        <v>1324.9288000000001</v>
      </c>
      <c r="L1363" s="91">
        <f>IFERROR(VLOOKUP($C1363,Weights!$A$83:$E$102,4,0),0)</f>
        <v>0</v>
      </c>
      <c r="M1363" s="92">
        <f>IFERROR(VLOOKUP($C1363,Weights!$A$83:$E$102,5,0),0)</f>
        <v>0</v>
      </c>
    </row>
    <row r="1364" spans="1:13" ht="24">
      <c r="A1364" s="93" t="s">
        <v>1134</v>
      </c>
      <c r="B1364" s="90" t="s">
        <v>1135</v>
      </c>
      <c r="C1364" s="90">
        <v>16</v>
      </c>
      <c r="D1364" s="91">
        <f>IFERROR(VLOOKUP($C1364,Weights!$A$3:$E$22,4,0),0)</f>
        <v>1.19</v>
      </c>
      <c r="E1364" s="92">
        <f>IFERROR(VLOOKUP($C1364,Weights!$A$3:$E$22,5,0),0)</f>
        <v>65.914100000000005</v>
      </c>
      <c r="F1364" s="91">
        <f>IFERROR(VLOOKUP($C1364,Weights!$A$23:$E$42,4,0),0)</f>
        <v>1.88</v>
      </c>
      <c r="G1364" s="92">
        <f>IFERROR(VLOOKUP($C1364,Weights!$A$23:$E$42,5,0),0)</f>
        <v>104.1332</v>
      </c>
      <c r="H1364" s="91">
        <f>IFERROR(VLOOKUP($C1364,Weights!$A$43:$E$62,4,0),0)</f>
        <v>3.39</v>
      </c>
      <c r="I1364" s="92">
        <f>IFERROR(VLOOKUP($C1364,Weights!$A$43:$E$62,5,0),0)</f>
        <v>187.77209999999999</v>
      </c>
      <c r="J1364" s="91">
        <f>IFERROR(VLOOKUP($C1364,Weights!$A$63:$E$82,4,0),0)</f>
        <v>23.92</v>
      </c>
      <c r="K1364" s="92">
        <f>IFERROR(VLOOKUP($C1364,Weights!$A$63:$E$82,5,0),0)</f>
        <v>1324.9288000000001</v>
      </c>
      <c r="L1364" s="91">
        <f>IFERROR(VLOOKUP($C1364,Weights!$A$83:$E$102,4,0),0)</f>
        <v>0</v>
      </c>
      <c r="M1364" s="92">
        <f>IFERROR(VLOOKUP($C1364,Weights!$A$83:$E$102,5,0),0)</f>
        <v>0</v>
      </c>
    </row>
    <row r="1365" spans="1:13" ht="24">
      <c r="A1365" s="93" t="s">
        <v>2593</v>
      </c>
      <c r="B1365" s="90" t="s">
        <v>2594</v>
      </c>
      <c r="C1365" s="90">
        <v>16</v>
      </c>
      <c r="D1365" s="91">
        <f>IFERROR(VLOOKUP($C1365,Weights!$A$3:$E$22,4,0),0)</f>
        <v>1.19</v>
      </c>
      <c r="E1365" s="92">
        <f>IFERROR(VLOOKUP($C1365,Weights!$A$3:$E$22,5,0),0)</f>
        <v>65.914100000000005</v>
      </c>
      <c r="F1365" s="91">
        <f>IFERROR(VLOOKUP($C1365,Weights!$A$23:$E$42,4,0),0)</f>
        <v>1.88</v>
      </c>
      <c r="G1365" s="92">
        <f>IFERROR(VLOOKUP($C1365,Weights!$A$23:$E$42,5,0),0)</f>
        <v>104.1332</v>
      </c>
      <c r="H1365" s="91">
        <f>IFERROR(VLOOKUP($C1365,Weights!$A$43:$E$62,4,0),0)</f>
        <v>3.39</v>
      </c>
      <c r="I1365" s="92">
        <f>IFERROR(VLOOKUP($C1365,Weights!$A$43:$E$62,5,0),0)</f>
        <v>187.77209999999999</v>
      </c>
      <c r="J1365" s="91">
        <f>IFERROR(VLOOKUP($C1365,Weights!$A$63:$E$82,4,0),0)</f>
        <v>23.92</v>
      </c>
      <c r="K1365" s="92">
        <f>IFERROR(VLOOKUP($C1365,Weights!$A$63:$E$82,5,0),0)</f>
        <v>1324.9288000000001</v>
      </c>
      <c r="L1365" s="91">
        <f>IFERROR(VLOOKUP($C1365,Weights!$A$83:$E$102,4,0),0)</f>
        <v>0</v>
      </c>
      <c r="M1365" s="92">
        <f>IFERROR(VLOOKUP($C1365,Weights!$A$83:$E$102,5,0),0)</f>
        <v>0</v>
      </c>
    </row>
    <row r="1366" spans="1:13" ht="36">
      <c r="A1366" s="93" t="s">
        <v>676</v>
      </c>
      <c r="B1366" s="90" t="s">
        <v>677</v>
      </c>
      <c r="C1366" s="90">
        <v>16</v>
      </c>
      <c r="D1366" s="91">
        <f>IFERROR(VLOOKUP($C1366,Weights!$A$3:$E$22,4,0),0)</f>
        <v>1.19</v>
      </c>
      <c r="E1366" s="92">
        <f>IFERROR(VLOOKUP($C1366,Weights!$A$3:$E$22,5,0),0)</f>
        <v>65.914100000000005</v>
      </c>
      <c r="F1366" s="91">
        <f>IFERROR(VLOOKUP($C1366,Weights!$A$23:$E$42,4,0),0)</f>
        <v>1.88</v>
      </c>
      <c r="G1366" s="92">
        <f>IFERROR(VLOOKUP($C1366,Weights!$A$23:$E$42,5,0),0)</f>
        <v>104.1332</v>
      </c>
      <c r="H1366" s="91">
        <f>IFERROR(VLOOKUP($C1366,Weights!$A$43:$E$62,4,0),0)</f>
        <v>3.39</v>
      </c>
      <c r="I1366" s="92">
        <f>IFERROR(VLOOKUP($C1366,Weights!$A$43:$E$62,5,0),0)</f>
        <v>187.77209999999999</v>
      </c>
      <c r="J1366" s="91">
        <f>IFERROR(VLOOKUP($C1366,Weights!$A$63:$E$82,4,0),0)</f>
        <v>23.92</v>
      </c>
      <c r="K1366" s="92">
        <f>IFERROR(VLOOKUP($C1366,Weights!$A$63:$E$82,5,0),0)</f>
        <v>1324.9288000000001</v>
      </c>
      <c r="L1366" s="91">
        <f>IFERROR(VLOOKUP($C1366,Weights!$A$83:$E$102,4,0),0)</f>
        <v>0</v>
      </c>
      <c r="M1366" s="92">
        <f>IFERROR(VLOOKUP($C1366,Weights!$A$83:$E$102,5,0),0)</f>
        <v>0</v>
      </c>
    </row>
    <row r="1367" spans="1:13" ht="48">
      <c r="A1367" s="93" t="s">
        <v>3055</v>
      </c>
      <c r="B1367" s="90" t="s">
        <v>3056</v>
      </c>
      <c r="C1367" s="90">
        <v>16</v>
      </c>
      <c r="D1367" s="91">
        <f>IFERROR(VLOOKUP($C1367,Weights!$A$3:$E$22,4,0),0)</f>
        <v>1.19</v>
      </c>
      <c r="E1367" s="92">
        <f>IFERROR(VLOOKUP($C1367,Weights!$A$3:$E$22,5,0),0)</f>
        <v>65.914100000000005</v>
      </c>
      <c r="F1367" s="91">
        <f>IFERROR(VLOOKUP($C1367,Weights!$A$23:$E$42,4,0),0)</f>
        <v>1.88</v>
      </c>
      <c r="G1367" s="92">
        <f>IFERROR(VLOOKUP($C1367,Weights!$A$23:$E$42,5,0),0)</f>
        <v>104.1332</v>
      </c>
      <c r="H1367" s="91">
        <f>IFERROR(VLOOKUP($C1367,Weights!$A$43:$E$62,4,0),0)</f>
        <v>3.39</v>
      </c>
      <c r="I1367" s="92">
        <f>IFERROR(VLOOKUP($C1367,Weights!$A$43:$E$62,5,0),0)</f>
        <v>187.77209999999999</v>
      </c>
      <c r="J1367" s="91">
        <f>IFERROR(VLOOKUP($C1367,Weights!$A$63:$E$82,4,0),0)</f>
        <v>23.92</v>
      </c>
      <c r="K1367" s="92">
        <f>IFERROR(VLOOKUP($C1367,Weights!$A$63:$E$82,5,0),0)</f>
        <v>1324.9288000000001</v>
      </c>
      <c r="L1367" s="91">
        <f>IFERROR(VLOOKUP($C1367,Weights!$A$83:$E$102,4,0),0)</f>
        <v>0</v>
      </c>
      <c r="M1367" s="92">
        <f>IFERROR(VLOOKUP($C1367,Weights!$A$83:$E$102,5,0),0)</f>
        <v>0</v>
      </c>
    </row>
    <row r="1368" spans="1:13" ht="24">
      <c r="A1368" s="93" t="s">
        <v>1494</v>
      </c>
      <c r="B1368" s="90" t="s">
        <v>1495</v>
      </c>
      <c r="C1368" s="90">
        <v>16</v>
      </c>
      <c r="D1368" s="91">
        <f>IFERROR(VLOOKUP($C1368,Weights!$A$3:$E$22,4,0),0)</f>
        <v>1.19</v>
      </c>
      <c r="E1368" s="92">
        <f>IFERROR(VLOOKUP($C1368,Weights!$A$3:$E$22,5,0),0)</f>
        <v>65.914100000000005</v>
      </c>
      <c r="F1368" s="91">
        <f>IFERROR(VLOOKUP($C1368,Weights!$A$23:$E$42,4,0),0)</f>
        <v>1.88</v>
      </c>
      <c r="G1368" s="92">
        <f>IFERROR(VLOOKUP($C1368,Weights!$A$23:$E$42,5,0),0)</f>
        <v>104.1332</v>
      </c>
      <c r="H1368" s="91">
        <f>IFERROR(VLOOKUP($C1368,Weights!$A$43:$E$62,4,0),0)</f>
        <v>3.39</v>
      </c>
      <c r="I1368" s="92">
        <f>IFERROR(VLOOKUP($C1368,Weights!$A$43:$E$62,5,0),0)</f>
        <v>187.77209999999999</v>
      </c>
      <c r="J1368" s="91">
        <f>IFERROR(VLOOKUP($C1368,Weights!$A$63:$E$82,4,0),0)</f>
        <v>23.92</v>
      </c>
      <c r="K1368" s="92">
        <f>IFERROR(VLOOKUP($C1368,Weights!$A$63:$E$82,5,0),0)</f>
        <v>1324.9288000000001</v>
      </c>
      <c r="L1368" s="91">
        <f>IFERROR(VLOOKUP($C1368,Weights!$A$83:$E$102,4,0),0)</f>
        <v>0</v>
      </c>
      <c r="M1368" s="92">
        <f>IFERROR(VLOOKUP($C1368,Weights!$A$83:$E$102,5,0),0)</f>
        <v>0</v>
      </c>
    </row>
    <row r="1369" spans="1:13" ht="24">
      <c r="A1369" s="93" t="s">
        <v>108</v>
      </c>
      <c r="B1369" s="90" t="s">
        <v>109</v>
      </c>
      <c r="C1369" s="90">
        <v>16</v>
      </c>
      <c r="D1369" s="91">
        <f>IFERROR(VLOOKUP($C1369,Weights!$A$3:$E$22,4,0),0)</f>
        <v>1.19</v>
      </c>
      <c r="E1369" s="92">
        <f>IFERROR(VLOOKUP($C1369,Weights!$A$3:$E$22,5,0),0)</f>
        <v>65.914100000000005</v>
      </c>
      <c r="F1369" s="91">
        <f>IFERROR(VLOOKUP($C1369,Weights!$A$23:$E$42,4,0),0)</f>
        <v>1.88</v>
      </c>
      <c r="G1369" s="92">
        <f>IFERROR(VLOOKUP($C1369,Weights!$A$23:$E$42,5,0),0)</f>
        <v>104.1332</v>
      </c>
      <c r="H1369" s="91">
        <f>IFERROR(VLOOKUP($C1369,Weights!$A$43:$E$62,4,0),0)</f>
        <v>3.39</v>
      </c>
      <c r="I1369" s="92">
        <f>IFERROR(VLOOKUP($C1369,Weights!$A$43:$E$62,5,0),0)</f>
        <v>187.77209999999999</v>
      </c>
      <c r="J1369" s="91">
        <f>IFERROR(VLOOKUP($C1369,Weights!$A$63:$E$82,4,0),0)</f>
        <v>23.92</v>
      </c>
      <c r="K1369" s="92">
        <f>IFERROR(VLOOKUP($C1369,Weights!$A$63:$E$82,5,0),0)</f>
        <v>1324.9288000000001</v>
      </c>
      <c r="L1369" s="91">
        <f>IFERROR(VLOOKUP($C1369,Weights!$A$83:$E$102,4,0),0)</f>
        <v>0</v>
      </c>
      <c r="M1369" s="92">
        <f>IFERROR(VLOOKUP($C1369,Weights!$A$83:$E$102,5,0),0)</f>
        <v>0</v>
      </c>
    </row>
    <row r="1370" spans="1:13" ht="24">
      <c r="A1370" s="93" t="s">
        <v>1456</v>
      </c>
      <c r="B1370" s="90" t="s">
        <v>1457</v>
      </c>
      <c r="C1370" s="90">
        <v>99</v>
      </c>
      <c r="D1370" s="91">
        <f>IFERROR(VLOOKUP($C1370,Weights!$A$3:$E$22,4,0),0)</f>
        <v>0</v>
      </c>
      <c r="E1370" s="92">
        <f>IFERROR(VLOOKUP($C1370,Weights!$A$3:$E$22,5,0),0)</f>
        <v>0</v>
      </c>
      <c r="F1370" s="91">
        <f>IFERROR(VLOOKUP($C1370,Weights!$A$23:$E$42,4,0),0)</f>
        <v>0</v>
      </c>
      <c r="G1370" s="92">
        <f>IFERROR(VLOOKUP($C1370,Weights!$A$23:$E$42,5,0),0)</f>
        <v>0</v>
      </c>
      <c r="H1370" s="91">
        <f>IFERROR(VLOOKUP($C1370,Weights!$A$43:$E$62,4,0),0)</f>
        <v>0</v>
      </c>
      <c r="I1370" s="92">
        <f>IFERROR(VLOOKUP($C1370,Weights!$A$43:$E$62,5,0),0)</f>
        <v>0</v>
      </c>
      <c r="J1370" s="91">
        <f>IFERROR(VLOOKUP($C1370,Weights!$A$63:$E$82,4,0),0)</f>
        <v>0</v>
      </c>
      <c r="K1370" s="92">
        <f>IFERROR(VLOOKUP($C1370,Weights!$A$63:$E$82,5,0),0)</f>
        <v>0</v>
      </c>
      <c r="L1370" s="91">
        <f>IFERROR(VLOOKUP($C1370,Weights!$A$83:$E$102,4,0),0)</f>
        <v>0</v>
      </c>
      <c r="M1370" s="92">
        <f>IFERROR(VLOOKUP($C1370,Weights!$A$83:$E$102,5,0),0)</f>
        <v>0</v>
      </c>
    </row>
    <row r="1371" spans="1:13" ht="24">
      <c r="A1371" s="93" t="s">
        <v>1454</v>
      </c>
      <c r="B1371" s="90" t="s">
        <v>1455</v>
      </c>
      <c r="C1371" s="90">
        <v>99</v>
      </c>
      <c r="D1371" s="91">
        <f>IFERROR(VLOOKUP($C1371,Weights!$A$3:$E$22,4,0),0)</f>
        <v>0</v>
      </c>
      <c r="E1371" s="92">
        <f>IFERROR(VLOOKUP($C1371,Weights!$A$3:$E$22,5,0),0)</f>
        <v>0</v>
      </c>
      <c r="F1371" s="91">
        <f>IFERROR(VLOOKUP($C1371,Weights!$A$23:$E$42,4,0),0)</f>
        <v>0</v>
      </c>
      <c r="G1371" s="92">
        <f>IFERROR(VLOOKUP($C1371,Weights!$A$23:$E$42,5,0),0)</f>
        <v>0</v>
      </c>
      <c r="H1371" s="91">
        <f>IFERROR(VLOOKUP($C1371,Weights!$A$43:$E$62,4,0),0)</f>
        <v>0</v>
      </c>
      <c r="I1371" s="92">
        <f>IFERROR(VLOOKUP($C1371,Weights!$A$43:$E$62,5,0),0)</f>
        <v>0</v>
      </c>
      <c r="J1371" s="91">
        <f>IFERROR(VLOOKUP($C1371,Weights!$A$63:$E$82,4,0),0)</f>
        <v>0</v>
      </c>
      <c r="K1371" s="92">
        <f>IFERROR(VLOOKUP($C1371,Weights!$A$63:$E$82,5,0),0)</f>
        <v>0</v>
      </c>
      <c r="L1371" s="91">
        <f>IFERROR(VLOOKUP($C1371,Weights!$A$83:$E$102,4,0),0)</f>
        <v>0</v>
      </c>
      <c r="M1371" s="92">
        <f>IFERROR(VLOOKUP($C1371,Weights!$A$83:$E$102,5,0),0)</f>
        <v>0</v>
      </c>
    </row>
    <row r="1372" spans="1:13">
      <c r="A1372" s="93" t="s">
        <v>568</v>
      </c>
      <c r="B1372" s="90" t="s">
        <v>569</v>
      </c>
      <c r="C1372" s="90">
        <v>99</v>
      </c>
      <c r="D1372" s="91">
        <f>IFERROR(VLOOKUP($C1372,Weights!$A$3:$E$22,4,0),0)</f>
        <v>0</v>
      </c>
      <c r="E1372" s="92">
        <f>IFERROR(VLOOKUP($C1372,Weights!$A$3:$E$22,5,0),0)</f>
        <v>0</v>
      </c>
      <c r="F1372" s="91">
        <f>IFERROR(VLOOKUP($C1372,Weights!$A$23:$E$42,4,0),0)</f>
        <v>0</v>
      </c>
      <c r="G1372" s="92">
        <f>IFERROR(VLOOKUP($C1372,Weights!$A$23:$E$42,5,0),0)</f>
        <v>0</v>
      </c>
      <c r="H1372" s="91">
        <f>IFERROR(VLOOKUP($C1372,Weights!$A$43:$E$62,4,0),0)</f>
        <v>0</v>
      </c>
      <c r="I1372" s="92">
        <f>IFERROR(VLOOKUP($C1372,Weights!$A$43:$E$62,5,0),0)</f>
        <v>0</v>
      </c>
      <c r="J1372" s="91">
        <f>IFERROR(VLOOKUP($C1372,Weights!$A$63:$E$82,4,0),0)</f>
        <v>0</v>
      </c>
      <c r="K1372" s="92">
        <f>IFERROR(VLOOKUP($C1372,Weights!$A$63:$E$82,5,0),0)</f>
        <v>0</v>
      </c>
      <c r="L1372" s="91">
        <f>IFERROR(VLOOKUP($C1372,Weights!$A$83:$E$102,4,0),0)</f>
        <v>0</v>
      </c>
      <c r="M1372" s="92">
        <f>IFERROR(VLOOKUP($C1372,Weights!$A$83:$E$102,5,0),0)</f>
        <v>0</v>
      </c>
    </row>
    <row r="1373" spans="1:13">
      <c r="A1373" s="93" t="s">
        <v>1478</v>
      </c>
      <c r="B1373" s="90" t="s">
        <v>1479</v>
      </c>
      <c r="C1373" s="90">
        <v>1</v>
      </c>
      <c r="D1373" s="91">
        <f>IFERROR(VLOOKUP($C1373,Weights!$A$3:$E$22,4,0),0)</f>
        <v>1</v>
      </c>
      <c r="E1373" s="92">
        <f>IFERROR(VLOOKUP($C1373,Weights!$A$3:$E$22,5,0),0)</f>
        <v>55.39</v>
      </c>
      <c r="F1373" s="91">
        <f>IFERROR(VLOOKUP($C1373,Weights!$A$23:$E$42,4,0),0)</f>
        <v>1.76</v>
      </c>
      <c r="G1373" s="92">
        <f>IFERROR(VLOOKUP($C1373,Weights!$A$23:$E$42,5,0),0)</f>
        <v>97.486400000000003</v>
      </c>
      <c r="H1373" s="91">
        <f>IFERROR(VLOOKUP($C1373,Weights!$A$43:$E$62,4,0),0)</f>
        <v>4</v>
      </c>
      <c r="I1373" s="92">
        <f>IFERROR(VLOOKUP($C1373,Weights!$A$43:$E$62,5,0),0)</f>
        <v>221.56</v>
      </c>
      <c r="J1373" s="91">
        <f>IFERROR(VLOOKUP($C1373,Weights!$A$63:$E$82,4,0),0)</f>
        <v>10.77</v>
      </c>
      <c r="K1373" s="92">
        <f>IFERROR(VLOOKUP($C1373,Weights!$A$63:$E$82,5,0),0)</f>
        <v>596.55029999999999</v>
      </c>
      <c r="L1373" s="91">
        <f>IFERROR(VLOOKUP($C1373,Weights!$A$83:$E$102,4,0),0)</f>
        <v>0</v>
      </c>
      <c r="M1373" s="92">
        <f>IFERROR(VLOOKUP($C1373,Weights!$A$83:$E$102,5,0),0)</f>
        <v>0</v>
      </c>
    </row>
    <row r="1374" spans="1:13">
      <c r="A1374" s="93" t="s">
        <v>214</v>
      </c>
      <c r="B1374" s="90" t="s">
        <v>215</v>
      </c>
      <c r="C1374" s="90">
        <v>1</v>
      </c>
      <c r="D1374" s="91">
        <f>IFERROR(VLOOKUP($C1374,Weights!$A$3:$E$22,4,0),0)</f>
        <v>1</v>
      </c>
      <c r="E1374" s="92">
        <f>IFERROR(VLOOKUP($C1374,Weights!$A$3:$E$22,5,0),0)</f>
        <v>55.39</v>
      </c>
      <c r="F1374" s="91">
        <f>IFERROR(VLOOKUP($C1374,Weights!$A$23:$E$42,4,0),0)</f>
        <v>1.76</v>
      </c>
      <c r="G1374" s="92">
        <f>IFERROR(VLOOKUP($C1374,Weights!$A$23:$E$42,5,0),0)</f>
        <v>97.486400000000003</v>
      </c>
      <c r="H1374" s="91">
        <f>IFERROR(VLOOKUP($C1374,Weights!$A$43:$E$62,4,0),0)</f>
        <v>4</v>
      </c>
      <c r="I1374" s="92">
        <f>IFERROR(VLOOKUP($C1374,Weights!$A$43:$E$62,5,0),0)</f>
        <v>221.56</v>
      </c>
      <c r="J1374" s="91">
        <f>IFERROR(VLOOKUP($C1374,Weights!$A$63:$E$82,4,0),0)</f>
        <v>10.77</v>
      </c>
      <c r="K1374" s="92">
        <f>IFERROR(VLOOKUP($C1374,Weights!$A$63:$E$82,5,0),0)</f>
        <v>596.55029999999999</v>
      </c>
      <c r="L1374" s="91">
        <f>IFERROR(VLOOKUP($C1374,Weights!$A$83:$E$102,4,0),0)</f>
        <v>0</v>
      </c>
      <c r="M1374" s="92">
        <f>IFERROR(VLOOKUP($C1374,Weights!$A$83:$E$102,5,0),0)</f>
        <v>0</v>
      </c>
    </row>
    <row r="1375" spans="1:13">
      <c r="A1375" s="93" t="s">
        <v>1172</v>
      </c>
      <c r="B1375" s="90" t="s">
        <v>1173</v>
      </c>
      <c r="C1375" s="90">
        <v>1</v>
      </c>
      <c r="D1375" s="91">
        <f>IFERROR(VLOOKUP($C1375,Weights!$A$3:$E$22,4,0),0)</f>
        <v>1</v>
      </c>
      <c r="E1375" s="92">
        <f>IFERROR(VLOOKUP($C1375,Weights!$A$3:$E$22,5,0),0)</f>
        <v>55.39</v>
      </c>
      <c r="F1375" s="91">
        <f>IFERROR(VLOOKUP($C1375,Weights!$A$23:$E$42,4,0),0)</f>
        <v>1.76</v>
      </c>
      <c r="G1375" s="92">
        <f>IFERROR(VLOOKUP($C1375,Weights!$A$23:$E$42,5,0),0)</f>
        <v>97.486400000000003</v>
      </c>
      <c r="H1375" s="91">
        <f>IFERROR(VLOOKUP($C1375,Weights!$A$43:$E$62,4,0),0)</f>
        <v>4</v>
      </c>
      <c r="I1375" s="92">
        <f>IFERROR(VLOOKUP($C1375,Weights!$A$43:$E$62,5,0),0)</f>
        <v>221.56</v>
      </c>
      <c r="J1375" s="91">
        <f>IFERROR(VLOOKUP($C1375,Weights!$A$63:$E$82,4,0),0)</f>
        <v>10.77</v>
      </c>
      <c r="K1375" s="92">
        <f>IFERROR(VLOOKUP($C1375,Weights!$A$63:$E$82,5,0),0)</f>
        <v>596.55029999999999</v>
      </c>
      <c r="L1375" s="91">
        <f>IFERROR(VLOOKUP($C1375,Weights!$A$83:$E$102,4,0),0)</f>
        <v>0</v>
      </c>
      <c r="M1375" s="92">
        <f>IFERROR(VLOOKUP($C1375,Weights!$A$83:$E$102,5,0),0)</f>
        <v>0</v>
      </c>
    </row>
    <row r="1376" spans="1:13" ht="24">
      <c r="A1376" s="93" t="s">
        <v>1474</v>
      </c>
      <c r="B1376" s="90" t="s">
        <v>1475</v>
      </c>
      <c r="C1376" s="90">
        <v>1</v>
      </c>
      <c r="D1376" s="91">
        <f>IFERROR(VLOOKUP($C1376,Weights!$A$3:$E$22,4,0),0)</f>
        <v>1</v>
      </c>
      <c r="E1376" s="92">
        <f>IFERROR(VLOOKUP($C1376,Weights!$A$3:$E$22,5,0),0)</f>
        <v>55.39</v>
      </c>
      <c r="F1376" s="91">
        <f>IFERROR(VLOOKUP($C1376,Weights!$A$23:$E$42,4,0),0)</f>
        <v>1.76</v>
      </c>
      <c r="G1376" s="92">
        <f>IFERROR(VLOOKUP($C1376,Weights!$A$23:$E$42,5,0),0)</f>
        <v>97.486400000000003</v>
      </c>
      <c r="H1376" s="91">
        <f>IFERROR(VLOOKUP($C1376,Weights!$A$43:$E$62,4,0),0)</f>
        <v>4</v>
      </c>
      <c r="I1376" s="92">
        <f>IFERROR(VLOOKUP($C1376,Weights!$A$43:$E$62,5,0),0)</f>
        <v>221.56</v>
      </c>
      <c r="J1376" s="91">
        <f>IFERROR(VLOOKUP($C1376,Weights!$A$63:$E$82,4,0),0)</f>
        <v>10.77</v>
      </c>
      <c r="K1376" s="92">
        <f>IFERROR(VLOOKUP($C1376,Weights!$A$63:$E$82,5,0),0)</f>
        <v>596.55029999999999</v>
      </c>
      <c r="L1376" s="91">
        <f>IFERROR(VLOOKUP($C1376,Weights!$A$83:$E$102,4,0),0)</f>
        <v>0</v>
      </c>
      <c r="M1376" s="92">
        <f>IFERROR(VLOOKUP($C1376,Weights!$A$83:$E$102,5,0),0)</f>
        <v>0</v>
      </c>
    </row>
    <row r="1377" spans="1:13">
      <c r="A1377" s="93" t="s">
        <v>2539</v>
      </c>
      <c r="B1377" s="90" t="s">
        <v>2540</v>
      </c>
      <c r="C1377" s="90">
        <v>1</v>
      </c>
      <c r="D1377" s="91">
        <f>IFERROR(VLOOKUP($C1377,Weights!$A$3:$E$22,4,0),0)</f>
        <v>1</v>
      </c>
      <c r="E1377" s="92">
        <f>IFERROR(VLOOKUP($C1377,Weights!$A$3:$E$22,5,0),0)</f>
        <v>55.39</v>
      </c>
      <c r="F1377" s="91">
        <f>IFERROR(VLOOKUP($C1377,Weights!$A$23:$E$42,4,0),0)</f>
        <v>1.76</v>
      </c>
      <c r="G1377" s="92">
        <f>IFERROR(VLOOKUP($C1377,Weights!$A$23:$E$42,5,0),0)</f>
        <v>97.486400000000003</v>
      </c>
      <c r="H1377" s="91">
        <f>IFERROR(VLOOKUP($C1377,Weights!$A$43:$E$62,4,0),0)</f>
        <v>4</v>
      </c>
      <c r="I1377" s="92">
        <f>IFERROR(VLOOKUP($C1377,Weights!$A$43:$E$62,5,0),0)</f>
        <v>221.56</v>
      </c>
      <c r="J1377" s="91">
        <f>IFERROR(VLOOKUP($C1377,Weights!$A$63:$E$82,4,0),0)</f>
        <v>10.77</v>
      </c>
      <c r="K1377" s="92">
        <f>IFERROR(VLOOKUP($C1377,Weights!$A$63:$E$82,5,0),0)</f>
        <v>596.55029999999999</v>
      </c>
      <c r="L1377" s="91">
        <f>IFERROR(VLOOKUP($C1377,Weights!$A$83:$E$102,4,0),0)</f>
        <v>0</v>
      </c>
      <c r="M1377" s="92">
        <f>IFERROR(VLOOKUP($C1377,Weights!$A$83:$E$102,5,0),0)</f>
        <v>0</v>
      </c>
    </row>
    <row r="1378" spans="1:13">
      <c r="A1378" s="93" t="s">
        <v>346</v>
      </c>
      <c r="B1378" s="90" t="s">
        <v>347</v>
      </c>
      <c r="C1378" s="90">
        <v>1</v>
      </c>
      <c r="D1378" s="91">
        <f>IFERROR(VLOOKUP($C1378,Weights!$A$3:$E$22,4,0),0)</f>
        <v>1</v>
      </c>
      <c r="E1378" s="92">
        <f>IFERROR(VLOOKUP($C1378,Weights!$A$3:$E$22,5,0),0)</f>
        <v>55.39</v>
      </c>
      <c r="F1378" s="91">
        <f>IFERROR(VLOOKUP($C1378,Weights!$A$23:$E$42,4,0),0)</f>
        <v>1.76</v>
      </c>
      <c r="G1378" s="92">
        <f>IFERROR(VLOOKUP($C1378,Weights!$A$23:$E$42,5,0),0)</f>
        <v>97.486400000000003</v>
      </c>
      <c r="H1378" s="91">
        <f>IFERROR(VLOOKUP($C1378,Weights!$A$43:$E$62,4,0),0)</f>
        <v>4</v>
      </c>
      <c r="I1378" s="92">
        <f>IFERROR(VLOOKUP($C1378,Weights!$A$43:$E$62,5,0),0)</f>
        <v>221.56</v>
      </c>
      <c r="J1378" s="91">
        <f>IFERROR(VLOOKUP($C1378,Weights!$A$63:$E$82,4,0),0)</f>
        <v>10.77</v>
      </c>
      <c r="K1378" s="92">
        <f>IFERROR(VLOOKUP($C1378,Weights!$A$63:$E$82,5,0),0)</f>
        <v>596.55029999999999</v>
      </c>
      <c r="L1378" s="91">
        <f>IFERROR(VLOOKUP($C1378,Weights!$A$83:$E$102,4,0),0)</f>
        <v>0</v>
      </c>
      <c r="M1378" s="92">
        <f>IFERROR(VLOOKUP($C1378,Weights!$A$83:$E$102,5,0),0)</f>
        <v>0</v>
      </c>
    </row>
    <row r="1379" spans="1:13">
      <c r="A1379" s="93" t="s">
        <v>528</v>
      </c>
      <c r="B1379" s="90" t="s">
        <v>529</v>
      </c>
      <c r="C1379" s="90">
        <v>1</v>
      </c>
      <c r="D1379" s="91">
        <f>IFERROR(VLOOKUP($C1379,Weights!$A$3:$E$22,4,0),0)</f>
        <v>1</v>
      </c>
      <c r="E1379" s="92">
        <f>IFERROR(VLOOKUP($C1379,Weights!$A$3:$E$22,5,0),0)</f>
        <v>55.39</v>
      </c>
      <c r="F1379" s="91">
        <f>IFERROR(VLOOKUP($C1379,Weights!$A$23:$E$42,4,0),0)</f>
        <v>1.76</v>
      </c>
      <c r="G1379" s="92">
        <f>IFERROR(VLOOKUP($C1379,Weights!$A$23:$E$42,5,0),0)</f>
        <v>97.486400000000003</v>
      </c>
      <c r="H1379" s="91">
        <f>IFERROR(VLOOKUP($C1379,Weights!$A$43:$E$62,4,0),0)</f>
        <v>4</v>
      </c>
      <c r="I1379" s="92">
        <f>IFERROR(VLOOKUP($C1379,Weights!$A$43:$E$62,5,0),0)</f>
        <v>221.56</v>
      </c>
      <c r="J1379" s="91">
        <f>IFERROR(VLOOKUP($C1379,Weights!$A$63:$E$82,4,0),0)</f>
        <v>10.77</v>
      </c>
      <c r="K1379" s="92">
        <f>IFERROR(VLOOKUP($C1379,Weights!$A$63:$E$82,5,0),0)</f>
        <v>596.55029999999999</v>
      </c>
      <c r="L1379" s="91">
        <f>IFERROR(VLOOKUP($C1379,Weights!$A$83:$E$102,4,0),0)</f>
        <v>0</v>
      </c>
      <c r="M1379" s="92">
        <f>IFERROR(VLOOKUP($C1379,Weights!$A$83:$E$102,5,0),0)</f>
        <v>0</v>
      </c>
    </row>
    <row r="1380" spans="1:13">
      <c r="A1380" s="93" t="s">
        <v>1949</v>
      </c>
      <c r="B1380" s="90" t="s">
        <v>1950</v>
      </c>
      <c r="C1380" s="90">
        <v>1</v>
      </c>
      <c r="D1380" s="91">
        <f>IFERROR(VLOOKUP($C1380,Weights!$A$3:$E$22,4,0),0)</f>
        <v>1</v>
      </c>
      <c r="E1380" s="92">
        <f>IFERROR(VLOOKUP($C1380,Weights!$A$3:$E$22,5,0),0)</f>
        <v>55.39</v>
      </c>
      <c r="F1380" s="91">
        <f>IFERROR(VLOOKUP($C1380,Weights!$A$23:$E$42,4,0),0)</f>
        <v>1.76</v>
      </c>
      <c r="G1380" s="92">
        <f>IFERROR(VLOOKUP($C1380,Weights!$A$23:$E$42,5,0),0)</f>
        <v>97.486400000000003</v>
      </c>
      <c r="H1380" s="91">
        <f>IFERROR(VLOOKUP($C1380,Weights!$A$43:$E$62,4,0),0)</f>
        <v>4</v>
      </c>
      <c r="I1380" s="92">
        <f>IFERROR(VLOOKUP($C1380,Weights!$A$43:$E$62,5,0),0)</f>
        <v>221.56</v>
      </c>
      <c r="J1380" s="91">
        <f>IFERROR(VLOOKUP($C1380,Weights!$A$63:$E$82,4,0),0)</f>
        <v>10.77</v>
      </c>
      <c r="K1380" s="92">
        <f>IFERROR(VLOOKUP($C1380,Weights!$A$63:$E$82,5,0),0)</f>
        <v>596.55029999999999</v>
      </c>
      <c r="L1380" s="91">
        <f>IFERROR(VLOOKUP($C1380,Weights!$A$83:$E$102,4,0),0)</f>
        <v>0</v>
      </c>
      <c r="M1380" s="92">
        <f>IFERROR(VLOOKUP($C1380,Weights!$A$83:$E$102,5,0),0)</f>
        <v>0</v>
      </c>
    </row>
    <row r="1381" spans="1:13">
      <c r="A1381" s="93" t="s">
        <v>360</v>
      </c>
      <c r="B1381" s="90" t="s">
        <v>361</v>
      </c>
      <c r="C1381" s="90">
        <v>1</v>
      </c>
      <c r="D1381" s="91">
        <f>IFERROR(VLOOKUP($C1381,Weights!$A$3:$E$22,4,0),0)</f>
        <v>1</v>
      </c>
      <c r="E1381" s="92">
        <f>IFERROR(VLOOKUP($C1381,Weights!$A$3:$E$22,5,0),0)</f>
        <v>55.39</v>
      </c>
      <c r="F1381" s="91">
        <f>IFERROR(VLOOKUP($C1381,Weights!$A$23:$E$42,4,0),0)</f>
        <v>1.76</v>
      </c>
      <c r="G1381" s="92">
        <f>IFERROR(VLOOKUP($C1381,Weights!$A$23:$E$42,5,0),0)</f>
        <v>97.486400000000003</v>
      </c>
      <c r="H1381" s="91">
        <f>IFERROR(VLOOKUP($C1381,Weights!$A$43:$E$62,4,0),0)</f>
        <v>4</v>
      </c>
      <c r="I1381" s="92">
        <f>IFERROR(VLOOKUP($C1381,Weights!$A$43:$E$62,5,0),0)</f>
        <v>221.56</v>
      </c>
      <c r="J1381" s="91">
        <f>IFERROR(VLOOKUP($C1381,Weights!$A$63:$E$82,4,0),0)</f>
        <v>10.77</v>
      </c>
      <c r="K1381" s="92">
        <f>IFERROR(VLOOKUP($C1381,Weights!$A$63:$E$82,5,0),0)</f>
        <v>596.55029999999999</v>
      </c>
      <c r="L1381" s="91">
        <f>IFERROR(VLOOKUP($C1381,Weights!$A$83:$E$102,4,0),0)</f>
        <v>0</v>
      </c>
      <c r="M1381" s="92">
        <f>IFERROR(VLOOKUP($C1381,Weights!$A$83:$E$102,5,0),0)</f>
        <v>0</v>
      </c>
    </row>
    <row r="1382" spans="1:13">
      <c r="A1382" s="93" t="s">
        <v>2947</v>
      </c>
      <c r="B1382" s="90" t="s">
        <v>2948</v>
      </c>
      <c r="C1382" s="90">
        <v>1</v>
      </c>
      <c r="D1382" s="91">
        <f>IFERROR(VLOOKUP($C1382,Weights!$A$3:$E$22,4,0),0)</f>
        <v>1</v>
      </c>
      <c r="E1382" s="92">
        <f>IFERROR(VLOOKUP($C1382,Weights!$A$3:$E$22,5,0),0)</f>
        <v>55.39</v>
      </c>
      <c r="F1382" s="91">
        <f>IFERROR(VLOOKUP($C1382,Weights!$A$23:$E$42,4,0),0)</f>
        <v>1.76</v>
      </c>
      <c r="G1382" s="92">
        <f>IFERROR(VLOOKUP($C1382,Weights!$A$23:$E$42,5,0),0)</f>
        <v>97.486400000000003</v>
      </c>
      <c r="H1382" s="91">
        <f>IFERROR(VLOOKUP($C1382,Weights!$A$43:$E$62,4,0),0)</f>
        <v>4</v>
      </c>
      <c r="I1382" s="92">
        <f>IFERROR(VLOOKUP($C1382,Weights!$A$43:$E$62,5,0),0)</f>
        <v>221.56</v>
      </c>
      <c r="J1382" s="91">
        <f>IFERROR(VLOOKUP($C1382,Weights!$A$63:$E$82,4,0),0)</f>
        <v>10.77</v>
      </c>
      <c r="K1382" s="92">
        <f>IFERROR(VLOOKUP($C1382,Weights!$A$63:$E$82,5,0),0)</f>
        <v>596.55029999999999</v>
      </c>
      <c r="L1382" s="91">
        <f>IFERROR(VLOOKUP($C1382,Weights!$A$83:$E$102,4,0),0)</f>
        <v>0</v>
      </c>
      <c r="M1382" s="92">
        <f>IFERROR(VLOOKUP($C1382,Weights!$A$83:$E$102,5,0),0)</f>
        <v>0</v>
      </c>
    </row>
    <row r="1383" spans="1:13" ht="24">
      <c r="A1383" s="93" t="s">
        <v>2184</v>
      </c>
      <c r="B1383" s="90" t="s">
        <v>2185</v>
      </c>
      <c r="C1383" s="90">
        <v>14</v>
      </c>
      <c r="D1383" s="91">
        <f>IFERROR(VLOOKUP($C1383,Weights!$A$3:$E$22,4,0),0)</f>
        <v>1.07</v>
      </c>
      <c r="E1383" s="92">
        <f>IFERROR(VLOOKUP($C1383,Weights!$A$3:$E$22,5,0),0)</f>
        <v>59.267300000000006</v>
      </c>
      <c r="F1383" s="91">
        <f>IFERROR(VLOOKUP($C1383,Weights!$A$23:$E$42,4,0),0)</f>
        <v>1.65</v>
      </c>
      <c r="G1383" s="92">
        <f>IFERROR(VLOOKUP($C1383,Weights!$A$23:$E$42,5,0),0)</f>
        <v>91.393500000000003</v>
      </c>
      <c r="H1383" s="91">
        <f>IFERROR(VLOOKUP($C1383,Weights!$A$43:$E$62,4,0),0)</f>
        <v>2.79</v>
      </c>
      <c r="I1383" s="92">
        <f>IFERROR(VLOOKUP($C1383,Weights!$A$43:$E$62,5,0),0)</f>
        <v>154.53810000000001</v>
      </c>
      <c r="J1383" s="91">
        <f>IFERROR(VLOOKUP($C1383,Weights!$A$63:$E$82,4,0),0)</f>
        <v>9.86</v>
      </c>
      <c r="K1383" s="92">
        <f>IFERROR(VLOOKUP($C1383,Weights!$A$63:$E$82,5,0),0)</f>
        <v>546.1454</v>
      </c>
      <c r="L1383" s="91">
        <f>IFERROR(VLOOKUP($C1383,Weights!$A$83:$E$102,4,0),0)</f>
        <v>2.64</v>
      </c>
      <c r="M1383" s="92">
        <f>IFERROR(VLOOKUP($C1383,Weights!$A$83:$E$102,5,0),0)</f>
        <v>146.2296</v>
      </c>
    </row>
    <row r="1384" spans="1:13" ht="24">
      <c r="A1384" s="93" t="s">
        <v>914</v>
      </c>
      <c r="B1384" s="90" t="s">
        <v>915</v>
      </c>
      <c r="C1384" s="90">
        <v>14</v>
      </c>
      <c r="D1384" s="91">
        <f>IFERROR(VLOOKUP($C1384,Weights!$A$3:$E$22,4,0),0)</f>
        <v>1.07</v>
      </c>
      <c r="E1384" s="92">
        <f>IFERROR(VLOOKUP($C1384,Weights!$A$3:$E$22,5,0),0)</f>
        <v>59.267300000000006</v>
      </c>
      <c r="F1384" s="91">
        <f>IFERROR(VLOOKUP($C1384,Weights!$A$23:$E$42,4,0),0)</f>
        <v>1.65</v>
      </c>
      <c r="G1384" s="92">
        <f>IFERROR(VLOOKUP($C1384,Weights!$A$23:$E$42,5,0),0)</f>
        <v>91.393500000000003</v>
      </c>
      <c r="H1384" s="91">
        <f>IFERROR(VLOOKUP($C1384,Weights!$A$43:$E$62,4,0),0)</f>
        <v>2.79</v>
      </c>
      <c r="I1384" s="92">
        <f>IFERROR(VLOOKUP($C1384,Weights!$A$43:$E$62,5,0),0)</f>
        <v>154.53810000000001</v>
      </c>
      <c r="J1384" s="91">
        <f>IFERROR(VLOOKUP($C1384,Weights!$A$63:$E$82,4,0),0)</f>
        <v>9.86</v>
      </c>
      <c r="K1384" s="92">
        <f>IFERROR(VLOOKUP($C1384,Weights!$A$63:$E$82,5,0),0)</f>
        <v>546.1454</v>
      </c>
      <c r="L1384" s="91">
        <f>IFERROR(VLOOKUP($C1384,Weights!$A$83:$E$102,4,0),0)</f>
        <v>2.64</v>
      </c>
      <c r="M1384" s="92">
        <f>IFERROR(VLOOKUP($C1384,Weights!$A$83:$E$102,5,0),0)</f>
        <v>146.2296</v>
      </c>
    </row>
    <row r="1385" spans="1:13">
      <c r="A1385" s="93" t="s">
        <v>1096</v>
      </c>
      <c r="B1385" s="90" t="s">
        <v>1097</v>
      </c>
      <c r="C1385" s="90">
        <v>14</v>
      </c>
      <c r="D1385" s="91">
        <f>IFERROR(VLOOKUP($C1385,Weights!$A$3:$E$22,4,0),0)</f>
        <v>1.07</v>
      </c>
      <c r="E1385" s="92">
        <f>IFERROR(VLOOKUP($C1385,Weights!$A$3:$E$22,5,0),0)</f>
        <v>59.267300000000006</v>
      </c>
      <c r="F1385" s="91">
        <f>IFERROR(VLOOKUP($C1385,Weights!$A$23:$E$42,4,0),0)</f>
        <v>1.65</v>
      </c>
      <c r="G1385" s="92">
        <f>IFERROR(VLOOKUP($C1385,Weights!$A$23:$E$42,5,0),0)</f>
        <v>91.393500000000003</v>
      </c>
      <c r="H1385" s="91">
        <f>IFERROR(VLOOKUP($C1385,Weights!$A$43:$E$62,4,0),0)</f>
        <v>2.79</v>
      </c>
      <c r="I1385" s="92">
        <f>IFERROR(VLOOKUP($C1385,Weights!$A$43:$E$62,5,0),0)</f>
        <v>154.53810000000001</v>
      </c>
      <c r="J1385" s="91">
        <f>IFERROR(VLOOKUP($C1385,Weights!$A$63:$E$82,4,0),0)</f>
        <v>9.86</v>
      </c>
      <c r="K1385" s="92">
        <f>IFERROR(VLOOKUP($C1385,Weights!$A$63:$E$82,5,0),0)</f>
        <v>546.1454</v>
      </c>
      <c r="L1385" s="91">
        <f>IFERROR(VLOOKUP($C1385,Weights!$A$83:$E$102,4,0),0)</f>
        <v>2.64</v>
      </c>
      <c r="M1385" s="92">
        <f>IFERROR(VLOOKUP($C1385,Weights!$A$83:$E$102,5,0),0)</f>
        <v>146.2296</v>
      </c>
    </row>
    <row r="1386" spans="1:13" ht="24">
      <c r="A1386" s="93" t="s">
        <v>2180</v>
      </c>
      <c r="B1386" s="90" t="s">
        <v>2181</v>
      </c>
      <c r="C1386" s="90">
        <v>14</v>
      </c>
      <c r="D1386" s="91">
        <f>IFERROR(VLOOKUP($C1386,Weights!$A$3:$E$22,4,0),0)</f>
        <v>1.07</v>
      </c>
      <c r="E1386" s="92">
        <f>IFERROR(VLOOKUP($C1386,Weights!$A$3:$E$22,5,0),0)</f>
        <v>59.267300000000006</v>
      </c>
      <c r="F1386" s="91">
        <f>IFERROR(VLOOKUP($C1386,Weights!$A$23:$E$42,4,0),0)</f>
        <v>1.65</v>
      </c>
      <c r="G1386" s="92">
        <f>IFERROR(VLOOKUP($C1386,Weights!$A$23:$E$42,5,0),0)</f>
        <v>91.393500000000003</v>
      </c>
      <c r="H1386" s="91">
        <f>IFERROR(VLOOKUP($C1386,Weights!$A$43:$E$62,4,0),0)</f>
        <v>2.79</v>
      </c>
      <c r="I1386" s="92">
        <f>IFERROR(VLOOKUP($C1386,Weights!$A$43:$E$62,5,0),0)</f>
        <v>154.53810000000001</v>
      </c>
      <c r="J1386" s="91">
        <f>IFERROR(VLOOKUP($C1386,Weights!$A$63:$E$82,4,0),0)</f>
        <v>9.86</v>
      </c>
      <c r="K1386" s="92">
        <f>IFERROR(VLOOKUP($C1386,Weights!$A$63:$E$82,5,0),0)</f>
        <v>546.1454</v>
      </c>
      <c r="L1386" s="91">
        <f>IFERROR(VLOOKUP($C1386,Weights!$A$83:$E$102,4,0),0)</f>
        <v>2.64</v>
      </c>
      <c r="M1386" s="92">
        <f>IFERROR(VLOOKUP($C1386,Weights!$A$83:$E$102,5,0),0)</f>
        <v>146.2296</v>
      </c>
    </row>
    <row r="1387" spans="1:13">
      <c r="A1387" s="93" t="s">
        <v>2200</v>
      </c>
      <c r="B1387" s="90" t="s">
        <v>2201</v>
      </c>
      <c r="C1387" s="90">
        <v>14</v>
      </c>
      <c r="D1387" s="91">
        <f>IFERROR(VLOOKUP($C1387,Weights!$A$3:$E$22,4,0),0)</f>
        <v>1.07</v>
      </c>
      <c r="E1387" s="92">
        <f>IFERROR(VLOOKUP($C1387,Weights!$A$3:$E$22,5,0),0)</f>
        <v>59.267300000000006</v>
      </c>
      <c r="F1387" s="91">
        <f>IFERROR(VLOOKUP($C1387,Weights!$A$23:$E$42,4,0),0)</f>
        <v>1.65</v>
      </c>
      <c r="G1387" s="92">
        <f>IFERROR(VLOOKUP($C1387,Weights!$A$23:$E$42,5,0),0)</f>
        <v>91.393500000000003</v>
      </c>
      <c r="H1387" s="91">
        <f>IFERROR(VLOOKUP($C1387,Weights!$A$43:$E$62,4,0),0)</f>
        <v>2.79</v>
      </c>
      <c r="I1387" s="92">
        <f>IFERROR(VLOOKUP($C1387,Weights!$A$43:$E$62,5,0),0)</f>
        <v>154.53810000000001</v>
      </c>
      <c r="J1387" s="91">
        <f>IFERROR(VLOOKUP($C1387,Weights!$A$63:$E$82,4,0),0)</f>
        <v>9.86</v>
      </c>
      <c r="K1387" s="92">
        <f>IFERROR(VLOOKUP($C1387,Weights!$A$63:$E$82,5,0),0)</f>
        <v>546.1454</v>
      </c>
      <c r="L1387" s="91">
        <f>IFERROR(VLOOKUP($C1387,Weights!$A$83:$E$102,4,0),0)</f>
        <v>2.64</v>
      </c>
      <c r="M1387" s="92">
        <f>IFERROR(VLOOKUP($C1387,Weights!$A$83:$E$102,5,0),0)</f>
        <v>146.2296</v>
      </c>
    </row>
    <row r="1388" spans="1:13">
      <c r="A1388" s="93" t="s">
        <v>2262</v>
      </c>
      <c r="B1388" s="90" t="s">
        <v>2263</v>
      </c>
      <c r="C1388" s="90">
        <v>14</v>
      </c>
      <c r="D1388" s="91">
        <f>IFERROR(VLOOKUP($C1388,Weights!$A$3:$E$22,4,0),0)</f>
        <v>1.07</v>
      </c>
      <c r="E1388" s="92">
        <f>IFERROR(VLOOKUP($C1388,Weights!$A$3:$E$22,5,0),0)</f>
        <v>59.267300000000006</v>
      </c>
      <c r="F1388" s="91">
        <f>IFERROR(VLOOKUP($C1388,Weights!$A$23:$E$42,4,0),0)</f>
        <v>1.65</v>
      </c>
      <c r="G1388" s="92">
        <f>IFERROR(VLOOKUP($C1388,Weights!$A$23:$E$42,5,0),0)</f>
        <v>91.393500000000003</v>
      </c>
      <c r="H1388" s="91">
        <f>IFERROR(VLOOKUP($C1388,Weights!$A$43:$E$62,4,0),0)</f>
        <v>2.79</v>
      </c>
      <c r="I1388" s="92">
        <f>IFERROR(VLOOKUP($C1388,Weights!$A$43:$E$62,5,0),0)</f>
        <v>154.53810000000001</v>
      </c>
      <c r="J1388" s="91">
        <f>IFERROR(VLOOKUP($C1388,Weights!$A$63:$E$82,4,0),0)</f>
        <v>9.86</v>
      </c>
      <c r="K1388" s="92">
        <f>IFERROR(VLOOKUP($C1388,Weights!$A$63:$E$82,5,0),0)</f>
        <v>546.1454</v>
      </c>
      <c r="L1388" s="91">
        <f>IFERROR(VLOOKUP($C1388,Weights!$A$83:$E$102,4,0),0)</f>
        <v>2.64</v>
      </c>
      <c r="M1388" s="92">
        <f>IFERROR(VLOOKUP($C1388,Weights!$A$83:$E$102,5,0),0)</f>
        <v>146.2296</v>
      </c>
    </row>
    <row r="1389" spans="1:13">
      <c r="A1389" s="93" t="s">
        <v>2310</v>
      </c>
      <c r="B1389" s="90" t="s">
        <v>2311</v>
      </c>
      <c r="C1389" s="90">
        <v>14</v>
      </c>
      <c r="D1389" s="91">
        <f>IFERROR(VLOOKUP($C1389,Weights!$A$3:$E$22,4,0),0)</f>
        <v>1.07</v>
      </c>
      <c r="E1389" s="92">
        <f>IFERROR(VLOOKUP($C1389,Weights!$A$3:$E$22,5,0),0)</f>
        <v>59.267300000000006</v>
      </c>
      <c r="F1389" s="91">
        <f>IFERROR(VLOOKUP($C1389,Weights!$A$23:$E$42,4,0),0)</f>
        <v>1.65</v>
      </c>
      <c r="G1389" s="92">
        <f>IFERROR(VLOOKUP($C1389,Weights!$A$23:$E$42,5,0),0)</f>
        <v>91.393500000000003</v>
      </c>
      <c r="H1389" s="91">
        <f>IFERROR(VLOOKUP($C1389,Weights!$A$43:$E$62,4,0),0)</f>
        <v>2.79</v>
      </c>
      <c r="I1389" s="92">
        <f>IFERROR(VLOOKUP($C1389,Weights!$A$43:$E$62,5,0),0)</f>
        <v>154.53810000000001</v>
      </c>
      <c r="J1389" s="91">
        <f>IFERROR(VLOOKUP($C1389,Weights!$A$63:$E$82,4,0),0)</f>
        <v>9.86</v>
      </c>
      <c r="K1389" s="92">
        <f>IFERROR(VLOOKUP($C1389,Weights!$A$63:$E$82,5,0),0)</f>
        <v>546.1454</v>
      </c>
      <c r="L1389" s="91">
        <f>IFERROR(VLOOKUP($C1389,Weights!$A$83:$E$102,4,0),0)</f>
        <v>2.64</v>
      </c>
      <c r="M1389" s="92">
        <f>IFERROR(VLOOKUP($C1389,Weights!$A$83:$E$102,5,0),0)</f>
        <v>146.2296</v>
      </c>
    </row>
    <row r="1390" spans="1:13">
      <c r="A1390" s="93" t="s">
        <v>2495</v>
      </c>
      <c r="B1390" s="90" t="s">
        <v>2496</v>
      </c>
      <c r="C1390" s="90">
        <v>14</v>
      </c>
      <c r="D1390" s="91">
        <f>IFERROR(VLOOKUP($C1390,Weights!$A$3:$E$22,4,0),0)</f>
        <v>1.07</v>
      </c>
      <c r="E1390" s="92">
        <f>IFERROR(VLOOKUP($C1390,Weights!$A$3:$E$22,5,0),0)</f>
        <v>59.267300000000006</v>
      </c>
      <c r="F1390" s="91">
        <f>IFERROR(VLOOKUP($C1390,Weights!$A$23:$E$42,4,0),0)</f>
        <v>1.65</v>
      </c>
      <c r="G1390" s="92">
        <f>IFERROR(VLOOKUP($C1390,Weights!$A$23:$E$42,5,0),0)</f>
        <v>91.393500000000003</v>
      </c>
      <c r="H1390" s="91">
        <f>IFERROR(VLOOKUP($C1390,Weights!$A$43:$E$62,4,0),0)</f>
        <v>2.79</v>
      </c>
      <c r="I1390" s="92">
        <f>IFERROR(VLOOKUP($C1390,Weights!$A$43:$E$62,5,0),0)</f>
        <v>154.53810000000001</v>
      </c>
      <c r="J1390" s="91">
        <f>IFERROR(VLOOKUP($C1390,Weights!$A$63:$E$82,4,0),0)</f>
        <v>9.86</v>
      </c>
      <c r="K1390" s="92">
        <f>IFERROR(VLOOKUP($C1390,Weights!$A$63:$E$82,5,0),0)</f>
        <v>546.1454</v>
      </c>
      <c r="L1390" s="91">
        <f>IFERROR(VLOOKUP($C1390,Weights!$A$83:$E$102,4,0),0)</f>
        <v>2.64</v>
      </c>
      <c r="M1390" s="92">
        <f>IFERROR(VLOOKUP($C1390,Weights!$A$83:$E$102,5,0),0)</f>
        <v>146.2296</v>
      </c>
    </row>
    <row r="1391" spans="1:13" ht="24">
      <c r="A1391" s="93" t="s">
        <v>2182</v>
      </c>
      <c r="B1391" s="90" t="s">
        <v>2183</v>
      </c>
      <c r="C1391" s="90">
        <v>14</v>
      </c>
      <c r="D1391" s="91">
        <f>IFERROR(VLOOKUP($C1391,Weights!$A$3:$E$22,4,0),0)</f>
        <v>1.07</v>
      </c>
      <c r="E1391" s="92">
        <f>IFERROR(VLOOKUP($C1391,Weights!$A$3:$E$22,5,0),0)</f>
        <v>59.267300000000006</v>
      </c>
      <c r="F1391" s="91">
        <f>IFERROR(VLOOKUP($C1391,Weights!$A$23:$E$42,4,0),0)</f>
        <v>1.65</v>
      </c>
      <c r="G1391" s="92">
        <f>IFERROR(VLOOKUP($C1391,Weights!$A$23:$E$42,5,0),0)</f>
        <v>91.393500000000003</v>
      </c>
      <c r="H1391" s="91">
        <f>IFERROR(VLOOKUP($C1391,Weights!$A$43:$E$62,4,0),0)</f>
        <v>2.79</v>
      </c>
      <c r="I1391" s="92">
        <f>IFERROR(VLOOKUP($C1391,Weights!$A$43:$E$62,5,0),0)</f>
        <v>154.53810000000001</v>
      </c>
      <c r="J1391" s="91">
        <f>IFERROR(VLOOKUP($C1391,Weights!$A$63:$E$82,4,0),0)</f>
        <v>9.86</v>
      </c>
      <c r="K1391" s="92">
        <f>IFERROR(VLOOKUP($C1391,Weights!$A$63:$E$82,5,0),0)</f>
        <v>546.1454</v>
      </c>
      <c r="L1391" s="91">
        <f>IFERROR(VLOOKUP($C1391,Weights!$A$83:$E$102,4,0),0)</f>
        <v>2.64</v>
      </c>
      <c r="M1391" s="92">
        <f>IFERROR(VLOOKUP($C1391,Weights!$A$83:$E$102,5,0),0)</f>
        <v>146.2296</v>
      </c>
    </row>
    <row r="1392" spans="1:13" ht="24">
      <c r="A1392" s="93" t="s">
        <v>2993</v>
      </c>
      <c r="B1392" s="90" t="s">
        <v>2994</v>
      </c>
      <c r="C1392" s="90">
        <v>2</v>
      </c>
      <c r="D1392" s="91">
        <f>IFERROR(VLOOKUP($C1392,Weights!$A$3:$E$22,4,0),0)</f>
        <v>1.78</v>
      </c>
      <c r="E1392" s="92">
        <f>IFERROR(VLOOKUP($C1392,Weights!$A$3:$E$22,5,0),0)</f>
        <v>98.594200000000001</v>
      </c>
      <c r="F1392" s="91">
        <f>IFERROR(VLOOKUP($C1392,Weights!$A$23:$E$42,4,0),0)</f>
        <v>3.02</v>
      </c>
      <c r="G1392" s="92">
        <f>IFERROR(VLOOKUP($C1392,Weights!$A$23:$E$42,5,0),0)</f>
        <v>167.27780000000001</v>
      </c>
      <c r="H1392" s="91">
        <f>IFERROR(VLOOKUP($C1392,Weights!$A$43:$E$62,4,0),0)</f>
        <v>7.53</v>
      </c>
      <c r="I1392" s="92">
        <f>IFERROR(VLOOKUP($C1392,Weights!$A$43:$E$62,5,0),0)</f>
        <v>417.08670000000001</v>
      </c>
      <c r="J1392" s="91">
        <f>IFERROR(VLOOKUP($C1392,Weights!$A$63:$E$82,4,0),0)</f>
        <v>20.61</v>
      </c>
      <c r="K1392" s="92">
        <f>IFERROR(VLOOKUP($C1392,Weights!$A$63:$E$82,5,0),0)</f>
        <v>1141.5879</v>
      </c>
      <c r="L1392" s="91">
        <f>IFERROR(VLOOKUP($C1392,Weights!$A$83:$E$102,4,0),0)</f>
        <v>0</v>
      </c>
      <c r="M1392" s="92">
        <f>IFERROR(VLOOKUP($C1392,Weights!$A$83:$E$102,5,0),0)</f>
        <v>0</v>
      </c>
    </row>
    <row r="1393" spans="1:13">
      <c r="A1393" s="93" t="s">
        <v>2999</v>
      </c>
      <c r="B1393" s="90" t="s">
        <v>3000</v>
      </c>
      <c r="C1393" s="90">
        <v>2</v>
      </c>
      <c r="D1393" s="91">
        <f>IFERROR(VLOOKUP($C1393,Weights!$A$3:$E$22,4,0),0)</f>
        <v>1.78</v>
      </c>
      <c r="E1393" s="92">
        <f>IFERROR(VLOOKUP($C1393,Weights!$A$3:$E$22,5,0),0)</f>
        <v>98.594200000000001</v>
      </c>
      <c r="F1393" s="91">
        <f>IFERROR(VLOOKUP($C1393,Weights!$A$23:$E$42,4,0),0)</f>
        <v>3.02</v>
      </c>
      <c r="G1393" s="92">
        <f>IFERROR(VLOOKUP($C1393,Weights!$A$23:$E$42,5,0),0)</f>
        <v>167.27780000000001</v>
      </c>
      <c r="H1393" s="91">
        <f>IFERROR(VLOOKUP($C1393,Weights!$A$43:$E$62,4,0),0)</f>
        <v>7.53</v>
      </c>
      <c r="I1393" s="92">
        <f>IFERROR(VLOOKUP($C1393,Weights!$A$43:$E$62,5,0),0)</f>
        <v>417.08670000000001</v>
      </c>
      <c r="J1393" s="91">
        <f>IFERROR(VLOOKUP($C1393,Weights!$A$63:$E$82,4,0),0)</f>
        <v>20.61</v>
      </c>
      <c r="K1393" s="92">
        <f>IFERROR(VLOOKUP($C1393,Weights!$A$63:$E$82,5,0),0)</f>
        <v>1141.5879</v>
      </c>
      <c r="L1393" s="91">
        <f>IFERROR(VLOOKUP($C1393,Weights!$A$83:$E$102,4,0),0)</f>
        <v>0</v>
      </c>
      <c r="M1393" s="92">
        <f>IFERROR(VLOOKUP($C1393,Weights!$A$83:$E$102,5,0),0)</f>
        <v>0</v>
      </c>
    </row>
    <row r="1394" spans="1:13" ht="24">
      <c r="A1394" s="93" t="s">
        <v>3001</v>
      </c>
      <c r="B1394" s="90" t="s">
        <v>3002</v>
      </c>
      <c r="C1394" s="90">
        <v>2</v>
      </c>
      <c r="D1394" s="91">
        <f>IFERROR(VLOOKUP($C1394,Weights!$A$3:$E$22,4,0),0)</f>
        <v>1.78</v>
      </c>
      <c r="E1394" s="92">
        <f>IFERROR(VLOOKUP($C1394,Weights!$A$3:$E$22,5,0),0)</f>
        <v>98.594200000000001</v>
      </c>
      <c r="F1394" s="91">
        <f>IFERROR(VLOOKUP($C1394,Weights!$A$23:$E$42,4,0),0)</f>
        <v>3.02</v>
      </c>
      <c r="G1394" s="92">
        <f>IFERROR(VLOOKUP($C1394,Weights!$A$23:$E$42,5,0),0)</f>
        <v>167.27780000000001</v>
      </c>
      <c r="H1394" s="91">
        <f>IFERROR(VLOOKUP($C1394,Weights!$A$43:$E$62,4,0),0)</f>
        <v>7.53</v>
      </c>
      <c r="I1394" s="92">
        <f>IFERROR(VLOOKUP($C1394,Weights!$A$43:$E$62,5,0),0)</f>
        <v>417.08670000000001</v>
      </c>
      <c r="J1394" s="91">
        <f>IFERROR(VLOOKUP($C1394,Weights!$A$63:$E$82,4,0),0)</f>
        <v>20.61</v>
      </c>
      <c r="K1394" s="92">
        <f>IFERROR(VLOOKUP($C1394,Weights!$A$63:$E$82,5,0),0)</f>
        <v>1141.5879</v>
      </c>
      <c r="L1394" s="91">
        <f>IFERROR(VLOOKUP($C1394,Weights!$A$83:$E$102,4,0),0)</f>
        <v>0</v>
      </c>
      <c r="M1394" s="92">
        <f>IFERROR(VLOOKUP($C1394,Weights!$A$83:$E$102,5,0),0)</f>
        <v>0</v>
      </c>
    </row>
    <row r="1395" spans="1:13" ht="24">
      <c r="A1395" s="93" t="s">
        <v>3003</v>
      </c>
      <c r="B1395" s="90" t="s">
        <v>3004</v>
      </c>
      <c r="C1395" s="90">
        <v>2</v>
      </c>
      <c r="D1395" s="91">
        <f>IFERROR(VLOOKUP($C1395,Weights!$A$3:$E$22,4,0),0)</f>
        <v>1.78</v>
      </c>
      <c r="E1395" s="92">
        <f>IFERROR(VLOOKUP($C1395,Weights!$A$3:$E$22,5,0),0)</f>
        <v>98.594200000000001</v>
      </c>
      <c r="F1395" s="91">
        <f>IFERROR(VLOOKUP($C1395,Weights!$A$23:$E$42,4,0),0)</f>
        <v>3.02</v>
      </c>
      <c r="G1395" s="92">
        <f>IFERROR(VLOOKUP($C1395,Weights!$A$23:$E$42,5,0),0)</f>
        <v>167.27780000000001</v>
      </c>
      <c r="H1395" s="91">
        <f>IFERROR(VLOOKUP($C1395,Weights!$A$43:$E$62,4,0),0)</f>
        <v>7.53</v>
      </c>
      <c r="I1395" s="92">
        <f>IFERROR(VLOOKUP($C1395,Weights!$A$43:$E$62,5,0),0)</f>
        <v>417.08670000000001</v>
      </c>
      <c r="J1395" s="91">
        <f>IFERROR(VLOOKUP($C1395,Weights!$A$63:$E$82,4,0),0)</f>
        <v>20.61</v>
      </c>
      <c r="K1395" s="92">
        <f>IFERROR(VLOOKUP($C1395,Weights!$A$63:$E$82,5,0),0)</f>
        <v>1141.5879</v>
      </c>
      <c r="L1395" s="91">
        <f>IFERROR(VLOOKUP($C1395,Weights!$A$83:$E$102,4,0),0)</f>
        <v>0</v>
      </c>
      <c r="M1395" s="92">
        <f>IFERROR(VLOOKUP($C1395,Weights!$A$83:$E$102,5,0),0)</f>
        <v>0</v>
      </c>
    </row>
    <row r="1396" spans="1:13" ht="24">
      <c r="A1396" s="93" t="s">
        <v>3007</v>
      </c>
      <c r="B1396" s="90" t="s">
        <v>3008</v>
      </c>
      <c r="C1396" s="90">
        <v>2</v>
      </c>
      <c r="D1396" s="91">
        <f>IFERROR(VLOOKUP($C1396,Weights!$A$3:$E$22,4,0),0)</f>
        <v>1.78</v>
      </c>
      <c r="E1396" s="92">
        <f>IFERROR(VLOOKUP($C1396,Weights!$A$3:$E$22,5,0),0)</f>
        <v>98.594200000000001</v>
      </c>
      <c r="F1396" s="91">
        <f>IFERROR(VLOOKUP($C1396,Weights!$A$23:$E$42,4,0),0)</f>
        <v>3.02</v>
      </c>
      <c r="G1396" s="92">
        <f>IFERROR(VLOOKUP($C1396,Weights!$A$23:$E$42,5,0),0)</f>
        <v>167.27780000000001</v>
      </c>
      <c r="H1396" s="91">
        <f>IFERROR(VLOOKUP($C1396,Weights!$A$43:$E$62,4,0),0)</f>
        <v>7.53</v>
      </c>
      <c r="I1396" s="92">
        <f>IFERROR(VLOOKUP($C1396,Weights!$A$43:$E$62,5,0),0)</f>
        <v>417.08670000000001</v>
      </c>
      <c r="J1396" s="91">
        <f>IFERROR(VLOOKUP($C1396,Weights!$A$63:$E$82,4,0),0)</f>
        <v>20.61</v>
      </c>
      <c r="K1396" s="92">
        <f>IFERROR(VLOOKUP($C1396,Weights!$A$63:$E$82,5,0),0)</f>
        <v>1141.5879</v>
      </c>
      <c r="L1396" s="91">
        <f>IFERROR(VLOOKUP($C1396,Weights!$A$83:$E$102,4,0),0)</f>
        <v>0</v>
      </c>
      <c r="M1396" s="92">
        <f>IFERROR(VLOOKUP($C1396,Weights!$A$83:$E$102,5,0),0)</f>
        <v>0</v>
      </c>
    </row>
    <row r="1397" spans="1:13" ht="24">
      <c r="A1397" s="93" t="s">
        <v>1704</v>
      </c>
      <c r="B1397" s="90" t="s">
        <v>1705</v>
      </c>
      <c r="C1397" s="90">
        <v>2</v>
      </c>
      <c r="D1397" s="91">
        <f>IFERROR(VLOOKUP($C1397,Weights!$A$3:$E$22,4,0),0)</f>
        <v>1.78</v>
      </c>
      <c r="E1397" s="92">
        <f>IFERROR(VLOOKUP($C1397,Weights!$A$3:$E$22,5,0),0)</f>
        <v>98.594200000000001</v>
      </c>
      <c r="F1397" s="91">
        <f>IFERROR(VLOOKUP($C1397,Weights!$A$23:$E$42,4,0),0)</f>
        <v>3.02</v>
      </c>
      <c r="G1397" s="92">
        <f>IFERROR(VLOOKUP($C1397,Weights!$A$23:$E$42,5,0),0)</f>
        <v>167.27780000000001</v>
      </c>
      <c r="H1397" s="91">
        <f>IFERROR(VLOOKUP($C1397,Weights!$A$43:$E$62,4,0),0)</f>
        <v>7.53</v>
      </c>
      <c r="I1397" s="92">
        <f>IFERROR(VLOOKUP($C1397,Weights!$A$43:$E$62,5,0),0)</f>
        <v>417.08670000000001</v>
      </c>
      <c r="J1397" s="91">
        <f>IFERROR(VLOOKUP($C1397,Weights!$A$63:$E$82,4,0),0)</f>
        <v>20.61</v>
      </c>
      <c r="K1397" s="92">
        <f>IFERROR(VLOOKUP($C1397,Weights!$A$63:$E$82,5,0),0)</f>
        <v>1141.5879</v>
      </c>
      <c r="L1397" s="91">
        <f>IFERROR(VLOOKUP($C1397,Weights!$A$83:$E$102,4,0),0)</f>
        <v>0</v>
      </c>
      <c r="M1397" s="92">
        <f>IFERROR(VLOOKUP($C1397,Weights!$A$83:$E$102,5,0),0)</f>
        <v>0</v>
      </c>
    </row>
    <row r="1398" spans="1:13" ht="24">
      <c r="A1398" s="93" t="s">
        <v>3013</v>
      </c>
      <c r="B1398" s="90" t="s">
        <v>3014</v>
      </c>
      <c r="C1398" s="90">
        <v>2</v>
      </c>
      <c r="D1398" s="91">
        <f>IFERROR(VLOOKUP($C1398,Weights!$A$3:$E$22,4,0),0)</f>
        <v>1.78</v>
      </c>
      <c r="E1398" s="92">
        <f>IFERROR(VLOOKUP($C1398,Weights!$A$3:$E$22,5,0),0)</f>
        <v>98.594200000000001</v>
      </c>
      <c r="F1398" s="91">
        <f>IFERROR(VLOOKUP($C1398,Weights!$A$23:$E$42,4,0),0)</f>
        <v>3.02</v>
      </c>
      <c r="G1398" s="92">
        <f>IFERROR(VLOOKUP($C1398,Weights!$A$23:$E$42,5,0),0)</f>
        <v>167.27780000000001</v>
      </c>
      <c r="H1398" s="91">
        <f>IFERROR(VLOOKUP($C1398,Weights!$A$43:$E$62,4,0),0)</f>
        <v>7.53</v>
      </c>
      <c r="I1398" s="92">
        <f>IFERROR(VLOOKUP($C1398,Weights!$A$43:$E$62,5,0),0)</f>
        <v>417.08670000000001</v>
      </c>
      <c r="J1398" s="91">
        <f>IFERROR(VLOOKUP($C1398,Weights!$A$63:$E$82,4,0),0)</f>
        <v>20.61</v>
      </c>
      <c r="K1398" s="92">
        <f>IFERROR(VLOOKUP($C1398,Weights!$A$63:$E$82,5,0),0)</f>
        <v>1141.5879</v>
      </c>
      <c r="L1398" s="91">
        <f>IFERROR(VLOOKUP($C1398,Weights!$A$83:$E$102,4,0),0)</f>
        <v>0</v>
      </c>
      <c r="M1398" s="92">
        <f>IFERROR(VLOOKUP($C1398,Weights!$A$83:$E$102,5,0),0)</f>
        <v>0</v>
      </c>
    </row>
    <row r="1399" spans="1:13">
      <c r="A1399" s="93" t="s">
        <v>3015</v>
      </c>
      <c r="B1399" s="90" t="s">
        <v>3016</v>
      </c>
      <c r="C1399" s="90">
        <v>2</v>
      </c>
      <c r="D1399" s="91">
        <f>IFERROR(VLOOKUP($C1399,Weights!$A$3:$E$22,4,0),0)</f>
        <v>1.78</v>
      </c>
      <c r="E1399" s="92">
        <f>IFERROR(VLOOKUP($C1399,Weights!$A$3:$E$22,5,0),0)</f>
        <v>98.594200000000001</v>
      </c>
      <c r="F1399" s="91">
        <f>IFERROR(VLOOKUP($C1399,Weights!$A$23:$E$42,4,0),0)</f>
        <v>3.02</v>
      </c>
      <c r="G1399" s="92">
        <f>IFERROR(VLOOKUP($C1399,Weights!$A$23:$E$42,5,0),0)</f>
        <v>167.27780000000001</v>
      </c>
      <c r="H1399" s="91">
        <f>IFERROR(VLOOKUP($C1399,Weights!$A$43:$E$62,4,0),0)</f>
        <v>7.53</v>
      </c>
      <c r="I1399" s="92">
        <f>IFERROR(VLOOKUP($C1399,Weights!$A$43:$E$62,5,0),0)</f>
        <v>417.08670000000001</v>
      </c>
      <c r="J1399" s="91">
        <f>IFERROR(VLOOKUP($C1399,Weights!$A$63:$E$82,4,0),0)</f>
        <v>20.61</v>
      </c>
      <c r="K1399" s="92">
        <f>IFERROR(VLOOKUP($C1399,Weights!$A$63:$E$82,5,0),0)</f>
        <v>1141.5879</v>
      </c>
      <c r="L1399" s="91">
        <f>IFERROR(VLOOKUP($C1399,Weights!$A$83:$E$102,4,0),0)</f>
        <v>0</v>
      </c>
      <c r="M1399" s="92">
        <f>IFERROR(VLOOKUP($C1399,Weights!$A$83:$E$102,5,0),0)</f>
        <v>0</v>
      </c>
    </row>
    <row r="1400" spans="1:13" ht="24">
      <c r="A1400" s="93" t="s">
        <v>3017</v>
      </c>
      <c r="B1400" s="90" t="s">
        <v>3018</v>
      </c>
      <c r="C1400" s="90">
        <v>2</v>
      </c>
      <c r="D1400" s="91">
        <f>IFERROR(VLOOKUP($C1400,Weights!$A$3:$E$22,4,0),0)</f>
        <v>1.78</v>
      </c>
      <c r="E1400" s="92">
        <f>IFERROR(VLOOKUP($C1400,Weights!$A$3:$E$22,5,0),0)</f>
        <v>98.594200000000001</v>
      </c>
      <c r="F1400" s="91">
        <f>IFERROR(VLOOKUP($C1400,Weights!$A$23:$E$42,4,0),0)</f>
        <v>3.02</v>
      </c>
      <c r="G1400" s="92">
        <f>IFERROR(VLOOKUP($C1400,Weights!$A$23:$E$42,5,0),0)</f>
        <v>167.27780000000001</v>
      </c>
      <c r="H1400" s="91">
        <f>IFERROR(VLOOKUP($C1400,Weights!$A$43:$E$62,4,0),0)</f>
        <v>7.53</v>
      </c>
      <c r="I1400" s="92">
        <f>IFERROR(VLOOKUP($C1400,Weights!$A$43:$E$62,5,0),0)</f>
        <v>417.08670000000001</v>
      </c>
      <c r="J1400" s="91">
        <f>IFERROR(VLOOKUP($C1400,Weights!$A$63:$E$82,4,0),0)</f>
        <v>20.61</v>
      </c>
      <c r="K1400" s="92">
        <f>IFERROR(VLOOKUP($C1400,Weights!$A$63:$E$82,5,0),0)</f>
        <v>1141.5879</v>
      </c>
      <c r="L1400" s="91">
        <f>IFERROR(VLOOKUP($C1400,Weights!$A$83:$E$102,4,0),0)</f>
        <v>0</v>
      </c>
      <c r="M1400" s="92">
        <f>IFERROR(VLOOKUP($C1400,Weights!$A$83:$E$102,5,0),0)</f>
        <v>0</v>
      </c>
    </row>
    <row r="1401" spans="1:13" ht="24">
      <c r="A1401" s="93" t="s">
        <v>3021</v>
      </c>
      <c r="B1401" s="90" t="s">
        <v>3022</v>
      </c>
      <c r="C1401" s="90">
        <v>2</v>
      </c>
      <c r="D1401" s="91">
        <f>IFERROR(VLOOKUP($C1401,Weights!$A$3:$E$22,4,0),0)</f>
        <v>1.78</v>
      </c>
      <c r="E1401" s="92">
        <f>IFERROR(VLOOKUP($C1401,Weights!$A$3:$E$22,5,0),0)</f>
        <v>98.594200000000001</v>
      </c>
      <c r="F1401" s="91">
        <f>IFERROR(VLOOKUP($C1401,Weights!$A$23:$E$42,4,0),0)</f>
        <v>3.02</v>
      </c>
      <c r="G1401" s="92">
        <f>IFERROR(VLOOKUP($C1401,Weights!$A$23:$E$42,5,0),0)</f>
        <v>167.27780000000001</v>
      </c>
      <c r="H1401" s="91">
        <f>IFERROR(VLOOKUP($C1401,Weights!$A$43:$E$62,4,0),0)</f>
        <v>7.53</v>
      </c>
      <c r="I1401" s="92">
        <f>IFERROR(VLOOKUP($C1401,Weights!$A$43:$E$62,5,0),0)</f>
        <v>417.08670000000001</v>
      </c>
      <c r="J1401" s="91">
        <f>IFERROR(VLOOKUP($C1401,Weights!$A$63:$E$82,4,0),0)</f>
        <v>20.61</v>
      </c>
      <c r="K1401" s="92">
        <f>IFERROR(VLOOKUP($C1401,Weights!$A$63:$E$82,5,0),0)</f>
        <v>1141.5879</v>
      </c>
      <c r="L1401" s="91">
        <f>IFERROR(VLOOKUP($C1401,Weights!$A$83:$E$102,4,0),0)</f>
        <v>0</v>
      </c>
      <c r="M1401" s="92">
        <f>IFERROR(VLOOKUP($C1401,Weights!$A$83:$E$102,5,0),0)</f>
        <v>0</v>
      </c>
    </row>
    <row r="1402" spans="1:13">
      <c r="A1402" s="93" t="s">
        <v>3025</v>
      </c>
      <c r="B1402" s="90" t="s">
        <v>3026</v>
      </c>
      <c r="C1402" s="90">
        <v>2</v>
      </c>
      <c r="D1402" s="91">
        <f>IFERROR(VLOOKUP($C1402,Weights!$A$3:$E$22,4,0),0)</f>
        <v>1.78</v>
      </c>
      <c r="E1402" s="92">
        <f>IFERROR(VLOOKUP($C1402,Weights!$A$3:$E$22,5,0),0)</f>
        <v>98.594200000000001</v>
      </c>
      <c r="F1402" s="91">
        <f>IFERROR(VLOOKUP($C1402,Weights!$A$23:$E$42,4,0),0)</f>
        <v>3.02</v>
      </c>
      <c r="G1402" s="92">
        <f>IFERROR(VLOOKUP($C1402,Weights!$A$23:$E$42,5,0),0)</f>
        <v>167.27780000000001</v>
      </c>
      <c r="H1402" s="91">
        <f>IFERROR(VLOOKUP($C1402,Weights!$A$43:$E$62,4,0),0)</f>
        <v>7.53</v>
      </c>
      <c r="I1402" s="92">
        <f>IFERROR(VLOOKUP($C1402,Weights!$A$43:$E$62,5,0),0)</f>
        <v>417.08670000000001</v>
      </c>
      <c r="J1402" s="91">
        <f>IFERROR(VLOOKUP($C1402,Weights!$A$63:$E$82,4,0),0)</f>
        <v>20.61</v>
      </c>
      <c r="K1402" s="92">
        <f>IFERROR(VLOOKUP($C1402,Weights!$A$63:$E$82,5,0),0)</f>
        <v>1141.5879</v>
      </c>
      <c r="L1402" s="91">
        <f>IFERROR(VLOOKUP($C1402,Weights!$A$83:$E$102,4,0),0)</f>
        <v>0</v>
      </c>
      <c r="M1402" s="92">
        <f>IFERROR(VLOOKUP($C1402,Weights!$A$83:$E$102,5,0),0)</f>
        <v>0</v>
      </c>
    </row>
    <row r="1403" spans="1:13" ht="24">
      <c r="A1403" s="93" t="s">
        <v>3029</v>
      </c>
      <c r="B1403" s="90" t="s">
        <v>3030</v>
      </c>
      <c r="C1403" s="90">
        <v>2</v>
      </c>
      <c r="D1403" s="91">
        <f>IFERROR(VLOOKUP($C1403,Weights!$A$3:$E$22,4,0),0)</f>
        <v>1.78</v>
      </c>
      <c r="E1403" s="92">
        <f>IFERROR(VLOOKUP($C1403,Weights!$A$3:$E$22,5,0),0)</f>
        <v>98.594200000000001</v>
      </c>
      <c r="F1403" s="91">
        <f>IFERROR(VLOOKUP($C1403,Weights!$A$23:$E$42,4,0),0)</f>
        <v>3.02</v>
      </c>
      <c r="G1403" s="92">
        <f>IFERROR(VLOOKUP($C1403,Weights!$A$23:$E$42,5,0),0)</f>
        <v>167.27780000000001</v>
      </c>
      <c r="H1403" s="91">
        <f>IFERROR(VLOOKUP($C1403,Weights!$A$43:$E$62,4,0),0)</f>
        <v>7.53</v>
      </c>
      <c r="I1403" s="92">
        <f>IFERROR(VLOOKUP($C1403,Weights!$A$43:$E$62,5,0),0)</f>
        <v>417.08670000000001</v>
      </c>
      <c r="J1403" s="91">
        <f>IFERROR(VLOOKUP($C1403,Weights!$A$63:$E$82,4,0),0)</f>
        <v>20.61</v>
      </c>
      <c r="K1403" s="92">
        <f>IFERROR(VLOOKUP($C1403,Weights!$A$63:$E$82,5,0),0)</f>
        <v>1141.5879</v>
      </c>
      <c r="L1403" s="91">
        <f>IFERROR(VLOOKUP($C1403,Weights!$A$83:$E$102,4,0),0)</f>
        <v>0</v>
      </c>
      <c r="M1403" s="92">
        <f>IFERROR(VLOOKUP($C1403,Weights!$A$83:$E$102,5,0),0)</f>
        <v>0</v>
      </c>
    </row>
    <row r="1404" spans="1:13" ht="24">
      <c r="A1404" s="93" t="s">
        <v>3031</v>
      </c>
      <c r="B1404" s="90" t="s">
        <v>3032</v>
      </c>
      <c r="C1404" s="90">
        <v>2</v>
      </c>
      <c r="D1404" s="91">
        <f>IFERROR(VLOOKUP($C1404,Weights!$A$3:$E$22,4,0),0)</f>
        <v>1.78</v>
      </c>
      <c r="E1404" s="92">
        <f>IFERROR(VLOOKUP($C1404,Weights!$A$3:$E$22,5,0),0)</f>
        <v>98.594200000000001</v>
      </c>
      <c r="F1404" s="91">
        <f>IFERROR(VLOOKUP($C1404,Weights!$A$23:$E$42,4,0),0)</f>
        <v>3.02</v>
      </c>
      <c r="G1404" s="92">
        <f>IFERROR(VLOOKUP($C1404,Weights!$A$23:$E$42,5,0),0)</f>
        <v>167.27780000000001</v>
      </c>
      <c r="H1404" s="91">
        <f>IFERROR(VLOOKUP($C1404,Weights!$A$43:$E$62,4,0),0)</f>
        <v>7.53</v>
      </c>
      <c r="I1404" s="92">
        <f>IFERROR(VLOOKUP($C1404,Weights!$A$43:$E$62,5,0),0)</f>
        <v>417.08670000000001</v>
      </c>
      <c r="J1404" s="91">
        <f>IFERROR(VLOOKUP($C1404,Weights!$A$63:$E$82,4,0),0)</f>
        <v>20.61</v>
      </c>
      <c r="K1404" s="92">
        <f>IFERROR(VLOOKUP($C1404,Weights!$A$63:$E$82,5,0),0)</f>
        <v>1141.5879</v>
      </c>
      <c r="L1404" s="91">
        <f>IFERROR(VLOOKUP($C1404,Weights!$A$83:$E$102,4,0),0)</f>
        <v>0</v>
      </c>
      <c r="M1404" s="92">
        <f>IFERROR(VLOOKUP($C1404,Weights!$A$83:$E$102,5,0),0)</f>
        <v>0</v>
      </c>
    </row>
    <row r="1405" spans="1:13">
      <c r="A1405" s="93" t="s">
        <v>3035</v>
      </c>
      <c r="B1405" s="90" t="s">
        <v>3036</v>
      </c>
      <c r="C1405" s="90">
        <v>2</v>
      </c>
      <c r="D1405" s="91">
        <f>IFERROR(VLOOKUP($C1405,Weights!$A$3:$E$22,4,0),0)</f>
        <v>1.78</v>
      </c>
      <c r="E1405" s="92">
        <f>IFERROR(VLOOKUP($C1405,Weights!$A$3:$E$22,5,0),0)</f>
        <v>98.594200000000001</v>
      </c>
      <c r="F1405" s="91">
        <f>IFERROR(VLOOKUP($C1405,Weights!$A$23:$E$42,4,0),0)</f>
        <v>3.02</v>
      </c>
      <c r="G1405" s="92">
        <f>IFERROR(VLOOKUP($C1405,Weights!$A$23:$E$42,5,0),0)</f>
        <v>167.27780000000001</v>
      </c>
      <c r="H1405" s="91">
        <f>IFERROR(VLOOKUP($C1405,Weights!$A$43:$E$62,4,0),0)</f>
        <v>7.53</v>
      </c>
      <c r="I1405" s="92">
        <f>IFERROR(VLOOKUP($C1405,Weights!$A$43:$E$62,5,0),0)</f>
        <v>417.08670000000001</v>
      </c>
      <c r="J1405" s="91">
        <f>IFERROR(VLOOKUP($C1405,Weights!$A$63:$E$82,4,0),0)</f>
        <v>20.61</v>
      </c>
      <c r="K1405" s="92">
        <f>IFERROR(VLOOKUP($C1405,Weights!$A$63:$E$82,5,0),0)</f>
        <v>1141.5879</v>
      </c>
      <c r="L1405" s="91">
        <f>IFERROR(VLOOKUP($C1405,Weights!$A$83:$E$102,4,0),0)</f>
        <v>0</v>
      </c>
      <c r="M1405" s="92">
        <f>IFERROR(VLOOKUP($C1405,Weights!$A$83:$E$102,5,0),0)</f>
        <v>0</v>
      </c>
    </row>
    <row r="1406" spans="1:13">
      <c r="A1406" s="93" t="s">
        <v>2907</v>
      </c>
      <c r="B1406" s="90" t="s">
        <v>2908</v>
      </c>
      <c r="C1406" s="90">
        <v>2</v>
      </c>
      <c r="D1406" s="91">
        <f>IFERROR(VLOOKUP($C1406,Weights!$A$3:$E$22,4,0),0)</f>
        <v>1.78</v>
      </c>
      <c r="E1406" s="92">
        <f>IFERROR(VLOOKUP($C1406,Weights!$A$3:$E$22,5,0),0)</f>
        <v>98.594200000000001</v>
      </c>
      <c r="F1406" s="91">
        <f>IFERROR(VLOOKUP($C1406,Weights!$A$23:$E$42,4,0),0)</f>
        <v>3.02</v>
      </c>
      <c r="G1406" s="92">
        <f>IFERROR(VLOOKUP($C1406,Weights!$A$23:$E$42,5,0),0)</f>
        <v>167.27780000000001</v>
      </c>
      <c r="H1406" s="91">
        <f>IFERROR(VLOOKUP($C1406,Weights!$A$43:$E$62,4,0),0)</f>
        <v>7.53</v>
      </c>
      <c r="I1406" s="92">
        <f>IFERROR(VLOOKUP($C1406,Weights!$A$43:$E$62,5,0),0)</f>
        <v>417.08670000000001</v>
      </c>
      <c r="J1406" s="91">
        <f>IFERROR(VLOOKUP($C1406,Weights!$A$63:$E$82,4,0),0)</f>
        <v>20.61</v>
      </c>
      <c r="K1406" s="92">
        <f>IFERROR(VLOOKUP($C1406,Weights!$A$63:$E$82,5,0),0)</f>
        <v>1141.5879</v>
      </c>
      <c r="L1406" s="91">
        <f>IFERROR(VLOOKUP($C1406,Weights!$A$83:$E$102,4,0),0)</f>
        <v>0</v>
      </c>
      <c r="M1406" s="92">
        <f>IFERROR(VLOOKUP($C1406,Weights!$A$83:$E$102,5,0),0)</f>
        <v>0</v>
      </c>
    </row>
    <row r="1407" spans="1:13" ht="24">
      <c r="A1407" s="93" t="s">
        <v>3039</v>
      </c>
      <c r="B1407" s="90" t="s">
        <v>3040</v>
      </c>
      <c r="C1407" s="90">
        <v>2</v>
      </c>
      <c r="D1407" s="91">
        <f>IFERROR(VLOOKUP($C1407,Weights!$A$3:$E$22,4,0),0)</f>
        <v>1.78</v>
      </c>
      <c r="E1407" s="92">
        <f>IFERROR(VLOOKUP($C1407,Weights!$A$3:$E$22,5,0),0)</f>
        <v>98.594200000000001</v>
      </c>
      <c r="F1407" s="91">
        <f>IFERROR(VLOOKUP($C1407,Weights!$A$23:$E$42,4,0),0)</f>
        <v>3.02</v>
      </c>
      <c r="G1407" s="92">
        <f>IFERROR(VLOOKUP($C1407,Weights!$A$23:$E$42,5,0),0)</f>
        <v>167.27780000000001</v>
      </c>
      <c r="H1407" s="91">
        <f>IFERROR(VLOOKUP($C1407,Weights!$A$43:$E$62,4,0),0)</f>
        <v>7.53</v>
      </c>
      <c r="I1407" s="92">
        <f>IFERROR(VLOOKUP($C1407,Weights!$A$43:$E$62,5,0),0)</f>
        <v>417.08670000000001</v>
      </c>
      <c r="J1407" s="91">
        <f>IFERROR(VLOOKUP($C1407,Weights!$A$63:$E$82,4,0),0)</f>
        <v>20.61</v>
      </c>
      <c r="K1407" s="92">
        <f>IFERROR(VLOOKUP($C1407,Weights!$A$63:$E$82,5,0),0)</f>
        <v>1141.5879</v>
      </c>
      <c r="L1407" s="91">
        <f>IFERROR(VLOOKUP($C1407,Weights!$A$83:$E$102,4,0),0)</f>
        <v>0</v>
      </c>
      <c r="M1407" s="92">
        <f>IFERROR(VLOOKUP($C1407,Weights!$A$83:$E$102,5,0),0)</f>
        <v>0</v>
      </c>
    </row>
    <row r="1408" spans="1:13">
      <c r="A1408" s="93" t="s">
        <v>3121</v>
      </c>
      <c r="B1408" s="90" t="s">
        <v>3122</v>
      </c>
      <c r="C1408" s="90">
        <v>2</v>
      </c>
      <c r="D1408" s="91">
        <f>IFERROR(VLOOKUP($C1408,Weights!$A$3:$E$22,4,0),0)</f>
        <v>1.78</v>
      </c>
      <c r="E1408" s="92">
        <f>IFERROR(VLOOKUP($C1408,Weights!$A$3:$E$22,5,0),0)</f>
        <v>98.594200000000001</v>
      </c>
      <c r="F1408" s="91">
        <f>IFERROR(VLOOKUP($C1408,Weights!$A$23:$E$42,4,0),0)</f>
        <v>3.02</v>
      </c>
      <c r="G1408" s="92">
        <f>IFERROR(VLOOKUP($C1408,Weights!$A$23:$E$42,5,0),0)</f>
        <v>167.27780000000001</v>
      </c>
      <c r="H1408" s="91">
        <f>IFERROR(VLOOKUP($C1408,Weights!$A$43:$E$62,4,0),0)</f>
        <v>7.53</v>
      </c>
      <c r="I1408" s="92">
        <f>IFERROR(VLOOKUP($C1408,Weights!$A$43:$E$62,5,0),0)</f>
        <v>417.08670000000001</v>
      </c>
      <c r="J1408" s="91">
        <f>IFERROR(VLOOKUP($C1408,Weights!$A$63:$E$82,4,0),0)</f>
        <v>20.61</v>
      </c>
      <c r="K1408" s="92">
        <f>IFERROR(VLOOKUP($C1408,Weights!$A$63:$E$82,5,0),0)</f>
        <v>1141.5879</v>
      </c>
      <c r="L1408" s="91">
        <f>IFERROR(VLOOKUP($C1408,Weights!$A$83:$E$102,4,0),0)</f>
        <v>0</v>
      </c>
      <c r="M1408" s="92">
        <f>IFERROR(VLOOKUP($C1408,Weights!$A$83:$E$102,5,0),0)</f>
        <v>0</v>
      </c>
    </row>
    <row r="1409" spans="1:13">
      <c r="A1409" s="93" t="s">
        <v>2451</v>
      </c>
      <c r="B1409" s="90" t="s">
        <v>2452</v>
      </c>
      <c r="C1409" s="90">
        <v>2</v>
      </c>
      <c r="D1409" s="91">
        <f>IFERROR(VLOOKUP($C1409,Weights!$A$3:$E$22,4,0),0)</f>
        <v>1.78</v>
      </c>
      <c r="E1409" s="92">
        <f>IFERROR(VLOOKUP($C1409,Weights!$A$3:$E$22,5,0),0)</f>
        <v>98.594200000000001</v>
      </c>
      <c r="F1409" s="91">
        <f>IFERROR(VLOOKUP($C1409,Weights!$A$23:$E$42,4,0),0)</f>
        <v>3.02</v>
      </c>
      <c r="G1409" s="92">
        <f>IFERROR(VLOOKUP($C1409,Weights!$A$23:$E$42,5,0),0)</f>
        <v>167.27780000000001</v>
      </c>
      <c r="H1409" s="91">
        <f>IFERROR(VLOOKUP($C1409,Weights!$A$43:$E$62,4,0),0)</f>
        <v>7.53</v>
      </c>
      <c r="I1409" s="92">
        <f>IFERROR(VLOOKUP($C1409,Weights!$A$43:$E$62,5,0),0)</f>
        <v>417.08670000000001</v>
      </c>
      <c r="J1409" s="91">
        <f>IFERROR(VLOOKUP($C1409,Weights!$A$63:$E$82,4,0),0)</f>
        <v>20.61</v>
      </c>
      <c r="K1409" s="92">
        <f>IFERROR(VLOOKUP($C1409,Weights!$A$63:$E$82,5,0),0)</f>
        <v>1141.5879</v>
      </c>
      <c r="L1409" s="91">
        <f>IFERROR(VLOOKUP($C1409,Weights!$A$83:$E$102,4,0),0)</f>
        <v>0</v>
      </c>
      <c r="M1409" s="92">
        <f>IFERROR(VLOOKUP($C1409,Weights!$A$83:$E$102,5,0),0)</f>
        <v>0</v>
      </c>
    </row>
    <row r="1410" spans="1:13" ht="24">
      <c r="A1410" s="93" t="s">
        <v>2995</v>
      </c>
      <c r="B1410" s="90" t="s">
        <v>2996</v>
      </c>
      <c r="C1410" s="90">
        <v>2</v>
      </c>
      <c r="D1410" s="91">
        <f>IFERROR(VLOOKUP($C1410,Weights!$A$3:$E$22,4,0),0)</f>
        <v>1.78</v>
      </c>
      <c r="E1410" s="92">
        <f>IFERROR(VLOOKUP($C1410,Weights!$A$3:$E$22,5,0),0)</f>
        <v>98.594200000000001</v>
      </c>
      <c r="F1410" s="91">
        <f>IFERROR(VLOOKUP($C1410,Weights!$A$23:$E$42,4,0),0)</f>
        <v>3.02</v>
      </c>
      <c r="G1410" s="92">
        <f>IFERROR(VLOOKUP($C1410,Weights!$A$23:$E$42,5,0),0)</f>
        <v>167.27780000000001</v>
      </c>
      <c r="H1410" s="91">
        <f>IFERROR(VLOOKUP($C1410,Weights!$A$43:$E$62,4,0),0)</f>
        <v>7.53</v>
      </c>
      <c r="I1410" s="92">
        <f>IFERROR(VLOOKUP($C1410,Weights!$A$43:$E$62,5,0),0)</f>
        <v>417.08670000000001</v>
      </c>
      <c r="J1410" s="91">
        <f>IFERROR(VLOOKUP($C1410,Weights!$A$63:$E$82,4,0),0)</f>
        <v>20.61</v>
      </c>
      <c r="K1410" s="92">
        <f>IFERROR(VLOOKUP($C1410,Weights!$A$63:$E$82,5,0),0)</f>
        <v>1141.5879</v>
      </c>
      <c r="L1410" s="91">
        <f>IFERROR(VLOOKUP($C1410,Weights!$A$83:$E$102,4,0),0)</f>
        <v>0</v>
      </c>
      <c r="M1410" s="92">
        <f>IFERROR(VLOOKUP($C1410,Weights!$A$83:$E$102,5,0),0)</f>
        <v>0</v>
      </c>
    </row>
    <row r="1411" spans="1:13" ht="24">
      <c r="A1411" s="93" t="s">
        <v>2997</v>
      </c>
      <c r="B1411" s="90" t="s">
        <v>2998</v>
      </c>
      <c r="C1411" s="90">
        <v>2</v>
      </c>
      <c r="D1411" s="91">
        <f>IFERROR(VLOOKUP($C1411,Weights!$A$3:$E$22,4,0),0)</f>
        <v>1.78</v>
      </c>
      <c r="E1411" s="92">
        <f>IFERROR(VLOOKUP($C1411,Weights!$A$3:$E$22,5,0),0)</f>
        <v>98.594200000000001</v>
      </c>
      <c r="F1411" s="91">
        <f>IFERROR(VLOOKUP($C1411,Weights!$A$23:$E$42,4,0),0)</f>
        <v>3.02</v>
      </c>
      <c r="G1411" s="92">
        <f>IFERROR(VLOOKUP($C1411,Weights!$A$23:$E$42,5,0),0)</f>
        <v>167.27780000000001</v>
      </c>
      <c r="H1411" s="91">
        <f>IFERROR(VLOOKUP($C1411,Weights!$A$43:$E$62,4,0),0)</f>
        <v>7.53</v>
      </c>
      <c r="I1411" s="92">
        <f>IFERROR(VLOOKUP($C1411,Weights!$A$43:$E$62,5,0),0)</f>
        <v>417.08670000000001</v>
      </c>
      <c r="J1411" s="91">
        <f>IFERROR(VLOOKUP($C1411,Weights!$A$63:$E$82,4,0),0)</f>
        <v>20.61</v>
      </c>
      <c r="K1411" s="92">
        <f>IFERROR(VLOOKUP($C1411,Weights!$A$63:$E$82,5,0),0)</f>
        <v>1141.5879</v>
      </c>
      <c r="L1411" s="91">
        <f>IFERROR(VLOOKUP($C1411,Weights!$A$83:$E$102,4,0),0)</f>
        <v>0</v>
      </c>
      <c r="M1411" s="92">
        <f>IFERROR(VLOOKUP($C1411,Weights!$A$83:$E$102,5,0),0)</f>
        <v>0</v>
      </c>
    </row>
    <row r="1412" spans="1:13" ht="24">
      <c r="A1412" s="93" t="s">
        <v>126</v>
      </c>
      <c r="B1412" s="90" t="s">
        <v>127</v>
      </c>
      <c r="C1412" s="90">
        <v>14</v>
      </c>
      <c r="D1412" s="91">
        <f>IFERROR(VLOOKUP($C1412,Weights!$A$3:$E$22,4,0),0)</f>
        <v>1.07</v>
      </c>
      <c r="E1412" s="92">
        <f>IFERROR(VLOOKUP($C1412,Weights!$A$3:$E$22,5,0),0)</f>
        <v>59.267300000000006</v>
      </c>
      <c r="F1412" s="91">
        <f>IFERROR(VLOOKUP($C1412,Weights!$A$23:$E$42,4,0),0)</f>
        <v>1.65</v>
      </c>
      <c r="G1412" s="92">
        <f>IFERROR(VLOOKUP($C1412,Weights!$A$23:$E$42,5,0),0)</f>
        <v>91.393500000000003</v>
      </c>
      <c r="H1412" s="91">
        <f>IFERROR(VLOOKUP($C1412,Weights!$A$43:$E$62,4,0),0)</f>
        <v>2.79</v>
      </c>
      <c r="I1412" s="92">
        <f>IFERROR(VLOOKUP($C1412,Weights!$A$43:$E$62,5,0),0)</f>
        <v>154.53810000000001</v>
      </c>
      <c r="J1412" s="91">
        <f>IFERROR(VLOOKUP($C1412,Weights!$A$63:$E$82,4,0),0)</f>
        <v>9.86</v>
      </c>
      <c r="K1412" s="92">
        <f>IFERROR(VLOOKUP($C1412,Weights!$A$63:$E$82,5,0),0)</f>
        <v>546.1454</v>
      </c>
      <c r="L1412" s="91">
        <f>IFERROR(VLOOKUP($C1412,Weights!$A$83:$E$102,4,0),0)</f>
        <v>2.64</v>
      </c>
      <c r="M1412" s="92">
        <f>IFERROR(VLOOKUP($C1412,Weights!$A$83:$E$102,5,0),0)</f>
        <v>146.2296</v>
      </c>
    </row>
    <row r="1413" spans="1:13" ht="24">
      <c r="A1413" s="93" t="s">
        <v>204</v>
      </c>
      <c r="B1413" s="90" t="s">
        <v>205</v>
      </c>
      <c r="C1413" s="90">
        <v>14</v>
      </c>
      <c r="D1413" s="91">
        <f>IFERROR(VLOOKUP($C1413,Weights!$A$3:$E$22,4,0),0)</f>
        <v>1.07</v>
      </c>
      <c r="E1413" s="92">
        <f>IFERROR(VLOOKUP($C1413,Weights!$A$3:$E$22,5,0),0)</f>
        <v>59.267300000000006</v>
      </c>
      <c r="F1413" s="91">
        <f>IFERROR(VLOOKUP($C1413,Weights!$A$23:$E$42,4,0),0)</f>
        <v>1.65</v>
      </c>
      <c r="G1413" s="92">
        <f>IFERROR(VLOOKUP($C1413,Weights!$A$23:$E$42,5,0),0)</f>
        <v>91.393500000000003</v>
      </c>
      <c r="H1413" s="91">
        <f>IFERROR(VLOOKUP($C1413,Weights!$A$43:$E$62,4,0),0)</f>
        <v>2.79</v>
      </c>
      <c r="I1413" s="92">
        <f>IFERROR(VLOOKUP($C1413,Weights!$A$43:$E$62,5,0),0)</f>
        <v>154.53810000000001</v>
      </c>
      <c r="J1413" s="91">
        <f>IFERROR(VLOOKUP($C1413,Weights!$A$63:$E$82,4,0),0)</f>
        <v>9.86</v>
      </c>
      <c r="K1413" s="92">
        <f>IFERROR(VLOOKUP($C1413,Weights!$A$63:$E$82,5,0),0)</f>
        <v>546.1454</v>
      </c>
      <c r="L1413" s="91">
        <f>IFERROR(VLOOKUP($C1413,Weights!$A$83:$E$102,4,0),0)</f>
        <v>2.64</v>
      </c>
      <c r="M1413" s="92">
        <f>IFERROR(VLOOKUP($C1413,Weights!$A$83:$E$102,5,0),0)</f>
        <v>146.2296</v>
      </c>
    </row>
    <row r="1414" spans="1:13">
      <c r="A1414" s="93" t="s">
        <v>244</v>
      </c>
      <c r="B1414" s="90" t="s">
        <v>245</v>
      </c>
      <c r="C1414" s="90">
        <v>14</v>
      </c>
      <c r="D1414" s="91">
        <f>IFERROR(VLOOKUP($C1414,Weights!$A$3:$E$22,4,0),0)</f>
        <v>1.07</v>
      </c>
      <c r="E1414" s="92">
        <f>IFERROR(VLOOKUP($C1414,Weights!$A$3:$E$22,5,0),0)</f>
        <v>59.267300000000006</v>
      </c>
      <c r="F1414" s="91">
        <f>IFERROR(VLOOKUP($C1414,Weights!$A$23:$E$42,4,0),0)</f>
        <v>1.65</v>
      </c>
      <c r="G1414" s="92">
        <f>IFERROR(VLOOKUP($C1414,Weights!$A$23:$E$42,5,0),0)</f>
        <v>91.393500000000003</v>
      </c>
      <c r="H1414" s="91">
        <f>IFERROR(VLOOKUP($C1414,Weights!$A$43:$E$62,4,0),0)</f>
        <v>2.79</v>
      </c>
      <c r="I1414" s="92">
        <f>IFERROR(VLOOKUP($C1414,Weights!$A$43:$E$62,5,0),0)</f>
        <v>154.53810000000001</v>
      </c>
      <c r="J1414" s="91">
        <f>IFERROR(VLOOKUP($C1414,Weights!$A$63:$E$82,4,0),0)</f>
        <v>9.86</v>
      </c>
      <c r="K1414" s="92">
        <f>IFERROR(VLOOKUP($C1414,Weights!$A$63:$E$82,5,0),0)</f>
        <v>546.1454</v>
      </c>
      <c r="L1414" s="91">
        <f>IFERROR(VLOOKUP($C1414,Weights!$A$83:$E$102,4,0),0)</f>
        <v>2.64</v>
      </c>
      <c r="M1414" s="92">
        <f>IFERROR(VLOOKUP($C1414,Weights!$A$83:$E$102,5,0),0)</f>
        <v>146.2296</v>
      </c>
    </row>
    <row r="1415" spans="1:13">
      <c r="A1415" s="93" t="s">
        <v>598</v>
      </c>
      <c r="B1415" s="90" t="s">
        <v>599</v>
      </c>
      <c r="C1415" s="90">
        <v>14</v>
      </c>
      <c r="D1415" s="91">
        <f>IFERROR(VLOOKUP($C1415,Weights!$A$3:$E$22,4,0),0)</f>
        <v>1.07</v>
      </c>
      <c r="E1415" s="92">
        <f>IFERROR(VLOOKUP($C1415,Weights!$A$3:$E$22,5,0),0)</f>
        <v>59.267300000000006</v>
      </c>
      <c r="F1415" s="91">
        <f>IFERROR(VLOOKUP($C1415,Weights!$A$23:$E$42,4,0),0)</f>
        <v>1.65</v>
      </c>
      <c r="G1415" s="92">
        <f>IFERROR(VLOOKUP($C1415,Weights!$A$23:$E$42,5,0),0)</f>
        <v>91.393500000000003</v>
      </c>
      <c r="H1415" s="91">
        <f>IFERROR(VLOOKUP($C1415,Weights!$A$43:$E$62,4,0),0)</f>
        <v>2.79</v>
      </c>
      <c r="I1415" s="92">
        <f>IFERROR(VLOOKUP($C1415,Weights!$A$43:$E$62,5,0),0)</f>
        <v>154.53810000000001</v>
      </c>
      <c r="J1415" s="91">
        <f>IFERROR(VLOOKUP($C1415,Weights!$A$63:$E$82,4,0),0)</f>
        <v>9.86</v>
      </c>
      <c r="K1415" s="92">
        <f>IFERROR(VLOOKUP($C1415,Weights!$A$63:$E$82,5,0),0)</f>
        <v>546.1454</v>
      </c>
      <c r="L1415" s="91">
        <f>IFERROR(VLOOKUP($C1415,Weights!$A$83:$E$102,4,0),0)</f>
        <v>2.64</v>
      </c>
      <c r="M1415" s="92">
        <f>IFERROR(VLOOKUP($C1415,Weights!$A$83:$E$102,5,0),0)</f>
        <v>146.2296</v>
      </c>
    </row>
    <row r="1416" spans="1:13" ht="24">
      <c r="A1416" s="93" t="s">
        <v>632</v>
      </c>
      <c r="B1416" s="90" t="s">
        <v>633</v>
      </c>
      <c r="C1416" s="90">
        <v>14</v>
      </c>
      <c r="D1416" s="91">
        <f>IFERROR(VLOOKUP($C1416,Weights!$A$3:$E$22,4,0),0)</f>
        <v>1.07</v>
      </c>
      <c r="E1416" s="92">
        <f>IFERROR(VLOOKUP($C1416,Weights!$A$3:$E$22,5,0),0)</f>
        <v>59.267300000000006</v>
      </c>
      <c r="F1416" s="91">
        <f>IFERROR(VLOOKUP($C1416,Weights!$A$23:$E$42,4,0),0)</f>
        <v>1.65</v>
      </c>
      <c r="G1416" s="92">
        <f>IFERROR(VLOOKUP($C1416,Weights!$A$23:$E$42,5,0),0)</f>
        <v>91.393500000000003</v>
      </c>
      <c r="H1416" s="91">
        <f>IFERROR(VLOOKUP($C1416,Weights!$A$43:$E$62,4,0),0)</f>
        <v>2.79</v>
      </c>
      <c r="I1416" s="92">
        <f>IFERROR(VLOOKUP($C1416,Weights!$A$43:$E$62,5,0),0)</f>
        <v>154.53810000000001</v>
      </c>
      <c r="J1416" s="91">
        <f>IFERROR(VLOOKUP($C1416,Weights!$A$63:$E$82,4,0),0)</f>
        <v>9.86</v>
      </c>
      <c r="K1416" s="92">
        <f>IFERROR(VLOOKUP($C1416,Weights!$A$63:$E$82,5,0),0)</f>
        <v>546.1454</v>
      </c>
      <c r="L1416" s="91">
        <f>IFERROR(VLOOKUP($C1416,Weights!$A$83:$E$102,4,0),0)</f>
        <v>2.64</v>
      </c>
      <c r="M1416" s="92">
        <f>IFERROR(VLOOKUP($C1416,Weights!$A$83:$E$102,5,0),0)</f>
        <v>146.2296</v>
      </c>
    </row>
    <row r="1417" spans="1:13" ht="24">
      <c r="A1417" s="93" t="s">
        <v>638</v>
      </c>
      <c r="B1417" s="90" t="s">
        <v>639</v>
      </c>
      <c r="C1417" s="90">
        <v>14</v>
      </c>
      <c r="D1417" s="91">
        <f>IFERROR(VLOOKUP($C1417,Weights!$A$3:$E$22,4,0),0)</f>
        <v>1.07</v>
      </c>
      <c r="E1417" s="92">
        <f>IFERROR(VLOOKUP($C1417,Weights!$A$3:$E$22,5,0),0)</f>
        <v>59.267300000000006</v>
      </c>
      <c r="F1417" s="91">
        <f>IFERROR(VLOOKUP($C1417,Weights!$A$23:$E$42,4,0),0)</f>
        <v>1.65</v>
      </c>
      <c r="G1417" s="92">
        <f>IFERROR(VLOOKUP($C1417,Weights!$A$23:$E$42,5,0),0)</f>
        <v>91.393500000000003</v>
      </c>
      <c r="H1417" s="91">
        <f>IFERROR(VLOOKUP($C1417,Weights!$A$43:$E$62,4,0),0)</f>
        <v>2.79</v>
      </c>
      <c r="I1417" s="92">
        <f>IFERROR(VLOOKUP($C1417,Weights!$A$43:$E$62,5,0),0)</f>
        <v>154.53810000000001</v>
      </c>
      <c r="J1417" s="91">
        <f>IFERROR(VLOOKUP($C1417,Weights!$A$63:$E$82,4,0),0)</f>
        <v>9.86</v>
      </c>
      <c r="K1417" s="92">
        <f>IFERROR(VLOOKUP($C1417,Weights!$A$63:$E$82,5,0),0)</f>
        <v>546.1454</v>
      </c>
      <c r="L1417" s="91">
        <f>IFERROR(VLOOKUP($C1417,Weights!$A$83:$E$102,4,0),0)</f>
        <v>2.64</v>
      </c>
      <c r="M1417" s="92">
        <f>IFERROR(VLOOKUP($C1417,Weights!$A$83:$E$102,5,0),0)</f>
        <v>146.2296</v>
      </c>
    </row>
    <row r="1418" spans="1:13">
      <c r="A1418" s="93" t="s">
        <v>640</v>
      </c>
      <c r="B1418" s="90" t="s">
        <v>641</v>
      </c>
      <c r="C1418" s="90">
        <v>14</v>
      </c>
      <c r="D1418" s="91">
        <f>IFERROR(VLOOKUP($C1418,Weights!$A$3:$E$22,4,0),0)</f>
        <v>1.07</v>
      </c>
      <c r="E1418" s="92">
        <f>IFERROR(VLOOKUP($C1418,Weights!$A$3:$E$22,5,0),0)</f>
        <v>59.267300000000006</v>
      </c>
      <c r="F1418" s="91">
        <f>IFERROR(VLOOKUP($C1418,Weights!$A$23:$E$42,4,0),0)</f>
        <v>1.65</v>
      </c>
      <c r="G1418" s="92">
        <f>IFERROR(VLOOKUP($C1418,Weights!$A$23:$E$42,5,0),0)</f>
        <v>91.393500000000003</v>
      </c>
      <c r="H1418" s="91">
        <f>IFERROR(VLOOKUP($C1418,Weights!$A$43:$E$62,4,0),0)</f>
        <v>2.79</v>
      </c>
      <c r="I1418" s="92">
        <f>IFERROR(VLOOKUP($C1418,Weights!$A$43:$E$62,5,0),0)</f>
        <v>154.53810000000001</v>
      </c>
      <c r="J1418" s="91">
        <f>IFERROR(VLOOKUP($C1418,Weights!$A$63:$E$82,4,0),0)</f>
        <v>9.86</v>
      </c>
      <c r="K1418" s="92">
        <f>IFERROR(VLOOKUP($C1418,Weights!$A$63:$E$82,5,0),0)</f>
        <v>546.1454</v>
      </c>
      <c r="L1418" s="91">
        <f>IFERROR(VLOOKUP($C1418,Weights!$A$83:$E$102,4,0),0)</f>
        <v>2.64</v>
      </c>
      <c r="M1418" s="92">
        <f>IFERROR(VLOOKUP($C1418,Weights!$A$83:$E$102,5,0),0)</f>
        <v>146.2296</v>
      </c>
    </row>
    <row r="1419" spans="1:13" ht="24">
      <c r="A1419" s="93" t="s">
        <v>644</v>
      </c>
      <c r="B1419" s="90" t="s">
        <v>645</v>
      </c>
      <c r="C1419" s="90">
        <v>14</v>
      </c>
      <c r="D1419" s="91">
        <f>IFERROR(VLOOKUP($C1419,Weights!$A$3:$E$22,4,0),0)</f>
        <v>1.07</v>
      </c>
      <c r="E1419" s="92">
        <f>IFERROR(VLOOKUP($C1419,Weights!$A$3:$E$22,5,0),0)</f>
        <v>59.267300000000006</v>
      </c>
      <c r="F1419" s="91">
        <f>IFERROR(VLOOKUP($C1419,Weights!$A$23:$E$42,4,0),0)</f>
        <v>1.65</v>
      </c>
      <c r="G1419" s="92">
        <f>IFERROR(VLOOKUP($C1419,Weights!$A$23:$E$42,5,0),0)</f>
        <v>91.393500000000003</v>
      </c>
      <c r="H1419" s="91">
        <f>IFERROR(VLOOKUP($C1419,Weights!$A$43:$E$62,4,0),0)</f>
        <v>2.79</v>
      </c>
      <c r="I1419" s="92">
        <f>IFERROR(VLOOKUP($C1419,Weights!$A$43:$E$62,5,0),0)</f>
        <v>154.53810000000001</v>
      </c>
      <c r="J1419" s="91">
        <f>IFERROR(VLOOKUP($C1419,Weights!$A$63:$E$82,4,0),0)</f>
        <v>9.86</v>
      </c>
      <c r="K1419" s="92">
        <f>IFERROR(VLOOKUP($C1419,Weights!$A$63:$E$82,5,0),0)</f>
        <v>546.1454</v>
      </c>
      <c r="L1419" s="91">
        <f>IFERROR(VLOOKUP($C1419,Weights!$A$83:$E$102,4,0),0)</f>
        <v>2.64</v>
      </c>
      <c r="M1419" s="92">
        <f>IFERROR(VLOOKUP($C1419,Weights!$A$83:$E$102,5,0),0)</f>
        <v>146.2296</v>
      </c>
    </row>
    <row r="1420" spans="1:13" ht="24">
      <c r="A1420" s="93" t="s">
        <v>678</v>
      </c>
      <c r="B1420" s="90" t="s">
        <v>679</v>
      </c>
      <c r="C1420" s="90">
        <v>14</v>
      </c>
      <c r="D1420" s="91">
        <f>IFERROR(VLOOKUP($C1420,Weights!$A$3:$E$22,4,0),0)</f>
        <v>1.07</v>
      </c>
      <c r="E1420" s="92">
        <f>IFERROR(VLOOKUP($C1420,Weights!$A$3:$E$22,5,0),0)</f>
        <v>59.267300000000006</v>
      </c>
      <c r="F1420" s="91">
        <f>IFERROR(VLOOKUP($C1420,Weights!$A$23:$E$42,4,0),0)</f>
        <v>1.65</v>
      </c>
      <c r="G1420" s="92">
        <f>IFERROR(VLOOKUP($C1420,Weights!$A$23:$E$42,5,0),0)</f>
        <v>91.393500000000003</v>
      </c>
      <c r="H1420" s="91">
        <f>IFERROR(VLOOKUP($C1420,Weights!$A$43:$E$62,4,0),0)</f>
        <v>2.79</v>
      </c>
      <c r="I1420" s="92">
        <f>IFERROR(VLOOKUP($C1420,Weights!$A$43:$E$62,5,0),0)</f>
        <v>154.53810000000001</v>
      </c>
      <c r="J1420" s="91">
        <f>IFERROR(VLOOKUP($C1420,Weights!$A$63:$E$82,4,0),0)</f>
        <v>9.86</v>
      </c>
      <c r="K1420" s="92">
        <f>IFERROR(VLOOKUP($C1420,Weights!$A$63:$E$82,5,0),0)</f>
        <v>546.1454</v>
      </c>
      <c r="L1420" s="91">
        <f>IFERROR(VLOOKUP($C1420,Weights!$A$83:$E$102,4,0),0)</f>
        <v>2.64</v>
      </c>
      <c r="M1420" s="92">
        <f>IFERROR(VLOOKUP($C1420,Weights!$A$83:$E$102,5,0),0)</f>
        <v>146.2296</v>
      </c>
    </row>
    <row r="1421" spans="1:13">
      <c r="A1421" s="93" t="s">
        <v>918</v>
      </c>
      <c r="B1421" s="90" t="s">
        <v>919</v>
      </c>
      <c r="C1421" s="90">
        <v>14</v>
      </c>
      <c r="D1421" s="91">
        <f>IFERROR(VLOOKUP($C1421,Weights!$A$3:$E$22,4,0),0)</f>
        <v>1.07</v>
      </c>
      <c r="E1421" s="92">
        <f>IFERROR(VLOOKUP($C1421,Weights!$A$3:$E$22,5,0),0)</f>
        <v>59.267300000000006</v>
      </c>
      <c r="F1421" s="91">
        <f>IFERROR(VLOOKUP($C1421,Weights!$A$23:$E$42,4,0),0)</f>
        <v>1.65</v>
      </c>
      <c r="G1421" s="92">
        <f>IFERROR(VLOOKUP($C1421,Weights!$A$23:$E$42,5,0),0)</f>
        <v>91.393500000000003</v>
      </c>
      <c r="H1421" s="91">
        <f>IFERROR(VLOOKUP($C1421,Weights!$A$43:$E$62,4,0),0)</f>
        <v>2.79</v>
      </c>
      <c r="I1421" s="92">
        <f>IFERROR(VLOOKUP($C1421,Weights!$A$43:$E$62,5,0),0)</f>
        <v>154.53810000000001</v>
      </c>
      <c r="J1421" s="91">
        <f>IFERROR(VLOOKUP($C1421,Weights!$A$63:$E$82,4,0),0)</f>
        <v>9.86</v>
      </c>
      <c r="K1421" s="92">
        <f>IFERROR(VLOOKUP($C1421,Weights!$A$63:$E$82,5,0),0)</f>
        <v>546.1454</v>
      </c>
      <c r="L1421" s="91">
        <f>IFERROR(VLOOKUP($C1421,Weights!$A$83:$E$102,4,0),0)</f>
        <v>2.64</v>
      </c>
      <c r="M1421" s="92">
        <f>IFERROR(VLOOKUP($C1421,Weights!$A$83:$E$102,5,0),0)</f>
        <v>146.2296</v>
      </c>
    </row>
    <row r="1422" spans="1:13" ht="24">
      <c r="A1422" s="93" t="s">
        <v>942</v>
      </c>
      <c r="B1422" s="90" t="s">
        <v>943</v>
      </c>
      <c r="C1422" s="90">
        <v>14</v>
      </c>
      <c r="D1422" s="91">
        <f>IFERROR(VLOOKUP($C1422,Weights!$A$3:$E$22,4,0),0)</f>
        <v>1.07</v>
      </c>
      <c r="E1422" s="92">
        <f>IFERROR(VLOOKUP($C1422,Weights!$A$3:$E$22,5,0),0)</f>
        <v>59.267300000000006</v>
      </c>
      <c r="F1422" s="91">
        <f>IFERROR(VLOOKUP($C1422,Weights!$A$23:$E$42,4,0),0)</f>
        <v>1.65</v>
      </c>
      <c r="G1422" s="92">
        <f>IFERROR(VLOOKUP($C1422,Weights!$A$23:$E$42,5,0),0)</f>
        <v>91.393500000000003</v>
      </c>
      <c r="H1422" s="91">
        <f>IFERROR(VLOOKUP($C1422,Weights!$A$43:$E$62,4,0),0)</f>
        <v>2.79</v>
      </c>
      <c r="I1422" s="92">
        <f>IFERROR(VLOOKUP($C1422,Weights!$A$43:$E$62,5,0),0)</f>
        <v>154.53810000000001</v>
      </c>
      <c r="J1422" s="91">
        <f>IFERROR(VLOOKUP($C1422,Weights!$A$63:$E$82,4,0),0)</f>
        <v>9.86</v>
      </c>
      <c r="K1422" s="92">
        <f>IFERROR(VLOOKUP($C1422,Weights!$A$63:$E$82,5,0),0)</f>
        <v>546.1454</v>
      </c>
      <c r="L1422" s="91">
        <f>IFERROR(VLOOKUP($C1422,Weights!$A$83:$E$102,4,0),0)</f>
        <v>2.64</v>
      </c>
      <c r="M1422" s="92">
        <f>IFERROR(VLOOKUP($C1422,Weights!$A$83:$E$102,5,0),0)</f>
        <v>146.2296</v>
      </c>
    </row>
    <row r="1423" spans="1:13" ht="24">
      <c r="A1423" s="93" t="s">
        <v>1088</v>
      </c>
      <c r="B1423" s="90" t="s">
        <v>1089</v>
      </c>
      <c r="C1423" s="90">
        <v>14</v>
      </c>
      <c r="D1423" s="91">
        <f>IFERROR(VLOOKUP($C1423,Weights!$A$3:$E$22,4,0),0)</f>
        <v>1.07</v>
      </c>
      <c r="E1423" s="92">
        <f>IFERROR(VLOOKUP($C1423,Weights!$A$3:$E$22,5,0),0)</f>
        <v>59.267300000000006</v>
      </c>
      <c r="F1423" s="91">
        <f>IFERROR(VLOOKUP($C1423,Weights!$A$23:$E$42,4,0),0)</f>
        <v>1.65</v>
      </c>
      <c r="G1423" s="92">
        <f>IFERROR(VLOOKUP($C1423,Weights!$A$23:$E$42,5,0),0)</f>
        <v>91.393500000000003</v>
      </c>
      <c r="H1423" s="91">
        <f>IFERROR(VLOOKUP($C1423,Weights!$A$43:$E$62,4,0),0)</f>
        <v>2.79</v>
      </c>
      <c r="I1423" s="92">
        <f>IFERROR(VLOOKUP($C1423,Weights!$A$43:$E$62,5,0),0)</f>
        <v>154.53810000000001</v>
      </c>
      <c r="J1423" s="91">
        <f>IFERROR(VLOOKUP($C1423,Weights!$A$63:$E$82,4,0),0)</f>
        <v>9.86</v>
      </c>
      <c r="K1423" s="92">
        <f>IFERROR(VLOOKUP($C1423,Weights!$A$63:$E$82,5,0),0)</f>
        <v>546.1454</v>
      </c>
      <c r="L1423" s="91">
        <f>IFERROR(VLOOKUP($C1423,Weights!$A$83:$E$102,4,0),0)</f>
        <v>2.64</v>
      </c>
      <c r="M1423" s="92">
        <f>IFERROR(VLOOKUP($C1423,Weights!$A$83:$E$102,5,0),0)</f>
        <v>146.2296</v>
      </c>
    </row>
    <row r="1424" spans="1:13">
      <c r="A1424" s="93" t="s">
        <v>1198</v>
      </c>
      <c r="B1424" s="90" t="s">
        <v>1199</v>
      </c>
      <c r="C1424" s="90">
        <v>14</v>
      </c>
      <c r="D1424" s="91">
        <f>IFERROR(VLOOKUP($C1424,Weights!$A$3:$E$22,4,0),0)</f>
        <v>1.07</v>
      </c>
      <c r="E1424" s="92">
        <f>IFERROR(VLOOKUP($C1424,Weights!$A$3:$E$22,5,0),0)</f>
        <v>59.267300000000006</v>
      </c>
      <c r="F1424" s="91">
        <f>IFERROR(VLOOKUP($C1424,Weights!$A$23:$E$42,4,0),0)</f>
        <v>1.65</v>
      </c>
      <c r="G1424" s="92">
        <f>IFERROR(VLOOKUP($C1424,Weights!$A$23:$E$42,5,0),0)</f>
        <v>91.393500000000003</v>
      </c>
      <c r="H1424" s="91">
        <f>IFERROR(VLOOKUP($C1424,Weights!$A$43:$E$62,4,0),0)</f>
        <v>2.79</v>
      </c>
      <c r="I1424" s="92">
        <f>IFERROR(VLOOKUP($C1424,Weights!$A$43:$E$62,5,0),0)</f>
        <v>154.53810000000001</v>
      </c>
      <c r="J1424" s="91">
        <f>IFERROR(VLOOKUP($C1424,Weights!$A$63:$E$82,4,0),0)</f>
        <v>9.86</v>
      </c>
      <c r="K1424" s="92">
        <f>IFERROR(VLOOKUP($C1424,Weights!$A$63:$E$82,5,0),0)</f>
        <v>546.1454</v>
      </c>
      <c r="L1424" s="91">
        <f>IFERROR(VLOOKUP($C1424,Weights!$A$83:$E$102,4,0),0)</f>
        <v>2.64</v>
      </c>
      <c r="M1424" s="92">
        <f>IFERROR(VLOOKUP($C1424,Weights!$A$83:$E$102,5,0),0)</f>
        <v>146.2296</v>
      </c>
    </row>
    <row r="1425" spans="1:13">
      <c r="A1425" s="93" t="s">
        <v>1326</v>
      </c>
      <c r="B1425" s="90" t="s">
        <v>1327</v>
      </c>
      <c r="C1425" s="90">
        <v>14</v>
      </c>
      <c r="D1425" s="91">
        <f>IFERROR(VLOOKUP($C1425,Weights!$A$3:$E$22,4,0),0)</f>
        <v>1.07</v>
      </c>
      <c r="E1425" s="92">
        <f>IFERROR(VLOOKUP($C1425,Weights!$A$3:$E$22,5,0),0)</f>
        <v>59.267300000000006</v>
      </c>
      <c r="F1425" s="91">
        <f>IFERROR(VLOOKUP($C1425,Weights!$A$23:$E$42,4,0),0)</f>
        <v>1.65</v>
      </c>
      <c r="G1425" s="92">
        <f>IFERROR(VLOOKUP($C1425,Weights!$A$23:$E$42,5,0),0)</f>
        <v>91.393500000000003</v>
      </c>
      <c r="H1425" s="91">
        <f>IFERROR(VLOOKUP($C1425,Weights!$A$43:$E$62,4,0),0)</f>
        <v>2.79</v>
      </c>
      <c r="I1425" s="92">
        <f>IFERROR(VLOOKUP($C1425,Weights!$A$43:$E$62,5,0),0)</f>
        <v>154.53810000000001</v>
      </c>
      <c r="J1425" s="91">
        <f>IFERROR(VLOOKUP($C1425,Weights!$A$63:$E$82,4,0),0)</f>
        <v>9.86</v>
      </c>
      <c r="K1425" s="92">
        <f>IFERROR(VLOOKUP($C1425,Weights!$A$63:$E$82,5,0),0)</f>
        <v>546.1454</v>
      </c>
      <c r="L1425" s="91">
        <f>IFERROR(VLOOKUP($C1425,Weights!$A$83:$E$102,4,0),0)</f>
        <v>2.64</v>
      </c>
      <c r="M1425" s="92">
        <f>IFERROR(VLOOKUP($C1425,Weights!$A$83:$E$102,5,0),0)</f>
        <v>146.2296</v>
      </c>
    </row>
    <row r="1426" spans="1:13">
      <c r="A1426" s="93" t="s">
        <v>1616</v>
      </c>
      <c r="B1426" s="90" t="s">
        <v>1617</v>
      </c>
      <c r="C1426" s="90">
        <v>14</v>
      </c>
      <c r="D1426" s="91">
        <f>IFERROR(VLOOKUP($C1426,Weights!$A$3:$E$22,4,0),0)</f>
        <v>1.07</v>
      </c>
      <c r="E1426" s="92">
        <f>IFERROR(VLOOKUP($C1426,Weights!$A$3:$E$22,5,0),0)</f>
        <v>59.267300000000006</v>
      </c>
      <c r="F1426" s="91">
        <f>IFERROR(VLOOKUP($C1426,Weights!$A$23:$E$42,4,0),0)</f>
        <v>1.65</v>
      </c>
      <c r="G1426" s="92">
        <f>IFERROR(VLOOKUP($C1426,Weights!$A$23:$E$42,5,0),0)</f>
        <v>91.393500000000003</v>
      </c>
      <c r="H1426" s="91">
        <f>IFERROR(VLOOKUP($C1426,Weights!$A$43:$E$62,4,0),0)</f>
        <v>2.79</v>
      </c>
      <c r="I1426" s="92">
        <f>IFERROR(VLOOKUP($C1426,Weights!$A$43:$E$62,5,0),0)</f>
        <v>154.53810000000001</v>
      </c>
      <c r="J1426" s="91">
        <f>IFERROR(VLOOKUP($C1426,Weights!$A$63:$E$82,4,0),0)</f>
        <v>9.86</v>
      </c>
      <c r="K1426" s="92">
        <f>IFERROR(VLOOKUP($C1426,Weights!$A$63:$E$82,5,0),0)</f>
        <v>546.1454</v>
      </c>
      <c r="L1426" s="91">
        <f>IFERROR(VLOOKUP($C1426,Weights!$A$83:$E$102,4,0),0)</f>
        <v>2.64</v>
      </c>
      <c r="M1426" s="92">
        <f>IFERROR(VLOOKUP($C1426,Weights!$A$83:$E$102,5,0),0)</f>
        <v>146.2296</v>
      </c>
    </row>
    <row r="1427" spans="1:13" ht="24">
      <c r="A1427" s="93" t="s">
        <v>2087</v>
      </c>
      <c r="B1427" s="90" t="s">
        <v>2088</v>
      </c>
      <c r="C1427" s="90">
        <v>14</v>
      </c>
      <c r="D1427" s="91">
        <f>IFERROR(VLOOKUP($C1427,Weights!$A$3:$E$22,4,0),0)</f>
        <v>1.07</v>
      </c>
      <c r="E1427" s="92">
        <f>IFERROR(VLOOKUP($C1427,Weights!$A$3:$E$22,5,0),0)</f>
        <v>59.267300000000006</v>
      </c>
      <c r="F1427" s="91">
        <f>IFERROR(VLOOKUP($C1427,Weights!$A$23:$E$42,4,0),0)</f>
        <v>1.65</v>
      </c>
      <c r="G1427" s="92">
        <f>IFERROR(VLOOKUP($C1427,Weights!$A$23:$E$42,5,0),0)</f>
        <v>91.393500000000003</v>
      </c>
      <c r="H1427" s="91">
        <f>IFERROR(VLOOKUP($C1427,Weights!$A$43:$E$62,4,0),0)</f>
        <v>2.79</v>
      </c>
      <c r="I1427" s="92">
        <f>IFERROR(VLOOKUP($C1427,Weights!$A$43:$E$62,5,0),0)</f>
        <v>154.53810000000001</v>
      </c>
      <c r="J1427" s="91">
        <f>IFERROR(VLOOKUP($C1427,Weights!$A$63:$E$82,4,0),0)</f>
        <v>9.86</v>
      </c>
      <c r="K1427" s="92">
        <f>IFERROR(VLOOKUP($C1427,Weights!$A$63:$E$82,5,0),0)</f>
        <v>546.1454</v>
      </c>
      <c r="L1427" s="91">
        <f>IFERROR(VLOOKUP($C1427,Weights!$A$83:$E$102,4,0),0)</f>
        <v>2.64</v>
      </c>
      <c r="M1427" s="92">
        <f>IFERROR(VLOOKUP($C1427,Weights!$A$83:$E$102,5,0),0)</f>
        <v>146.2296</v>
      </c>
    </row>
    <row r="1428" spans="1:13">
      <c r="A1428" s="93" t="s">
        <v>2089</v>
      </c>
      <c r="B1428" s="90" t="s">
        <v>2090</v>
      </c>
      <c r="C1428" s="90">
        <v>14</v>
      </c>
      <c r="D1428" s="91">
        <f>IFERROR(VLOOKUP($C1428,Weights!$A$3:$E$22,4,0),0)</f>
        <v>1.07</v>
      </c>
      <c r="E1428" s="92">
        <f>IFERROR(VLOOKUP($C1428,Weights!$A$3:$E$22,5,0),0)</f>
        <v>59.267300000000006</v>
      </c>
      <c r="F1428" s="91">
        <f>IFERROR(VLOOKUP($C1428,Weights!$A$23:$E$42,4,0),0)</f>
        <v>1.65</v>
      </c>
      <c r="G1428" s="92">
        <f>IFERROR(VLOOKUP($C1428,Weights!$A$23:$E$42,5,0),0)</f>
        <v>91.393500000000003</v>
      </c>
      <c r="H1428" s="91">
        <f>IFERROR(VLOOKUP($C1428,Weights!$A$43:$E$62,4,0),0)</f>
        <v>2.79</v>
      </c>
      <c r="I1428" s="92">
        <f>IFERROR(VLOOKUP($C1428,Weights!$A$43:$E$62,5,0),0)</f>
        <v>154.53810000000001</v>
      </c>
      <c r="J1428" s="91">
        <f>IFERROR(VLOOKUP($C1428,Weights!$A$63:$E$82,4,0),0)</f>
        <v>9.86</v>
      </c>
      <c r="K1428" s="92">
        <f>IFERROR(VLOOKUP($C1428,Weights!$A$63:$E$82,5,0),0)</f>
        <v>546.1454</v>
      </c>
      <c r="L1428" s="91">
        <f>IFERROR(VLOOKUP($C1428,Weights!$A$83:$E$102,4,0),0)</f>
        <v>2.64</v>
      </c>
      <c r="M1428" s="92">
        <f>IFERROR(VLOOKUP($C1428,Weights!$A$83:$E$102,5,0),0)</f>
        <v>146.2296</v>
      </c>
    </row>
    <row r="1429" spans="1:13">
      <c r="A1429" s="93" t="s">
        <v>2115</v>
      </c>
      <c r="B1429" s="90" t="s">
        <v>2116</v>
      </c>
      <c r="C1429" s="90">
        <v>14</v>
      </c>
      <c r="D1429" s="91">
        <f>IFERROR(VLOOKUP($C1429,Weights!$A$3:$E$22,4,0),0)</f>
        <v>1.07</v>
      </c>
      <c r="E1429" s="92">
        <f>IFERROR(VLOOKUP($C1429,Weights!$A$3:$E$22,5,0),0)</f>
        <v>59.267300000000006</v>
      </c>
      <c r="F1429" s="91">
        <f>IFERROR(VLOOKUP($C1429,Weights!$A$23:$E$42,4,0),0)</f>
        <v>1.65</v>
      </c>
      <c r="G1429" s="92">
        <f>IFERROR(VLOOKUP($C1429,Weights!$A$23:$E$42,5,0),0)</f>
        <v>91.393500000000003</v>
      </c>
      <c r="H1429" s="91">
        <f>IFERROR(VLOOKUP($C1429,Weights!$A$43:$E$62,4,0),0)</f>
        <v>2.79</v>
      </c>
      <c r="I1429" s="92">
        <f>IFERROR(VLOOKUP($C1429,Weights!$A$43:$E$62,5,0),0)</f>
        <v>154.53810000000001</v>
      </c>
      <c r="J1429" s="91">
        <f>IFERROR(VLOOKUP($C1429,Weights!$A$63:$E$82,4,0),0)</f>
        <v>9.86</v>
      </c>
      <c r="K1429" s="92">
        <f>IFERROR(VLOOKUP($C1429,Weights!$A$63:$E$82,5,0),0)</f>
        <v>546.1454</v>
      </c>
      <c r="L1429" s="91">
        <f>IFERROR(VLOOKUP($C1429,Weights!$A$83:$E$102,4,0),0)</f>
        <v>2.64</v>
      </c>
      <c r="M1429" s="92">
        <f>IFERROR(VLOOKUP($C1429,Weights!$A$83:$E$102,5,0),0)</f>
        <v>146.2296</v>
      </c>
    </row>
    <row r="1430" spans="1:13" ht="24">
      <c r="A1430" s="93" t="s">
        <v>2139</v>
      </c>
      <c r="B1430" s="90" t="s">
        <v>2140</v>
      </c>
      <c r="C1430" s="90">
        <v>14</v>
      </c>
      <c r="D1430" s="91">
        <f>IFERROR(VLOOKUP($C1430,Weights!$A$3:$E$22,4,0),0)</f>
        <v>1.07</v>
      </c>
      <c r="E1430" s="92">
        <f>IFERROR(VLOOKUP($C1430,Weights!$A$3:$E$22,5,0),0)</f>
        <v>59.267300000000006</v>
      </c>
      <c r="F1430" s="91">
        <f>IFERROR(VLOOKUP($C1430,Weights!$A$23:$E$42,4,0),0)</f>
        <v>1.65</v>
      </c>
      <c r="G1430" s="92">
        <f>IFERROR(VLOOKUP($C1430,Weights!$A$23:$E$42,5,0),0)</f>
        <v>91.393500000000003</v>
      </c>
      <c r="H1430" s="91">
        <f>IFERROR(VLOOKUP($C1430,Weights!$A$43:$E$62,4,0),0)</f>
        <v>2.79</v>
      </c>
      <c r="I1430" s="92">
        <f>IFERROR(VLOOKUP($C1430,Weights!$A$43:$E$62,5,0),0)</f>
        <v>154.53810000000001</v>
      </c>
      <c r="J1430" s="91">
        <f>IFERROR(VLOOKUP($C1430,Weights!$A$63:$E$82,4,0),0)</f>
        <v>9.86</v>
      </c>
      <c r="K1430" s="92">
        <f>IFERROR(VLOOKUP($C1430,Weights!$A$63:$E$82,5,0),0)</f>
        <v>546.1454</v>
      </c>
      <c r="L1430" s="91">
        <f>IFERROR(VLOOKUP($C1430,Weights!$A$83:$E$102,4,0),0)</f>
        <v>2.64</v>
      </c>
      <c r="M1430" s="92">
        <f>IFERROR(VLOOKUP($C1430,Weights!$A$83:$E$102,5,0),0)</f>
        <v>146.2296</v>
      </c>
    </row>
    <row r="1431" spans="1:13" ht="24">
      <c r="A1431" s="93" t="s">
        <v>2145</v>
      </c>
      <c r="B1431" s="90" t="s">
        <v>2146</v>
      </c>
      <c r="C1431" s="90">
        <v>14</v>
      </c>
      <c r="D1431" s="91">
        <f>IFERROR(VLOOKUP($C1431,Weights!$A$3:$E$22,4,0),0)</f>
        <v>1.07</v>
      </c>
      <c r="E1431" s="92">
        <f>IFERROR(VLOOKUP($C1431,Weights!$A$3:$E$22,5,0),0)</f>
        <v>59.267300000000006</v>
      </c>
      <c r="F1431" s="91">
        <f>IFERROR(VLOOKUP($C1431,Weights!$A$23:$E$42,4,0),0)</f>
        <v>1.65</v>
      </c>
      <c r="G1431" s="92">
        <f>IFERROR(VLOOKUP($C1431,Weights!$A$23:$E$42,5,0),0)</f>
        <v>91.393500000000003</v>
      </c>
      <c r="H1431" s="91">
        <f>IFERROR(VLOOKUP($C1431,Weights!$A$43:$E$62,4,0),0)</f>
        <v>2.79</v>
      </c>
      <c r="I1431" s="92">
        <f>IFERROR(VLOOKUP($C1431,Weights!$A$43:$E$62,5,0),0)</f>
        <v>154.53810000000001</v>
      </c>
      <c r="J1431" s="91">
        <f>IFERROR(VLOOKUP($C1431,Weights!$A$63:$E$82,4,0),0)</f>
        <v>9.86</v>
      </c>
      <c r="K1431" s="92">
        <f>IFERROR(VLOOKUP($C1431,Weights!$A$63:$E$82,5,0),0)</f>
        <v>546.1454</v>
      </c>
      <c r="L1431" s="91">
        <f>IFERROR(VLOOKUP($C1431,Weights!$A$83:$E$102,4,0),0)</f>
        <v>2.64</v>
      </c>
      <c r="M1431" s="92">
        <f>IFERROR(VLOOKUP($C1431,Weights!$A$83:$E$102,5,0),0)</f>
        <v>146.2296</v>
      </c>
    </row>
    <row r="1432" spans="1:13">
      <c r="A1432" s="93" t="s">
        <v>2169</v>
      </c>
      <c r="B1432" s="90" t="s">
        <v>2170</v>
      </c>
      <c r="C1432" s="90">
        <v>14</v>
      </c>
      <c r="D1432" s="91">
        <f>IFERROR(VLOOKUP($C1432,Weights!$A$3:$E$22,4,0),0)</f>
        <v>1.07</v>
      </c>
      <c r="E1432" s="92">
        <f>IFERROR(VLOOKUP($C1432,Weights!$A$3:$E$22,5,0),0)</f>
        <v>59.267300000000006</v>
      </c>
      <c r="F1432" s="91">
        <f>IFERROR(VLOOKUP($C1432,Weights!$A$23:$E$42,4,0),0)</f>
        <v>1.65</v>
      </c>
      <c r="G1432" s="92">
        <f>IFERROR(VLOOKUP($C1432,Weights!$A$23:$E$42,5,0),0)</f>
        <v>91.393500000000003</v>
      </c>
      <c r="H1432" s="91">
        <f>IFERROR(VLOOKUP($C1432,Weights!$A$43:$E$62,4,0),0)</f>
        <v>2.79</v>
      </c>
      <c r="I1432" s="92">
        <f>IFERROR(VLOOKUP($C1432,Weights!$A$43:$E$62,5,0),0)</f>
        <v>154.53810000000001</v>
      </c>
      <c r="J1432" s="91">
        <f>IFERROR(VLOOKUP($C1432,Weights!$A$63:$E$82,4,0),0)</f>
        <v>9.86</v>
      </c>
      <c r="K1432" s="92">
        <f>IFERROR(VLOOKUP($C1432,Weights!$A$63:$E$82,5,0),0)</f>
        <v>546.1454</v>
      </c>
      <c r="L1432" s="91">
        <f>IFERROR(VLOOKUP($C1432,Weights!$A$83:$E$102,4,0),0)</f>
        <v>2.64</v>
      </c>
      <c r="M1432" s="92">
        <f>IFERROR(VLOOKUP($C1432,Weights!$A$83:$E$102,5,0),0)</f>
        <v>146.2296</v>
      </c>
    </row>
    <row r="1433" spans="1:13">
      <c r="A1433" s="93" t="s">
        <v>2208</v>
      </c>
      <c r="B1433" s="90" t="s">
        <v>2209</v>
      </c>
      <c r="C1433" s="90">
        <v>14</v>
      </c>
      <c r="D1433" s="91">
        <f>IFERROR(VLOOKUP($C1433,Weights!$A$3:$E$22,4,0),0)</f>
        <v>1.07</v>
      </c>
      <c r="E1433" s="92">
        <f>IFERROR(VLOOKUP($C1433,Weights!$A$3:$E$22,5,0),0)</f>
        <v>59.267300000000006</v>
      </c>
      <c r="F1433" s="91">
        <f>IFERROR(VLOOKUP($C1433,Weights!$A$23:$E$42,4,0),0)</f>
        <v>1.65</v>
      </c>
      <c r="G1433" s="92">
        <f>IFERROR(VLOOKUP($C1433,Weights!$A$23:$E$42,5,0),0)</f>
        <v>91.393500000000003</v>
      </c>
      <c r="H1433" s="91">
        <f>IFERROR(VLOOKUP($C1433,Weights!$A$43:$E$62,4,0),0)</f>
        <v>2.79</v>
      </c>
      <c r="I1433" s="92">
        <f>IFERROR(VLOOKUP($C1433,Weights!$A$43:$E$62,5,0),0)</f>
        <v>154.53810000000001</v>
      </c>
      <c r="J1433" s="91">
        <f>IFERROR(VLOOKUP($C1433,Weights!$A$63:$E$82,4,0),0)</f>
        <v>9.86</v>
      </c>
      <c r="K1433" s="92">
        <f>IFERROR(VLOOKUP($C1433,Weights!$A$63:$E$82,5,0),0)</f>
        <v>546.1454</v>
      </c>
      <c r="L1433" s="91">
        <f>IFERROR(VLOOKUP($C1433,Weights!$A$83:$E$102,4,0),0)</f>
        <v>2.64</v>
      </c>
      <c r="M1433" s="92">
        <f>IFERROR(VLOOKUP($C1433,Weights!$A$83:$E$102,5,0),0)</f>
        <v>146.2296</v>
      </c>
    </row>
    <row r="1434" spans="1:13">
      <c r="A1434" s="93" t="s">
        <v>2216</v>
      </c>
      <c r="B1434" s="90" t="s">
        <v>2217</v>
      </c>
      <c r="C1434" s="90">
        <v>14</v>
      </c>
      <c r="D1434" s="91">
        <f>IFERROR(VLOOKUP($C1434,Weights!$A$3:$E$22,4,0),0)</f>
        <v>1.07</v>
      </c>
      <c r="E1434" s="92">
        <f>IFERROR(VLOOKUP($C1434,Weights!$A$3:$E$22,5,0),0)</f>
        <v>59.267300000000006</v>
      </c>
      <c r="F1434" s="91">
        <f>IFERROR(VLOOKUP($C1434,Weights!$A$23:$E$42,4,0),0)</f>
        <v>1.65</v>
      </c>
      <c r="G1434" s="92">
        <f>IFERROR(VLOOKUP($C1434,Weights!$A$23:$E$42,5,0),0)</f>
        <v>91.393500000000003</v>
      </c>
      <c r="H1434" s="91">
        <f>IFERROR(VLOOKUP($C1434,Weights!$A$43:$E$62,4,0),0)</f>
        <v>2.79</v>
      </c>
      <c r="I1434" s="92">
        <f>IFERROR(VLOOKUP($C1434,Weights!$A$43:$E$62,5,0),0)</f>
        <v>154.53810000000001</v>
      </c>
      <c r="J1434" s="91">
        <f>IFERROR(VLOOKUP($C1434,Weights!$A$63:$E$82,4,0),0)</f>
        <v>9.86</v>
      </c>
      <c r="K1434" s="92">
        <f>IFERROR(VLOOKUP($C1434,Weights!$A$63:$E$82,5,0),0)</f>
        <v>546.1454</v>
      </c>
      <c r="L1434" s="91">
        <f>IFERROR(VLOOKUP($C1434,Weights!$A$83:$E$102,4,0),0)</f>
        <v>2.64</v>
      </c>
      <c r="M1434" s="92">
        <f>IFERROR(VLOOKUP($C1434,Weights!$A$83:$E$102,5,0),0)</f>
        <v>146.2296</v>
      </c>
    </row>
    <row r="1435" spans="1:13">
      <c r="A1435" s="93" t="s">
        <v>2250</v>
      </c>
      <c r="B1435" s="90" t="s">
        <v>2251</v>
      </c>
      <c r="C1435" s="90">
        <v>14</v>
      </c>
      <c r="D1435" s="91">
        <f>IFERROR(VLOOKUP($C1435,Weights!$A$3:$E$22,4,0),0)</f>
        <v>1.07</v>
      </c>
      <c r="E1435" s="92">
        <f>IFERROR(VLOOKUP($C1435,Weights!$A$3:$E$22,5,0),0)</f>
        <v>59.267300000000006</v>
      </c>
      <c r="F1435" s="91">
        <f>IFERROR(VLOOKUP($C1435,Weights!$A$23:$E$42,4,0),0)</f>
        <v>1.65</v>
      </c>
      <c r="G1435" s="92">
        <f>IFERROR(VLOOKUP($C1435,Weights!$A$23:$E$42,5,0),0)</f>
        <v>91.393500000000003</v>
      </c>
      <c r="H1435" s="91">
        <f>IFERROR(VLOOKUP($C1435,Weights!$A$43:$E$62,4,0),0)</f>
        <v>2.79</v>
      </c>
      <c r="I1435" s="92">
        <f>IFERROR(VLOOKUP($C1435,Weights!$A$43:$E$62,5,0),0)</f>
        <v>154.53810000000001</v>
      </c>
      <c r="J1435" s="91">
        <f>IFERROR(VLOOKUP($C1435,Weights!$A$63:$E$82,4,0),0)</f>
        <v>9.86</v>
      </c>
      <c r="K1435" s="92">
        <f>IFERROR(VLOOKUP($C1435,Weights!$A$63:$E$82,5,0),0)</f>
        <v>546.1454</v>
      </c>
      <c r="L1435" s="91">
        <f>IFERROR(VLOOKUP($C1435,Weights!$A$83:$E$102,4,0),0)</f>
        <v>2.64</v>
      </c>
      <c r="M1435" s="92">
        <f>IFERROR(VLOOKUP($C1435,Weights!$A$83:$E$102,5,0),0)</f>
        <v>146.2296</v>
      </c>
    </row>
    <row r="1436" spans="1:13">
      <c r="A1436" s="93" t="s">
        <v>2302</v>
      </c>
      <c r="B1436" s="90" t="s">
        <v>2303</v>
      </c>
      <c r="C1436" s="90">
        <v>14</v>
      </c>
      <c r="D1436" s="91">
        <f>IFERROR(VLOOKUP($C1436,Weights!$A$3:$E$22,4,0),0)</f>
        <v>1.07</v>
      </c>
      <c r="E1436" s="92">
        <f>IFERROR(VLOOKUP($C1436,Weights!$A$3:$E$22,5,0),0)</f>
        <v>59.267300000000006</v>
      </c>
      <c r="F1436" s="91">
        <f>IFERROR(VLOOKUP($C1436,Weights!$A$23:$E$42,4,0),0)</f>
        <v>1.65</v>
      </c>
      <c r="G1436" s="92">
        <f>IFERROR(VLOOKUP($C1436,Weights!$A$23:$E$42,5,0),0)</f>
        <v>91.393500000000003</v>
      </c>
      <c r="H1436" s="91">
        <f>IFERROR(VLOOKUP($C1436,Weights!$A$43:$E$62,4,0),0)</f>
        <v>2.79</v>
      </c>
      <c r="I1436" s="92">
        <f>IFERROR(VLOOKUP($C1436,Weights!$A$43:$E$62,5,0),0)</f>
        <v>154.53810000000001</v>
      </c>
      <c r="J1436" s="91">
        <f>IFERROR(VLOOKUP($C1436,Weights!$A$63:$E$82,4,0),0)</f>
        <v>9.86</v>
      </c>
      <c r="K1436" s="92">
        <f>IFERROR(VLOOKUP($C1436,Weights!$A$63:$E$82,5,0),0)</f>
        <v>546.1454</v>
      </c>
      <c r="L1436" s="91">
        <f>IFERROR(VLOOKUP($C1436,Weights!$A$83:$E$102,4,0),0)</f>
        <v>2.64</v>
      </c>
      <c r="M1436" s="92">
        <f>IFERROR(VLOOKUP($C1436,Weights!$A$83:$E$102,5,0),0)</f>
        <v>146.2296</v>
      </c>
    </row>
    <row r="1437" spans="1:13" ht="24">
      <c r="A1437" s="93" t="s">
        <v>2369</v>
      </c>
      <c r="B1437" s="90" t="s">
        <v>2370</v>
      </c>
      <c r="C1437" s="90">
        <v>14</v>
      </c>
      <c r="D1437" s="91">
        <f>IFERROR(VLOOKUP($C1437,Weights!$A$3:$E$22,4,0),0)</f>
        <v>1.07</v>
      </c>
      <c r="E1437" s="92">
        <f>IFERROR(VLOOKUP($C1437,Weights!$A$3:$E$22,5,0),0)</f>
        <v>59.267300000000006</v>
      </c>
      <c r="F1437" s="91">
        <f>IFERROR(VLOOKUP($C1437,Weights!$A$23:$E$42,4,0),0)</f>
        <v>1.65</v>
      </c>
      <c r="G1437" s="92">
        <f>IFERROR(VLOOKUP($C1437,Weights!$A$23:$E$42,5,0),0)</f>
        <v>91.393500000000003</v>
      </c>
      <c r="H1437" s="91">
        <f>IFERROR(VLOOKUP($C1437,Weights!$A$43:$E$62,4,0),0)</f>
        <v>2.79</v>
      </c>
      <c r="I1437" s="92">
        <f>IFERROR(VLOOKUP($C1437,Weights!$A$43:$E$62,5,0),0)</f>
        <v>154.53810000000001</v>
      </c>
      <c r="J1437" s="91">
        <f>IFERROR(VLOOKUP($C1437,Weights!$A$63:$E$82,4,0),0)</f>
        <v>9.86</v>
      </c>
      <c r="K1437" s="92">
        <f>IFERROR(VLOOKUP($C1437,Weights!$A$63:$E$82,5,0),0)</f>
        <v>546.1454</v>
      </c>
      <c r="L1437" s="91">
        <f>IFERROR(VLOOKUP($C1437,Weights!$A$83:$E$102,4,0),0)</f>
        <v>2.64</v>
      </c>
      <c r="M1437" s="92">
        <f>IFERROR(VLOOKUP($C1437,Weights!$A$83:$E$102,5,0),0)</f>
        <v>146.2296</v>
      </c>
    </row>
    <row r="1438" spans="1:13">
      <c r="A1438" s="93" t="s">
        <v>2409</v>
      </c>
      <c r="B1438" s="90" t="s">
        <v>2410</v>
      </c>
      <c r="C1438" s="90">
        <v>14</v>
      </c>
      <c r="D1438" s="91">
        <f>IFERROR(VLOOKUP($C1438,Weights!$A$3:$E$22,4,0),0)</f>
        <v>1.07</v>
      </c>
      <c r="E1438" s="92">
        <f>IFERROR(VLOOKUP($C1438,Weights!$A$3:$E$22,5,0),0)</f>
        <v>59.267300000000006</v>
      </c>
      <c r="F1438" s="91">
        <f>IFERROR(VLOOKUP($C1438,Weights!$A$23:$E$42,4,0),0)</f>
        <v>1.65</v>
      </c>
      <c r="G1438" s="92">
        <f>IFERROR(VLOOKUP($C1438,Weights!$A$23:$E$42,5,0),0)</f>
        <v>91.393500000000003</v>
      </c>
      <c r="H1438" s="91">
        <f>IFERROR(VLOOKUP($C1438,Weights!$A$43:$E$62,4,0),0)</f>
        <v>2.79</v>
      </c>
      <c r="I1438" s="92">
        <f>IFERROR(VLOOKUP($C1438,Weights!$A$43:$E$62,5,0),0)</f>
        <v>154.53810000000001</v>
      </c>
      <c r="J1438" s="91">
        <f>IFERROR(VLOOKUP($C1438,Weights!$A$63:$E$82,4,0),0)</f>
        <v>9.86</v>
      </c>
      <c r="K1438" s="92">
        <f>IFERROR(VLOOKUP($C1438,Weights!$A$63:$E$82,5,0),0)</f>
        <v>546.1454</v>
      </c>
      <c r="L1438" s="91">
        <f>IFERROR(VLOOKUP($C1438,Weights!$A$83:$E$102,4,0),0)</f>
        <v>2.64</v>
      </c>
      <c r="M1438" s="92">
        <f>IFERROR(VLOOKUP($C1438,Weights!$A$83:$E$102,5,0),0)</f>
        <v>146.2296</v>
      </c>
    </row>
    <row r="1439" spans="1:13">
      <c r="A1439" s="93" t="s">
        <v>2505</v>
      </c>
      <c r="B1439" s="90" t="s">
        <v>2506</v>
      </c>
      <c r="C1439" s="90">
        <v>14</v>
      </c>
      <c r="D1439" s="91">
        <f>IFERROR(VLOOKUP($C1439,Weights!$A$3:$E$22,4,0),0)</f>
        <v>1.07</v>
      </c>
      <c r="E1439" s="92">
        <f>IFERROR(VLOOKUP($C1439,Weights!$A$3:$E$22,5,0),0)</f>
        <v>59.267300000000006</v>
      </c>
      <c r="F1439" s="91">
        <f>IFERROR(VLOOKUP($C1439,Weights!$A$23:$E$42,4,0),0)</f>
        <v>1.65</v>
      </c>
      <c r="G1439" s="92">
        <f>IFERROR(VLOOKUP($C1439,Weights!$A$23:$E$42,5,0),0)</f>
        <v>91.393500000000003</v>
      </c>
      <c r="H1439" s="91">
        <f>IFERROR(VLOOKUP($C1439,Weights!$A$43:$E$62,4,0),0)</f>
        <v>2.79</v>
      </c>
      <c r="I1439" s="92">
        <f>IFERROR(VLOOKUP($C1439,Weights!$A$43:$E$62,5,0),0)</f>
        <v>154.53810000000001</v>
      </c>
      <c r="J1439" s="91">
        <f>IFERROR(VLOOKUP($C1439,Weights!$A$63:$E$82,4,0),0)</f>
        <v>9.86</v>
      </c>
      <c r="K1439" s="92">
        <f>IFERROR(VLOOKUP($C1439,Weights!$A$63:$E$82,5,0),0)</f>
        <v>546.1454</v>
      </c>
      <c r="L1439" s="91">
        <f>IFERROR(VLOOKUP($C1439,Weights!$A$83:$E$102,4,0),0)</f>
        <v>2.64</v>
      </c>
      <c r="M1439" s="92">
        <f>IFERROR(VLOOKUP($C1439,Weights!$A$83:$E$102,5,0),0)</f>
        <v>146.2296</v>
      </c>
    </row>
    <row r="1440" spans="1:13" ht="24">
      <c r="A1440" s="93" t="s">
        <v>2523</v>
      </c>
      <c r="B1440" s="90" t="s">
        <v>2524</v>
      </c>
      <c r="C1440" s="90">
        <v>14</v>
      </c>
      <c r="D1440" s="91">
        <f>IFERROR(VLOOKUP($C1440,Weights!$A$3:$E$22,4,0),0)</f>
        <v>1.07</v>
      </c>
      <c r="E1440" s="92">
        <f>IFERROR(VLOOKUP($C1440,Weights!$A$3:$E$22,5,0),0)</f>
        <v>59.267300000000006</v>
      </c>
      <c r="F1440" s="91">
        <f>IFERROR(VLOOKUP($C1440,Weights!$A$23:$E$42,4,0),0)</f>
        <v>1.65</v>
      </c>
      <c r="G1440" s="92">
        <f>IFERROR(VLOOKUP($C1440,Weights!$A$23:$E$42,5,0),0)</f>
        <v>91.393500000000003</v>
      </c>
      <c r="H1440" s="91">
        <f>IFERROR(VLOOKUP($C1440,Weights!$A$43:$E$62,4,0),0)</f>
        <v>2.79</v>
      </c>
      <c r="I1440" s="92">
        <f>IFERROR(VLOOKUP($C1440,Weights!$A$43:$E$62,5,0),0)</f>
        <v>154.53810000000001</v>
      </c>
      <c r="J1440" s="91">
        <f>IFERROR(VLOOKUP($C1440,Weights!$A$63:$E$82,4,0),0)</f>
        <v>9.86</v>
      </c>
      <c r="K1440" s="92">
        <f>IFERROR(VLOOKUP($C1440,Weights!$A$63:$E$82,5,0),0)</f>
        <v>546.1454</v>
      </c>
      <c r="L1440" s="91">
        <f>IFERROR(VLOOKUP($C1440,Weights!$A$83:$E$102,4,0),0)</f>
        <v>2.64</v>
      </c>
      <c r="M1440" s="92">
        <f>IFERROR(VLOOKUP($C1440,Weights!$A$83:$E$102,5,0),0)</f>
        <v>146.2296</v>
      </c>
    </row>
    <row r="1441" spans="1:13">
      <c r="A1441" s="93" t="s">
        <v>2555</v>
      </c>
      <c r="B1441" s="90" t="s">
        <v>2556</v>
      </c>
      <c r="C1441" s="90">
        <v>14</v>
      </c>
      <c r="D1441" s="91">
        <f>IFERROR(VLOOKUP($C1441,Weights!$A$3:$E$22,4,0),0)</f>
        <v>1.07</v>
      </c>
      <c r="E1441" s="92">
        <f>IFERROR(VLOOKUP($C1441,Weights!$A$3:$E$22,5,0),0)</f>
        <v>59.267300000000006</v>
      </c>
      <c r="F1441" s="91">
        <f>IFERROR(VLOOKUP($C1441,Weights!$A$23:$E$42,4,0),0)</f>
        <v>1.65</v>
      </c>
      <c r="G1441" s="92">
        <f>IFERROR(VLOOKUP($C1441,Weights!$A$23:$E$42,5,0),0)</f>
        <v>91.393500000000003</v>
      </c>
      <c r="H1441" s="91">
        <f>IFERROR(VLOOKUP($C1441,Weights!$A$43:$E$62,4,0),0)</f>
        <v>2.79</v>
      </c>
      <c r="I1441" s="92">
        <f>IFERROR(VLOOKUP($C1441,Weights!$A$43:$E$62,5,0),0)</f>
        <v>154.53810000000001</v>
      </c>
      <c r="J1441" s="91">
        <f>IFERROR(VLOOKUP($C1441,Weights!$A$63:$E$82,4,0),0)</f>
        <v>9.86</v>
      </c>
      <c r="K1441" s="92">
        <f>IFERROR(VLOOKUP($C1441,Weights!$A$63:$E$82,5,0),0)</f>
        <v>546.1454</v>
      </c>
      <c r="L1441" s="91">
        <f>IFERROR(VLOOKUP($C1441,Weights!$A$83:$E$102,4,0),0)</f>
        <v>2.64</v>
      </c>
      <c r="M1441" s="92">
        <f>IFERROR(VLOOKUP($C1441,Weights!$A$83:$E$102,5,0),0)</f>
        <v>146.2296</v>
      </c>
    </row>
    <row r="1442" spans="1:13">
      <c r="A1442" s="93" t="s">
        <v>2565</v>
      </c>
      <c r="B1442" s="90" t="s">
        <v>2566</v>
      </c>
      <c r="C1442" s="90">
        <v>14</v>
      </c>
      <c r="D1442" s="91">
        <f>IFERROR(VLOOKUP($C1442,Weights!$A$3:$E$22,4,0),0)</f>
        <v>1.07</v>
      </c>
      <c r="E1442" s="92">
        <f>IFERROR(VLOOKUP($C1442,Weights!$A$3:$E$22,5,0),0)</f>
        <v>59.267300000000006</v>
      </c>
      <c r="F1442" s="91">
        <f>IFERROR(VLOOKUP($C1442,Weights!$A$23:$E$42,4,0),0)</f>
        <v>1.65</v>
      </c>
      <c r="G1442" s="92">
        <f>IFERROR(VLOOKUP($C1442,Weights!$A$23:$E$42,5,0),0)</f>
        <v>91.393500000000003</v>
      </c>
      <c r="H1442" s="91">
        <f>IFERROR(VLOOKUP($C1442,Weights!$A$43:$E$62,4,0),0)</f>
        <v>2.79</v>
      </c>
      <c r="I1442" s="92">
        <f>IFERROR(VLOOKUP($C1442,Weights!$A$43:$E$62,5,0),0)</f>
        <v>154.53810000000001</v>
      </c>
      <c r="J1442" s="91">
        <f>IFERROR(VLOOKUP($C1442,Weights!$A$63:$E$82,4,0),0)</f>
        <v>9.86</v>
      </c>
      <c r="K1442" s="92">
        <f>IFERROR(VLOOKUP($C1442,Weights!$A$63:$E$82,5,0),0)</f>
        <v>546.1454</v>
      </c>
      <c r="L1442" s="91">
        <f>IFERROR(VLOOKUP($C1442,Weights!$A$83:$E$102,4,0),0)</f>
        <v>2.64</v>
      </c>
      <c r="M1442" s="92">
        <f>IFERROR(VLOOKUP($C1442,Weights!$A$83:$E$102,5,0),0)</f>
        <v>146.2296</v>
      </c>
    </row>
    <row r="1443" spans="1:13">
      <c r="A1443" s="93" t="s">
        <v>2909</v>
      </c>
      <c r="B1443" s="90" t="s">
        <v>2910</v>
      </c>
      <c r="C1443" s="90">
        <v>14</v>
      </c>
      <c r="D1443" s="91">
        <f>IFERROR(VLOOKUP($C1443,Weights!$A$3:$E$22,4,0),0)</f>
        <v>1.07</v>
      </c>
      <c r="E1443" s="92">
        <f>IFERROR(VLOOKUP($C1443,Weights!$A$3:$E$22,5,0),0)</f>
        <v>59.267300000000006</v>
      </c>
      <c r="F1443" s="91">
        <f>IFERROR(VLOOKUP($C1443,Weights!$A$23:$E$42,4,0),0)</f>
        <v>1.65</v>
      </c>
      <c r="G1443" s="92">
        <f>IFERROR(VLOOKUP($C1443,Weights!$A$23:$E$42,5,0),0)</f>
        <v>91.393500000000003</v>
      </c>
      <c r="H1443" s="91">
        <f>IFERROR(VLOOKUP($C1443,Weights!$A$43:$E$62,4,0),0)</f>
        <v>2.79</v>
      </c>
      <c r="I1443" s="92">
        <f>IFERROR(VLOOKUP($C1443,Weights!$A$43:$E$62,5,0),0)</f>
        <v>154.53810000000001</v>
      </c>
      <c r="J1443" s="91">
        <f>IFERROR(VLOOKUP($C1443,Weights!$A$63:$E$82,4,0),0)</f>
        <v>9.86</v>
      </c>
      <c r="K1443" s="92">
        <f>IFERROR(VLOOKUP($C1443,Weights!$A$63:$E$82,5,0),0)</f>
        <v>546.1454</v>
      </c>
      <c r="L1443" s="91">
        <f>IFERROR(VLOOKUP($C1443,Weights!$A$83:$E$102,4,0),0)</f>
        <v>2.64</v>
      </c>
      <c r="M1443" s="92">
        <f>IFERROR(VLOOKUP($C1443,Weights!$A$83:$E$102,5,0),0)</f>
        <v>146.2296</v>
      </c>
    </row>
    <row r="1444" spans="1:13">
      <c r="A1444" s="93" t="s">
        <v>2977</v>
      </c>
      <c r="B1444" s="90" t="s">
        <v>2978</v>
      </c>
      <c r="C1444" s="90">
        <v>14</v>
      </c>
      <c r="D1444" s="91">
        <f>IFERROR(VLOOKUP($C1444,Weights!$A$3:$E$22,4,0),0)</f>
        <v>1.07</v>
      </c>
      <c r="E1444" s="92">
        <f>IFERROR(VLOOKUP($C1444,Weights!$A$3:$E$22,5,0),0)</f>
        <v>59.267300000000006</v>
      </c>
      <c r="F1444" s="91">
        <f>IFERROR(VLOOKUP($C1444,Weights!$A$23:$E$42,4,0),0)</f>
        <v>1.65</v>
      </c>
      <c r="G1444" s="92">
        <f>IFERROR(VLOOKUP($C1444,Weights!$A$23:$E$42,5,0),0)</f>
        <v>91.393500000000003</v>
      </c>
      <c r="H1444" s="91">
        <f>IFERROR(VLOOKUP($C1444,Weights!$A$43:$E$62,4,0),0)</f>
        <v>2.79</v>
      </c>
      <c r="I1444" s="92">
        <f>IFERROR(VLOOKUP($C1444,Weights!$A$43:$E$62,5,0),0)</f>
        <v>154.53810000000001</v>
      </c>
      <c r="J1444" s="91">
        <f>IFERROR(VLOOKUP($C1444,Weights!$A$63:$E$82,4,0),0)</f>
        <v>9.86</v>
      </c>
      <c r="K1444" s="92">
        <f>IFERROR(VLOOKUP($C1444,Weights!$A$63:$E$82,5,0),0)</f>
        <v>546.1454</v>
      </c>
      <c r="L1444" s="91">
        <f>IFERROR(VLOOKUP($C1444,Weights!$A$83:$E$102,4,0),0)</f>
        <v>2.64</v>
      </c>
      <c r="M1444" s="92">
        <f>IFERROR(VLOOKUP($C1444,Weights!$A$83:$E$102,5,0),0)</f>
        <v>146.2296</v>
      </c>
    </row>
    <row r="1445" spans="1:13">
      <c r="A1445" s="93" t="s">
        <v>2983</v>
      </c>
      <c r="B1445" s="90" t="s">
        <v>2984</v>
      </c>
      <c r="C1445" s="90">
        <v>14</v>
      </c>
      <c r="D1445" s="91">
        <f>IFERROR(VLOOKUP($C1445,Weights!$A$3:$E$22,4,0),0)</f>
        <v>1.07</v>
      </c>
      <c r="E1445" s="92">
        <f>IFERROR(VLOOKUP($C1445,Weights!$A$3:$E$22,5,0),0)</f>
        <v>59.267300000000006</v>
      </c>
      <c r="F1445" s="91">
        <f>IFERROR(VLOOKUP($C1445,Weights!$A$23:$E$42,4,0),0)</f>
        <v>1.65</v>
      </c>
      <c r="G1445" s="92">
        <f>IFERROR(VLOOKUP($C1445,Weights!$A$23:$E$42,5,0),0)</f>
        <v>91.393500000000003</v>
      </c>
      <c r="H1445" s="91">
        <f>IFERROR(VLOOKUP($C1445,Weights!$A$43:$E$62,4,0),0)</f>
        <v>2.79</v>
      </c>
      <c r="I1445" s="92">
        <f>IFERROR(VLOOKUP($C1445,Weights!$A$43:$E$62,5,0),0)</f>
        <v>154.53810000000001</v>
      </c>
      <c r="J1445" s="91">
        <f>IFERROR(VLOOKUP($C1445,Weights!$A$63:$E$82,4,0),0)</f>
        <v>9.86</v>
      </c>
      <c r="K1445" s="92">
        <f>IFERROR(VLOOKUP($C1445,Weights!$A$63:$E$82,5,0),0)</f>
        <v>546.1454</v>
      </c>
      <c r="L1445" s="91">
        <f>IFERROR(VLOOKUP($C1445,Weights!$A$83:$E$102,4,0),0)</f>
        <v>2.64</v>
      </c>
      <c r="M1445" s="92">
        <f>IFERROR(VLOOKUP($C1445,Weights!$A$83:$E$102,5,0),0)</f>
        <v>146.2296</v>
      </c>
    </row>
    <row r="1446" spans="1:13" ht="24">
      <c r="A1446" s="93" t="s">
        <v>92</v>
      </c>
      <c r="B1446" s="90" t="s">
        <v>93</v>
      </c>
      <c r="C1446" s="90">
        <v>14</v>
      </c>
      <c r="D1446" s="91">
        <f>IFERROR(VLOOKUP($C1446,Weights!$A$3:$E$22,4,0),0)</f>
        <v>1.07</v>
      </c>
      <c r="E1446" s="92">
        <f>IFERROR(VLOOKUP($C1446,Weights!$A$3:$E$22,5,0),0)</f>
        <v>59.267300000000006</v>
      </c>
      <c r="F1446" s="91">
        <f>IFERROR(VLOOKUP($C1446,Weights!$A$23:$E$42,4,0),0)</f>
        <v>1.65</v>
      </c>
      <c r="G1446" s="92">
        <f>IFERROR(VLOOKUP($C1446,Weights!$A$23:$E$42,5,0),0)</f>
        <v>91.393500000000003</v>
      </c>
      <c r="H1446" s="91">
        <f>IFERROR(VLOOKUP($C1446,Weights!$A$43:$E$62,4,0),0)</f>
        <v>2.79</v>
      </c>
      <c r="I1446" s="92">
        <f>IFERROR(VLOOKUP($C1446,Weights!$A$43:$E$62,5,0),0)</f>
        <v>154.53810000000001</v>
      </c>
      <c r="J1446" s="91">
        <f>IFERROR(VLOOKUP($C1446,Weights!$A$63:$E$82,4,0),0)</f>
        <v>9.86</v>
      </c>
      <c r="K1446" s="92">
        <f>IFERROR(VLOOKUP($C1446,Weights!$A$63:$E$82,5,0),0)</f>
        <v>546.1454</v>
      </c>
      <c r="L1446" s="91">
        <f>IFERROR(VLOOKUP($C1446,Weights!$A$83:$E$102,4,0),0)</f>
        <v>2.64</v>
      </c>
      <c r="M1446" s="92">
        <f>IFERROR(VLOOKUP($C1446,Weights!$A$83:$E$102,5,0),0)</f>
        <v>146.2296</v>
      </c>
    </row>
    <row r="1447" spans="1:13" ht="24">
      <c r="A1447" s="93" t="s">
        <v>98</v>
      </c>
      <c r="B1447" s="90" t="s">
        <v>99</v>
      </c>
      <c r="C1447" s="90">
        <v>14</v>
      </c>
      <c r="D1447" s="91">
        <f>IFERROR(VLOOKUP($C1447,Weights!$A$3:$E$22,4,0),0)</f>
        <v>1.07</v>
      </c>
      <c r="E1447" s="92">
        <f>IFERROR(VLOOKUP($C1447,Weights!$A$3:$E$22,5,0),0)</f>
        <v>59.267300000000006</v>
      </c>
      <c r="F1447" s="91">
        <f>IFERROR(VLOOKUP($C1447,Weights!$A$23:$E$42,4,0),0)</f>
        <v>1.65</v>
      </c>
      <c r="G1447" s="92">
        <f>IFERROR(VLOOKUP($C1447,Weights!$A$23:$E$42,5,0),0)</f>
        <v>91.393500000000003</v>
      </c>
      <c r="H1447" s="91">
        <f>IFERROR(VLOOKUP($C1447,Weights!$A$43:$E$62,4,0),0)</f>
        <v>2.79</v>
      </c>
      <c r="I1447" s="92">
        <f>IFERROR(VLOOKUP($C1447,Weights!$A$43:$E$62,5,0),0)</f>
        <v>154.53810000000001</v>
      </c>
      <c r="J1447" s="91">
        <f>IFERROR(VLOOKUP($C1447,Weights!$A$63:$E$82,4,0),0)</f>
        <v>9.86</v>
      </c>
      <c r="K1447" s="92">
        <f>IFERROR(VLOOKUP($C1447,Weights!$A$63:$E$82,5,0),0)</f>
        <v>546.1454</v>
      </c>
      <c r="L1447" s="91">
        <f>IFERROR(VLOOKUP($C1447,Weights!$A$83:$E$102,4,0),0)</f>
        <v>2.64</v>
      </c>
      <c r="M1447" s="92">
        <f>IFERROR(VLOOKUP($C1447,Weights!$A$83:$E$102,5,0),0)</f>
        <v>146.2296</v>
      </c>
    </row>
    <row r="1448" spans="1:13" ht="24">
      <c r="A1448" s="93" t="s">
        <v>470</v>
      </c>
      <c r="B1448" s="90" t="s">
        <v>471</v>
      </c>
      <c r="C1448" s="90">
        <v>14</v>
      </c>
      <c r="D1448" s="91">
        <f>IFERROR(VLOOKUP($C1448,Weights!$A$3:$E$22,4,0),0)</f>
        <v>1.07</v>
      </c>
      <c r="E1448" s="92">
        <f>IFERROR(VLOOKUP($C1448,Weights!$A$3:$E$22,5,0),0)</f>
        <v>59.267300000000006</v>
      </c>
      <c r="F1448" s="91">
        <f>IFERROR(VLOOKUP($C1448,Weights!$A$23:$E$42,4,0),0)</f>
        <v>1.65</v>
      </c>
      <c r="G1448" s="92">
        <f>IFERROR(VLOOKUP($C1448,Weights!$A$23:$E$42,5,0),0)</f>
        <v>91.393500000000003</v>
      </c>
      <c r="H1448" s="91">
        <f>IFERROR(VLOOKUP($C1448,Weights!$A$43:$E$62,4,0),0)</f>
        <v>2.79</v>
      </c>
      <c r="I1448" s="92">
        <f>IFERROR(VLOOKUP($C1448,Weights!$A$43:$E$62,5,0),0)</f>
        <v>154.53810000000001</v>
      </c>
      <c r="J1448" s="91">
        <f>IFERROR(VLOOKUP($C1448,Weights!$A$63:$E$82,4,0),0)</f>
        <v>9.86</v>
      </c>
      <c r="K1448" s="92">
        <f>IFERROR(VLOOKUP($C1448,Weights!$A$63:$E$82,5,0),0)</f>
        <v>546.1454</v>
      </c>
      <c r="L1448" s="91">
        <f>IFERROR(VLOOKUP($C1448,Weights!$A$83:$E$102,4,0),0)</f>
        <v>2.64</v>
      </c>
      <c r="M1448" s="92">
        <f>IFERROR(VLOOKUP($C1448,Weights!$A$83:$E$102,5,0),0)</f>
        <v>146.2296</v>
      </c>
    </row>
    <row r="1449" spans="1:13" ht="24">
      <c r="A1449" s="93" t="s">
        <v>536</v>
      </c>
      <c r="B1449" s="90" t="s">
        <v>537</v>
      </c>
      <c r="C1449" s="90">
        <v>14</v>
      </c>
      <c r="D1449" s="91">
        <f>IFERROR(VLOOKUP($C1449,Weights!$A$3:$E$22,4,0),0)</f>
        <v>1.07</v>
      </c>
      <c r="E1449" s="92">
        <f>IFERROR(VLOOKUP($C1449,Weights!$A$3:$E$22,5,0),0)</f>
        <v>59.267300000000006</v>
      </c>
      <c r="F1449" s="91">
        <f>IFERROR(VLOOKUP($C1449,Weights!$A$23:$E$42,4,0),0)</f>
        <v>1.65</v>
      </c>
      <c r="G1449" s="92">
        <f>IFERROR(VLOOKUP($C1449,Weights!$A$23:$E$42,5,0),0)</f>
        <v>91.393500000000003</v>
      </c>
      <c r="H1449" s="91">
        <f>IFERROR(VLOOKUP($C1449,Weights!$A$43:$E$62,4,0),0)</f>
        <v>2.79</v>
      </c>
      <c r="I1449" s="92">
        <f>IFERROR(VLOOKUP($C1449,Weights!$A$43:$E$62,5,0),0)</f>
        <v>154.53810000000001</v>
      </c>
      <c r="J1449" s="91">
        <f>IFERROR(VLOOKUP($C1449,Weights!$A$63:$E$82,4,0),0)</f>
        <v>9.86</v>
      </c>
      <c r="K1449" s="92">
        <f>IFERROR(VLOOKUP($C1449,Weights!$A$63:$E$82,5,0),0)</f>
        <v>546.1454</v>
      </c>
      <c r="L1449" s="91">
        <f>IFERROR(VLOOKUP($C1449,Weights!$A$83:$E$102,4,0),0)</f>
        <v>2.64</v>
      </c>
      <c r="M1449" s="92">
        <f>IFERROR(VLOOKUP($C1449,Weights!$A$83:$E$102,5,0),0)</f>
        <v>146.2296</v>
      </c>
    </row>
    <row r="1450" spans="1:13" ht="24">
      <c r="A1450" s="93" t="s">
        <v>576</v>
      </c>
      <c r="B1450" s="90" t="s">
        <v>577</v>
      </c>
      <c r="C1450" s="90">
        <v>14</v>
      </c>
      <c r="D1450" s="91">
        <f>IFERROR(VLOOKUP($C1450,Weights!$A$3:$E$22,4,0),0)</f>
        <v>1.07</v>
      </c>
      <c r="E1450" s="92">
        <f>IFERROR(VLOOKUP($C1450,Weights!$A$3:$E$22,5,0),0)</f>
        <v>59.267300000000006</v>
      </c>
      <c r="F1450" s="91">
        <f>IFERROR(VLOOKUP($C1450,Weights!$A$23:$E$42,4,0),0)</f>
        <v>1.65</v>
      </c>
      <c r="G1450" s="92">
        <f>IFERROR(VLOOKUP($C1450,Weights!$A$23:$E$42,5,0),0)</f>
        <v>91.393500000000003</v>
      </c>
      <c r="H1450" s="91">
        <f>IFERROR(VLOOKUP($C1450,Weights!$A$43:$E$62,4,0),0)</f>
        <v>2.79</v>
      </c>
      <c r="I1450" s="92">
        <f>IFERROR(VLOOKUP($C1450,Weights!$A$43:$E$62,5,0),0)</f>
        <v>154.53810000000001</v>
      </c>
      <c r="J1450" s="91">
        <f>IFERROR(VLOOKUP($C1450,Weights!$A$63:$E$82,4,0),0)</f>
        <v>9.86</v>
      </c>
      <c r="K1450" s="92">
        <f>IFERROR(VLOOKUP($C1450,Weights!$A$63:$E$82,5,0),0)</f>
        <v>546.1454</v>
      </c>
      <c r="L1450" s="91">
        <f>IFERROR(VLOOKUP($C1450,Weights!$A$83:$E$102,4,0),0)</f>
        <v>2.64</v>
      </c>
      <c r="M1450" s="92">
        <f>IFERROR(VLOOKUP($C1450,Weights!$A$83:$E$102,5,0),0)</f>
        <v>146.2296</v>
      </c>
    </row>
    <row r="1451" spans="1:13" ht="24">
      <c r="A1451" s="93" t="s">
        <v>588</v>
      </c>
      <c r="B1451" s="90" t="s">
        <v>589</v>
      </c>
      <c r="C1451" s="90">
        <v>14</v>
      </c>
      <c r="D1451" s="91">
        <f>IFERROR(VLOOKUP($C1451,Weights!$A$3:$E$22,4,0),0)</f>
        <v>1.07</v>
      </c>
      <c r="E1451" s="92">
        <f>IFERROR(VLOOKUP($C1451,Weights!$A$3:$E$22,5,0),0)</f>
        <v>59.267300000000006</v>
      </c>
      <c r="F1451" s="91">
        <f>IFERROR(VLOOKUP($C1451,Weights!$A$23:$E$42,4,0),0)</f>
        <v>1.65</v>
      </c>
      <c r="G1451" s="92">
        <f>IFERROR(VLOOKUP($C1451,Weights!$A$23:$E$42,5,0),0)</f>
        <v>91.393500000000003</v>
      </c>
      <c r="H1451" s="91">
        <f>IFERROR(VLOOKUP($C1451,Weights!$A$43:$E$62,4,0),0)</f>
        <v>2.79</v>
      </c>
      <c r="I1451" s="92">
        <f>IFERROR(VLOOKUP($C1451,Weights!$A$43:$E$62,5,0),0)</f>
        <v>154.53810000000001</v>
      </c>
      <c r="J1451" s="91">
        <f>IFERROR(VLOOKUP($C1451,Weights!$A$63:$E$82,4,0),0)</f>
        <v>9.86</v>
      </c>
      <c r="K1451" s="92">
        <f>IFERROR(VLOOKUP($C1451,Weights!$A$63:$E$82,5,0),0)</f>
        <v>546.1454</v>
      </c>
      <c r="L1451" s="91">
        <f>IFERROR(VLOOKUP($C1451,Weights!$A$83:$E$102,4,0),0)</f>
        <v>2.64</v>
      </c>
      <c r="M1451" s="92">
        <f>IFERROR(VLOOKUP($C1451,Weights!$A$83:$E$102,5,0),0)</f>
        <v>146.2296</v>
      </c>
    </row>
    <row r="1452" spans="1:13" ht="24">
      <c r="A1452" s="93" t="s">
        <v>590</v>
      </c>
      <c r="B1452" s="90" t="s">
        <v>591</v>
      </c>
      <c r="C1452" s="90">
        <v>14</v>
      </c>
      <c r="D1452" s="91">
        <f>IFERROR(VLOOKUP($C1452,Weights!$A$3:$E$22,4,0),0)</f>
        <v>1.07</v>
      </c>
      <c r="E1452" s="92">
        <f>IFERROR(VLOOKUP($C1452,Weights!$A$3:$E$22,5,0),0)</f>
        <v>59.267300000000006</v>
      </c>
      <c r="F1452" s="91">
        <f>IFERROR(VLOOKUP($C1452,Weights!$A$23:$E$42,4,0),0)</f>
        <v>1.65</v>
      </c>
      <c r="G1452" s="92">
        <f>IFERROR(VLOOKUP($C1452,Weights!$A$23:$E$42,5,0),0)</f>
        <v>91.393500000000003</v>
      </c>
      <c r="H1452" s="91">
        <f>IFERROR(VLOOKUP($C1452,Weights!$A$43:$E$62,4,0),0)</f>
        <v>2.79</v>
      </c>
      <c r="I1452" s="92">
        <f>IFERROR(VLOOKUP($C1452,Weights!$A$43:$E$62,5,0),0)</f>
        <v>154.53810000000001</v>
      </c>
      <c r="J1452" s="91">
        <f>IFERROR(VLOOKUP($C1452,Weights!$A$63:$E$82,4,0),0)</f>
        <v>9.86</v>
      </c>
      <c r="K1452" s="92">
        <f>IFERROR(VLOOKUP($C1452,Weights!$A$63:$E$82,5,0),0)</f>
        <v>546.1454</v>
      </c>
      <c r="L1452" s="91">
        <f>IFERROR(VLOOKUP($C1452,Weights!$A$83:$E$102,4,0),0)</f>
        <v>2.64</v>
      </c>
      <c r="M1452" s="92">
        <f>IFERROR(VLOOKUP($C1452,Weights!$A$83:$E$102,5,0),0)</f>
        <v>146.2296</v>
      </c>
    </row>
    <row r="1453" spans="1:13" ht="24">
      <c r="A1453" s="93" t="s">
        <v>634</v>
      </c>
      <c r="B1453" s="90" t="s">
        <v>635</v>
      </c>
      <c r="C1453" s="90">
        <v>14</v>
      </c>
      <c r="D1453" s="91">
        <f>IFERROR(VLOOKUP($C1453,Weights!$A$3:$E$22,4,0),0)</f>
        <v>1.07</v>
      </c>
      <c r="E1453" s="92">
        <f>IFERROR(VLOOKUP($C1453,Weights!$A$3:$E$22,5,0),0)</f>
        <v>59.267300000000006</v>
      </c>
      <c r="F1453" s="91">
        <f>IFERROR(VLOOKUP($C1453,Weights!$A$23:$E$42,4,0),0)</f>
        <v>1.65</v>
      </c>
      <c r="G1453" s="92">
        <f>IFERROR(VLOOKUP($C1453,Weights!$A$23:$E$42,5,0),0)</f>
        <v>91.393500000000003</v>
      </c>
      <c r="H1453" s="91">
        <f>IFERROR(VLOOKUP($C1453,Weights!$A$43:$E$62,4,0),0)</f>
        <v>2.79</v>
      </c>
      <c r="I1453" s="92">
        <f>IFERROR(VLOOKUP($C1453,Weights!$A$43:$E$62,5,0),0)</f>
        <v>154.53810000000001</v>
      </c>
      <c r="J1453" s="91">
        <f>IFERROR(VLOOKUP($C1453,Weights!$A$63:$E$82,4,0),0)</f>
        <v>9.86</v>
      </c>
      <c r="K1453" s="92">
        <f>IFERROR(VLOOKUP($C1453,Weights!$A$63:$E$82,5,0),0)</f>
        <v>546.1454</v>
      </c>
      <c r="L1453" s="91">
        <f>IFERROR(VLOOKUP($C1453,Weights!$A$83:$E$102,4,0),0)</f>
        <v>2.64</v>
      </c>
      <c r="M1453" s="92">
        <f>IFERROR(VLOOKUP($C1453,Weights!$A$83:$E$102,5,0),0)</f>
        <v>146.2296</v>
      </c>
    </row>
    <row r="1454" spans="1:13" ht="24">
      <c r="A1454" s="93" t="s">
        <v>646</v>
      </c>
      <c r="B1454" s="90" t="s">
        <v>647</v>
      </c>
      <c r="C1454" s="90">
        <v>14</v>
      </c>
      <c r="D1454" s="91">
        <f>IFERROR(VLOOKUP($C1454,Weights!$A$3:$E$22,4,0),0)</f>
        <v>1.07</v>
      </c>
      <c r="E1454" s="92">
        <f>IFERROR(VLOOKUP($C1454,Weights!$A$3:$E$22,5,0),0)</f>
        <v>59.267300000000006</v>
      </c>
      <c r="F1454" s="91">
        <f>IFERROR(VLOOKUP($C1454,Weights!$A$23:$E$42,4,0),0)</f>
        <v>1.65</v>
      </c>
      <c r="G1454" s="92">
        <f>IFERROR(VLOOKUP($C1454,Weights!$A$23:$E$42,5,0),0)</f>
        <v>91.393500000000003</v>
      </c>
      <c r="H1454" s="91">
        <f>IFERROR(VLOOKUP($C1454,Weights!$A$43:$E$62,4,0),0)</f>
        <v>2.79</v>
      </c>
      <c r="I1454" s="92">
        <f>IFERROR(VLOOKUP($C1454,Weights!$A$43:$E$62,5,0),0)</f>
        <v>154.53810000000001</v>
      </c>
      <c r="J1454" s="91">
        <f>IFERROR(VLOOKUP($C1454,Weights!$A$63:$E$82,4,0),0)</f>
        <v>9.86</v>
      </c>
      <c r="K1454" s="92">
        <f>IFERROR(VLOOKUP($C1454,Weights!$A$63:$E$82,5,0),0)</f>
        <v>546.1454</v>
      </c>
      <c r="L1454" s="91">
        <f>IFERROR(VLOOKUP($C1454,Weights!$A$83:$E$102,4,0),0)</f>
        <v>2.64</v>
      </c>
      <c r="M1454" s="92">
        <f>IFERROR(VLOOKUP($C1454,Weights!$A$83:$E$102,5,0),0)</f>
        <v>146.2296</v>
      </c>
    </row>
    <row r="1455" spans="1:13" ht="24">
      <c r="A1455" s="93" t="s">
        <v>780</v>
      </c>
      <c r="B1455" s="90" t="s">
        <v>781</v>
      </c>
      <c r="C1455" s="90">
        <v>14</v>
      </c>
      <c r="D1455" s="91">
        <f>IFERROR(VLOOKUP($C1455,Weights!$A$3:$E$22,4,0),0)</f>
        <v>1.07</v>
      </c>
      <c r="E1455" s="92">
        <f>IFERROR(VLOOKUP($C1455,Weights!$A$3:$E$22,5,0),0)</f>
        <v>59.267300000000006</v>
      </c>
      <c r="F1455" s="91">
        <f>IFERROR(VLOOKUP($C1455,Weights!$A$23:$E$42,4,0),0)</f>
        <v>1.65</v>
      </c>
      <c r="G1455" s="92">
        <f>IFERROR(VLOOKUP($C1455,Weights!$A$23:$E$42,5,0),0)</f>
        <v>91.393500000000003</v>
      </c>
      <c r="H1455" s="91">
        <f>IFERROR(VLOOKUP($C1455,Weights!$A$43:$E$62,4,0),0)</f>
        <v>2.79</v>
      </c>
      <c r="I1455" s="92">
        <f>IFERROR(VLOOKUP($C1455,Weights!$A$43:$E$62,5,0),0)</f>
        <v>154.53810000000001</v>
      </c>
      <c r="J1455" s="91">
        <f>IFERROR(VLOOKUP($C1455,Weights!$A$63:$E$82,4,0),0)</f>
        <v>9.86</v>
      </c>
      <c r="K1455" s="92">
        <f>IFERROR(VLOOKUP($C1455,Weights!$A$63:$E$82,5,0),0)</f>
        <v>546.1454</v>
      </c>
      <c r="L1455" s="91">
        <f>IFERROR(VLOOKUP($C1455,Weights!$A$83:$E$102,4,0),0)</f>
        <v>2.64</v>
      </c>
      <c r="M1455" s="92">
        <f>IFERROR(VLOOKUP($C1455,Weights!$A$83:$E$102,5,0),0)</f>
        <v>146.2296</v>
      </c>
    </row>
    <row r="1456" spans="1:13" ht="24">
      <c r="A1456" s="93" t="s">
        <v>838</v>
      </c>
      <c r="B1456" s="90" t="s">
        <v>839</v>
      </c>
      <c r="C1456" s="90">
        <v>14</v>
      </c>
      <c r="D1456" s="91">
        <f>IFERROR(VLOOKUP($C1456,Weights!$A$3:$E$22,4,0),0)</f>
        <v>1.07</v>
      </c>
      <c r="E1456" s="92">
        <f>IFERROR(VLOOKUP($C1456,Weights!$A$3:$E$22,5,0),0)</f>
        <v>59.267300000000006</v>
      </c>
      <c r="F1456" s="91">
        <f>IFERROR(VLOOKUP($C1456,Weights!$A$23:$E$42,4,0),0)</f>
        <v>1.65</v>
      </c>
      <c r="G1456" s="92">
        <f>IFERROR(VLOOKUP($C1456,Weights!$A$23:$E$42,5,0),0)</f>
        <v>91.393500000000003</v>
      </c>
      <c r="H1456" s="91">
        <f>IFERROR(VLOOKUP($C1456,Weights!$A$43:$E$62,4,0),0)</f>
        <v>2.79</v>
      </c>
      <c r="I1456" s="92">
        <f>IFERROR(VLOOKUP($C1456,Weights!$A$43:$E$62,5,0),0)</f>
        <v>154.53810000000001</v>
      </c>
      <c r="J1456" s="91">
        <f>IFERROR(VLOOKUP($C1456,Weights!$A$63:$E$82,4,0),0)</f>
        <v>9.86</v>
      </c>
      <c r="K1456" s="92">
        <f>IFERROR(VLOOKUP($C1456,Weights!$A$63:$E$82,5,0),0)</f>
        <v>546.1454</v>
      </c>
      <c r="L1456" s="91">
        <f>IFERROR(VLOOKUP($C1456,Weights!$A$83:$E$102,4,0),0)</f>
        <v>2.64</v>
      </c>
      <c r="M1456" s="92">
        <f>IFERROR(VLOOKUP($C1456,Weights!$A$83:$E$102,5,0),0)</f>
        <v>146.2296</v>
      </c>
    </row>
    <row r="1457" spans="1:13">
      <c r="A1457" s="93" t="s">
        <v>874</v>
      </c>
      <c r="B1457" s="90" t="s">
        <v>875</v>
      </c>
      <c r="C1457" s="90">
        <v>14</v>
      </c>
      <c r="D1457" s="91">
        <f>IFERROR(VLOOKUP($C1457,Weights!$A$3:$E$22,4,0),0)</f>
        <v>1.07</v>
      </c>
      <c r="E1457" s="92">
        <f>IFERROR(VLOOKUP($C1457,Weights!$A$3:$E$22,5,0),0)</f>
        <v>59.267300000000006</v>
      </c>
      <c r="F1457" s="91">
        <f>IFERROR(VLOOKUP($C1457,Weights!$A$23:$E$42,4,0),0)</f>
        <v>1.65</v>
      </c>
      <c r="G1457" s="92">
        <f>IFERROR(VLOOKUP($C1457,Weights!$A$23:$E$42,5,0),0)</f>
        <v>91.393500000000003</v>
      </c>
      <c r="H1457" s="91">
        <f>IFERROR(VLOOKUP($C1457,Weights!$A$43:$E$62,4,0),0)</f>
        <v>2.79</v>
      </c>
      <c r="I1457" s="92">
        <f>IFERROR(VLOOKUP($C1457,Weights!$A$43:$E$62,5,0),0)</f>
        <v>154.53810000000001</v>
      </c>
      <c r="J1457" s="91">
        <f>IFERROR(VLOOKUP($C1457,Weights!$A$63:$E$82,4,0),0)</f>
        <v>9.86</v>
      </c>
      <c r="K1457" s="92">
        <f>IFERROR(VLOOKUP($C1457,Weights!$A$63:$E$82,5,0),0)</f>
        <v>546.1454</v>
      </c>
      <c r="L1457" s="91">
        <f>IFERROR(VLOOKUP($C1457,Weights!$A$83:$E$102,4,0),0)</f>
        <v>2.64</v>
      </c>
      <c r="M1457" s="92">
        <f>IFERROR(VLOOKUP($C1457,Weights!$A$83:$E$102,5,0),0)</f>
        <v>146.2296</v>
      </c>
    </row>
    <row r="1458" spans="1:13">
      <c r="A1458" s="93" t="s">
        <v>920</v>
      </c>
      <c r="B1458" s="90" t="s">
        <v>921</v>
      </c>
      <c r="C1458" s="90">
        <v>14</v>
      </c>
      <c r="D1458" s="91">
        <f>IFERROR(VLOOKUP($C1458,Weights!$A$3:$E$22,4,0),0)</f>
        <v>1.07</v>
      </c>
      <c r="E1458" s="92">
        <f>IFERROR(VLOOKUP($C1458,Weights!$A$3:$E$22,5,0),0)</f>
        <v>59.267300000000006</v>
      </c>
      <c r="F1458" s="91">
        <f>IFERROR(VLOOKUP($C1458,Weights!$A$23:$E$42,4,0),0)</f>
        <v>1.65</v>
      </c>
      <c r="G1458" s="92">
        <f>IFERROR(VLOOKUP($C1458,Weights!$A$23:$E$42,5,0),0)</f>
        <v>91.393500000000003</v>
      </c>
      <c r="H1458" s="91">
        <f>IFERROR(VLOOKUP($C1458,Weights!$A$43:$E$62,4,0),0)</f>
        <v>2.79</v>
      </c>
      <c r="I1458" s="92">
        <f>IFERROR(VLOOKUP($C1458,Weights!$A$43:$E$62,5,0),0)</f>
        <v>154.53810000000001</v>
      </c>
      <c r="J1458" s="91">
        <f>IFERROR(VLOOKUP($C1458,Weights!$A$63:$E$82,4,0),0)</f>
        <v>9.86</v>
      </c>
      <c r="K1458" s="92">
        <f>IFERROR(VLOOKUP($C1458,Weights!$A$63:$E$82,5,0),0)</f>
        <v>546.1454</v>
      </c>
      <c r="L1458" s="91">
        <f>IFERROR(VLOOKUP($C1458,Weights!$A$83:$E$102,4,0),0)</f>
        <v>2.64</v>
      </c>
      <c r="M1458" s="92">
        <f>IFERROR(VLOOKUP($C1458,Weights!$A$83:$E$102,5,0),0)</f>
        <v>146.2296</v>
      </c>
    </row>
    <row r="1459" spans="1:13" ht="24">
      <c r="A1459" s="93" t="s">
        <v>932</v>
      </c>
      <c r="B1459" s="90" t="s">
        <v>933</v>
      </c>
      <c r="C1459" s="90">
        <v>14</v>
      </c>
      <c r="D1459" s="91">
        <f>IFERROR(VLOOKUP($C1459,Weights!$A$3:$E$22,4,0),0)</f>
        <v>1.07</v>
      </c>
      <c r="E1459" s="92">
        <f>IFERROR(VLOOKUP($C1459,Weights!$A$3:$E$22,5,0),0)</f>
        <v>59.267300000000006</v>
      </c>
      <c r="F1459" s="91">
        <f>IFERROR(VLOOKUP($C1459,Weights!$A$23:$E$42,4,0),0)</f>
        <v>1.65</v>
      </c>
      <c r="G1459" s="92">
        <f>IFERROR(VLOOKUP($C1459,Weights!$A$23:$E$42,5,0),0)</f>
        <v>91.393500000000003</v>
      </c>
      <c r="H1459" s="91">
        <f>IFERROR(VLOOKUP($C1459,Weights!$A$43:$E$62,4,0),0)</f>
        <v>2.79</v>
      </c>
      <c r="I1459" s="92">
        <f>IFERROR(VLOOKUP($C1459,Weights!$A$43:$E$62,5,0),0)</f>
        <v>154.53810000000001</v>
      </c>
      <c r="J1459" s="91">
        <f>IFERROR(VLOOKUP($C1459,Weights!$A$63:$E$82,4,0),0)</f>
        <v>9.86</v>
      </c>
      <c r="K1459" s="92">
        <f>IFERROR(VLOOKUP($C1459,Weights!$A$63:$E$82,5,0),0)</f>
        <v>546.1454</v>
      </c>
      <c r="L1459" s="91">
        <f>IFERROR(VLOOKUP($C1459,Weights!$A$83:$E$102,4,0),0)</f>
        <v>2.64</v>
      </c>
      <c r="M1459" s="92">
        <f>IFERROR(VLOOKUP($C1459,Weights!$A$83:$E$102,5,0),0)</f>
        <v>146.2296</v>
      </c>
    </row>
    <row r="1460" spans="1:13" ht="24">
      <c r="A1460" s="93" t="s">
        <v>940</v>
      </c>
      <c r="B1460" s="90" t="s">
        <v>941</v>
      </c>
      <c r="C1460" s="90">
        <v>14</v>
      </c>
      <c r="D1460" s="91">
        <f>IFERROR(VLOOKUP($C1460,Weights!$A$3:$E$22,4,0),0)</f>
        <v>1.07</v>
      </c>
      <c r="E1460" s="92">
        <f>IFERROR(VLOOKUP($C1460,Weights!$A$3:$E$22,5,0),0)</f>
        <v>59.267300000000006</v>
      </c>
      <c r="F1460" s="91">
        <f>IFERROR(VLOOKUP($C1460,Weights!$A$23:$E$42,4,0),0)</f>
        <v>1.65</v>
      </c>
      <c r="G1460" s="92">
        <f>IFERROR(VLOOKUP($C1460,Weights!$A$23:$E$42,5,0),0)</f>
        <v>91.393500000000003</v>
      </c>
      <c r="H1460" s="91">
        <f>IFERROR(VLOOKUP($C1460,Weights!$A$43:$E$62,4,0),0)</f>
        <v>2.79</v>
      </c>
      <c r="I1460" s="92">
        <f>IFERROR(VLOOKUP($C1460,Weights!$A$43:$E$62,5,0),0)</f>
        <v>154.53810000000001</v>
      </c>
      <c r="J1460" s="91">
        <f>IFERROR(VLOOKUP($C1460,Weights!$A$63:$E$82,4,0),0)</f>
        <v>9.86</v>
      </c>
      <c r="K1460" s="92">
        <f>IFERROR(VLOOKUP($C1460,Weights!$A$63:$E$82,5,0),0)</f>
        <v>546.1454</v>
      </c>
      <c r="L1460" s="91">
        <f>IFERROR(VLOOKUP($C1460,Weights!$A$83:$E$102,4,0),0)</f>
        <v>2.64</v>
      </c>
      <c r="M1460" s="92">
        <f>IFERROR(VLOOKUP($C1460,Weights!$A$83:$E$102,5,0),0)</f>
        <v>146.2296</v>
      </c>
    </row>
    <row r="1461" spans="1:13" ht="24">
      <c r="A1461" s="93" t="s">
        <v>1094</v>
      </c>
      <c r="B1461" s="90" t="s">
        <v>1095</v>
      </c>
      <c r="C1461" s="90">
        <v>14</v>
      </c>
      <c r="D1461" s="91">
        <f>IFERROR(VLOOKUP($C1461,Weights!$A$3:$E$22,4,0),0)</f>
        <v>1.07</v>
      </c>
      <c r="E1461" s="92">
        <f>IFERROR(VLOOKUP($C1461,Weights!$A$3:$E$22,5,0),0)</f>
        <v>59.267300000000006</v>
      </c>
      <c r="F1461" s="91">
        <f>IFERROR(VLOOKUP($C1461,Weights!$A$23:$E$42,4,0),0)</f>
        <v>1.65</v>
      </c>
      <c r="G1461" s="92">
        <f>IFERROR(VLOOKUP($C1461,Weights!$A$23:$E$42,5,0),0)</f>
        <v>91.393500000000003</v>
      </c>
      <c r="H1461" s="91">
        <f>IFERROR(VLOOKUP($C1461,Weights!$A$43:$E$62,4,0),0)</f>
        <v>2.79</v>
      </c>
      <c r="I1461" s="92">
        <f>IFERROR(VLOOKUP($C1461,Weights!$A$43:$E$62,5,0),0)</f>
        <v>154.53810000000001</v>
      </c>
      <c r="J1461" s="91">
        <f>IFERROR(VLOOKUP($C1461,Weights!$A$63:$E$82,4,0),0)</f>
        <v>9.86</v>
      </c>
      <c r="K1461" s="92">
        <f>IFERROR(VLOOKUP($C1461,Weights!$A$63:$E$82,5,0),0)</f>
        <v>546.1454</v>
      </c>
      <c r="L1461" s="91">
        <f>IFERROR(VLOOKUP($C1461,Weights!$A$83:$E$102,4,0),0)</f>
        <v>2.64</v>
      </c>
      <c r="M1461" s="92">
        <f>IFERROR(VLOOKUP($C1461,Weights!$A$83:$E$102,5,0),0)</f>
        <v>146.2296</v>
      </c>
    </row>
    <row r="1462" spans="1:13">
      <c r="A1462" s="93" t="s">
        <v>1274</v>
      </c>
      <c r="B1462" s="90" t="s">
        <v>1275</v>
      </c>
      <c r="C1462" s="90">
        <v>14</v>
      </c>
      <c r="D1462" s="91">
        <f>IFERROR(VLOOKUP($C1462,Weights!$A$3:$E$22,4,0),0)</f>
        <v>1.07</v>
      </c>
      <c r="E1462" s="92">
        <f>IFERROR(VLOOKUP($C1462,Weights!$A$3:$E$22,5,0),0)</f>
        <v>59.267300000000006</v>
      </c>
      <c r="F1462" s="91">
        <f>IFERROR(VLOOKUP($C1462,Weights!$A$23:$E$42,4,0),0)</f>
        <v>1.65</v>
      </c>
      <c r="G1462" s="92">
        <f>IFERROR(VLOOKUP($C1462,Weights!$A$23:$E$42,5,0),0)</f>
        <v>91.393500000000003</v>
      </c>
      <c r="H1462" s="91">
        <f>IFERROR(VLOOKUP($C1462,Weights!$A$43:$E$62,4,0),0)</f>
        <v>2.79</v>
      </c>
      <c r="I1462" s="92">
        <f>IFERROR(VLOOKUP($C1462,Weights!$A$43:$E$62,5,0),0)</f>
        <v>154.53810000000001</v>
      </c>
      <c r="J1462" s="91">
        <f>IFERROR(VLOOKUP($C1462,Weights!$A$63:$E$82,4,0),0)</f>
        <v>9.86</v>
      </c>
      <c r="K1462" s="92">
        <f>IFERROR(VLOOKUP($C1462,Weights!$A$63:$E$82,5,0),0)</f>
        <v>546.1454</v>
      </c>
      <c r="L1462" s="91">
        <f>IFERROR(VLOOKUP($C1462,Weights!$A$83:$E$102,4,0),0)</f>
        <v>2.64</v>
      </c>
      <c r="M1462" s="92">
        <f>IFERROR(VLOOKUP($C1462,Weights!$A$83:$E$102,5,0),0)</f>
        <v>146.2296</v>
      </c>
    </row>
    <row r="1463" spans="1:13">
      <c r="A1463" s="93" t="s">
        <v>1276</v>
      </c>
      <c r="B1463" s="90" t="s">
        <v>1277</v>
      </c>
      <c r="C1463" s="90">
        <v>14</v>
      </c>
      <c r="D1463" s="91">
        <f>IFERROR(VLOOKUP($C1463,Weights!$A$3:$E$22,4,0),0)</f>
        <v>1.07</v>
      </c>
      <c r="E1463" s="92">
        <f>IFERROR(VLOOKUP($C1463,Weights!$A$3:$E$22,5,0),0)</f>
        <v>59.267300000000006</v>
      </c>
      <c r="F1463" s="91">
        <f>IFERROR(VLOOKUP($C1463,Weights!$A$23:$E$42,4,0),0)</f>
        <v>1.65</v>
      </c>
      <c r="G1463" s="92">
        <f>IFERROR(VLOOKUP($C1463,Weights!$A$23:$E$42,5,0),0)</f>
        <v>91.393500000000003</v>
      </c>
      <c r="H1463" s="91">
        <f>IFERROR(VLOOKUP($C1463,Weights!$A$43:$E$62,4,0),0)</f>
        <v>2.79</v>
      </c>
      <c r="I1463" s="92">
        <f>IFERROR(VLOOKUP($C1463,Weights!$A$43:$E$62,5,0),0)</f>
        <v>154.53810000000001</v>
      </c>
      <c r="J1463" s="91">
        <f>IFERROR(VLOOKUP($C1463,Weights!$A$63:$E$82,4,0),0)</f>
        <v>9.86</v>
      </c>
      <c r="K1463" s="92">
        <f>IFERROR(VLOOKUP($C1463,Weights!$A$63:$E$82,5,0),0)</f>
        <v>546.1454</v>
      </c>
      <c r="L1463" s="91">
        <f>IFERROR(VLOOKUP($C1463,Weights!$A$83:$E$102,4,0),0)</f>
        <v>2.64</v>
      </c>
      <c r="M1463" s="92">
        <f>IFERROR(VLOOKUP($C1463,Weights!$A$83:$E$102,5,0),0)</f>
        <v>146.2296</v>
      </c>
    </row>
    <row r="1464" spans="1:13">
      <c r="A1464" s="93" t="s">
        <v>1310</v>
      </c>
      <c r="B1464" s="90" t="s">
        <v>1311</v>
      </c>
      <c r="C1464" s="90">
        <v>14</v>
      </c>
      <c r="D1464" s="91">
        <f>IFERROR(VLOOKUP($C1464,Weights!$A$3:$E$22,4,0),0)</f>
        <v>1.07</v>
      </c>
      <c r="E1464" s="92">
        <f>IFERROR(VLOOKUP($C1464,Weights!$A$3:$E$22,5,0),0)</f>
        <v>59.267300000000006</v>
      </c>
      <c r="F1464" s="91">
        <f>IFERROR(VLOOKUP($C1464,Weights!$A$23:$E$42,4,0),0)</f>
        <v>1.65</v>
      </c>
      <c r="G1464" s="92">
        <f>IFERROR(VLOOKUP($C1464,Weights!$A$23:$E$42,5,0),0)</f>
        <v>91.393500000000003</v>
      </c>
      <c r="H1464" s="91">
        <f>IFERROR(VLOOKUP($C1464,Weights!$A$43:$E$62,4,0),0)</f>
        <v>2.79</v>
      </c>
      <c r="I1464" s="92">
        <f>IFERROR(VLOOKUP($C1464,Weights!$A$43:$E$62,5,0),0)</f>
        <v>154.53810000000001</v>
      </c>
      <c r="J1464" s="91">
        <f>IFERROR(VLOOKUP($C1464,Weights!$A$63:$E$82,4,0),0)</f>
        <v>9.86</v>
      </c>
      <c r="K1464" s="92">
        <f>IFERROR(VLOOKUP($C1464,Weights!$A$63:$E$82,5,0),0)</f>
        <v>546.1454</v>
      </c>
      <c r="L1464" s="91">
        <f>IFERROR(VLOOKUP($C1464,Weights!$A$83:$E$102,4,0),0)</f>
        <v>2.64</v>
      </c>
      <c r="M1464" s="92">
        <f>IFERROR(VLOOKUP($C1464,Weights!$A$83:$E$102,5,0),0)</f>
        <v>146.2296</v>
      </c>
    </row>
    <row r="1465" spans="1:13">
      <c r="A1465" s="93" t="s">
        <v>1356</v>
      </c>
      <c r="B1465" s="90" t="s">
        <v>1357</v>
      </c>
      <c r="C1465" s="90">
        <v>14</v>
      </c>
      <c r="D1465" s="91">
        <f>IFERROR(VLOOKUP($C1465,Weights!$A$3:$E$22,4,0),0)</f>
        <v>1.07</v>
      </c>
      <c r="E1465" s="92">
        <f>IFERROR(VLOOKUP($C1465,Weights!$A$3:$E$22,5,0),0)</f>
        <v>59.267300000000006</v>
      </c>
      <c r="F1465" s="91">
        <f>IFERROR(VLOOKUP($C1465,Weights!$A$23:$E$42,4,0),0)</f>
        <v>1.65</v>
      </c>
      <c r="G1465" s="92">
        <f>IFERROR(VLOOKUP($C1465,Weights!$A$23:$E$42,5,0),0)</f>
        <v>91.393500000000003</v>
      </c>
      <c r="H1465" s="91">
        <f>IFERROR(VLOOKUP($C1465,Weights!$A$43:$E$62,4,0),0)</f>
        <v>2.79</v>
      </c>
      <c r="I1465" s="92">
        <f>IFERROR(VLOOKUP($C1465,Weights!$A$43:$E$62,5,0),0)</f>
        <v>154.53810000000001</v>
      </c>
      <c r="J1465" s="91">
        <f>IFERROR(VLOOKUP($C1465,Weights!$A$63:$E$82,4,0),0)</f>
        <v>9.86</v>
      </c>
      <c r="K1465" s="92">
        <f>IFERROR(VLOOKUP($C1465,Weights!$A$63:$E$82,5,0),0)</f>
        <v>546.1454</v>
      </c>
      <c r="L1465" s="91">
        <f>IFERROR(VLOOKUP($C1465,Weights!$A$83:$E$102,4,0),0)</f>
        <v>2.64</v>
      </c>
      <c r="M1465" s="92">
        <f>IFERROR(VLOOKUP($C1465,Weights!$A$83:$E$102,5,0),0)</f>
        <v>146.2296</v>
      </c>
    </row>
    <row r="1466" spans="1:13">
      <c r="A1466" s="93" t="s">
        <v>1360</v>
      </c>
      <c r="B1466" s="90" t="s">
        <v>1361</v>
      </c>
      <c r="C1466" s="90">
        <v>14</v>
      </c>
      <c r="D1466" s="91">
        <f>IFERROR(VLOOKUP($C1466,Weights!$A$3:$E$22,4,0),0)</f>
        <v>1.07</v>
      </c>
      <c r="E1466" s="92">
        <f>IFERROR(VLOOKUP($C1466,Weights!$A$3:$E$22,5,0),0)</f>
        <v>59.267300000000006</v>
      </c>
      <c r="F1466" s="91">
        <f>IFERROR(VLOOKUP($C1466,Weights!$A$23:$E$42,4,0),0)</f>
        <v>1.65</v>
      </c>
      <c r="G1466" s="92">
        <f>IFERROR(VLOOKUP($C1466,Weights!$A$23:$E$42,5,0),0)</f>
        <v>91.393500000000003</v>
      </c>
      <c r="H1466" s="91">
        <f>IFERROR(VLOOKUP($C1466,Weights!$A$43:$E$62,4,0),0)</f>
        <v>2.79</v>
      </c>
      <c r="I1466" s="92">
        <f>IFERROR(VLOOKUP($C1466,Weights!$A$43:$E$62,5,0),0)</f>
        <v>154.53810000000001</v>
      </c>
      <c r="J1466" s="91">
        <f>IFERROR(VLOOKUP($C1466,Weights!$A$63:$E$82,4,0),0)</f>
        <v>9.86</v>
      </c>
      <c r="K1466" s="92">
        <f>IFERROR(VLOOKUP($C1466,Weights!$A$63:$E$82,5,0),0)</f>
        <v>546.1454</v>
      </c>
      <c r="L1466" s="91">
        <f>IFERROR(VLOOKUP($C1466,Weights!$A$83:$E$102,4,0),0)</f>
        <v>2.64</v>
      </c>
      <c r="M1466" s="92">
        <f>IFERROR(VLOOKUP($C1466,Weights!$A$83:$E$102,5,0),0)</f>
        <v>146.2296</v>
      </c>
    </row>
    <row r="1467" spans="1:13" ht="24">
      <c r="A1467" s="93" t="s">
        <v>1388</v>
      </c>
      <c r="B1467" s="90" t="s">
        <v>1389</v>
      </c>
      <c r="C1467" s="90">
        <v>14</v>
      </c>
      <c r="D1467" s="91">
        <f>IFERROR(VLOOKUP($C1467,Weights!$A$3:$E$22,4,0),0)</f>
        <v>1.07</v>
      </c>
      <c r="E1467" s="92">
        <f>IFERROR(VLOOKUP($C1467,Weights!$A$3:$E$22,5,0),0)</f>
        <v>59.267300000000006</v>
      </c>
      <c r="F1467" s="91">
        <f>IFERROR(VLOOKUP($C1467,Weights!$A$23:$E$42,4,0),0)</f>
        <v>1.65</v>
      </c>
      <c r="G1467" s="92">
        <f>IFERROR(VLOOKUP($C1467,Weights!$A$23:$E$42,5,0),0)</f>
        <v>91.393500000000003</v>
      </c>
      <c r="H1467" s="91">
        <f>IFERROR(VLOOKUP($C1467,Weights!$A$43:$E$62,4,0),0)</f>
        <v>2.79</v>
      </c>
      <c r="I1467" s="92">
        <f>IFERROR(VLOOKUP($C1467,Weights!$A$43:$E$62,5,0),0)</f>
        <v>154.53810000000001</v>
      </c>
      <c r="J1467" s="91">
        <f>IFERROR(VLOOKUP($C1467,Weights!$A$63:$E$82,4,0),0)</f>
        <v>9.86</v>
      </c>
      <c r="K1467" s="92">
        <f>IFERROR(VLOOKUP($C1467,Weights!$A$63:$E$82,5,0),0)</f>
        <v>546.1454</v>
      </c>
      <c r="L1467" s="91">
        <f>IFERROR(VLOOKUP($C1467,Weights!$A$83:$E$102,4,0),0)</f>
        <v>2.64</v>
      </c>
      <c r="M1467" s="92">
        <f>IFERROR(VLOOKUP($C1467,Weights!$A$83:$E$102,5,0),0)</f>
        <v>146.2296</v>
      </c>
    </row>
    <row r="1468" spans="1:13" ht="24">
      <c r="A1468" s="93" t="s">
        <v>1444</v>
      </c>
      <c r="B1468" s="90" t="s">
        <v>1445</v>
      </c>
      <c r="C1468" s="90">
        <v>14</v>
      </c>
      <c r="D1468" s="91">
        <f>IFERROR(VLOOKUP($C1468,Weights!$A$3:$E$22,4,0),0)</f>
        <v>1.07</v>
      </c>
      <c r="E1468" s="92">
        <f>IFERROR(VLOOKUP($C1468,Weights!$A$3:$E$22,5,0),0)</f>
        <v>59.267300000000006</v>
      </c>
      <c r="F1468" s="91">
        <f>IFERROR(VLOOKUP($C1468,Weights!$A$23:$E$42,4,0),0)</f>
        <v>1.65</v>
      </c>
      <c r="G1468" s="92">
        <f>IFERROR(VLOOKUP($C1468,Weights!$A$23:$E$42,5,0),0)</f>
        <v>91.393500000000003</v>
      </c>
      <c r="H1468" s="91">
        <f>IFERROR(VLOOKUP($C1468,Weights!$A$43:$E$62,4,0),0)</f>
        <v>2.79</v>
      </c>
      <c r="I1468" s="92">
        <f>IFERROR(VLOOKUP($C1468,Weights!$A$43:$E$62,5,0),0)</f>
        <v>154.53810000000001</v>
      </c>
      <c r="J1468" s="91">
        <f>IFERROR(VLOOKUP($C1468,Weights!$A$63:$E$82,4,0),0)</f>
        <v>9.86</v>
      </c>
      <c r="K1468" s="92">
        <f>IFERROR(VLOOKUP($C1468,Weights!$A$63:$E$82,5,0),0)</f>
        <v>546.1454</v>
      </c>
      <c r="L1468" s="91">
        <f>IFERROR(VLOOKUP($C1468,Weights!$A$83:$E$102,4,0),0)</f>
        <v>2.64</v>
      </c>
      <c r="M1468" s="92">
        <f>IFERROR(VLOOKUP($C1468,Weights!$A$83:$E$102,5,0),0)</f>
        <v>146.2296</v>
      </c>
    </row>
    <row r="1469" spans="1:13">
      <c r="A1469" s="93" t="s">
        <v>1446</v>
      </c>
      <c r="B1469" s="90" t="s">
        <v>1447</v>
      </c>
      <c r="C1469" s="90">
        <v>14</v>
      </c>
      <c r="D1469" s="91">
        <f>IFERROR(VLOOKUP($C1469,Weights!$A$3:$E$22,4,0),0)</f>
        <v>1.07</v>
      </c>
      <c r="E1469" s="92">
        <f>IFERROR(VLOOKUP($C1469,Weights!$A$3:$E$22,5,0),0)</f>
        <v>59.267300000000006</v>
      </c>
      <c r="F1469" s="91">
        <f>IFERROR(VLOOKUP($C1469,Weights!$A$23:$E$42,4,0),0)</f>
        <v>1.65</v>
      </c>
      <c r="G1469" s="92">
        <f>IFERROR(VLOOKUP($C1469,Weights!$A$23:$E$42,5,0),0)</f>
        <v>91.393500000000003</v>
      </c>
      <c r="H1469" s="91">
        <f>IFERROR(VLOOKUP($C1469,Weights!$A$43:$E$62,4,0),0)</f>
        <v>2.79</v>
      </c>
      <c r="I1469" s="92">
        <f>IFERROR(VLOOKUP($C1469,Weights!$A$43:$E$62,5,0),0)</f>
        <v>154.53810000000001</v>
      </c>
      <c r="J1469" s="91">
        <f>IFERROR(VLOOKUP($C1469,Weights!$A$63:$E$82,4,0),0)</f>
        <v>9.86</v>
      </c>
      <c r="K1469" s="92">
        <f>IFERROR(VLOOKUP($C1469,Weights!$A$63:$E$82,5,0),0)</f>
        <v>546.1454</v>
      </c>
      <c r="L1469" s="91">
        <f>IFERROR(VLOOKUP($C1469,Weights!$A$83:$E$102,4,0),0)</f>
        <v>2.64</v>
      </c>
      <c r="M1469" s="92">
        <f>IFERROR(VLOOKUP($C1469,Weights!$A$83:$E$102,5,0),0)</f>
        <v>146.2296</v>
      </c>
    </row>
    <row r="1470" spans="1:13" ht="24">
      <c r="A1470" s="93" t="s">
        <v>1500</v>
      </c>
      <c r="B1470" s="90" t="s">
        <v>1501</v>
      </c>
      <c r="C1470" s="90">
        <v>14</v>
      </c>
      <c r="D1470" s="91">
        <f>IFERROR(VLOOKUP($C1470,Weights!$A$3:$E$22,4,0),0)</f>
        <v>1.07</v>
      </c>
      <c r="E1470" s="92">
        <f>IFERROR(VLOOKUP($C1470,Weights!$A$3:$E$22,5,0),0)</f>
        <v>59.267300000000006</v>
      </c>
      <c r="F1470" s="91">
        <f>IFERROR(VLOOKUP($C1470,Weights!$A$23:$E$42,4,0),0)</f>
        <v>1.65</v>
      </c>
      <c r="G1470" s="92">
        <f>IFERROR(VLOOKUP($C1470,Weights!$A$23:$E$42,5,0),0)</f>
        <v>91.393500000000003</v>
      </c>
      <c r="H1470" s="91">
        <f>IFERROR(VLOOKUP($C1470,Weights!$A$43:$E$62,4,0),0)</f>
        <v>2.79</v>
      </c>
      <c r="I1470" s="92">
        <f>IFERROR(VLOOKUP($C1470,Weights!$A$43:$E$62,5,0),0)</f>
        <v>154.53810000000001</v>
      </c>
      <c r="J1470" s="91">
        <f>IFERROR(VLOOKUP($C1470,Weights!$A$63:$E$82,4,0),0)</f>
        <v>9.86</v>
      </c>
      <c r="K1470" s="92">
        <f>IFERROR(VLOOKUP($C1470,Weights!$A$63:$E$82,5,0),0)</f>
        <v>546.1454</v>
      </c>
      <c r="L1470" s="91">
        <f>IFERROR(VLOOKUP($C1470,Weights!$A$83:$E$102,4,0),0)</f>
        <v>2.64</v>
      </c>
      <c r="M1470" s="92">
        <f>IFERROR(VLOOKUP($C1470,Weights!$A$83:$E$102,5,0),0)</f>
        <v>146.2296</v>
      </c>
    </row>
    <row r="1471" spans="1:13">
      <c r="A1471" s="93" t="s">
        <v>1544</v>
      </c>
      <c r="B1471" s="90" t="s">
        <v>1545</v>
      </c>
      <c r="C1471" s="90">
        <v>14</v>
      </c>
      <c r="D1471" s="91">
        <f>IFERROR(VLOOKUP($C1471,Weights!$A$3:$E$22,4,0),0)</f>
        <v>1.07</v>
      </c>
      <c r="E1471" s="92">
        <f>IFERROR(VLOOKUP($C1471,Weights!$A$3:$E$22,5,0),0)</f>
        <v>59.267300000000006</v>
      </c>
      <c r="F1471" s="91">
        <f>IFERROR(VLOOKUP($C1471,Weights!$A$23:$E$42,4,0),0)</f>
        <v>1.65</v>
      </c>
      <c r="G1471" s="92">
        <f>IFERROR(VLOOKUP($C1471,Weights!$A$23:$E$42,5,0),0)</f>
        <v>91.393500000000003</v>
      </c>
      <c r="H1471" s="91">
        <f>IFERROR(VLOOKUP($C1471,Weights!$A$43:$E$62,4,0),0)</f>
        <v>2.79</v>
      </c>
      <c r="I1471" s="92">
        <f>IFERROR(VLOOKUP($C1471,Weights!$A$43:$E$62,5,0),0)</f>
        <v>154.53810000000001</v>
      </c>
      <c r="J1471" s="91">
        <f>IFERROR(VLOOKUP($C1471,Weights!$A$63:$E$82,4,0),0)</f>
        <v>9.86</v>
      </c>
      <c r="K1471" s="92">
        <f>IFERROR(VLOOKUP($C1471,Weights!$A$63:$E$82,5,0),0)</f>
        <v>546.1454</v>
      </c>
      <c r="L1471" s="91">
        <f>IFERROR(VLOOKUP($C1471,Weights!$A$83:$E$102,4,0),0)</f>
        <v>2.64</v>
      </c>
      <c r="M1471" s="92">
        <f>IFERROR(VLOOKUP($C1471,Weights!$A$83:$E$102,5,0),0)</f>
        <v>146.2296</v>
      </c>
    </row>
    <row r="1472" spans="1:13">
      <c r="A1472" s="93" t="s">
        <v>1572</v>
      </c>
      <c r="B1472" s="90" t="s">
        <v>1573</v>
      </c>
      <c r="C1472" s="90">
        <v>14</v>
      </c>
      <c r="D1472" s="91">
        <f>IFERROR(VLOOKUP($C1472,Weights!$A$3:$E$22,4,0),0)</f>
        <v>1.07</v>
      </c>
      <c r="E1472" s="92">
        <f>IFERROR(VLOOKUP($C1472,Weights!$A$3:$E$22,5,0),0)</f>
        <v>59.267300000000006</v>
      </c>
      <c r="F1472" s="91">
        <f>IFERROR(VLOOKUP($C1472,Weights!$A$23:$E$42,4,0),0)</f>
        <v>1.65</v>
      </c>
      <c r="G1472" s="92">
        <f>IFERROR(VLOOKUP($C1472,Weights!$A$23:$E$42,5,0),0)</f>
        <v>91.393500000000003</v>
      </c>
      <c r="H1472" s="91">
        <f>IFERROR(VLOOKUP($C1472,Weights!$A$43:$E$62,4,0),0)</f>
        <v>2.79</v>
      </c>
      <c r="I1472" s="92">
        <f>IFERROR(VLOOKUP($C1472,Weights!$A$43:$E$62,5,0),0)</f>
        <v>154.53810000000001</v>
      </c>
      <c r="J1472" s="91">
        <f>IFERROR(VLOOKUP($C1472,Weights!$A$63:$E$82,4,0),0)</f>
        <v>9.86</v>
      </c>
      <c r="K1472" s="92">
        <f>IFERROR(VLOOKUP($C1472,Weights!$A$63:$E$82,5,0),0)</f>
        <v>546.1454</v>
      </c>
      <c r="L1472" s="91">
        <f>IFERROR(VLOOKUP($C1472,Weights!$A$83:$E$102,4,0),0)</f>
        <v>2.64</v>
      </c>
      <c r="M1472" s="92">
        <f>IFERROR(VLOOKUP($C1472,Weights!$A$83:$E$102,5,0),0)</f>
        <v>146.2296</v>
      </c>
    </row>
    <row r="1473" spans="1:13" ht="24">
      <c r="A1473" s="93" t="s">
        <v>1648</v>
      </c>
      <c r="B1473" s="90" t="s">
        <v>1649</v>
      </c>
      <c r="C1473" s="90">
        <v>14</v>
      </c>
      <c r="D1473" s="91">
        <f>IFERROR(VLOOKUP($C1473,Weights!$A$3:$E$22,4,0),0)</f>
        <v>1.07</v>
      </c>
      <c r="E1473" s="92">
        <f>IFERROR(VLOOKUP($C1473,Weights!$A$3:$E$22,5,0),0)</f>
        <v>59.267300000000006</v>
      </c>
      <c r="F1473" s="91">
        <f>IFERROR(VLOOKUP($C1473,Weights!$A$23:$E$42,4,0),0)</f>
        <v>1.65</v>
      </c>
      <c r="G1473" s="92">
        <f>IFERROR(VLOOKUP($C1473,Weights!$A$23:$E$42,5,0),0)</f>
        <v>91.393500000000003</v>
      </c>
      <c r="H1473" s="91">
        <f>IFERROR(VLOOKUP($C1473,Weights!$A$43:$E$62,4,0),0)</f>
        <v>2.79</v>
      </c>
      <c r="I1473" s="92">
        <f>IFERROR(VLOOKUP($C1473,Weights!$A$43:$E$62,5,0),0)</f>
        <v>154.53810000000001</v>
      </c>
      <c r="J1473" s="91">
        <f>IFERROR(VLOOKUP($C1473,Weights!$A$63:$E$82,4,0),0)</f>
        <v>9.86</v>
      </c>
      <c r="K1473" s="92">
        <f>IFERROR(VLOOKUP($C1473,Weights!$A$63:$E$82,5,0),0)</f>
        <v>546.1454</v>
      </c>
      <c r="L1473" s="91">
        <f>IFERROR(VLOOKUP($C1473,Weights!$A$83:$E$102,4,0),0)</f>
        <v>2.64</v>
      </c>
      <c r="M1473" s="92">
        <f>IFERROR(VLOOKUP($C1473,Weights!$A$83:$E$102,5,0),0)</f>
        <v>146.2296</v>
      </c>
    </row>
    <row r="1474" spans="1:13" ht="24">
      <c r="A1474" s="93" t="s">
        <v>1706</v>
      </c>
      <c r="B1474" s="90" t="s">
        <v>1707</v>
      </c>
      <c r="C1474" s="90">
        <v>14</v>
      </c>
      <c r="D1474" s="91">
        <f>IFERROR(VLOOKUP($C1474,Weights!$A$3:$E$22,4,0),0)</f>
        <v>1.07</v>
      </c>
      <c r="E1474" s="92">
        <f>IFERROR(VLOOKUP($C1474,Weights!$A$3:$E$22,5,0),0)</f>
        <v>59.267300000000006</v>
      </c>
      <c r="F1474" s="91">
        <f>IFERROR(VLOOKUP($C1474,Weights!$A$23:$E$42,4,0),0)</f>
        <v>1.65</v>
      </c>
      <c r="G1474" s="92">
        <f>IFERROR(VLOOKUP($C1474,Weights!$A$23:$E$42,5,0),0)</f>
        <v>91.393500000000003</v>
      </c>
      <c r="H1474" s="91">
        <f>IFERROR(VLOOKUP($C1474,Weights!$A$43:$E$62,4,0),0)</f>
        <v>2.79</v>
      </c>
      <c r="I1474" s="92">
        <f>IFERROR(VLOOKUP($C1474,Weights!$A$43:$E$62,5,0),0)</f>
        <v>154.53810000000001</v>
      </c>
      <c r="J1474" s="91">
        <f>IFERROR(VLOOKUP($C1474,Weights!$A$63:$E$82,4,0),0)</f>
        <v>9.86</v>
      </c>
      <c r="K1474" s="92">
        <f>IFERROR(VLOOKUP($C1474,Weights!$A$63:$E$82,5,0),0)</f>
        <v>546.1454</v>
      </c>
      <c r="L1474" s="91">
        <f>IFERROR(VLOOKUP($C1474,Weights!$A$83:$E$102,4,0),0)</f>
        <v>2.64</v>
      </c>
      <c r="M1474" s="92">
        <f>IFERROR(VLOOKUP($C1474,Weights!$A$83:$E$102,5,0),0)</f>
        <v>146.2296</v>
      </c>
    </row>
    <row r="1475" spans="1:13" ht="24">
      <c r="A1475" s="93" t="s">
        <v>1835</v>
      </c>
      <c r="B1475" s="90" t="s">
        <v>1836</v>
      </c>
      <c r="C1475" s="90">
        <v>14</v>
      </c>
      <c r="D1475" s="91">
        <f>IFERROR(VLOOKUP($C1475,Weights!$A$3:$E$22,4,0),0)</f>
        <v>1.07</v>
      </c>
      <c r="E1475" s="92">
        <f>IFERROR(VLOOKUP($C1475,Weights!$A$3:$E$22,5,0),0)</f>
        <v>59.267300000000006</v>
      </c>
      <c r="F1475" s="91">
        <f>IFERROR(VLOOKUP($C1475,Weights!$A$23:$E$42,4,0),0)</f>
        <v>1.65</v>
      </c>
      <c r="G1475" s="92">
        <f>IFERROR(VLOOKUP($C1475,Weights!$A$23:$E$42,5,0),0)</f>
        <v>91.393500000000003</v>
      </c>
      <c r="H1475" s="91">
        <f>IFERROR(VLOOKUP($C1475,Weights!$A$43:$E$62,4,0),0)</f>
        <v>2.79</v>
      </c>
      <c r="I1475" s="92">
        <f>IFERROR(VLOOKUP($C1475,Weights!$A$43:$E$62,5,0),0)</f>
        <v>154.53810000000001</v>
      </c>
      <c r="J1475" s="91">
        <f>IFERROR(VLOOKUP($C1475,Weights!$A$63:$E$82,4,0),0)</f>
        <v>9.86</v>
      </c>
      <c r="K1475" s="92">
        <f>IFERROR(VLOOKUP($C1475,Weights!$A$63:$E$82,5,0),0)</f>
        <v>546.1454</v>
      </c>
      <c r="L1475" s="91">
        <f>IFERROR(VLOOKUP($C1475,Weights!$A$83:$E$102,4,0),0)</f>
        <v>2.64</v>
      </c>
      <c r="M1475" s="92">
        <f>IFERROR(VLOOKUP($C1475,Weights!$A$83:$E$102,5,0),0)</f>
        <v>146.2296</v>
      </c>
    </row>
    <row r="1476" spans="1:13" ht="24">
      <c r="A1476" s="93" t="s">
        <v>1871</v>
      </c>
      <c r="B1476" s="90" t="s">
        <v>1872</v>
      </c>
      <c r="C1476" s="90">
        <v>14</v>
      </c>
      <c r="D1476" s="91">
        <f>IFERROR(VLOOKUP($C1476,Weights!$A$3:$E$22,4,0),0)</f>
        <v>1.07</v>
      </c>
      <c r="E1476" s="92">
        <f>IFERROR(VLOOKUP($C1476,Weights!$A$3:$E$22,5,0),0)</f>
        <v>59.267300000000006</v>
      </c>
      <c r="F1476" s="91">
        <f>IFERROR(VLOOKUP($C1476,Weights!$A$23:$E$42,4,0),0)</f>
        <v>1.65</v>
      </c>
      <c r="G1476" s="92">
        <f>IFERROR(VLOOKUP($C1476,Weights!$A$23:$E$42,5,0),0)</f>
        <v>91.393500000000003</v>
      </c>
      <c r="H1476" s="91">
        <f>IFERROR(VLOOKUP($C1476,Weights!$A$43:$E$62,4,0),0)</f>
        <v>2.79</v>
      </c>
      <c r="I1476" s="92">
        <f>IFERROR(VLOOKUP($C1476,Weights!$A$43:$E$62,5,0),0)</f>
        <v>154.53810000000001</v>
      </c>
      <c r="J1476" s="91">
        <f>IFERROR(VLOOKUP($C1476,Weights!$A$63:$E$82,4,0),0)</f>
        <v>9.86</v>
      </c>
      <c r="K1476" s="92">
        <f>IFERROR(VLOOKUP($C1476,Weights!$A$63:$E$82,5,0),0)</f>
        <v>546.1454</v>
      </c>
      <c r="L1476" s="91">
        <f>IFERROR(VLOOKUP($C1476,Weights!$A$83:$E$102,4,0),0)</f>
        <v>2.64</v>
      </c>
      <c r="M1476" s="92">
        <f>IFERROR(VLOOKUP($C1476,Weights!$A$83:$E$102,5,0),0)</f>
        <v>146.2296</v>
      </c>
    </row>
    <row r="1477" spans="1:13" ht="24">
      <c r="A1477" s="93" t="s">
        <v>1883</v>
      </c>
      <c r="B1477" s="90" t="s">
        <v>1884</v>
      </c>
      <c r="C1477" s="90">
        <v>14</v>
      </c>
      <c r="D1477" s="91">
        <f>IFERROR(VLOOKUP($C1477,Weights!$A$3:$E$22,4,0),0)</f>
        <v>1.07</v>
      </c>
      <c r="E1477" s="92">
        <f>IFERROR(VLOOKUP($C1477,Weights!$A$3:$E$22,5,0),0)</f>
        <v>59.267300000000006</v>
      </c>
      <c r="F1477" s="91">
        <f>IFERROR(VLOOKUP($C1477,Weights!$A$23:$E$42,4,0),0)</f>
        <v>1.65</v>
      </c>
      <c r="G1477" s="92">
        <f>IFERROR(VLOOKUP($C1477,Weights!$A$23:$E$42,5,0),0)</f>
        <v>91.393500000000003</v>
      </c>
      <c r="H1477" s="91">
        <f>IFERROR(VLOOKUP($C1477,Weights!$A$43:$E$62,4,0),0)</f>
        <v>2.79</v>
      </c>
      <c r="I1477" s="92">
        <f>IFERROR(VLOOKUP($C1477,Weights!$A$43:$E$62,5,0),0)</f>
        <v>154.53810000000001</v>
      </c>
      <c r="J1477" s="91">
        <f>IFERROR(VLOOKUP($C1477,Weights!$A$63:$E$82,4,0),0)</f>
        <v>9.86</v>
      </c>
      <c r="K1477" s="92">
        <f>IFERROR(VLOOKUP($C1477,Weights!$A$63:$E$82,5,0),0)</f>
        <v>546.1454</v>
      </c>
      <c r="L1477" s="91">
        <f>IFERROR(VLOOKUP($C1477,Weights!$A$83:$E$102,4,0),0)</f>
        <v>2.64</v>
      </c>
      <c r="M1477" s="92">
        <f>IFERROR(VLOOKUP($C1477,Weights!$A$83:$E$102,5,0),0)</f>
        <v>146.2296</v>
      </c>
    </row>
    <row r="1478" spans="1:13" ht="24">
      <c r="A1478" s="93" t="s">
        <v>1885</v>
      </c>
      <c r="B1478" s="90" t="s">
        <v>1886</v>
      </c>
      <c r="C1478" s="90">
        <v>14</v>
      </c>
      <c r="D1478" s="91">
        <f>IFERROR(VLOOKUP($C1478,Weights!$A$3:$E$22,4,0),0)</f>
        <v>1.07</v>
      </c>
      <c r="E1478" s="92">
        <f>IFERROR(VLOOKUP($C1478,Weights!$A$3:$E$22,5,0),0)</f>
        <v>59.267300000000006</v>
      </c>
      <c r="F1478" s="91">
        <f>IFERROR(VLOOKUP($C1478,Weights!$A$23:$E$42,4,0),0)</f>
        <v>1.65</v>
      </c>
      <c r="G1478" s="92">
        <f>IFERROR(VLOOKUP($C1478,Weights!$A$23:$E$42,5,0),0)</f>
        <v>91.393500000000003</v>
      </c>
      <c r="H1478" s="91">
        <f>IFERROR(VLOOKUP($C1478,Weights!$A$43:$E$62,4,0),0)</f>
        <v>2.79</v>
      </c>
      <c r="I1478" s="92">
        <f>IFERROR(VLOOKUP($C1478,Weights!$A$43:$E$62,5,0),0)</f>
        <v>154.53810000000001</v>
      </c>
      <c r="J1478" s="91">
        <f>IFERROR(VLOOKUP($C1478,Weights!$A$63:$E$82,4,0),0)</f>
        <v>9.86</v>
      </c>
      <c r="K1478" s="92">
        <f>IFERROR(VLOOKUP($C1478,Weights!$A$63:$E$82,5,0),0)</f>
        <v>546.1454</v>
      </c>
      <c r="L1478" s="91">
        <f>IFERROR(VLOOKUP($C1478,Weights!$A$83:$E$102,4,0),0)</f>
        <v>2.64</v>
      </c>
      <c r="M1478" s="92">
        <f>IFERROR(VLOOKUP($C1478,Weights!$A$83:$E$102,5,0),0)</f>
        <v>146.2296</v>
      </c>
    </row>
    <row r="1479" spans="1:13">
      <c r="A1479" s="93" t="s">
        <v>1893</v>
      </c>
      <c r="B1479" s="90" t="s">
        <v>1894</v>
      </c>
      <c r="C1479" s="90">
        <v>14</v>
      </c>
      <c r="D1479" s="91">
        <f>IFERROR(VLOOKUP($C1479,Weights!$A$3:$E$22,4,0),0)</f>
        <v>1.07</v>
      </c>
      <c r="E1479" s="92">
        <f>IFERROR(VLOOKUP($C1479,Weights!$A$3:$E$22,5,0),0)</f>
        <v>59.267300000000006</v>
      </c>
      <c r="F1479" s="91">
        <f>IFERROR(VLOOKUP($C1479,Weights!$A$23:$E$42,4,0),0)</f>
        <v>1.65</v>
      </c>
      <c r="G1479" s="92">
        <f>IFERROR(VLOOKUP($C1479,Weights!$A$23:$E$42,5,0),0)</f>
        <v>91.393500000000003</v>
      </c>
      <c r="H1479" s="91">
        <f>IFERROR(VLOOKUP($C1479,Weights!$A$43:$E$62,4,0),0)</f>
        <v>2.79</v>
      </c>
      <c r="I1479" s="92">
        <f>IFERROR(VLOOKUP($C1479,Weights!$A$43:$E$62,5,0),0)</f>
        <v>154.53810000000001</v>
      </c>
      <c r="J1479" s="91">
        <f>IFERROR(VLOOKUP($C1479,Weights!$A$63:$E$82,4,0),0)</f>
        <v>9.86</v>
      </c>
      <c r="K1479" s="92">
        <f>IFERROR(VLOOKUP($C1479,Weights!$A$63:$E$82,5,0),0)</f>
        <v>546.1454</v>
      </c>
      <c r="L1479" s="91">
        <f>IFERROR(VLOOKUP($C1479,Weights!$A$83:$E$102,4,0),0)</f>
        <v>2.64</v>
      </c>
      <c r="M1479" s="92">
        <f>IFERROR(VLOOKUP($C1479,Weights!$A$83:$E$102,5,0),0)</f>
        <v>146.2296</v>
      </c>
    </row>
    <row r="1480" spans="1:13">
      <c r="A1480" s="93" t="s">
        <v>1903</v>
      </c>
      <c r="B1480" s="90" t="s">
        <v>1904</v>
      </c>
      <c r="C1480" s="90">
        <v>14</v>
      </c>
      <c r="D1480" s="91">
        <f>IFERROR(VLOOKUP($C1480,Weights!$A$3:$E$22,4,0),0)</f>
        <v>1.07</v>
      </c>
      <c r="E1480" s="92">
        <f>IFERROR(VLOOKUP($C1480,Weights!$A$3:$E$22,5,0),0)</f>
        <v>59.267300000000006</v>
      </c>
      <c r="F1480" s="91">
        <f>IFERROR(VLOOKUP($C1480,Weights!$A$23:$E$42,4,0),0)</f>
        <v>1.65</v>
      </c>
      <c r="G1480" s="92">
        <f>IFERROR(VLOOKUP($C1480,Weights!$A$23:$E$42,5,0),0)</f>
        <v>91.393500000000003</v>
      </c>
      <c r="H1480" s="91">
        <f>IFERROR(VLOOKUP($C1480,Weights!$A$43:$E$62,4,0),0)</f>
        <v>2.79</v>
      </c>
      <c r="I1480" s="92">
        <f>IFERROR(VLOOKUP($C1480,Weights!$A$43:$E$62,5,0),0)</f>
        <v>154.53810000000001</v>
      </c>
      <c r="J1480" s="91">
        <f>IFERROR(VLOOKUP($C1480,Weights!$A$63:$E$82,4,0),0)</f>
        <v>9.86</v>
      </c>
      <c r="K1480" s="92">
        <f>IFERROR(VLOOKUP($C1480,Weights!$A$63:$E$82,5,0),0)</f>
        <v>546.1454</v>
      </c>
      <c r="L1480" s="91">
        <f>IFERROR(VLOOKUP($C1480,Weights!$A$83:$E$102,4,0),0)</f>
        <v>2.64</v>
      </c>
      <c r="M1480" s="92">
        <f>IFERROR(VLOOKUP($C1480,Weights!$A$83:$E$102,5,0),0)</f>
        <v>146.2296</v>
      </c>
    </row>
    <row r="1481" spans="1:13" ht="24">
      <c r="A1481" s="93" t="s">
        <v>1977</v>
      </c>
      <c r="B1481" s="90" t="s">
        <v>1978</v>
      </c>
      <c r="C1481" s="90">
        <v>14</v>
      </c>
      <c r="D1481" s="91">
        <f>IFERROR(VLOOKUP($C1481,Weights!$A$3:$E$22,4,0),0)</f>
        <v>1.07</v>
      </c>
      <c r="E1481" s="92">
        <f>IFERROR(VLOOKUP($C1481,Weights!$A$3:$E$22,5,0),0)</f>
        <v>59.267300000000006</v>
      </c>
      <c r="F1481" s="91">
        <f>IFERROR(VLOOKUP($C1481,Weights!$A$23:$E$42,4,0),0)</f>
        <v>1.65</v>
      </c>
      <c r="G1481" s="92">
        <f>IFERROR(VLOOKUP($C1481,Weights!$A$23:$E$42,5,0),0)</f>
        <v>91.393500000000003</v>
      </c>
      <c r="H1481" s="91">
        <f>IFERROR(VLOOKUP($C1481,Weights!$A$43:$E$62,4,0),0)</f>
        <v>2.79</v>
      </c>
      <c r="I1481" s="92">
        <f>IFERROR(VLOOKUP($C1481,Weights!$A$43:$E$62,5,0),0)</f>
        <v>154.53810000000001</v>
      </c>
      <c r="J1481" s="91">
        <f>IFERROR(VLOOKUP($C1481,Weights!$A$63:$E$82,4,0),0)</f>
        <v>9.86</v>
      </c>
      <c r="K1481" s="92">
        <f>IFERROR(VLOOKUP($C1481,Weights!$A$63:$E$82,5,0),0)</f>
        <v>546.1454</v>
      </c>
      <c r="L1481" s="91">
        <f>IFERROR(VLOOKUP($C1481,Weights!$A$83:$E$102,4,0),0)</f>
        <v>2.64</v>
      </c>
      <c r="M1481" s="92">
        <f>IFERROR(VLOOKUP($C1481,Weights!$A$83:$E$102,5,0),0)</f>
        <v>146.2296</v>
      </c>
    </row>
    <row r="1482" spans="1:13" ht="24">
      <c r="A1482" s="93" t="s">
        <v>2005</v>
      </c>
      <c r="B1482" s="90" t="s">
        <v>2006</v>
      </c>
      <c r="C1482" s="90">
        <v>14</v>
      </c>
      <c r="D1482" s="91">
        <f>IFERROR(VLOOKUP($C1482,Weights!$A$3:$E$22,4,0),0)</f>
        <v>1.07</v>
      </c>
      <c r="E1482" s="92">
        <f>IFERROR(VLOOKUP($C1482,Weights!$A$3:$E$22,5,0),0)</f>
        <v>59.267300000000006</v>
      </c>
      <c r="F1482" s="91">
        <f>IFERROR(VLOOKUP($C1482,Weights!$A$23:$E$42,4,0),0)</f>
        <v>1.65</v>
      </c>
      <c r="G1482" s="92">
        <f>IFERROR(VLOOKUP($C1482,Weights!$A$23:$E$42,5,0),0)</f>
        <v>91.393500000000003</v>
      </c>
      <c r="H1482" s="91">
        <f>IFERROR(VLOOKUP($C1482,Weights!$A$43:$E$62,4,0),0)</f>
        <v>2.79</v>
      </c>
      <c r="I1482" s="92">
        <f>IFERROR(VLOOKUP($C1482,Weights!$A$43:$E$62,5,0),0)</f>
        <v>154.53810000000001</v>
      </c>
      <c r="J1482" s="91">
        <f>IFERROR(VLOOKUP($C1482,Weights!$A$63:$E$82,4,0),0)</f>
        <v>9.86</v>
      </c>
      <c r="K1482" s="92">
        <f>IFERROR(VLOOKUP($C1482,Weights!$A$63:$E$82,5,0),0)</f>
        <v>546.1454</v>
      </c>
      <c r="L1482" s="91">
        <f>IFERROR(VLOOKUP($C1482,Weights!$A$83:$E$102,4,0),0)</f>
        <v>2.64</v>
      </c>
      <c r="M1482" s="92">
        <f>IFERROR(VLOOKUP($C1482,Weights!$A$83:$E$102,5,0),0)</f>
        <v>146.2296</v>
      </c>
    </row>
    <row r="1483" spans="1:13" ht="24">
      <c r="A1483" s="93" t="s">
        <v>2073</v>
      </c>
      <c r="B1483" s="90" t="s">
        <v>2074</v>
      </c>
      <c r="C1483" s="90">
        <v>14</v>
      </c>
      <c r="D1483" s="91">
        <f>IFERROR(VLOOKUP($C1483,Weights!$A$3:$E$22,4,0),0)</f>
        <v>1.07</v>
      </c>
      <c r="E1483" s="92">
        <f>IFERROR(VLOOKUP($C1483,Weights!$A$3:$E$22,5,0),0)</f>
        <v>59.267300000000006</v>
      </c>
      <c r="F1483" s="91">
        <f>IFERROR(VLOOKUP($C1483,Weights!$A$23:$E$42,4,0),0)</f>
        <v>1.65</v>
      </c>
      <c r="G1483" s="92">
        <f>IFERROR(VLOOKUP($C1483,Weights!$A$23:$E$42,5,0),0)</f>
        <v>91.393500000000003</v>
      </c>
      <c r="H1483" s="91">
        <f>IFERROR(VLOOKUP($C1483,Weights!$A$43:$E$62,4,0),0)</f>
        <v>2.79</v>
      </c>
      <c r="I1483" s="92">
        <f>IFERROR(VLOOKUP($C1483,Weights!$A$43:$E$62,5,0),0)</f>
        <v>154.53810000000001</v>
      </c>
      <c r="J1483" s="91">
        <f>IFERROR(VLOOKUP($C1483,Weights!$A$63:$E$82,4,0),0)</f>
        <v>9.86</v>
      </c>
      <c r="K1483" s="92">
        <f>IFERROR(VLOOKUP($C1483,Weights!$A$63:$E$82,5,0),0)</f>
        <v>546.1454</v>
      </c>
      <c r="L1483" s="91">
        <f>IFERROR(VLOOKUP($C1483,Weights!$A$83:$E$102,4,0),0)</f>
        <v>2.64</v>
      </c>
      <c r="M1483" s="92">
        <f>IFERROR(VLOOKUP($C1483,Weights!$A$83:$E$102,5,0),0)</f>
        <v>146.2296</v>
      </c>
    </row>
    <row r="1484" spans="1:13">
      <c r="A1484" s="93" t="s">
        <v>2075</v>
      </c>
      <c r="B1484" s="90" t="s">
        <v>2076</v>
      </c>
      <c r="C1484" s="90">
        <v>14</v>
      </c>
      <c r="D1484" s="91">
        <f>IFERROR(VLOOKUP($C1484,Weights!$A$3:$E$22,4,0),0)</f>
        <v>1.07</v>
      </c>
      <c r="E1484" s="92">
        <f>IFERROR(VLOOKUP($C1484,Weights!$A$3:$E$22,5,0),0)</f>
        <v>59.267300000000006</v>
      </c>
      <c r="F1484" s="91">
        <f>IFERROR(VLOOKUP($C1484,Weights!$A$23:$E$42,4,0),0)</f>
        <v>1.65</v>
      </c>
      <c r="G1484" s="92">
        <f>IFERROR(VLOOKUP($C1484,Weights!$A$23:$E$42,5,0),0)</f>
        <v>91.393500000000003</v>
      </c>
      <c r="H1484" s="91">
        <f>IFERROR(VLOOKUP($C1484,Weights!$A$43:$E$62,4,0),0)</f>
        <v>2.79</v>
      </c>
      <c r="I1484" s="92">
        <f>IFERROR(VLOOKUP($C1484,Weights!$A$43:$E$62,5,0),0)</f>
        <v>154.53810000000001</v>
      </c>
      <c r="J1484" s="91">
        <f>IFERROR(VLOOKUP($C1484,Weights!$A$63:$E$82,4,0),0)</f>
        <v>9.86</v>
      </c>
      <c r="K1484" s="92">
        <f>IFERROR(VLOOKUP($C1484,Weights!$A$63:$E$82,5,0),0)</f>
        <v>546.1454</v>
      </c>
      <c r="L1484" s="91">
        <f>IFERROR(VLOOKUP($C1484,Weights!$A$83:$E$102,4,0),0)</f>
        <v>2.64</v>
      </c>
      <c r="M1484" s="92">
        <f>IFERROR(VLOOKUP($C1484,Weights!$A$83:$E$102,5,0),0)</f>
        <v>146.2296</v>
      </c>
    </row>
    <row r="1485" spans="1:13" ht="24">
      <c r="A1485" s="93" t="s">
        <v>2085</v>
      </c>
      <c r="B1485" s="90" t="s">
        <v>2086</v>
      </c>
      <c r="C1485" s="90">
        <v>14</v>
      </c>
      <c r="D1485" s="91">
        <f>IFERROR(VLOOKUP($C1485,Weights!$A$3:$E$22,4,0),0)</f>
        <v>1.07</v>
      </c>
      <c r="E1485" s="92">
        <f>IFERROR(VLOOKUP($C1485,Weights!$A$3:$E$22,5,0),0)</f>
        <v>59.267300000000006</v>
      </c>
      <c r="F1485" s="91">
        <f>IFERROR(VLOOKUP($C1485,Weights!$A$23:$E$42,4,0),0)</f>
        <v>1.65</v>
      </c>
      <c r="G1485" s="92">
        <f>IFERROR(VLOOKUP($C1485,Weights!$A$23:$E$42,5,0),0)</f>
        <v>91.393500000000003</v>
      </c>
      <c r="H1485" s="91">
        <f>IFERROR(VLOOKUP($C1485,Weights!$A$43:$E$62,4,0),0)</f>
        <v>2.79</v>
      </c>
      <c r="I1485" s="92">
        <f>IFERROR(VLOOKUP($C1485,Weights!$A$43:$E$62,5,0),0)</f>
        <v>154.53810000000001</v>
      </c>
      <c r="J1485" s="91">
        <f>IFERROR(VLOOKUP($C1485,Weights!$A$63:$E$82,4,0),0)</f>
        <v>9.86</v>
      </c>
      <c r="K1485" s="92">
        <f>IFERROR(VLOOKUP($C1485,Weights!$A$63:$E$82,5,0),0)</f>
        <v>546.1454</v>
      </c>
      <c r="L1485" s="91">
        <f>IFERROR(VLOOKUP($C1485,Weights!$A$83:$E$102,4,0),0)</f>
        <v>2.64</v>
      </c>
      <c r="M1485" s="92">
        <f>IFERROR(VLOOKUP($C1485,Weights!$A$83:$E$102,5,0),0)</f>
        <v>146.2296</v>
      </c>
    </row>
    <row r="1486" spans="1:13" ht="24">
      <c r="A1486" s="93" t="s">
        <v>2091</v>
      </c>
      <c r="B1486" s="90" t="s">
        <v>2092</v>
      </c>
      <c r="C1486" s="90">
        <v>14</v>
      </c>
      <c r="D1486" s="91">
        <f>IFERROR(VLOOKUP($C1486,Weights!$A$3:$E$22,4,0),0)</f>
        <v>1.07</v>
      </c>
      <c r="E1486" s="92">
        <f>IFERROR(VLOOKUP($C1486,Weights!$A$3:$E$22,5,0),0)</f>
        <v>59.267300000000006</v>
      </c>
      <c r="F1486" s="91">
        <f>IFERROR(VLOOKUP($C1486,Weights!$A$23:$E$42,4,0),0)</f>
        <v>1.65</v>
      </c>
      <c r="G1486" s="92">
        <f>IFERROR(VLOOKUP($C1486,Weights!$A$23:$E$42,5,0),0)</f>
        <v>91.393500000000003</v>
      </c>
      <c r="H1486" s="91">
        <f>IFERROR(VLOOKUP($C1486,Weights!$A$43:$E$62,4,0),0)</f>
        <v>2.79</v>
      </c>
      <c r="I1486" s="92">
        <f>IFERROR(VLOOKUP($C1486,Weights!$A$43:$E$62,5,0),0)</f>
        <v>154.53810000000001</v>
      </c>
      <c r="J1486" s="91">
        <f>IFERROR(VLOOKUP($C1486,Weights!$A$63:$E$82,4,0),0)</f>
        <v>9.86</v>
      </c>
      <c r="K1486" s="92">
        <f>IFERROR(VLOOKUP($C1486,Weights!$A$63:$E$82,5,0),0)</f>
        <v>546.1454</v>
      </c>
      <c r="L1486" s="91">
        <f>IFERROR(VLOOKUP($C1486,Weights!$A$83:$E$102,4,0),0)</f>
        <v>2.64</v>
      </c>
      <c r="M1486" s="92">
        <f>IFERROR(VLOOKUP($C1486,Weights!$A$83:$E$102,5,0),0)</f>
        <v>146.2296</v>
      </c>
    </row>
    <row r="1487" spans="1:13">
      <c r="A1487" s="93" t="s">
        <v>2093</v>
      </c>
      <c r="B1487" s="90" t="s">
        <v>2094</v>
      </c>
      <c r="C1487" s="90">
        <v>14</v>
      </c>
      <c r="D1487" s="91">
        <f>IFERROR(VLOOKUP($C1487,Weights!$A$3:$E$22,4,0),0)</f>
        <v>1.07</v>
      </c>
      <c r="E1487" s="92">
        <f>IFERROR(VLOOKUP($C1487,Weights!$A$3:$E$22,5,0),0)</f>
        <v>59.267300000000006</v>
      </c>
      <c r="F1487" s="91">
        <f>IFERROR(VLOOKUP($C1487,Weights!$A$23:$E$42,4,0),0)</f>
        <v>1.65</v>
      </c>
      <c r="G1487" s="92">
        <f>IFERROR(VLOOKUP($C1487,Weights!$A$23:$E$42,5,0),0)</f>
        <v>91.393500000000003</v>
      </c>
      <c r="H1487" s="91">
        <f>IFERROR(VLOOKUP($C1487,Weights!$A$43:$E$62,4,0),0)</f>
        <v>2.79</v>
      </c>
      <c r="I1487" s="92">
        <f>IFERROR(VLOOKUP($C1487,Weights!$A$43:$E$62,5,0),0)</f>
        <v>154.53810000000001</v>
      </c>
      <c r="J1487" s="91">
        <f>IFERROR(VLOOKUP($C1487,Weights!$A$63:$E$82,4,0),0)</f>
        <v>9.86</v>
      </c>
      <c r="K1487" s="92">
        <f>IFERROR(VLOOKUP($C1487,Weights!$A$63:$E$82,5,0),0)</f>
        <v>546.1454</v>
      </c>
      <c r="L1487" s="91">
        <f>IFERROR(VLOOKUP($C1487,Weights!$A$83:$E$102,4,0),0)</f>
        <v>2.64</v>
      </c>
      <c r="M1487" s="92">
        <f>IFERROR(VLOOKUP($C1487,Weights!$A$83:$E$102,5,0),0)</f>
        <v>146.2296</v>
      </c>
    </row>
    <row r="1488" spans="1:13">
      <c r="A1488" s="93" t="s">
        <v>2097</v>
      </c>
      <c r="B1488" s="90" t="s">
        <v>2098</v>
      </c>
      <c r="C1488" s="90">
        <v>14</v>
      </c>
      <c r="D1488" s="91">
        <f>IFERROR(VLOOKUP($C1488,Weights!$A$3:$E$22,4,0),0)</f>
        <v>1.07</v>
      </c>
      <c r="E1488" s="92">
        <f>IFERROR(VLOOKUP($C1488,Weights!$A$3:$E$22,5,0),0)</f>
        <v>59.267300000000006</v>
      </c>
      <c r="F1488" s="91">
        <f>IFERROR(VLOOKUP($C1488,Weights!$A$23:$E$42,4,0),0)</f>
        <v>1.65</v>
      </c>
      <c r="G1488" s="92">
        <f>IFERROR(VLOOKUP($C1488,Weights!$A$23:$E$42,5,0),0)</f>
        <v>91.393500000000003</v>
      </c>
      <c r="H1488" s="91">
        <f>IFERROR(VLOOKUP($C1488,Weights!$A$43:$E$62,4,0),0)</f>
        <v>2.79</v>
      </c>
      <c r="I1488" s="92">
        <f>IFERROR(VLOOKUP($C1488,Weights!$A$43:$E$62,5,0),0)</f>
        <v>154.53810000000001</v>
      </c>
      <c r="J1488" s="91">
        <f>IFERROR(VLOOKUP($C1488,Weights!$A$63:$E$82,4,0),0)</f>
        <v>9.86</v>
      </c>
      <c r="K1488" s="92">
        <f>IFERROR(VLOOKUP($C1488,Weights!$A$63:$E$82,5,0),0)</f>
        <v>546.1454</v>
      </c>
      <c r="L1488" s="91">
        <f>IFERROR(VLOOKUP($C1488,Weights!$A$83:$E$102,4,0),0)</f>
        <v>2.64</v>
      </c>
      <c r="M1488" s="92">
        <f>IFERROR(VLOOKUP($C1488,Weights!$A$83:$E$102,5,0),0)</f>
        <v>146.2296</v>
      </c>
    </row>
    <row r="1489" spans="1:13">
      <c r="A1489" s="93" t="s">
        <v>2101</v>
      </c>
      <c r="B1489" s="90" t="s">
        <v>2102</v>
      </c>
      <c r="C1489" s="90">
        <v>14</v>
      </c>
      <c r="D1489" s="91">
        <f>IFERROR(VLOOKUP($C1489,Weights!$A$3:$E$22,4,0),0)</f>
        <v>1.07</v>
      </c>
      <c r="E1489" s="92">
        <f>IFERROR(VLOOKUP($C1489,Weights!$A$3:$E$22,5,0),0)</f>
        <v>59.267300000000006</v>
      </c>
      <c r="F1489" s="91">
        <f>IFERROR(VLOOKUP($C1489,Weights!$A$23:$E$42,4,0),0)</f>
        <v>1.65</v>
      </c>
      <c r="G1489" s="92">
        <f>IFERROR(VLOOKUP($C1489,Weights!$A$23:$E$42,5,0),0)</f>
        <v>91.393500000000003</v>
      </c>
      <c r="H1489" s="91">
        <f>IFERROR(VLOOKUP($C1489,Weights!$A$43:$E$62,4,0),0)</f>
        <v>2.79</v>
      </c>
      <c r="I1489" s="92">
        <f>IFERROR(VLOOKUP($C1489,Weights!$A$43:$E$62,5,0),0)</f>
        <v>154.53810000000001</v>
      </c>
      <c r="J1489" s="91">
        <f>IFERROR(VLOOKUP($C1489,Weights!$A$63:$E$82,4,0),0)</f>
        <v>9.86</v>
      </c>
      <c r="K1489" s="92">
        <f>IFERROR(VLOOKUP($C1489,Weights!$A$63:$E$82,5,0),0)</f>
        <v>546.1454</v>
      </c>
      <c r="L1489" s="91">
        <f>IFERROR(VLOOKUP($C1489,Weights!$A$83:$E$102,4,0),0)</f>
        <v>2.64</v>
      </c>
      <c r="M1489" s="92">
        <f>IFERROR(VLOOKUP($C1489,Weights!$A$83:$E$102,5,0),0)</f>
        <v>146.2296</v>
      </c>
    </row>
    <row r="1490" spans="1:13">
      <c r="A1490" s="93" t="s">
        <v>2119</v>
      </c>
      <c r="B1490" s="90" t="s">
        <v>2120</v>
      </c>
      <c r="C1490" s="90">
        <v>14</v>
      </c>
      <c r="D1490" s="91">
        <f>IFERROR(VLOOKUP($C1490,Weights!$A$3:$E$22,4,0),0)</f>
        <v>1.07</v>
      </c>
      <c r="E1490" s="92">
        <f>IFERROR(VLOOKUP($C1490,Weights!$A$3:$E$22,5,0),0)</f>
        <v>59.267300000000006</v>
      </c>
      <c r="F1490" s="91">
        <f>IFERROR(VLOOKUP($C1490,Weights!$A$23:$E$42,4,0),0)</f>
        <v>1.65</v>
      </c>
      <c r="G1490" s="92">
        <f>IFERROR(VLOOKUP($C1490,Weights!$A$23:$E$42,5,0),0)</f>
        <v>91.393500000000003</v>
      </c>
      <c r="H1490" s="91">
        <f>IFERROR(VLOOKUP($C1490,Weights!$A$43:$E$62,4,0),0)</f>
        <v>2.79</v>
      </c>
      <c r="I1490" s="92">
        <f>IFERROR(VLOOKUP($C1490,Weights!$A$43:$E$62,5,0),0)</f>
        <v>154.53810000000001</v>
      </c>
      <c r="J1490" s="91">
        <f>IFERROR(VLOOKUP($C1490,Weights!$A$63:$E$82,4,0),0)</f>
        <v>9.86</v>
      </c>
      <c r="K1490" s="92">
        <f>IFERROR(VLOOKUP($C1490,Weights!$A$63:$E$82,5,0),0)</f>
        <v>546.1454</v>
      </c>
      <c r="L1490" s="91">
        <f>IFERROR(VLOOKUP($C1490,Weights!$A$83:$E$102,4,0),0)</f>
        <v>2.64</v>
      </c>
      <c r="M1490" s="92">
        <f>IFERROR(VLOOKUP($C1490,Weights!$A$83:$E$102,5,0),0)</f>
        <v>146.2296</v>
      </c>
    </row>
    <row r="1491" spans="1:13" ht="24">
      <c r="A1491" s="93" t="s">
        <v>2204</v>
      </c>
      <c r="B1491" s="90" t="s">
        <v>2205</v>
      </c>
      <c r="C1491" s="90">
        <v>14</v>
      </c>
      <c r="D1491" s="91">
        <f>IFERROR(VLOOKUP($C1491,Weights!$A$3:$E$22,4,0),0)</f>
        <v>1.07</v>
      </c>
      <c r="E1491" s="92">
        <f>IFERROR(VLOOKUP($C1491,Weights!$A$3:$E$22,5,0),0)</f>
        <v>59.267300000000006</v>
      </c>
      <c r="F1491" s="91">
        <f>IFERROR(VLOOKUP($C1491,Weights!$A$23:$E$42,4,0),0)</f>
        <v>1.65</v>
      </c>
      <c r="G1491" s="92">
        <f>IFERROR(VLOOKUP($C1491,Weights!$A$23:$E$42,5,0),0)</f>
        <v>91.393500000000003</v>
      </c>
      <c r="H1491" s="91">
        <f>IFERROR(VLOOKUP($C1491,Weights!$A$43:$E$62,4,0),0)</f>
        <v>2.79</v>
      </c>
      <c r="I1491" s="92">
        <f>IFERROR(VLOOKUP($C1491,Weights!$A$43:$E$62,5,0),0)</f>
        <v>154.53810000000001</v>
      </c>
      <c r="J1491" s="91">
        <f>IFERROR(VLOOKUP($C1491,Weights!$A$63:$E$82,4,0),0)</f>
        <v>9.86</v>
      </c>
      <c r="K1491" s="92">
        <f>IFERROR(VLOOKUP($C1491,Weights!$A$63:$E$82,5,0),0)</f>
        <v>546.1454</v>
      </c>
      <c r="L1491" s="91">
        <f>IFERROR(VLOOKUP($C1491,Weights!$A$83:$E$102,4,0),0)</f>
        <v>2.64</v>
      </c>
      <c r="M1491" s="92">
        <f>IFERROR(VLOOKUP($C1491,Weights!$A$83:$E$102,5,0),0)</f>
        <v>146.2296</v>
      </c>
    </row>
    <row r="1492" spans="1:13" ht="24">
      <c r="A1492" s="93" t="s">
        <v>2206</v>
      </c>
      <c r="B1492" s="90" t="s">
        <v>2207</v>
      </c>
      <c r="C1492" s="90">
        <v>14</v>
      </c>
      <c r="D1492" s="91">
        <f>IFERROR(VLOOKUP($C1492,Weights!$A$3:$E$22,4,0),0)</f>
        <v>1.07</v>
      </c>
      <c r="E1492" s="92">
        <f>IFERROR(VLOOKUP($C1492,Weights!$A$3:$E$22,5,0),0)</f>
        <v>59.267300000000006</v>
      </c>
      <c r="F1492" s="91">
        <f>IFERROR(VLOOKUP($C1492,Weights!$A$23:$E$42,4,0),0)</f>
        <v>1.65</v>
      </c>
      <c r="G1492" s="92">
        <f>IFERROR(VLOOKUP($C1492,Weights!$A$23:$E$42,5,0),0)</f>
        <v>91.393500000000003</v>
      </c>
      <c r="H1492" s="91">
        <f>IFERROR(VLOOKUP($C1492,Weights!$A$43:$E$62,4,0),0)</f>
        <v>2.79</v>
      </c>
      <c r="I1492" s="92">
        <f>IFERROR(VLOOKUP($C1492,Weights!$A$43:$E$62,5,0),0)</f>
        <v>154.53810000000001</v>
      </c>
      <c r="J1492" s="91">
        <f>IFERROR(VLOOKUP($C1492,Weights!$A$63:$E$82,4,0),0)</f>
        <v>9.86</v>
      </c>
      <c r="K1492" s="92">
        <f>IFERROR(VLOOKUP($C1492,Weights!$A$63:$E$82,5,0),0)</f>
        <v>546.1454</v>
      </c>
      <c r="L1492" s="91">
        <f>IFERROR(VLOOKUP($C1492,Weights!$A$83:$E$102,4,0),0)</f>
        <v>2.64</v>
      </c>
      <c r="M1492" s="92">
        <f>IFERROR(VLOOKUP($C1492,Weights!$A$83:$E$102,5,0),0)</f>
        <v>146.2296</v>
      </c>
    </row>
    <row r="1493" spans="1:13">
      <c r="A1493" s="93" t="s">
        <v>2224</v>
      </c>
      <c r="B1493" s="90" t="s">
        <v>2225</v>
      </c>
      <c r="C1493" s="90">
        <v>14</v>
      </c>
      <c r="D1493" s="91">
        <f>IFERROR(VLOOKUP($C1493,Weights!$A$3:$E$22,4,0),0)</f>
        <v>1.07</v>
      </c>
      <c r="E1493" s="92">
        <f>IFERROR(VLOOKUP($C1493,Weights!$A$3:$E$22,5,0),0)</f>
        <v>59.267300000000006</v>
      </c>
      <c r="F1493" s="91">
        <f>IFERROR(VLOOKUP($C1493,Weights!$A$23:$E$42,4,0),0)</f>
        <v>1.65</v>
      </c>
      <c r="G1493" s="92">
        <f>IFERROR(VLOOKUP($C1493,Weights!$A$23:$E$42,5,0),0)</f>
        <v>91.393500000000003</v>
      </c>
      <c r="H1493" s="91">
        <f>IFERROR(VLOOKUP($C1493,Weights!$A$43:$E$62,4,0),0)</f>
        <v>2.79</v>
      </c>
      <c r="I1493" s="92">
        <f>IFERROR(VLOOKUP($C1493,Weights!$A$43:$E$62,5,0),0)</f>
        <v>154.53810000000001</v>
      </c>
      <c r="J1493" s="91">
        <f>IFERROR(VLOOKUP($C1493,Weights!$A$63:$E$82,4,0),0)</f>
        <v>9.86</v>
      </c>
      <c r="K1493" s="92">
        <f>IFERROR(VLOOKUP($C1493,Weights!$A$63:$E$82,5,0),0)</f>
        <v>546.1454</v>
      </c>
      <c r="L1493" s="91">
        <f>IFERROR(VLOOKUP($C1493,Weights!$A$83:$E$102,4,0),0)</f>
        <v>2.64</v>
      </c>
      <c r="M1493" s="92">
        <f>IFERROR(VLOOKUP($C1493,Weights!$A$83:$E$102,5,0),0)</f>
        <v>146.2296</v>
      </c>
    </row>
    <row r="1494" spans="1:13" ht="24">
      <c r="A1494" s="93" t="s">
        <v>2258</v>
      </c>
      <c r="B1494" s="90" t="s">
        <v>2259</v>
      </c>
      <c r="C1494" s="90">
        <v>14</v>
      </c>
      <c r="D1494" s="91">
        <f>IFERROR(VLOOKUP($C1494,Weights!$A$3:$E$22,4,0),0)</f>
        <v>1.07</v>
      </c>
      <c r="E1494" s="92">
        <f>IFERROR(VLOOKUP($C1494,Weights!$A$3:$E$22,5,0),0)</f>
        <v>59.267300000000006</v>
      </c>
      <c r="F1494" s="91">
        <f>IFERROR(VLOOKUP($C1494,Weights!$A$23:$E$42,4,0),0)</f>
        <v>1.65</v>
      </c>
      <c r="G1494" s="92">
        <f>IFERROR(VLOOKUP($C1494,Weights!$A$23:$E$42,5,0),0)</f>
        <v>91.393500000000003</v>
      </c>
      <c r="H1494" s="91">
        <f>IFERROR(VLOOKUP($C1494,Weights!$A$43:$E$62,4,0),0)</f>
        <v>2.79</v>
      </c>
      <c r="I1494" s="92">
        <f>IFERROR(VLOOKUP($C1494,Weights!$A$43:$E$62,5,0),0)</f>
        <v>154.53810000000001</v>
      </c>
      <c r="J1494" s="91">
        <f>IFERROR(VLOOKUP($C1494,Weights!$A$63:$E$82,4,0),0)</f>
        <v>9.86</v>
      </c>
      <c r="K1494" s="92">
        <f>IFERROR(VLOOKUP($C1494,Weights!$A$63:$E$82,5,0),0)</f>
        <v>546.1454</v>
      </c>
      <c r="L1494" s="91">
        <f>IFERROR(VLOOKUP($C1494,Weights!$A$83:$E$102,4,0),0)</f>
        <v>2.64</v>
      </c>
      <c r="M1494" s="92">
        <f>IFERROR(VLOOKUP($C1494,Weights!$A$83:$E$102,5,0),0)</f>
        <v>146.2296</v>
      </c>
    </row>
    <row r="1495" spans="1:13" ht="24">
      <c r="A1495" s="93" t="s">
        <v>2260</v>
      </c>
      <c r="B1495" s="90" t="s">
        <v>2261</v>
      </c>
      <c r="C1495" s="90">
        <v>14</v>
      </c>
      <c r="D1495" s="91">
        <f>IFERROR(VLOOKUP($C1495,Weights!$A$3:$E$22,4,0),0)</f>
        <v>1.07</v>
      </c>
      <c r="E1495" s="92">
        <f>IFERROR(VLOOKUP($C1495,Weights!$A$3:$E$22,5,0),0)</f>
        <v>59.267300000000006</v>
      </c>
      <c r="F1495" s="91">
        <f>IFERROR(VLOOKUP($C1495,Weights!$A$23:$E$42,4,0),0)</f>
        <v>1.65</v>
      </c>
      <c r="G1495" s="92">
        <f>IFERROR(VLOOKUP($C1495,Weights!$A$23:$E$42,5,0),0)</f>
        <v>91.393500000000003</v>
      </c>
      <c r="H1495" s="91">
        <f>IFERROR(VLOOKUP($C1495,Weights!$A$43:$E$62,4,0),0)</f>
        <v>2.79</v>
      </c>
      <c r="I1495" s="92">
        <f>IFERROR(VLOOKUP($C1495,Weights!$A$43:$E$62,5,0),0)</f>
        <v>154.53810000000001</v>
      </c>
      <c r="J1495" s="91">
        <f>IFERROR(VLOOKUP($C1495,Weights!$A$63:$E$82,4,0),0)</f>
        <v>9.86</v>
      </c>
      <c r="K1495" s="92">
        <f>IFERROR(VLOOKUP($C1495,Weights!$A$63:$E$82,5,0),0)</f>
        <v>546.1454</v>
      </c>
      <c r="L1495" s="91">
        <f>IFERROR(VLOOKUP($C1495,Weights!$A$83:$E$102,4,0),0)</f>
        <v>2.64</v>
      </c>
      <c r="M1495" s="92">
        <f>IFERROR(VLOOKUP($C1495,Weights!$A$83:$E$102,5,0),0)</f>
        <v>146.2296</v>
      </c>
    </row>
    <row r="1496" spans="1:13" ht="24">
      <c r="A1496" s="93" t="s">
        <v>2266</v>
      </c>
      <c r="B1496" s="90" t="s">
        <v>2267</v>
      </c>
      <c r="C1496" s="90">
        <v>14</v>
      </c>
      <c r="D1496" s="91">
        <f>IFERROR(VLOOKUP($C1496,Weights!$A$3:$E$22,4,0),0)</f>
        <v>1.07</v>
      </c>
      <c r="E1496" s="92">
        <f>IFERROR(VLOOKUP($C1496,Weights!$A$3:$E$22,5,0),0)</f>
        <v>59.267300000000006</v>
      </c>
      <c r="F1496" s="91">
        <f>IFERROR(VLOOKUP($C1496,Weights!$A$23:$E$42,4,0),0)</f>
        <v>1.65</v>
      </c>
      <c r="G1496" s="92">
        <f>IFERROR(VLOOKUP($C1496,Weights!$A$23:$E$42,5,0),0)</f>
        <v>91.393500000000003</v>
      </c>
      <c r="H1496" s="91">
        <f>IFERROR(VLOOKUP($C1496,Weights!$A$43:$E$62,4,0),0)</f>
        <v>2.79</v>
      </c>
      <c r="I1496" s="92">
        <f>IFERROR(VLOOKUP($C1496,Weights!$A$43:$E$62,5,0),0)</f>
        <v>154.53810000000001</v>
      </c>
      <c r="J1496" s="91">
        <f>IFERROR(VLOOKUP($C1496,Weights!$A$63:$E$82,4,0),0)</f>
        <v>9.86</v>
      </c>
      <c r="K1496" s="92">
        <f>IFERROR(VLOOKUP($C1496,Weights!$A$63:$E$82,5,0),0)</f>
        <v>546.1454</v>
      </c>
      <c r="L1496" s="91">
        <f>IFERROR(VLOOKUP($C1496,Weights!$A$83:$E$102,4,0),0)</f>
        <v>2.64</v>
      </c>
      <c r="M1496" s="92">
        <f>IFERROR(VLOOKUP($C1496,Weights!$A$83:$E$102,5,0),0)</f>
        <v>146.2296</v>
      </c>
    </row>
    <row r="1497" spans="1:13" ht="24">
      <c r="A1497" s="93" t="s">
        <v>2268</v>
      </c>
      <c r="B1497" s="90" t="s">
        <v>2269</v>
      </c>
      <c r="C1497" s="90">
        <v>14</v>
      </c>
      <c r="D1497" s="91">
        <f>IFERROR(VLOOKUP($C1497,Weights!$A$3:$E$22,4,0),0)</f>
        <v>1.07</v>
      </c>
      <c r="E1497" s="92">
        <f>IFERROR(VLOOKUP($C1497,Weights!$A$3:$E$22,5,0),0)</f>
        <v>59.267300000000006</v>
      </c>
      <c r="F1497" s="91">
        <f>IFERROR(VLOOKUP($C1497,Weights!$A$23:$E$42,4,0),0)</f>
        <v>1.65</v>
      </c>
      <c r="G1497" s="92">
        <f>IFERROR(VLOOKUP($C1497,Weights!$A$23:$E$42,5,0),0)</f>
        <v>91.393500000000003</v>
      </c>
      <c r="H1497" s="91">
        <f>IFERROR(VLOOKUP($C1497,Weights!$A$43:$E$62,4,0),0)</f>
        <v>2.79</v>
      </c>
      <c r="I1497" s="92">
        <f>IFERROR(VLOOKUP($C1497,Weights!$A$43:$E$62,5,0),0)</f>
        <v>154.53810000000001</v>
      </c>
      <c r="J1497" s="91">
        <f>IFERROR(VLOOKUP($C1497,Weights!$A$63:$E$82,4,0),0)</f>
        <v>9.86</v>
      </c>
      <c r="K1497" s="92">
        <f>IFERROR(VLOOKUP($C1497,Weights!$A$63:$E$82,5,0),0)</f>
        <v>546.1454</v>
      </c>
      <c r="L1497" s="91">
        <f>IFERROR(VLOOKUP($C1497,Weights!$A$83:$E$102,4,0),0)</f>
        <v>2.64</v>
      </c>
      <c r="M1497" s="92">
        <f>IFERROR(VLOOKUP($C1497,Weights!$A$83:$E$102,5,0),0)</f>
        <v>146.2296</v>
      </c>
    </row>
    <row r="1498" spans="1:13" ht="24">
      <c r="A1498" s="93" t="s">
        <v>2270</v>
      </c>
      <c r="B1498" s="90" t="s">
        <v>2271</v>
      </c>
      <c r="C1498" s="90">
        <v>14</v>
      </c>
      <c r="D1498" s="91">
        <f>IFERROR(VLOOKUP($C1498,Weights!$A$3:$E$22,4,0),0)</f>
        <v>1.07</v>
      </c>
      <c r="E1498" s="92">
        <f>IFERROR(VLOOKUP($C1498,Weights!$A$3:$E$22,5,0),0)</f>
        <v>59.267300000000006</v>
      </c>
      <c r="F1498" s="91">
        <f>IFERROR(VLOOKUP($C1498,Weights!$A$23:$E$42,4,0),0)</f>
        <v>1.65</v>
      </c>
      <c r="G1498" s="92">
        <f>IFERROR(VLOOKUP($C1498,Weights!$A$23:$E$42,5,0),0)</f>
        <v>91.393500000000003</v>
      </c>
      <c r="H1498" s="91">
        <f>IFERROR(VLOOKUP($C1498,Weights!$A$43:$E$62,4,0),0)</f>
        <v>2.79</v>
      </c>
      <c r="I1498" s="92">
        <f>IFERROR(VLOOKUP($C1498,Weights!$A$43:$E$62,5,0),0)</f>
        <v>154.53810000000001</v>
      </c>
      <c r="J1498" s="91">
        <f>IFERROR(VLOOKUP($C1498,Weights!$A$63:$E$82,4,0),0)</f>
        <v>9.86</v>
      </c>
      <c r="K1498" s="92">
        <f>IFERROR(VLOOKUP($C1498,Weights!$A$63:$E$82,5,0),0)</f>
        <v>546.1454</v>
      </c>
      <c r="L1498" s="91">
        <f>IFERROR(VLOOKUP($C1498,Weights!$A$83:$E$102,4,0),0)</f>
        <v>2.64</v>
      </c>
      <c r="M1498" s="92">
        <f>IFERROR(VLOOKUP($C1498,Weights!$A$83:$E$102,5,0),0)</f>
        <v>146.2296</v>
      </c>
    </row>
    <row r="1499" spans="1:13" ht="24">
      <c r="A1499" s="93" t="s">
        <v>2272</v>
      </c>
      <c r="B1499" s="90" t="s">
        <v>2273</v>
      </c>
      <c r="C1499" s="90">
        <v>14</v>
      </c>
      <c r="D1499" s="91">
        <f>IFERROR(VLOOKUP($C1499,Weights!$A$3:$E$22,4,0),0)</f>
        <v>1.07</v>
      </c>
      <c r="E1499" s="92">
        <f>IFERROR(VLOOKUP($C1499,Weights!$A$3:$E$22,5,0),0)</f>
        <v>59.267300000000006</v>
      </c>
      <c r="F1499" s="91">
        <f>IFERROR(VLOOKUP($C1499,Weights!$A$23:$E$42,4,0),0)</f>
        <v>1.65</v>
      </c>
      <c r="G1499" s="92">
        <f>IFERROR(VLOOKUP($C1499,Weights!$A$23:$E$42,5,0),0)</f>
        <v>91.393500000000003</v>
      </c>
      <c r="H1499" s="91">
        <f>IFERROR(VLOOKUP($C1499,Weights!$A$43:$E$62,4,0),0)</f>
        <v>2.79</v>
      </c>
      <c r="I1499" s="92">
        <f>IFERROR(VLOOKUP($C1499,Weights!$A$43:$E$62,5,0),0)</f>
        <v>154.53810000000001</v>
      </c>
      <c r="J1499" s="91">
        <f>IFERROR(VLOOKUP($C1499,Weights!$A$63:$E$82,4,0),0)</f>
        <v>9.86</v>
      </c>
      <c r="K1499" s="92">
        <f>IFERROR(VLOOKUP($C1499,Weights!$A$63:$E$82,5,0),0)</f>
        <v>546.1454</v>
      </c>
      <c r="L1499" s="91">
        <f>IFERROR(VLOOKUP($C1499,Weights!$A$83:$E$102,4,0),0)</f>
        <v>2.64</v>
      </c>
      <c r="M1499" s="92">
        <f>IFERROR(VLOOKUP($C1499,Weights!$A$83:$E$102,5,0),0)</f>
        <v>146.2296</v>
      </c>
    </row>
    <row r="1500" spans="1:13" ht="24">
      <c r="A1500" s="93" t="s">
        <v>2274</v>
      </c>
      <c r="B1500" s="90" t="s">
        <v>2275</v>
      </c>
      <c r="C1500" s="90">
        <v>14</v>
      </c>
      <c r="D1500" s="91">
        <f>IFERROR(VLOOKUP($C1500,Weights!$A$3:$E$22,4,0),0)</f>
        <v>1.07</v>
      </c>
      <c r="E1500" s="92">
        <f>IFERROR(VLOOKUP($C1500,Weights!$A$3:$E$22,5,0),0)</f>
        <v>59.267300000000006</v>
      </c>
      <c r="F1500" s="91">
        <f>IFERROR(VLOOKUP($C1500,Weights!$A$23:$E$42,4,0),0)</f>
        <v>1.65</v>
      </c>
      <c r="G1500" s="92">
        <f>IFERROR(VLOOKUP($C1500,Weights!$A$23:$E$42,5,0),0)</f>
        <v>91.393500000000003</v>
      </c>
      <c r="H1500" s="91">
        <f>IFERROR(VLOOKUP($C1500,Weights!$A$43:$E$62,4,0),0)</f>
        <v>2.79</v>
      </c>
      <c r="I1500" s="92">
        <f>IFERROR(VLOOKUP($C1500,Weights!$A$43:$E$62,5,0),0)</f>
        <v>154.53810000000001</v>
      </c>
      <c r="J1500" s="91">
        <f>IFERROR(VLOOKUP($C1500,Weights!$A$63:$E$82,4,0),0)</f>
        <v>9.86</v>
      </c>
      <c r="K1500" s="92">
        <f>IFERROR(VLOOKUP($C1500,Weights!$A$63:$E$82,5,0),0)</f>
        <v>546.1454</v>
      </c>
      <c r="L1500" s="91">
        <f>IFERROR(VLOOKUP($C1500,Weights!$A$83:$E$102,4,0),0)</f>
        <v>2.64</v>
      </c>
      <c r="M1500" s="92">
        <f>IFERROR(VLOOKUP($C1500,Weights!$A$83:$E$102,5,0),0)</f>
        <v>146.2296</v>
      </c>
    </row>
    <row r="1501" spans="1:13" ht="24">
      <c r="A1501" s="93" t="s">
        <v>2276</v>
      </c>
      <c r="B1501" s="90" t="s">
        <v>2277</v>
      </c>
      <c r="C1501" s="90">
        <v>14</v>
      </c>
      <c r="D1501" s="91">
        <f>IFERROR(VLOOKUP($C1501,Weights!$A$3:$E$22,4,0),0)</f>
        <v>1.07</v>
      </c>
      <c r="E1501" s="92">
        <f>IFERROR(VLOOKUP($C1501,Weights!$A$3:$E$22,5,0),0)</f>
        <v>59.267300000000006</v>
      </c>
      <c r="F1501" s="91">
        <f>IFERROR(VLOOKUP($C1501,Weights!$A$23:$E$42,4,0),0)</f>
        <v>1.65</v>
      </c>
      <c r="G1501" s="92">
        <f>IFERROR(VLOOKUP($C1501,Weights!$A$23:$E$42,5,0),0)</f>
        <v>91.393500000000003</v>
      </c>
      <c r="H1501" s="91">
        <f>IFERROR(VLOOKUP($C1501,Weights!$A$43:$E$62,4,0),0)</f>
        <v>2.79</v>
      </c>
      <c r="I1501" s="92">
        <f>IFERROR(VLOOKUP($C1501,Weights!$A$43:$E$62,5,0),0)</f>
        <v>154.53810000000001</v>
      </c>
      <c r="J1501" s="91">
        <f>IFERROR(VLOOKUP($C1501,Weights!$A$63:$E$82,4,0),0)</f>
        <v>9.86</v>
      </c>
      <c r="K1501" s="92">
        <f>IFERROR(VLOOKUP($C1501,Weights!$A$63:$E$82,5,0),0)</f>
        <v>546.1454</v>
      </c>
      <c r="L1501" s="91">
        <f>IFERROR(VLOOKUP($C1501,Weights!$A$83:$E$102,4,0),0)</f>
        <v>2.64</v>
      </c>
      <c r="M1501" s="92">
        <f>IFERROR(VLOOKUP($C1501,Weights!$A$83:$E$102,5,0),0)</f>
        <v>146.2296</v>
      </c>
    </row>
    <row r="1502" spans="1:13" ht="24">
      <c r="A1502" s="93" t="s">
        <v>2278</v>
      </c>
      <c r="B1502" s="90" t="s">
        <v>2279</v>
      </c>
      <c r="C1502" s="90">
        <v>14</v>
      </c>
      <c r="D1502" s="91">
        <f>IFERROR(VLOOKUP($C1502,Weights!$A$3:$E$22,4,0),0)</f>
        <v>1.07</v>
      </c>
      <c r="E1502" s="92">
        <f>IFERROR(VLOOKUP($C1502,Weights!$A$3:$E$22,5,0),0)</f>
        <v>59.267300000000006</v>
      </c>
      <c r="F1502" s="91">
        <f>IFERROR(VLOOKUP($C1502,Weights!$A$23:$E$42,4,0),0)</f>
        <v>1.65</v>
      </c>
      <c r="G1502" s="92">
        <f>IFERROR(VLOOKUP($C1502,Weights!$A$23:$E$42,5,0),0)</f>
        <v>91.393500000000003</v>
      </c>
      <c r="H1502" s="91">
        <f>IFERROR(VLOOKUP($C1502,Weights!$A$43:$E$62,4,0),0)</f>
        <v>2.79</v>
      </c>
      <c r="I1502" s="92">
        <f>IFERROR(VLOOKUP($C1502,Weights!$A$43:$E$62,5,0),0)</f>
        <v>154.53810000000001</v>
      </c>
      <c r="J1502" s="91">
        <f>IFERROR(VLOOKUP($C1502,Weights!$A$63:$E$82,4,0),0)</f>
        <v>9.86</v>
      </c>
      <c r="K1502" s="92">
        <f>IFERROR(VLOOKUP($C1502,Weights!$A$63:$E$82,5,0),0)</f>
        <v>546.1454</v>
      </c>
      <c r="L1502" s="91">
        <f>IFERROR(VLOOKUP($C1502,Weights!$A$83:$E$102,4,0),0)</f>
        <v>2.64</v>
      </c>
      <c r="M1502" s="92">
        <f>IFERROR(VLOOKUP($C1502,Weights!$A$83:$E$102,5,0),0)</f>
        <v>146.2296</v>
      </c>
    </row>
    <row r="1503" spans="1:13" ht="24">
      <c r="A1503" s="93" t="s">
        <v>2282</v>
      </c>
      <c r="B1503" s="90" t="s">
        <v>2283</v>
      </c>
      <c r="C1503" s="90">
        <v>14</v>
      </c>
      <c r="D1503" s="91">
        <f>IFERROR(VLOOKUP($C1503,Weights!$A$3:$E$22,4,0),0)</f>
        <v>1.07</v>
      </c>
      <c r="E1503" s="92">
        <f>IFERROR(VLOOKUP($C1503,Weights!$A$3:$E$22,5,0),0)</f>
        <v>59.267300000000006</v>
      </c>
      <c r="F1503" s="91">
        <f>IFERROR(VLOOKUP($C1503,Weights!$A$23:$E$42,4,0),0)</f>
        <v>1.65</v>
      </c>
      <c r="G1503" s="92">
        <f>IFERROR(VLOOKUP($C1503,Weights!$A$23:$E$42,5,0),0)</f>
        <v>91.393500000000003</v>
      </c>
      <c r="H1503" s="91">
        <f>IFERROR(VLOOKUP($C1503,Weights!$A$43:$E$62,4,0),0)</f>
        <v>2.79</v>
      </c>
      <c r="I1503" s="92">
        <f>IFERROR(VLOOKUP($C1503,Weights!$A$43:$E$62,5,0),0)</f>
        <v>154.53810000000001</v>
      </c>
      <c r="J1503" s="91">
        <f>IFERROR(VLOOKUP($C1503,Weights!$A$63:$E$82,4,0),0)</f>
        <v>9.86</v>
      </c>
      <c r="K1503" s="92">
        <f>IFERROR(VLOOKUP($C1503,Weights!$A$63:$E$82,5,0),0)</f>
        <v>546.1454</v>
      </c>
      <c r="L1503" s="91">
        <f>IFERROR(VLOOKUP($C1503,Weights!$A$83:$E$102,4,0),0)</f>
        <v>2.64</v>
      </c>
      <c r="M1503" s="92">
        <f>IFERROR(VLOOKUP($C1503,Weights!$A$83:$E$102,5,0),0)</f>
        <v>146.2296</v>
      </c>
    </row>
    <row r="1504" spans="1:13" ht="24">
      <c r="A1504" s="93" t="s">
        <v>2284</v>
      </c>
      <c r="B1504" s="90" t="s">
        <v>2285</v>
      </c>
      <c r="C1504" s="90">
        <v>14</v>
      </c>
      <c r="D1504" s="91">
        <f>IFERROR(VLOOKUP($C1504,Weights!$A$3:$E$22,4,0),0)</f>
        <v>1.07</v>
      </c>
      <c r="E1504" s="92">
        <f>IFERROR(VLOOKUP($C1504,Weights!$A$3:$E$22,5,0),0)</f>
        <v>59.267300000000006</v>
      </c>
      <c r="F1504" s="91">
        <f>IFERROR(VLOOKUP($C1504,Weights!$A$23:$E$42,4,0),0)</f>
        <v>1.65</v>
      </c>
      <c r="G1504" s="92">
        <f>IFERROR(VLOOKUP($C1504,Weights!$A$23:$E$42,5,0),0)</f>
        <v>91.393500000000003</v>
      </c>
      <c r="H1504" s="91">
        <f>IFERROR(VLOOKUP($C1504,Weights!$A$43:$E$62,4,0),0)</f>
        <v>2.79</v>
      </c>
      <c r="I1504" s="92">
        <f>IFERROR(VLOOKUP($C1504,Weights!$A$43:$E$62,5,0),0)</f>
        <v>154.53810000000001</v>
      </c>
      <c r="J1504" s="91">
        <f>IFERROR(VLOOKUP($C1504,Weights!$A$63:$E$82,4,0),0)</f>
        <v>9.86</v>
      </c>
      <c r="K1504" s="92">
        <f>IFERROR(VLOOKUP($C1504,Weights!$A$63:$E$82,5,0),0)</f>
        <v>546.1454</v>
      </c>
      <c r="L1504" s="91">
        <f>IFERROR(VLOOKUP($C1504,Weights!$A$83:$E$102,4,0),0)</f>
        <v>2.64</v>
      </c>
      <c r="M1504" s="92">
        <f>IFERROR(VLOOKUP($C1504,Weights!$A$83:$E$102,5,0),0)</f>
        <v>146.2296</v>
      </c>
    </row>
    <row r="1505" spans="1:13">
      <c r="A1505" s="93" t="s">
        <v>2286</v>
      </c>
      <c r="B1505" s="90" t="s">
        <v>2287</v>
      </c>
      <c r="C1505" s="90">
        <v>14</v>
      </c>
      <c r="D1505" s="91">
        <f>IFERROR(VLOOKUP($C1505,Weights!$A$3:$E$22,4,0),0)</f>
        <v>1.07</v>
      </c>
      <c r="E1505" s="92">
        <f>IFERROR(VLOOKUP($C1505,Weights!$A$3:$E$22,5,0),0)</f>
        <v>59.267300000000006</v>
      </c>
      <c r="F1505" s="91">
        <f>IFERROR(VLOOKUP($C1505,Weights!$A$23:$E$42,4,0),0)</f>
        <v>1.65</v>
      </c>
      <c r="G1505" s="92">
        <f>IFERROR(VLOOKUP($C1505,Weights!$A$23:$E$42,5,0),0)</f>
        <v>91.393500000000003</v>
      </c>
      <c r="H1505" s="91">
        <f>IFERROR(VLOOKUP($C1505,Weights!$A$43:$E$62,4,0),0)</f>
        <v>2.79</v>
      </c>
      <c r="I1505" s="92">
        <f>IFERROR(VLOOKUP($C1505,Weights!$A$43:$E$62,5,0),0)</f>
        <v>154.53810000000001</v>
      </c>
      <c r="J1505" s="91">
        <f>IFERROR(VLOOKUP($C1505,Weights!$A$63:$E$82,4,0),0)</f>
        <v>9.86</v>
      </c>
      <c r="K1505" s="92">
        <f>IFERROR(VLOOKUP($C1505,Weights!$A$63:$E$82,5,0),0)</f>
        <v>546.1454</v>
      </c>
      <c r="L1505" s="91">
        <f>IFERROR(VLOOKUP($C1505,Weights!$A$83:$E$102,4,0),0)</f>
        <v>2.64</v>
      </c>
      <c r="M1505" s="92">
        <f>IFERROR(VLOOKUP($C1505,Weights!$A$83:$E$102,5,0),0)</f>
        <v>146.2296</v>
      </c>
    </row>
    <row r="1506" spans="1:13" ht="24">
      <c r="A1506" s="93" t="s">
        <v>2288</v>
      </c>
      <c r="B1506" s="90" t="s">
        <v>2289</v>
      </c>
      <c r="C1506" s="90">
        <v>14</v>
      </c>
      <c r="D1506" s="91">
        <f>IFERROR(VLOOKUP($C1506,Weights!$A$3:$E$22,4,0),0)</f>
        <v>1.07</v>
      </c>
      <c r="E1506" s="92">
        <f>IFERROR(VLOOKUP($C1506,Weights!$A$3:$E$22,5,0),0)</f>
        <v>59.267300000000006</v>
      </c>
      <c r="F1506" s="91">
        <f>IFERROR(VLOOKUP($C1506,Weights!$A$23:$E$42,4,0),0)</f>
        <v>1.65</v>
      </c>
      <c r="G1506" s="92">
        <f>IFERROR(VLOOKUP($C1506,Weights!$A$23:$E$42,5,0),0)</f>
        <v>91.393500000000003</v>
      </c>
      <c r="H1506" s="91">
        <f>IFERROR(VLOOKUP($C1506,Weights!$A$43:$E$62,4,0),0)</f>
        <v>2.79</v>
      </c>
      <c r="I1506" s="92">
        <f>IFERROR(VLOOKUP($C1506,Weights!$A$43:$E$62,5,0),0)</f>
        <v>154.53810000000001</v>
      </c>
      <c r="J1506" s="91">
        <f>IFERROR(VLOOKUP($C1506,Weights!$A$63:$E$82,4,0),0)</f>
        <v>9.86</v>
      </c>
      <c r="K1506" s="92">
        <f>IFERROR(VLOOKUP($C1506,Weights!$A$63:$E$82,5,0),0)</f>
        <v>546.1454</v>
      </c>
      <c r="L1506" s="91">
        <f>IFERROR(VLOOKUP($C1506,Weights!$A$83:$E$102,4,0),0)</f>
        <v>2.64</v>
      </c>
      <c r="M1506" s="92">
        <f>IFERROR(VLOOKUP($C1506,Weights!$A$83:$E$102,5,0),0)</f>
        <v>146.2296</v>
      </c>
    </row>
    <row r="1507" spans="1:13">
      <c r="A1507" s="93" t="s">
        <v>2290</v>
      </c>
      <c r="B1507" s="90" t="s">
        <v>2291</v>
      </c>
      <c r="C1507" s="90">
        <v>14</v>
      </c>
      <c r="D1507" s="91">
        <f>IFERROR(VLOOKUP($C1507,Weights!$A$3:$E$22,4,0),0)</f>
        <v>1.07</v>
      </c>
      <c r="E1507" s="92">
        <f>IFERROR(VLOOKUP($C1507,Weights!$A$3:$E$22,5,0),0)</f>
        <v>59.267300000000006</v>
      </c>
      <c r="F1507" s="91">
        <f>IFERROR(VLOOKUP($C1507,Weights!$A$23:$E$42,4,0),0)</f>
        <v>1.65</v>
      </c>
      <c r="G1507" s="92">
        <f>IFERROR(VLOOKUP($C1507,Weights!$A$23:$E$42,5,0),0)</f>
        <v>91.393500000000003</v>
      </c>
      <c r="H1507" s="91">
        <f>IFERROR(VLOOKUP($C1507,Weights!$A$43:$E$62,4,0),0)</f>
        <v>2.79</v>
      </c>
      <c r="I1507" s="92">
        <f>IFERROR(VLOOKUP($C1507,Weights!$A$43:$E$62,5,0),0)</f>
        <v>154.53810000000001</v>
      </c>
      <c r="J1507" s="91">
        <f>IFERROR(VLOOKUP($C1507,Weights!$A$63:$E$82,4,0),0)</f>
        <v>9.86</v>
      </c>
      <c r="K1507" s="92">
        <f>IFERROR(VLOOKUP($C1507,Weights!$A$63:$E$82,5,0),0)</f>
        <v>546.1454</v>
      </c>
      <c r="L1507" s="91">
        <f>IFERROR(VLOOKUP($C1507,Weights!$A$83:$E$102,4,0),0)</f>
        <v>2.64</v>
      </c>
      <c r="M1507" s="92">
        <f>IFERROR(VLOOKUP($C1507,Weights!$A$83:$E$102,5,0),0)</f>
        <v>146.2296</v>
      </c>
    </row>
    <row r="1508" spans="1:13" ht="24">
      <c r="A1508" s="93" t="s">
        <v>2292</v>
      </c>
      <c r="B1508" s="90" t="s">
        <v>2293</v>
      </c>
      <c r="C1508" s="90">
        <v>14</v>
      </c>
      <c r="D1508" s="91">
        <f>IFERROR(VLOOKUP($C1508,Weights!$A$3:$E$22,4,0),0)</f>
        <v>1.07</v>
      </c>
      <c r="E1508" s="92">
        <f>IFERROR(VLOOKUP($C1508,Weights!$A$3:$E$22,5,0),0)</f>
        <v>59.267300000000006</v>
      </c>
      <c r="F1508" s="91">
        <f>IFERROR(VLOOKUP($C1508,Weights!$A$23:$E$42,4,0),0)</f>
        <v>1.65</v>
      </c>
      <c r="G1508" s="92">
        <f>IFERROR(VLOOKUP($C1508,Weights!$A$23:$E$42,5,0),0)</f>
        <v>91.393500000000003</v>
      </c>
      <c r="H1508" s="91">
        <f>IFERROR(VLOOKUP($C1508,Weights!$A$43:$E$62,4,0),0)</f>
        <v>2.79</v>
      </c>
      <c r="I1508" s="92">
        <f>IFERROR(VLOOKUP($C1508,Weights!$A$43:$E$62,5,0),0)</f>
        <v>154.53810000000001</v>
      </c>
      <c r="J1508" s="91">
        <f>IFERROR(VLOOKUP($C1508,Weights!$A$63:$E$82,4,0),0)</f>
        <v>9.86</v>
      </c>
      <c r="K1508" s="92">
        <f>IFERROR(VLOOKUP($C1508,Weights!$A$63:$E$82,5,0),0)</f>
        <v>546.1454</v>
      </c>
      <c r="L1508" s="91">
        <f>IFERROR(VLOOKUP($C1508,Weights!$A$83:$E$102,4,0),0)</f>
        <v>2.64</v>
      </c>
      <c r="M1508" s="92">
        <f>IFERROR(VLOOKUP($C1508,Weights!$A$83:$E$102,5,0),0)</f>
        <v>146.2296</v>
      </c>
    </row>
    <row r="1509" spans="1:13" ht="24">
      <c r="A1509" s="93" t="s">
        <v>2294</v>
      </c>
      <c r="B1509" s="90" t="s">
        <v>2295</v>
      </c>
      <c r="C1509" s="90">
        <v>14</v>
      </c>
      <c r="D1509" s="91">
        <f>IFERROR(VLOOKUP($C1509,Weights!$A$3:$E$22,4,0),0)</f>
        <v>1.07</v>
      </c>
      <c r="E1509" s="92">
        <f>IFERROR(VLOOKUP($C1509,Weights!$A$3:$E$22,5,0),0)</f>
        <v>59.267300000000006</v>
      </c>
      <c r="F1509" s="91">
        <f>IFERROR(VLOOKUP($C1509,Weights!$A$23:$E$42,4,0),0)</f>
        <v>1.65</v>
      </c>
      <c r="G1509" s="92">
        <f>IFERROR(VLOOKUP($C1509,Weights!$A$23:$E$42,5,0),0)</f>
        <v>91.393500000000003</v>
      </c>
      <c r="H1509" s="91">
        <f>IFERROR(VLOOKUP($C1509,Weights!$A$43:$E$62,4,0),0)</f>
        <v>2.79</v>
      </c>
      <c r="I1509" s="92">
        <f>IFERROR(VLOOKUP($C1509,Weights!$A$43:$E$62,5,0),0)</f>
        <v>154.53810000000001</v>
      </c>
      <c r="J1509" s="91">
        <f>IFERROR(VLOOKUP($C1509,Weights!$A$63:$E$82,4,0),0)</f>
        <v>9.86</v>
      </c>
      <c r="K1509" s="92">
        <f>IFERROR(VLOOKUP($C1509,Weights!$A$63:$E$82,5,0),0)</f>
        <v>546.1454</v>
      </c>
      <c r="L1509" s="91">
        <f>IFERROR(VLOOKUP($C1509,Weights!$A$83:$E$102,4,0),0)</f>
        <v>2.64</v>
      </c>
      <c r="M1509" s="92">
        <f>IFERROR(VLOOKUP($C1509,Weights!$A$83:$E$102,5,0),0)</f>
        <v>146.2296</v>
      </c>
    </row>
    <row r="1510" spans="1:13">
      <c r="A1510" s="93" t="s">
        <v>2296</v>
      </c>
      <c r="B1510" s="90" t="s">
        <v>2297</v>
      </c>
      <c r="C1510" s="90">
        <v>14</v>
      </c>
      <c r="D1510" s="91">
        <f>IFERROR(VLOOKUP($C1510,Weights!$A$3:$E$22,4,0),0)</f>
        <v>1.07</v>
      </c>
      <c r="E1510" s="92">
        <f>IFERROR(VLOOKUP($C1510,Weights!$A$3:$E$22,5,0),0)</f>
        <v>59.267300000000006</v>
      </c>
      <c r="F1510" s="91">
        <f>IFERROR(VLOOKUP($C1510,Weights!$A$23:$E$42,4,0),0)</f>
        <v>1.65</v>
      </c>
      <c r="G1510" s="92">
        <f>IFERROR(VLOOKUP($C1510,Weights!$A$23:$E$42,5,0),0)</f>
        <v>91.393500000000003</v>
      </c>
      <c r="H1510" s="91">
        <f>IFERROR(VLOOKUP($C1510,Weights!$A$43:$E$62,4,0),0)</f>
        <v>2.79</v>
      </c>
      <c r="I1510" s="92">
        <f>IFERROR(VLOOKUP($C1510,Weights!$A$43:$E$62,5,0),0)</f>
        <v>154.53810000000001</v>
      </c>
      <c r="J1510" s="91">
        <f>IFERROR(VLOOKUP($C1510,Weights!$A$63:$E$82,4,0),0)</f>
        <v>9.86</v>
      </c>
      <c r="K1510" s="92">
        <f>IFERROR(VLOOKUP($C1510,Weights!$A$63:$E$82,5,0),0)</f>
        <v>546.1454</v>
      </c>
      <c r="L1510" s="91">
        <f>IFERROR(VLOOKUP($C1510,Weights!$A$83:$E$102,4,0),0)</f>
        <v>2.64</v>
      </c>
      <c r="M1510" s="92">
        <f>IFERROR(VLOOKUP($C1510,Weights!$A$83:$E$102,5,0),0)</f>
        <v>146.2296</v>
      </c>
    </row>
    <row r="1511" spans="1:13" ht="24">
      <c r="A1511" s="93" t="s">
        <v>2298</v>
      </c>
      <c r="B1511" s="90" t="s">
        <v>2299</v>
      </c>
      <c r="C1511" s="90">
        <v>14</v>
      </c>
      <c r="D1511" s="91">
        <f>IFERROR(VLOOKUP($C1511,Weights!$A$3:$E$22,4,0),0)</f>
        <v>1.07</v>
      </c>
      <c r="E1511" s="92">
        <f>IFERROR(VLOOKUP($C1511,Weights!$A$3:$E$22,5,0),0)</f>
        <v>59.267300000000006</v>
      </c>
      <c r="F1511" s="91">
        <f>IFERROR(VLOOKUP($C1511,Weights!$A$23:$E$42,4,0),0)</f>
        <v>1.65</v>
      </c>
      <c r="G1511" s="92">
        <f>IFERROR(VLOOKUP($C1511,Weights!$A$23:$E$42,5,0),0)</f>
        <v>91.393500000000003</v>
      </c>
      <c r="H1511" s="91">
        <f>IFERROR(VLOOKUP($C1511,Weights!$A$43:$E$62,4,0),0)</f>
        <v>2.79</v>
      </c>
      <c r="I1511" s="92">
        <f>IFERROR(VLOOKUP($C1511,Weights!$A$43:$E$62,5,0),0)</f>
        <v>154.53810000000001</v>
      </c>
      <c r="J1511" s="91">
        <f>IFERROR(VLOOKUP($C1511,Weights!$A$63:$E$82,4,0),0)</f>
        <v>9.86</v>
      </c>
      <c r="K1511" s="92">
        <f>IFERROR(VLOOKUP($C1511,Weights!$A$63:$E$82,5,0),0)</f>
        <v>546.1454</v>
      </c>
      <c r="L1511" s="91">
        <f>IFERROR(VLOOKUP($C1511,Weights!$A$83:$E$102,4,0),0)</f>
        <v>2.64</v>
      </c>
      <c r="M1511" s="92">
        <f>IFERROR(VLOOKUP($C1511,Weights!$A$83:$E$102,5,0),0)</f>
        <v>146.2296</v>
      </c>
    </row>
    <row r="1512" spans="1:13">
      <c r="A1512" s="93" t="s">
        <v>2300</v>
      </c>
      <c r="B1512" s="90" t="s">
        <v>2301</v>
      </c>
      <c r="C1512" s="90">
        <v>14</v>
      </c>
      <c r="D1512" s="91">
        <f>IFERROR(VLOOKUP($C1512,Weights!$A$3:$E$22,4,0),0)</f>
        <v>1.07</v>
      </c>
      <c r="E1512" s="92">
        <f>IFERROR(VLOOKUP($C1512,Weights!$A$3:$E$22,5,0),0)</f>
        <v>59.267300000000006</v>
      </c>
      <c r="F1512" s="91">
        <f>IFERROR(VLOOKUP($C1512,Weights!$A$23:$E$42,4,0),0)</f>
        <v>1.65</v>
      </c>
      <c r="G1512" s="92">
        <f>IFERROR(VLOOKUP($C1512,Weights!$A$23:$E$42,5,0),0)</f>
        <v>91.393500000000003</v>
      </c>
      <c r="H1512" s="91">
        <f>IFERROR(VLOOKUP($C1512,Weights!$A$43:$E$62,4,0),0)</f>
        <v>2.79</v>
      </c>
      <c r="I1512" s="92">
        <f>IFERROR(VLOOKUP($C1512,Weights!$A$43:$E$62,5,0),0)</f>
        <v>154.53810000000001</v>
      </c>
      <c r="J1512" s="91">
        <f>IFERROR(VLOOKUP($C1512,Weights!$A$63:$E$82,4,0),0)</f>
        <v>9.86</v>
      </c>
      <c r="K1512" s="92">
        <f>IFERROR(VLOOKUP($C1512,Weights!$A$63:$E$82,5,0),0)</f>
        <v>546.1454</v>
      </c>
      <c r="L1512" s="91">
        <f>IFERROR(VLOOKUP($C1512,Weights!$A$83:$E$102,4,0),0)</f>
        <v>2.64</v>
      </c>
      <c r="M1512" s="92">
        <f>IFERROR(VLOOKUP($C1512,Weights!$A$83:$E$102,5,0),0)</f>
        <v>146.2296</v>
      </c>
    </row>
    <row r="1513" spans="1:13" ht="36">
      <c r="A1513" s="93" t="s">
        <v>2371</v>
      </c>
      <c r="B1513" s="90" t="s">
        <v>2372</v>
      </c>
      <c r="C1513" s="90">
        <v>14</v>
      </c>
      <c r="D1513" s="91">
        <f>IFERROR(VLOOKUP($C1513,Weights!$A$3:$E$22,4,0),0)</f>
        <v>1.07</v>
      </c>
      <c r="E1513" s="92">
        <f>IFERROR(VLOOKUP($C1513,Weights!$A$3:$E$22,5,0),0)</f>
        <v>59.267300000000006</v>
      </c>
      <c r="F1513" s="91">
        <f>IFERROR(VLOOKUP($C1513,Weights!$A$23:$E$42,4,0),0)</f>
        <v>1.65</v>
      </c>
      <c r="G1513" s="92">
        <f>IFERROR(VLOOKUP($C1513,Weights!$A$23:$E$42,5,0),0)</f>
        <v>91.393500000000003</v>
      </c>
      <c r="H1513" s="91">
        <f>IFERROR(VLOOKUP($C1513,Weights!$A$43:$E$62,4,0),0)</f>
        <v>2.79</v>
      </c>
      <c r="I1513" s="92">
        <f>IFERROR(VLOOKUP($C1513,Weights!$A$43:$E$62,5,0),0)</f>
        <v>154.53810000000001</v>
      </c>
      <c r="J1513" s="91">
        <f>IFERROR(VLOOKUP($C1513,Weights!$A$63:$E$82,4,0),0)</f>
        <v>9.86</v>
      </c>
      <c r="K1513" s="92">
        <f>IFERROR(VLOOKUP($C1513,Weights!$A$63:$E$82,5,0),0)</f>
        <v>546.1454</v>
      </c>
      <c r="L1513" s="91">
        <f>IFERROR(VLOOKUP($C1513,Weights!$A$83:$E$102,4,0),0)</f>
        <v>2.64</v>
      </c>
      <c r="M1513" s="92">
        <f>IFERROR(VLOOKUP($C1513,Weights!$A$83:$E$102,5,0),0)</f>
        <v>146.2296</v>
      </c>
    </row>
    <row r="1514" spans="1:13" ht="24">
      <c r="A1514" s="93" t="s">
        <v>2411</v>
      </c>
      <c r="B1514" s="90" t="s">
        <v>2412</v>
      </c>
      <c r="C1514" s="90">
        <v>14</v>
      </c>
      <c r="D1514" s="91">
        <f>IFERROR(VLOOKUP($C1514,Weights!$A$3:$E$22,4,0),0)</f>
        <v>1.07</v>
      </c>
      <c r="E1514" s="92">
        <f>IFERROR(VLOOKUP($C1514,Weights!$A$3:$E$22,5,0),0)</f>
        <v>59.267300000000006</v>
      </c>
      <c r="F1514" s="91">
        <f>IFERROR(VLOOKUP($C1514,Weights!$A$23:$E$42,4,0),0)</f>
        <v>1.65</v>
      </c>
      <c r="G1514" s="92">
        <f>IFERROR(VLOOKUP($C1514,Weights!$A$23:$E$42,5,0),0)</f>
        <v>91.393500000000003</v>
      </c>
      <c r="H1514" s="91">
        <f>IFERROR(VLOOKUP($C1514,Weights!$A$43:$E$62,4,0),0)</f>
        <v>2.79</v>
      </c>
      <c r="I1514" s="92">
        <f>IFERROR(VLOOKUP($C1514,Weights!$A$43:$E$62,5,0),0)</f>
        <v>154.53810000000001</v>
      </c>
      <c r="J1514" s="91">
        <f>IFERROR(VLOOKUP($C1514,Weights!$A$63:$E$82,4,0),0)</f>
        <v>9.86</v>
      </c>
      <c r="K1514" s="92">
        <f>IFERROR(VLOOKUP($C1514,Weights!$A$63:$E$82,5,0),0)</f>
        <v>546.1454</v>
      </c>
      <c r="L1514" s="91">
        <f>IFERROR(VLOOKUP($C1514,Weights!$A$83:$E$102,4,0),0)</f>
        <v>2.64</v>
      </c>
      <c r="M1514" s="92">
        <f>IFERROR(VLOOKUP($C1514,Weights!$A$83:$E$102,5,0),0)</f>
        <v>146.2296</v>
      </c>
    </row>
    <row r="1515" spans="1:13" ht="24">
      <c r="A1515" s="93" t="s">
        <v>2517</v>
      </c>
      <c r="B1515" s="90" t="s">
        <v>2518</v>
      </c>
      <c r="C1515" s="90">
        <v>14</v>
      </c>
      <c r="D1515" s="91">
        <f>IFERROR(VLOOKUP($C1515,Weights!$A$3:$E$22,4,0),0)</f>
        <v>1.07</v>
      </c>
      <c r="E1515" s="92">
        <f>IFERROR(VLOOKUP($C1515,Weights!$A$3:$E$22,5,0),0)</f>
        <v>59.267300000000006</v>
      </c>
      <c r="F1515" s="91">
        <f>IFERROR(VLOOKUP($C1515,Weights!$A$23:$E$42,4,0),0)</f>
        <v>1.65</v>
      </c>
      <c r="G1515" s="92">
        <f>IFERROR(VLOOKUP($C1515,Weights!$A$23:$E$42,5,0),0)</f>
        <v>91.393500000000003</v>
      </c>
      <c r="H1515" s="91">
        <f>IFERROR(VLOOKUP($C1515,Weights!$A$43:$E$62,4,0),0)</f>
        <v>2.79</v>
      </c>
      <c r="I1515" s="92">
        <f>IFERROR(VLOOKUP($C1515,Weights!$A$43:$E$62,5,0),0)</f>
        <v>154.53810000000001</v>
      </c>
      <c r="J1515" s="91">
        <f>IFERROR(VLOOKUP($C1515,Weights!$A$63:$E$82,4,0),0)</f>
        <v>9.86</v>
      </c>
      <c r="K1515" s="92">
        <f>IFERROR(VLOOKUP($C1515,Weights!$A$63:$E$82,5,0),0)</f>
        <v>546.1454</v>
      </c>
      <c r="L1515" s="91">
        <f>IFERROR(VLOOKUP($C1515,Weights!$A$83:$E$102,4,0),0)</f>
        <v>2.64</v>
      </c>
      <c r="M1515" s="92">
        <f>IFERROR(VLOOKUP($C1515,Weights!$A$83:$E$102,5,0),0)</f>
        <v>146.2296</v>
      </c>
    </row>
    <row r="1516" spans="1:13">
      <c r="A1516" s="93" t="s">
        <v>2543</v>
      </c>
      <c r="B1516" s="90" t="s">
        <v>2544</v>
      </c>
      <c r="C1516" s="90">
        <v>14</v>
      </c>
      <c r="D1516" s="91">
        <f>IFERROR(VLOOKUP($C1516,Weights!$A$3:$E$22,4,0),0)</f>
        <v>1.07</v>
      </c>
      <c r="E1516" s="92">
        <f>IFERROR(VLOOKUP($C1516,Weights!$A$3:$E$22,5,0),0)</f>
        <v>59.267300000000006</v>
      </c>
      <c r="F1516" s="91">
        <f>IFERROR(VLOOKUP($C1516,Weights!$A$23:$E$42,4,0),0)</f>
        <v>1.65</v>
      </c>
      <c r="G1516" s="92">
        <f>IFERROR(VLOOKUP($C1516,Weights!$A$23:$E$42,5,0),0)</f>
        <v>91.393500000000003</v>
      </c>
      <c r="H1516" s="91">
        <f>IFERROR(VLOOKUP($C1516,Weights!$A$43:$E$62,4,0),0)</f>
        <v>2.79</v>
      </c>
      <c r="I1516" s="92">
        <f>IFERROR(VLOOKUP($C1516,Weights!$A$43:$E$62,5,0),0)</f>
        <v>154.53810000000001</v>
      </c>
      <c r="J1516" s="91">
        <f>IFERROR(VLOOKUP($C1516,Weights!$A$63:$E$82,4,0),0)</f>
        <v>9.86</v>
      </c>
      <c r="K1516" s="92">
        <f>IFERROR(VLOOKUP($C1516,Weights!$A$63:$E$82,5,0),0)</f>
        <v>546.1454</v>
      </c>
      <c r="L1516" s="91">
        <f>IFERROR(VLOOKUP($C1516,Weights!$A$83:$E$102,4,0),0)</f>
        <v>2.64</v>
      </c>
      <c r="M1516" s="92">
        <f>IFERROR(VLOOKUP($C1516,Weights!$A$83:$E$102,5,0),0)</f>
        <v>146.2296</v>
      </c>
    </row>
    <row r="1517" spans="1:13" ht="24">
      <c r="A1517" s="93" t="s">
        <v>2563</v>
      </c>
      <c r="B1517" s="90" t="s">
        <v>2564</v>
      </c>
      <c r="C1517" s="90">
        <v>14</v>
      </c>
      <c r="D1517" s="91">
        <f>IFERROR(VLOOKUP($C1517,Weights!$A$3:$E$22,4,0),0)</f>
        <v>1.07</v>
      </c>
      <c r="E1517" s="92">
        <f>IFERROR(VLOOKUP($C1517,Weights!$A$3:$E$22,5,0),0)</f>
        <v>59.267300000000006</v>
      </c>
      <c r="F1517" s="91">
        <f>IFERROR(VLOOKUP($C1517,Weights!$A$23:$E$42,4,0),0)</f>
        <v>1.65</v>
      </c>
      <c r="G1517" s="92">
        <f>IFERROR(VLOOKUP($C1517,Weights!$A$23:$E$42,5,0),0)</f>
        <v>91.393500000000003</v>
      </c>
      <c r="H1517" s="91">
        <f>IFERROR(VLOOKUP($C1517,Weights!$A$43:$E$62,4,0),0)</f>
        <v>2.79</v>
      </c>
      <c r="I1517" s="92">
        <f>IFERROR(VLOOKUP($C1517,Weights!$A$43:$E$62,5,0),0)</f>
        <v>154.53810000000001</v>
      </c>
      <c r="J1517" s="91">
        <f>IFERROR(VLOOKUP($C1517,Weights!$A$63:$E$82,4,0),0)</f>
        <v>9.86</v>
      </c>
      <c r="K1517" s="92">
        <f>IFERROR(VLOOKUP($C1517,Weights!$A$63:$E$82,5,0),0)</f>
        <v>546.1454</v>
      </c>
      <c r="L1517" s="91">
        <f>IFERROR(VLOOKUP($C1517,Weights!$A$83:$E$102,4,0),0)</f>
        <v>2.64</v>
      </c>
      <c r="M1517" s="92">
        <f>IFERROR(VLOOKUP($C1517,Weights!$A$83:$E$102,5,0),0)</f>
        <v>146.2296</v>
      </c>
    </row>
    <row r="1518" spans="1:13" ht="24">
      <c r="A1518" s="93" t="s">
        <v>2613</v>
      </c>
      <c r="B1518" s="90" t="s">
        <v>2614</v>
      </c>
      <c r="C1518" s="90">
        <v>14</v>
      </c>
      <c r="D1518" s="91">
        <f>IFERROR(VLOOKUP($C1518,Weights!$A$3:$E$22,4,0),0)</f>
        <v>1.07</v>
      </c>
      <c r="E1518" s="92">
        <f>IFERROR(VLOOKUP($C1518,Weights!$A$3:$E$22,5,0),0)</f>
        <v>59.267300000000006</v>
      </c>
      <c r="F1518" s="91">
        <f>IFERROR(VLOOKUP($C1518,Weights!$A$23:$E$42,4,0),0)</f>
        <v>1.65</v>
      </c>
      <c r="G1518" s="92">
        <f>IFERROR(VLOOKUP($C1518,Weights!$A$23:$E$42,5,0),0)</f>
        <v>91.393500000000003</v>
      </c>
      <c r="H1518" s="91">
        <f>IFERROR(VLOOKUP($C1518,Weights!$A$43:$E$62,4,0),0)</f>
        <v>2.79</v>
      </c>
      <c r="I1518" s="92">
        <f>IFERROR(VLOOKUP($C1518,Weights!$A$43:$E$62,5,0),0)</f>
        <v>154.53810000000001</v>
      </c>
      <c r="J1518" s="91">
        <f>IFERROR(VLOOKUP($C1518,Weights!$A$63:$E$82,4,0),0)</f>
        <v>9.86</v>
      </c>
      <c r="K1518" s="92">
        <f>IFERROR(VLOOKUP($C1518,Weights!$A$63:$E$82,5,0),0)</f>
        <v>546.1454</v>
      </c>
      <c r="L1518" s="91">
        <f>IFERROR(VLOOKUP($C1518,Weights!$A$83:$E$102,4,0),0)</f>
        <v>2.64</v>
      </c>
      <c r="M1518" s="92">
        <f>IFERROR(VLOOKUP($C1518,Weights!$A$83:$E$102,5,0),0)</f>
        <v>146.2296</v>
      </c>
    </row>
    <row r="1519" spans="1:13">
      <c r="A1519" s="93" t="s">
        <v>2635</v>
      </c>
      <c r="B1519" s="90" t="s">
        <v>2636</v>
      </c>
      <c r="C1519" s="90">
        <v>14</v>
      </c>
      <c r="D1519" s="91">
        <f>IFERROR(VLOOKUP($C1519,Weights!$A$3:$E$22,4,0),0)</f>
        <v>1.07</v>
      </c>
      <c r="E1519" s="92">
        <f>IFERROR(VLOOKUP($C1519,Weights!$A$3:$E$22,5,0),0)</f>
        <v>59.267300000000006</v>
      </c>
      <c r="F1519" s="91">
        <f>IFERROR(VLOOKUP($C1519,Weights!$A$23:$E$42,4,0),0)</f>
        <v>1.65</v>
      </c>
      <c r="G1519" s="92">
        <f>IFERROR(VLOOKUP($C1519,Weights!$A$23:$E$42,5,0),0)</f>
        <v>91.393500000000003</v>
      </c>
      <c r="H1519" s="91">
        <f>IFERROR(VLOOKUP($C1519,Weights!$A$43:$E$62,4,0),0)</f>
        <v>2.79</v>
      </c>
      <c r="I1519" s="92">
        <f>IFERROR(VLOOKUP($C1519,Weights!$A$43:$E$62,5,0),0)</f>
        <v>154.53810000000001</v>
      </c>
      <c r="J1519" s="91">
        <f>IFERROR(VLOOKUP($C1519,Weights!$A$63:$E$82,4,0),0)</f>
        <v>9.86</v>
      </c>
      <c r="K1519" s="92">
        <f>IFERROR(VLOOKUP($C1519,Weights!$A$63:$E$82,5,0),0)</f>
        <v>546.1454</v>
      </c>
      <c r="L1519" s="91">
        <f>IFERROR(VLOOKUP($C1519,Weights!$A$83:$E$102,4,0),0)</f>
        <v>2.64</v>
      </c>
      <c r="M1519" s="92">
        <f>IFERROR(VLOOKUP($C1519,Weights!$A$83:$E$102,5,0),0)</f>
        <v>146.2296</v>
      </c>
    </row>
    <row r="1520" spans="1:13">
      <c r="A1520" s="93" t="s">
        <v>2709</v>
      </c>
      <c r="B1520" s="90" t="s">
        <v>2710</v>
      </c>
      <c r="C1520" s="90">
        <v>14</v>
      </c>
      <c r="D1520" s="91">
        <f>IFERROR(VLOOKUP($C1520,Weights!$A$3:$E$22,4,0),0)</f>
        <v>1.07</v>
      </c>
      <c r="E1520" s="92">
        <f>IFERROR(VLOOKUP($C1520,Weights!$A$3:$E$22,5,0),0)</f>
        <v>59.267300000000006</v>
      </c>
      <c r="F1520" s="91">
        <f>IFERROR(VLOOKUP($C1520,Weights!$A$23:$E$42,4,0),0)</f>
        <v>1.65</v>
      </c>
      <c r="G1520" s="92">
        <f>IFERROR(VLOOKUP($C1520,Weights!$A$23:$E$42,5,0),0)</f>
        <v>91.393500000000003</v>
      </c>
      <c r="H1520" s="91">
        <f>IFERROR(VLOOKUP($C1520,Weights!$A$43:$E$62,4,0),0)</f>
        <v>2.79</v>
      </c>
      <c r="I1520" s="92">
        <f>IFERROR(VLOOKUP($C1520,Weights!$A$43:$E$62,5,0),0)</f>
        <v>154.53810000000001</v>
      </c>
      <c r="J1520" s="91">
        <f>IFERROR(VLOOKUP($C1520,Weights!$A$63:$E$82,4,0),0)</f>
        <v>9.86</v>
      </c>
      <c r="K1520" s="92">
        <f>IFERROR(VLOOKUP($C1520,Weights!$A$63:$E$82,5,0),0)</f>
        <v>546.1454</v>
      </c>
      <c r="L1520" s="91">
        <f>IFERROR(VLOOKUP($C1520,Weights!$A$83:$E$102,4,0),0)</f>
        <v>2.64</v>
      </c>
      <c r="M1520" s="92">
        <f>IFERROR(VLOOKUP($C1520,Weights!$A$83:$E$102,5,0),0)</f>
        <v>146.2296</v>
      </c>
    </row>
    <row r="1521" spans="1:13" ht="24">
      <c r="A1521" s="93" t="s">
        <v>2777</v>
      </c>
      <c r="B1521" s="90" t="s">
        <v>2778</v>
      </c>
      <c r="C1521" s="90">
        <v>14</v>
      </c>
      <c r="D1521" s="91">
        <f>IFERROR(VLOOKUP($C1521,Weights!$A$3:$E$22,4,0),0)</f>
        <v>1.07</v>
      </c>
      <c r="E1521" s="92">
        <f>IFERROR(VLOOKUP($C1521,Weights!$A$3:$E$22,5,0),0)</f>
        <v>59.267300000000006</v>
      </c>
      <c r="F1521" s="91">
        <f>IFERROR(VLOOKUP($C1521,Weights!$A$23:$E$42,4,0),0)</f>
        <v>1.65</v>
      </c>
      <c r="G1521" s="92">
        <f>IFERROR(VLOOKUP($C1521,Weights!$A$23:$E$42,5,0),0)</f>
        <v>91.393500000000003</v>
      </c>
      <c r="H1521" s="91">
        <f>IFERROR(VLOOKUP($C1521,Weights!$A$43:$E$62,4,0),0)</f>
        <v>2.79</v>
      </c>
      <c r="I1521" s="92">
        <f>IFERROR(VLOOKUP($C1521,Weights!$A$43:$E$62,5,0),0)</f>
        <v>154.53810000000001</v>
      </c>
      <c r="J1521" s="91">
        <f>IFERROR(VLOOKUP($C1521,Weights!$A$63:$E$82,4,0),0)</f>
        <v>9.86</v>
      </c>
      <c r="K1521" s="92">
        <f>IFERROR(VLOOKUP($C1521,Weights!$A$63:$E$82,5,0),0)</f>
        <v>546.1454</v>
      </c>
      <c r="L1521" s="91">
        <f>IFERROR(VLOOKUP($C1521,Weights!$A$83:$E$102,4,0),0)</f>
        <v>2.64</v>
      </c>
      <c r="M1521" s="92">
        <f>IFERROR(VLOOKUP($C1521,Weights!$A$83:$E$102,5,0),0)</f>
        <v>146.2296</v>
      </c>
    </row>
    <row r="1522" spans="1:13">
      <c r="A1522" s="93" t="s">
        <v>2785</v>
      </c>
      <c r="B1522" s="90" t="s">
        <v>2786</v>
      </c>
      <c r="C1522" s="90">
        <v>14</v>
      </c>
      <c r="D1522" s="91">
        <f>IFERROR(VLOOKUP($C1522,Weights!$A$3:$E$22,4,0),0)</f>
        <v>1.07</v>
      </c>
      <c r="E1522" s="92">
        <f>IFERROR(VLOOKUP($C1522,Weights!$A$3:$E$22,5,0),0)</f>
        <v>59.267300000000006</v>
      </c>
      <c r="F1522" s="91">
        <f>IFERROR(VLOOKUP($C1522,Weights!$A$23:$E$42,4,0),0)</f>
        <v>1.65</v>
      </c>
      <c r="G1522" s="92">
        <f>IFERROR(VLOOKUP($C1522,Weights!$A$23:$E$42,5,0),0)</f>
        <v>91.393500000000003</v>
      </c>
      <c r="H1522" s="91">
        <f>IFERROR(VLOOKUP($C1522,Weights!$A$43:$E$62,4,0),0)</f>
        <v>2.79</v>
      </c>
      <c r="I1522" s="92">
        <f>IFERROR(VLOOKUP($C1522,Weights!$A$43:$E$62,5,0),0)</f>
        <v>154.53810000000001</v>
      </c>
      <c r="J1522" s="91">
        <f>IFERROR(VLOOKUP($C1522,Weights!$A$63:$E$82,4,0),0)</f>
        <v>9.86</v>
      </c>
      <c r="K1522" s="92">
        <f>IFERROR(VLOOKUP($C1522,Weights!$A$63:$E$82,5,0),0)</f>
        <v>546.1454</v>
      </c>
      <c r="L1522" s="91">
        <f>IFERROR(VLOOKUP($C1522,Weights!$A$83:$E$102,4,0),0)</f>
        <v>2.64</v>
      </c>
      <c r="M1522" s="92">
        <f>IFERROR(VLOOKUP($C1522,Weights!$A$83:$E$102,5,0),0)</f>
        <v>146.2296</v>
      </c>
    </row>
    <row r="1523" spans="1:13" ht="24">
      <c r="A1523" s="93" t="s">
        <v>2825</v>
      </c>
      <c r="B1523" s="90" t="s">
        <v>2826</v>
      </c>
      <c r="C1523" s="90">
        <v>14</v>
      </c>
      <c r="D1523" s="91">
        <f>IFERROR(VLOOKUP($C1523,Weights!$A$3:$E$22,4,0),0)</f>
        <v>1.07</v>
      </c>
      <c r="E1523" s="92">
        <f>IFERROR(VLOOKUP($C1523,Weights!$A$3:$E$22,5,0),0)</f>
        <v>59.267300000000006</v>
      </c>
      <c r="F1523" s="91">
        <f>IFERROR(VLOOKUP($C1523,Weights!$A$23:$E$42,4,0),0)</f>
        <v>1.65</v>
      </c>
      <c r="G1523" s="92">
        <f>IFERROR(VLOOKUP($C1523,Weights!$A$23:$E$42,5,0),0)</f>
        <v>91.393500000000003</v>
      </c>
      <c r="H1523" s="91">
        <f>IFERROR(VLOOKUP($C1523,Weights!$A$43:$E$62,4,0),0)</f>
        <v>2.79</v>
      </c>
      <c r="I1523" s="92">
        <f>IFERROR(VLOOKUP($C1523,Weights!$A$43:$E$62,5,0),0)</f>
        <v>154.53810000000001</v>
      </c>
      <c r="J1523" s="91">
        <f>IFERROR(VLOOKUP($C1523,Weights!$A$63:$E$82,4,0),0)</f>
        <v>9.86</v>
      </c>
      <c r="K1523" s="92">
        <f>IFERROR(VLOOKUP($C1523,Weights!$A$63:$E$82,5,0),0)</f>
        <v>546.1454</v>
      </c>
      <c r="L1523" s="91">
        <f>IFERROR(VLOOKUP($C1523,Weights!$A$83:$E$102,4,0),0)</f>
        <v>2.64</v>
      </c>
      <c r="M1523" s="92">
        <f>IFERROR(VLOOKUP($C1523,Weights!$A$83:$E$102,5,0),0)</f>
        <v>146.2296</v>
      </c>
    </row>
    <row r="1524" spans="1:13" ht="24">
      <c r="A1524" s="93" t="s">
        <v>2827</v>
      </c>
      <c r="B1524" s="90" t="s">
        <v>2828</v>
      </c>
      <c r="C1524" s="90">
        <v>14</v>
      </c>
      <c r="D1524" s="91">
        <f>IFERROR(VLOOKUP($C1524,Weights!$A$3:$E$22,4,0),0)</f>
        <v>1.07</v>
      </c>
      <c r="E1524" s="92">
        <f>IFERROR(VLOOKUP($C1524,Weights!$A$3:$E$22,5,0),0)</f>
        <v>59.267300000000006</v>
      </c>
      <c r="F1524" s="91">
        <f>IFERROR(VLOOKUP($C1524,Weights!$A$23:$E$42,4,0),0)</f>
        <v>1.65</v>
      </c>
      <c r="G1524" s="92">
        <f>IFERROR(VLOOKUP($C1524,Weights!$A$23:$E$42,5,0),0)</f>
        <v>91.393500000000003</v>
      </c>
      <c r="H1524" s="91">
        <f>IFERROR(VLOOKUP($C1524,Weights!$A$43:$E$62,4,0),0)</f>
        <v>2.79</v>
      </c>
      <c r="I1524" s="92">
        <f>IFERROR(VLOOKUP($C1524,Weights!$A$43:$E$62,5,0),0)</f>
        <v>154.53810000000001</v>
      </c>
      <c r="J1524" s="91">
        <f>IFERROR(VLOOKUP($C1524,Weights!$A$63:$E$82,4,0),0)</f>
        <v>9.86</v>
      </c>
      <c r="K1524" s="92">
        <f>IFERROR(VLOOKUP($C1524,Weights!$A$63:$E$82,5,0),0)</f>
        <v>546.1454</v>
      </c>
      <c r="L1524" s="91">
        <f>IFERROR(VLOOKUP($C1524,Weights!$A$83:$E$102,4,0),0)</f>
        <v>2.64</v>
      </c>
      <c r="M1524" s="92">
        <f>IFERROR(VLOOKUP($C1524,Weights!$A$83:$E$102,5,0),0)</f>
        <v>146.2296</v>
      </c>
    </row>
    <row r="1525" spans="1:13" ht="24">
      <c r="A1525" s="93" t="s">
        <v>2903</v>
      </c>
      <c r="B1525" s="90" t="s">
        <v>2904</v>
      </c>
      <c r="C1525" s="90">
        <v>14</v>
      </c>
      <c r="D1525" s="91">
        <f>IFERROR(VLOOKUP($C1525,Weights!$A$3:$E$22,4,0),0)</f>
        <v>1.07</v>
      </c>
      <c r="E1525" s="92">
        <f>IFERROR(VLOOKUP($C1525,Weights!$A$3:$E$22,5,0),0)</f>
        <v>59.267300000000006</v>
      </c>
      <c r="F1525" s="91">
        <f>IFERROR(VLOOKUP($C1525,Weights!$A$23:$E$42,4,0),0)</f>
        <v>1.65</v>
      </c>
      <c r="G1525" s="92">
        <f>IFERROR(VLOOKUP($C1525,Weights!$A$23:$E$42,5,0),0)</f>
        <v>91.393500000000003</v>
      </c>
      <c r="H1525" s="91">
        <f>IFERROR(VLOOKUP($C1525,Weights!$A$43:$E$62,4,0),0)</f>
        <v>2.79</v>
      </c>
      <c r="I1525" s="92">
        <f>IFERROR(VLOOKUP($C1525,Weights!$A$43:$E$62,5,0),0)</f>
        <v>154.53810000000001</v>
      </c>
      <c r="J1525" s="91">
        <f>IFERROR(VLOOKUP($C1525,Weights!$A$63:$E$82,4,0),0)</f>
        <v>9.86</v>
      </c>
      <c r="K1525" s="92">
        <f>IFERROR(VLOOKUP($C1525,Weights!$A$63:$E$82,5,0),0)</f>
        <v>546.1454</v>
      </c>
      <c r="L1525" s="91">
        <f>IFERROR(VLOOKUP($C1525,Weights!$A$83:$E$102,4,0),0)</f>
        <v>2.64</v>
      </c>
      <c r="M1525" s="92">
        <f>IFERROR(VLOOKUP($C1525,Weights!$A$83:$E$102,5,0),0)</f>
        <v>146.2296</v>
      </c>
    </row>
    <row r="1526" spans="1:13" ht="24">
      <c r="A1526" s="93" t="s">
        <v>2933</v>
      </c>
      <c r="B1526" s="90" t="s">
        <v>2934</v>
      </c>
      <c r="C1526" s="90">
        <v>14</v>
      </c>
      <c r="D1526" s="91">
        <f>IFERROR(VLOOKUP($C1526,Weights!$A$3:$E$22,4,0),0)</f>
        <v>1.07</v>
      </c>
      <c r="E1526" s="92">
        <f>IFERROR(VLOOKUP($C1526,Weights!$A$3:$E$22,5,0),0)</f>
        <v>59.267300000000006</v>
      </c>
      <c r="F1526" s="91">
        <f>IFERROR(VLOOKUP($C1526,Weights!$A$23:$E$42,4,0),0)</f>
        <v>1.65</v>
      </c>
      <c r="G1526" s="92">
        <f>IFERROR(VLOOKUP($C1526,Weights!$A$23:$E$42,5,0),0)</f>
        <v>91.393500000000003</v>
      </c>
      <c r="H1526" s="91">
        <f>IFERROR(VLOOKUP($C1526,Weights!$A$43:$E$62,4,0),0)</f>
        <v>2.79</v>
      </c>
      <c r="I1526" s="92">
        <f>IFERROR(VLOOKUP($C1526,Weights!$A$43:$E$62,5,0),0)</f>
        <v>154.53810000000001</v>
      </c>
      <c r="J1526" s="91">
        <f>IFERROR(VLOOKUP($C1526,Weights!$A$63:$E$82,4,0),0)</f>
        <v>9.86</v>
      </c>
      <c r="K1526" s="92">
        <f>IFERROR(VLOOKUP($C1526,Weights!$A$63:$E$82,5,0),0)</f>
        <v>546.1454</v>
      </c>
      <c r="L1526" s="91">
        <f>IFERROR(VLOOKUP($C1526,Weights!$A$83:$E$102,4,0),0)</f>
        <v>2.64</v>
      </c>
      <c r="M1526" s="92">
        <f>IFERROR(VLOOKUP($C1526,Weights!$A$83:$E$102,5,0),0)</f>
        <v>146.2296</v>
      </c>
    </row>
    <row r="1527" spans="1:13" ht="24">
      <c r="A1527" s="93" t="s">
        <v>2955</v>
      </c>
      <c r="B1527" s="90" t="s">
        <v>2956</v>
      </c>
      <c r="C1527" s="90">
        <v>14</v>
      </c>
      <c r="D1527" s="91">
        <f>IFERROR(VLOOKUP($C1527,Weights!$A$3:$E$22,4,0),0)</f>
        <v>1.07</v>
      </c>
      <c r="E1527" s="92">
        <f>IFERROR(VLOOKUP($C1527,Weights!$A$3:$E$22,5,0),0)</f>
        <v>59.267300000000006</v>
      </c>
      <c r="F1527" s="91">
        <f>IFERROR(VLOOKUP($C1527,Weights!$A$23:$E$42,4,0),0)</f>
        <v>1.65</v>
      </c>
      <c r="G1527" s="92">
        <f>IFERROR(VLOOKUP($C1527,Weights!$A$23:$E$42,5,0),0)</f>
        <v>91.393500000000003</v>
      </c>
      <c r="H1527" s="91">
        <f>IFERROR(VLOOKUP($C1527,Weights!$A$43:$E$62,4,0),0)</f>
        <v>2.79</v>
      </c>
      <c r="I1527" s="92">
        <f>IFERROR(VLOOKUP($C1527,Weights!$A$43:$E$62,5,0),0)</f>
        <v>154.53810000000001</v>
      </c>
      <c r="J1527" s="91">
        <f>IFERROR(VLOOKUP($C1527,Weights!$A$63:$E$82,4,0),0)</f>
        <v>9.86</v>
      </c>
      <c r="K1527" s="92">
        <f>IFERROR(VLOOKUP($C1527,Weights!$A$63:$E$82,5,0),0)</f>
        <v>546.1454</v>
      </c>
      <c r="L1527" s="91">
        <f>IFERROR(VLOOKUP($C1527,Weights!$A$83:$E$102,4,0),0)</f>
        <v>2.64</v>
      </c>
      <c r="M1527" s="92">
        <f>IFERROR(VLOOKUP($C1527,Weights!$A$83:$E$102,5,0),0)</f>
        <v>146.2296</v>
      </c>
    </row>
    <row r="1528" spans="1:13" ht="24">
      <c r="A1528" s="93" t="s">
        <v>2979</v>
      </c>
      <c r="B1528" s="90" t="s">
        <v>2980</v>
      </c>
      <c r="C1528" s="90">
        <v>14</v>
      </c>
      <c r="D1528" s="91">
        <f>IFERROR(VLOOKUP($C1528,Weights!$A$3:$E$22,4,0),0)</f>
        <v>1.07</v>
      </c>
      <c r="E1528" s="92">
        <f>IFERROR(VLOOKUP($C1528,Weights!$A$3:$E$22,5,0),0)</f>
        <v>59.267300000000006</v>
      </c>
      <c r="F1528" s="91">
        <f>IFERROR(VLOOKUP($C1528,Weights!$A$23:$E$42,4,0),0)</f>
        <v>1.65</v>
      </c>
      <c r="G1528" s="92">
        <f>IFERROR(VLOOKUP($C1528,Weights!$A$23:$E$42,5,0),0)</f>
        <v>91.393500000000003</v>
      </c>
      <c r="H1528" s="91">
        <f>IFERROR(VLOOKUP($C1528,Weights!$A$43:$E$62,4,0),0)</f>
        <v>2.79</v>
      </c>
      <c r="I1528" s="92">
        <f>IFERROR(VLOOKUP($C1528,Weights!$A$43:$E$62,5,0),0)</f>
        <v>154.53810000000001</v>
      </c>
      <c r="J1528" s="91">
        <f>IFERROR(VLOOKUP($C1528,Weights!$A$63:$E$82,4,0),0)</f>
        <v>9.86</v>
      </c>
      <c r="K1528" s="92">
        <f>IFERROR(VLOOKUP($C1528,Weights!$A$63:$E$82,5,0),0)</f>
        <v>546.1454</v>
      </c>
      <c r="L1528" s="91">
        <f>IFERROR(VLOOKUP($C1528,Weights!$A$83:$E$102,4,0),0)</f>
        <v>2.64</v>
      </c>
      <c r="M1528" s="92">
        <f>IFERROR(VLOOKUP($C1528,Weights!$A$83:$E$102,5,0),0)</f>
        <v>146.2296</v>
      </c>
    </row>
    <row r="1529" spans="1:13">
      <c r="A1529" s="93" t="s">
        <v>2981</v>
      </c>
      <c r="B1529" s="90" t="s">
        <v>2982</v>
      </c>
      <c r="C1529" s="90">
        <v>14</v>
      </c>
      <c r="D1529" s="91">
        <f>IFERROR(VLOOKUP($C1529,Weights!$A$3:$E$22,4,0),0)</f>
        <v>1.07</v>
      </c>
      <c r="E1529" s="92">
        <f>IFERROR(VLOOKUP($C1529,Weights!$A$3:$E$22,5,0),0)</f>
        <v>59.267300000000006</v>
      </c>
      <c r="F1529" s="91">
        <f>IFERROR(VLOOKUP($C1529,Weights!$A$23:$E$42,4,0),0)</f>
        <v>1.65</v>
      </c>
      <c r="G1529" s="92">
        <f>IFERROR(VLOOKUP($C1529,Weights!$A$23:$E$42,5,0),0)</f>
        <v>91.393500000000003</v>
      </c>
      <c r="H1529" s="91">
        <f>IFERROR(VLOOKUP($C1529,Weights!$A$43:$E$62,4,0),0)</f>
        <v>2.79</v>
      </c>
      <c r="I1529" s="92">
        <f>IFERROR(VLOOKUP($C1529,Weights!$A$43:$E$62,5,0),0)</f>
        <v>154.53810000000001</v>
      </c>
      <c r="J1529" s="91">
        <f>IFERROR(VLOOKUP($C1529,Weights!$A$63:$E$82,4,0),0)</f>
        <v>9.86</v>
      </c>
      <c r="K1529" s="92">
        <f>IFERROR(VLOOKUP($C1529,Weights!$A$63:$E$82,5,0),0)</f>
        <v>546.1454</v>
      </c>
      <c r="L1529" s="91">
        <f>IFERROR(VLOOKUP($C1529,Weights!$A$83:$E$102,4,0),0)</f>
        <v>2.64</v>
      </c>
      <c r="M1529" s="92">
        <f>IFERROR(VLOOKUP($C1529,Weights!$A$83:$E$102,5,0),0)</f>
        <v>146.2296</v>
      </c>
    </row>
    <row r="1530" spans="1:13" ht="24">
      <c r="A1530" s="93" t="s">
        <v>2421</v>
      </c>
      <c r="B1530" s="90" t="s">
        <v>2422</v>
      </c>
      <c r="C1530" s="90">
        <v>14</v>
      </c>
      <c r="D1530" s="91">
        <f>IFERROR(VLOOKUP($C1530,Weights!$A$3:$E$22,4,0),0)</f>
        <v>1.07</v>
      </c>
      <c r="E1530" s="92">
        <f>IFERROR(VLOOKUP($C1530,Weights!$A$3:$E$22,5,0),0)</f>
        <v>59.267300000000006</v>
      </c>
      <c r="F1530" s="91">
        <f>IFERROR(VLOOKUP($C1530,Weights!$A$23:$E$42,4,0),0)</f>
        <v>1.65</v>
      </c>
      <c r="G1530" s="92">
        <f>IFERROR(VLOOKUP($C1530,Weights!$A$23:$E$42,5,0),0)</f>
        <v>91.393500000000003</v>
      </c>
      <c r="H1530" s="91">
        <f>IFERROR(VLOOKUP($C1530,Weights!$A$43:$E$62,4,0),0)</f>
        <v>2.79</v>
      </c>
      <c r="I1530" s="92">
        <f>IFERROR(VLOOKUP($C1530,Weights!$A$43:$E$62,5,0),0)</f>
        <v>154.53810000000001</v>
      </c>
      <c r="J1530" s="91">
        <f>IFERROR(VLOOKUP($C1530,Weights!$A$63:$E$82,4,0),0)</f>
        <v>9.86</v>
      </c>
      <c r="K1530" s="92">
        <f>IFERROR(VLOOKUP($C1530,Weights!$A$63:$E$82,5,0),0)</f>
        <v>546.1454</v>
      </c>
      <c r="L1530" s="91">
        <f>IFERROR(VLOOKUP($C1530,Weights!$A$83:$E$102,4,0),0)</f>
        <v>2.64</v>
      </c>
      <c r="M1530" s="92">
        <f>IFERROR(VLOOKUP($C1530,Weights!$A$83:$E$102,5,0),0)</f>
        <v>146.2296</v>
      </c>
    </row>
    <row r="1531" spans="1:13" ht="24">
      <c r="A1531" s="93" t="s">
        <v>2423</v>
      </c>
      <c r="B1531" s="90" t="s">
        <v>2424</v>
      </c>
      <c r="C1531" s="90">
        <v>14</v>
      </c>
      <c r="D1531" s="91">
        <f>IFERROR(VLOOKUP($C1531,Weights!$A$3:$E$22,4,0),0)</f>
        <v>1.07</v>
      </c>
      <c r="E1531" s="92">
        <f>IFERROR(VLOOKUP($C1531,Weights!$A$3:$E$22,5,0),0)</f>
        <v>59.267300000000006</v>
      </c>
      <c r="F1531" s="91">
        <f>IFERROR(VLOOKUP($C1531,Weights!$A$23:$E$42,4,0),0)</f>
        <v>1.65</v>
      </c>
      <c r="G1531" s="92">
        <f>IFERROR(VLOOKUP($C1531,Weights!$A$23:$E$42,5,0),0)</f>
        <v>91.393500000000003</v>
      </c>
      <c r="H1531" s="91">
        <f>IFERROR(VLOOKUP($C1531,Weights!$A$43:$E$62,4,0),0)</f>
        <v>2.79</v>
      </c>
      <c r="I1531" s="92">
        <f>IFERROR(VLOOKUP($C1531,Weights!$A$43:$E$62,5,0),0)</f>
        <v>154.53810000000001</v>
      </c>
      <c r="J1531" s="91">
        <f>IFERROR(VLOOKUP($C1531,Weights!$A$63:$E$82,4,0),0)</f>
        <v>9.86</v>
      </c>
      <c r="K1531" s="92">
        <f>IFERROR(VLOOKUP($C1531,Weights!$A$63:$E$82,5,0),0)</f>
        <v>546.1454</v>
      </c>
      <c r="L1531" s="91">
        <f>IFERROR(VLOOKUP($C1531,Weights!$A$83:$E$102,4,0),0)</f>
        <v>2.64</v>
      </c>
      <c r="M1531" s="92">
        <f>IFERROR(VLOOKUP($C1531,Weights!$A$83:$E$102,5,0),0)</f>
        <v>146.2296</v>
      </c>
    </row>
  </sheetData>
  <sheetProtection sheet="1" objects="1" scenarios="1" autoFilter="0"/>
  <autoFilter ref="A2:M1531"/>
  <sortState ref="A2:C1718">
    <sortCondition ref="B1"/>
  </sortState>
  <mergeCells count="5">
    <mergeCell ref="D1:E1"/>
    <mergeCell ref="F1:G1"/>
    <mergeCell ref="H1:I1"/>
    <mergeCell ref="J1:K1"/>
    <mergeCell ref="L1:M1"/>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Estimate</vt:lpstr>
      <vt:lpstr>Weights</vt:lpstr>
      <vt:lpstr>CIP Codes</vt:lpstr>
    </vt:vector>
  </TitlesOfParts>
  <Company>THECB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Turcotte</dc:creator>
  <cp:lastModifiedBy>Genevieve  Durham DeCesaro</cp:lastModifiedBy>
  <cp:lastPrinted>2011-06-13T21:53:12Z</cp:lastPrinted>
  <dcterms:created xsi:type="dcterms:W3CDTF">2010-12-20T15:52:02Z</dcterms:created>
  <dcterms:modified xsi:type="dcterms:W3CDTF">2015-09-30T18:34:04Z</dcterms:modified>
</cp:coreProperties>
</file>